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neha\Desktop\Excel Sheets\"/>
    </mc:Choice>
  </mc:AlternateContent>
  <xr:revisionPtr revIDLastSave="0" documentId="13_ncr:1_{47A699DC-6A43-4D76-B79B-86209A3D9671}" xr6:coauthVersionLast="47" xr6:coauthVersionMax="47" xr10:uidLastSave="{00000000-0000-0000-0000-000000000000}"/>
  <bookViews>
    <workbookView xWindow="-108" yWindow="-108" windowWidth="23256" windowHeight="12456" firstSheet="5" activeTab="9" xr2:uid="{00000000-000D-0000-FFFF-FFFF00000000}"/>
  </bookViews>
  <sheets>
    <sheet name="Snehal Dashboard" sheetId="24" r:id="rId1"/>
    <sheet name="Top 5 Customers" sheetId="18" r:id="rId2"/>
    <sheet name="Sheet1" sheetId="25" r:id="rId3"/>
    <sheet name="Sales by Coffee type" sheetId="19" r:id="rId4"/>
    <sheet name="Distribution Of customer" sheetId="20" r:id="rId5"/>
    <sheet name="Loyalty card" sheetId="21" r:id="rId6"/>
    <sheet name="Quantity VS Sales" sheetId="22" r:id="rId7"/>
    <sheet name="Coffee Type" sheetId="23" r:id="rId8"/>
    <sheet name="orders" sheetId="17" r:id="rId9"/>
    <sheet name="Sheet3" sheetId="27" r:id="rId10"/>
    <sheet name="Sheet2" sheetId="26" r:id="rId11"/>
    <sheet name="customers" sheetId="13" r:id="rId12"/>
    <sheet name="products" sheetId="2" r:id="rId13"/>
  </sheets>
  <definedNames>
    <definedName name="_xlnm._FilterDatabase" localSheetId="8" hidden="1">orders!$A$1:$P$1</definedName>
    <definedName name="_xlnm._FilterDatabase" localSheetId="12" hidden="1">products!$A$1:$G$49</definedName>
    <definedName name="_xlcn.WorksheetConnection_Coffeeordersalesdatasnehaldashboard.xlsxTable1" hidden="1">Table1[]</definedName>
    <definedName name="_xlcn.WorksheetConnection_Coffeeordersalesdatasnehaldashboard.xlsxTable2" hidden="1">Table2[]</definedName>
    <definedName name="Slicer_Coffee_Type">#N/A</definedName>
    <definedName name="Slicer_Country">#N/A</definedName>
    <definedName name="Slicer_Loyalty_card">#N/A</definedName>
    <definedName name="Slicer_Quantity">#N/A</definedName>
    <definedName name="Slicer_Roast_Type">#N/A</definedName>
    <definedName name="Slicer_Size">#N/A</definedName>
  </definedNames>
  <calcPr calcId="191028"/>
  <pivotCaches>
    <pivotCache cacheId="0" r:id="rId14"/>
    <pivotCache cacheId="4" r:id="rId15"/>
    <pivotCache cacheId="17"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Coffee order sales data snehal dashboard.xlsx!Table2"/>
          <x15:modelTable id="Table1" name="Table1" connection="WorksheetConnection_Coffee order sales data snehal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7" l="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2" i="17"/>
  <c r="P2" i="17" s="1"/>
  <c r="O3" i="17"/>
  <c r="P3" i="17" s="1"/>
  <c r="O4" i="17"/>
  <c r="P4" i="17" s="1"/>
  <c r="O5" i="17"/>
  <c r="P5" i="17" s="1"/>
  <c r="O6" i="17"/>
  <c r="P6" i="17" s="1"/>
  <c r="O7" i="17"/>
  <c r="P7" i="17" s="1"/>
  <c r="O8" i="17"/>
  <c r="P8" i="17" s="1"/>
  <c r="O9" i="17"/>
  <c r="P9" i="17" s="1"/>
  <c r="O10" i="17"/>
  <c r="P10" i="17" s="1"/>
  <c r="O11" i="17"/>
  <c r="P11" i="17" s="1"/>
  <c r="O12" i="17"/>
  <c r="P12" i="17" s="1"/>
  <c r="O13" i="17"/>
  <c r="P13" i="17" s="1"/>
  <c r="O14" i="17"/>
  <c r="P14" i="17" s="1"/>
  <c r="O15" i="17"/>
  <c r="P15" i="17" s="1"/>
  <c r="O16" i="17"/>
  <c r="P16" i="17" s="1"/>
  <c r="O17" i="17"/>
  <c r="P17" i="17" s="1"/>
  <c r="O18" i="17"/>
  <c r="P18" i="17" s="1"/>
  <c r="O19" i="17"/>
  <c r="P19" i="17" s="1"/>
  <c r="O20" i="17"/>
  <c r="P20" i="17" s="1"/>
  <c r="O21" i="17"/>
  <c r="P21" i="17" s="1"/>
  <c r="O22" i="17"/>
  <c r="P22" i="17" s="1"/>
  <c r="O23" i="17"/>
  <c r="P23" i="17" s="1"/>
  <c r="O24" i="17"/>
  <c r="P24" i="17" s="1"/>
  <c r="O25" i="17"/>
  <c r="P25" i="17" s="1"/>
  <c r="O26" i="17"/>
  <c r="P26" i="17" s="1"/>
  <c r="O27" i="17"/>
  <c r="P27" i="17" s="1"/>
  <c r="O28" i="17"/>
  <c r="P28" i="17" s="1"/>
  <c r="O29" i="17"/>
  <c r="P29" i="17" s="1"/>
  <c r="O30" i="17"/>
  <c r="P30" i="17" s="1"/>
  <c r="O31" i="17"/>
  <c r="P31" i="17" s="1"/>
  <c r="O32" i="17"/>
  <c r="P32" i="17" s="1"/>
  <c r="O33" i="17"/>
  <c r="P33" i="17" s="1"/>
  <c r="O34" i="17"/>
  <c r="P34" i="17" s="1"/>
  <c r="O35" i="17"/>
  <c r="P35" i="17" s="1"/>
  <c r="O36" i="17"/>
  <c r="P36" i="17" s="1"/>
  <c r="O37" i="17"/>
  <c r="P37" i="17" s="1"/>
  <c r="O38" i="17"/>
  <c r="P38" i="17" s="1"/>
  <c r="O39" i="17"/>
  <c r="P39" i="17" s="1"/>
  <c r="O40" i="17"/>
  <c r="P40" i="17" s="1"/>
  <c r="O41" i="17"/>
  <c r="P41" i="17" s="1"/>
  <c r="O42" i="17"/>
  <c r="P42" i="17" s="1"/>
  <c r="O43" i="17"/>
  <c r="P43" i="17" s="1"/>
  <c r="O44" i="17"/>
  <c r="P44" i="17" s="1"/>
  <c r="O45" i="17"/>
  <c r="P45" i="17" s="1"/>
  <c r="O46" i="17"/>
  <c r="P46" i="17" s="1"/>
  <c r="O47" i="17"/>
  <c r="P47" i="17" s="1"/>
  <c r="O48" i="17"/>
  <c r="P48" i="17" s="1"/>
  <c r="O49" i="17"/>
  <c r="P49" i="17" s="1"/>
  <c r="O50" i="17"/>
  <c r="P50" i="17" s="1"/>
  <c r="O51" i="17"/>
  <c r="P51" i="17" s="1"/>
  <c r="O52" i="17"/>
  <c r="P52" i="17" s="1"/>
  <c r="O53" i="17"/>
  <c r="P53" i="17" s="1"/>
  <c r="O54" i="17"/>
  <c r="P54" i="17" s="1"/>
  <c r="O55" i="17"/>
  <c r="P55" i="17" s="1"/>
  <c r="O56" i="17"/>
  <c r="P56" i="17" s="1"/>
  <c r="O57" i="17"/>
  <c r="P57" i="17" s="1"/>
  <c r="O58" i="17"/>
  <c r="P58" i="17" s="1"/>
  <c r="O59" i="17"/>
  <c r="P59" i="17" s="1"/>
  <c r="O60" i="17"/>
  <c r="P60" i="17" s="1"/>
  <c r="O61" i="17"/>
  <c r="P61" i="17" s="1"/>
  <c r="O62" i="17"/>
  <c r="P62" i="17" s="1"/>
  <c r="O63" i="17"/>
  <c r="P63" i="17" s="1"/>
  <c r="O64" i="17"/>
  <c r="P64" i="17" s="1"/>
  <c r="O65" i="17"/>
  <c r="P65" i="17" s="1"/>
  <c r="O66" i="17"/>
  <c r="P66" i="17" s="1"/>
  <c r="O67" i="17"/>
  <c r="P67" i="17" s="1"/>
  <c r="O68" i="17"/>
  <c r="P68" i="17" s="1"/>
  <c r="O69" i="17"/>
  <c r="P69" i="17" s="1"/>
  <c r="O70" i="17"/>
  <c r="P70" i="17" s="1"/>
  <c r="O71" i="17"/>
  <c r="P71" i="17" s="1"/>
  <c r="O72" i="17"/>
  <c r="P72" i="17" s="1"/>
  <c r="O73" i="17"/>
  <c r="P73" i="17" s="1"/>
  <c r="O74" i="17"/>
  <c r="P74" i="17" s="1"/>
  <c r="O75" i="17"/>
  <c r="P75" i="17" s="1"/>
  <c r="O76" i="17"/>
  <c r="P76" i="17" s="1"/>
  <c r="O77" i="17"/>
  <c r="P77" i="17" s="1"/>
  <c r="O78" i="17"/>
  <c r="P78" i="17" s="1"/>
  <c r="O79" i="17"/>
  <c r="P79" i="17" s="1"/>
  <c r="O80" i="17"/>
  <c r="P80" i="17" s="1"/>
  <c r="O81" i="17"/>
  <c r="P81" i="17" s="1"/>
  <c r="O82" i="17"/>
  <c r="P82" i="17" s="1"/>
  <c r="O83" i="17"/>
  <c r="P83" i="17" s="1"/>
  <c r="O84" i="17"/>
  <c r="P84" i="17" s="1"/>
  <c r="O85" i="17"/>
  <c r="P85" i="17" s="1"/>
  <c r="O86" i="17"/>
  <c r="P86" i="17" s="1"/>
  <c r="O87" i="17"/>
  <c r="P87" i="17" s="1"/>
  <c r="O88" i="17"/>
  <c r="P88" i="17" s="1"/>
  <c r="O89" i="17"/>
  <c r="P89" i="17" s="1"/>
  <c r="O90" i="17"/>
  <c r="P90" i="17" s="1"/>
  <c r="O91" i="17"/>
  <c r="P91" i="17" s="1"/>
  <c r="O92" i="17"/>
  <c r="P92" i="17" s="1"/>
  <c r="O93" i="17"/>
  <c r="P93" i="17" s="1"/>
  <c r="O94" i="17"/>
  <c r="P94" i="17" s="1"/>
  <c r="O95" i="17"/>
  <c r="P95" i="17" s="1"/>
  <c r="O96" i="17"/>
  <c r="P96" i="17" s="1"/>
  <c r="O97" i="17"/>
  <c r="P97" i="17" s="1"/>
  <c r="O98" i="17"/>
  <c r="P98" i="17" s="1"/>
  <c r="O99" i="17"/>
  <c r="P99" i="17" s="1"/>
  <c r="O100" i="17"/>
  <c r="P100" i="17" s="1"/>
  <c r="O101" i="17"/>
  <c r="P101" i="17" s="1"/>
  <c r="O102" i="17"/>
  <c r="P102" i="17" s="1"/>
  <c r="O103" i="17"/>
  <c r="P103" i="17" s="1"/>
  <c r="O104" i="17"/>
  <c r="P104" i="17" s="1"/>
  <c r="O105" i="17"/>
  <c r="P105" i="17" s="1"/>
  <c r="O106" i="17"/>
  <c r="P106" i="17" s="1"/>
  <c r="O107" i="17"/>
  <c r="P107" i="17" s="1"/>
  <c r="O108" i="17"/>
  <c r="P108" i="17" s="1"/>
  <c r="O109" i="17"/>
  <c r="P109" i="17" s="1"/>
  <c r="O110" i="17"/>
  <c r="P110" i="17" s="1"/>
  <c r="O111" i="17"/>
  <c r="P111" i="17" s="1"/>
  <c r="O112" i="17"/>
  <c r="P112" i="17" s="1"/>
  <c r="O113" i="17"/>
  <c r="P113" i="17" s="1"/>
  <c r="O114" i="17"/>
  <c r="P114" i="17" s="1"/>
  <c r="O115" i="17"/>
  <c r="P115" i="17" s="1"/>
  <c r="O116" i="17"/>
  <c r="P116" i="17" s="1"/>
  <c r="O117" i="17"/>
  <c r="P117" i="17" s="1"/>
  <c r="O118" i="17"/>
  <c r="P118" i="17" s="1"/>
  <c r="O119" i="17"/>
  <c r="P119" i="17" s="1"/>
  <c r="O120" i="17"/>
  <c r="P120" i="17" s="1"/>
  <c r="O121" i="17"/>
  <c r="P121" i="17" s="1"/>
  <c r="O122" i="17"/>
  <c r="P122" i="17" s="1"/>
  <c r="O123" i="17"/>
  <c r="P123" i="17" s="1"/>
  <c r="O124" i="17"/>
  <c r="P124" i="17" s="1"/>
  <c r="O125" i="17"/>
  <c r="P125" i="17" s="1"/>
  <c r="O126" i="17"/>
  <c r="P126" i="17" s="1"/>
  <c r="O127" i="17"/>
  <c r="P127" i="17" s="1"/>
  <c r="O128" i="17"/>
  <c r="P128" i="17" s="1"/>
  <c r="O129" i="17"/>
  <c r="P129" i="17" s="1"/>
  <c r="O130" i="17"/>
  <c r="P130" i="17" s="1"/>
  <c r="O131" i="17"/>
  <c r="P131" i="17" s="1"/>
  <c r="O132" i="17"/>
  <c r="P132" i="17" s="1"/>
  <c r="O133" i="17"/>
  <c r="P133" i="17" s="1"/>
  <c r="O134" i="17"/>
  <c r="P134" i="17" s="1"/>
  <c r="O135" i="17"/>
  <c r="P135" i="17" s="1"/>
  <c r="O136" i="17"/>
  <c r="P136" i="17" s="1"/>
  <c r="O137" i="17"/>
  <c r="P137" i="17" s="1"/>
  <c r="O138" i="17"/>
  <c r="P138" i="17" s="1"/>
  <c r="O139" i="17"/>
  <c r="P139" i="17" s="1"/>
  <c r="O140" i="17"/>
  <c r="P140" i="17" s="1"/>
  <c r="O141" i="17"/>
  <c r="P141" i="17" s="1"/>
  <c r="O142" i="17"/>
  <c r="P142" i="17" s="1"/>
  <c r="O143" i="17"/>
  <c r="P143" i="17" s="1"/>
  <c r="O144" i="17"/>
  <c r="P144" i="17" s="1"/>
  <c r="O145" i="17"/>
  <c r="P145" i="17" s="1"/>
  <c r="O146" i="17"/>
  <c r="P146" i="17" s="1"/>
  <c r="O147" i="17"/>
  <c r="P147" i="17" s="1"/>
  <c r="O148" i="17"/>
  <c r="P148" i="17" s="1"/>
  <c r="O149" i="17"/>
  <c r="P149" i="17" s="1"/>
  <c r="O150" i="17"/>
  <c r="P150" i="17" s="1"/>
  <c r="O151" i="17"/>
  <c r="P151" i="17" s="1"/>
  <c r="O152" i="17"/>
  <c r="P152" i="17" s="1"/>
  <c r="O153" i="17"/>
  <c r="P153" i="17" s="1"/>
  <c r="O154" i="17"/>
  <c r="P154" i="17" s="1"/>
  <c r="O155" i="17"/>
  <c r="P155" i="17" s="1"/>
  <c r="O156" i="17"/>
  <c r="P156" i="17" s="1"/>
  <c r="O157" i="17"/>
  <c r="P157" i="17" s="1"/>
  <c r="O158" i="17"/>
  <c r="P158" i="17" s="1"/>
  <c r="O159" i="17"/>
  <c r="P159" i="17" s="1"/>
  <c r="O160" i="17"/>
  <c r="P160" i="17" s="1"/>
  <c r="O161" i="17"/>
  <c r="P161" i="17" s="1"/>
  <c r="O162" i="17"/>
  <c r="P162" i="17" s="1"/>
  <c r="O163" i="17"/>
  <c r="P163" i="17" s="1"/>
  <c r="O164" i="17"/>
  <c r="P164" i="17" s="1"/>
  <c r="O165" i="17"/>
  <c r="P165" i="17" s="1"/>
  <c r="O166" i="17"/>
  <c r="P166" i="17" s="1"/>
  <c r="O167" i="17"/>
  <c r="P167" i="17" s="1"/>
  <c r="O168" i="17"/>
  <c r="P168" i="17" s="1"/>
  <c r="O169" i="17"/>
  <c r="P169" i="17" s="1"/>
  <c r="O170" i="17"/>
  <c r="P170" i="17" s="1"/>
  <c r="O171" i="17"/>
  <c r="P171" i="17" s="1"/>
  <c r="O172" i="17"/>
  <c r="P172" i="17" s="1"/>
  <c r="O173" i="17"/>
  <c r="P173" i="17" s="1"/>
  <c r="O174" i="17"/>
  <c r="P174" i="17" s="1"/>
  <c r="O175" i="17"/>
  <c r="P175" i="17" s="1"/>
  <c r="O176" i="17"/>
  <c r="P176" i="17" s="1"/>
  <c r="O177" i="17"/>
  <c r="P177" i="17" s="1"/>
  <c r="O178" i="17"/>
  <c r="P178" i="17" s="1"/>
  <c r="O179" i="17"/>
  <c r="P179" i="17" s="1"/>
  <c r="O180" i="17"/>
  <c r="P180" i="17" s="1"/>
  <c r="O181" i="17"/>
  <c r="P181" i="17" s="1"/>
  <c r="O182" i="17"/>
  <c r="P182" i="17" s="1"/>
  <c r="O183" i="17"/>
  <c r="P183" i="17" s="1"/>
  <c r="O184" i="17"/>
  <c r="P184" i="17" s="1"/>
  <c r="O185" i="17"/>
  <c r="P185" i="17" s="1"/>
  <c r="O186" i="17"/>
  <c r="P186" i="17" s="1"/>
  <c r="O187" i="17"/>
  <c r="P187" i="17" s="1"/>
  <c r="O188" i="17"/>
  <c r="P188" i="17" s="1"/>
  <c r="O189" i="17"/>
  <c r="P189" i="17" s="1"/>
  <c r="O190" i="17"/>
  <c r="P190" i="17" s="1"/>
  <c r="O191" i="17"/>
  <c r="P191" i="17" s="1"/>
  <c r="O192" i="17"/>
  <c r="P192" i="17" s="1"/>
  <c r="O193" i="17"/>
  <c r="P193" i="17" s="1"/>
  <c r="O194" i="17"/>
  <c r="P194" i="17" s="1"/>
  <c r="O195" i="17"/>
  <c r="P195" i="17" s="1"/>
  <c r="O196" i="17"/>
  <c r="P196" i="17" s="1"/>
  <c r="O197" i="17"/>
  <c r="P197" i="17" s="1"/>
  <c r="O198" i="17"/>
  <c r="P198" i="17" s="1"/>
  <c r="O199" i="17"/>
  <c r="P199" i="17" s="1"/>
  <c r="O200" i="17"/>
  <c r="P200" i="17" s="1"/>
  <c r="O201" i="17"/>
  <c r="P201" i="17" s="1"/>
  <c r="O202" i="17"/>
  <c r="P202" i="17" s="1"/>
  <c r="O203" i="17"/>
  <c r="P203" i="17" s="1"/>
  <c r="O204" i="17"/>
  <c r="P204" i="17" s="1"/>
  <c r="O205" i="17"/>
  <c r="P205" i="17" s="1"/>
  <c r="O206" i="17"/>
  <c r="P206" i="17" s="1"/>
  <c r="O207" i="17"/>
  <c r="P207" i="17" s="1"/>
  <c r="O208" i="17"/>
  <c r="P208" i="17" s="1"/>
  <c r="O209" i="17"/>
  <c r="P209" i="17" s="1"/>
  <c r="O210" i="17"/>
  <c r="P210" i="17" s="1"/>
  <c r="O211" i="17"/>
  <c r="P211" i="17" s="1"/>
  <c r="O212" i="17"/>
  <c r="P212" i="17" s="1"/>
  <c r="O213" i="17"/>
  <c r="P213" i="17" s="1"/>
  <c r="O214" i="17"/>
  <c r="P214" i="17" s="1"/>
  <c r="O215" i="17"/>
  <c r="P215" i="17" s="1"/>
  <c r="O216" i="17"/>
  <c r="P216" i="17" s="1"/>
  <c r="O217" i="17"/>
  <c r="P217" i="17" s="1"/>
  <c r="O218" i="17"/>
  <c r="P218" i="17" s="1"/>
  <c r="O219" i="17"/>
  <c r="P219" i="17" s="1"/>
  <c r="O220" i="17"/>
  <c r="P220" i="17" s="1"/>
  <c r="O221" i="17"/>
  <c r="P221" i="17" s="1"/>
  <c r="O222" i="17"/>
  <c r="P222" i="17" s="1"/>
  <c r="O223" i="17"/>
  <c r="P223" i="17" s="1"/>
  <c r="O224" i="17"/>
  <c r="P224" i="17" s="1"/>
  <c r="O225" i="17"/>
  <c r="P225" i="17" s="1"/>
  <c r="O226" i="17"/>
  <c r="P226" i="17" s="1"/>
  <c r="O227" i="17"/>
  <c r="P227" i="17" s="1"/>
  <c r="O228" i="17"/>
  <c r="P228" i="17" s="1"/>
  <c r="O229" i="17"/>
  <c r="P229" i="17" s="1"/>
  <c r="O230" i="17"/>
  <c r="P230" i="17" s="1"/>
  <c r="O231" i="17"/>
  <c r="P231" i="17" s="1"/>
  <c r="O232" i="17"/>
  <c r="P232" i="17" s="1"/>
  <c r="O233" i="17"/>
  <c r="P233" i="17" s="1"/>
  <c r="O234" i="17"/>
  <c r="P234" i="17" s="1"/>
  <c r="O235" i="17"/>
  <c r="P235" i="17" s="1"/>
  <c r="O236" i="17"/>
  <c r="P236" i="17" s="1"/>
  <c r="O237" i="17"/>
  <c r="P237" i="17" s="1"/>
  <c r="O238" i="17"/>
  <c r="P238" i="17" s="1"/>
  <c r="O239" i="17"/>
  <c r="P239" i="17" s="1"/>
  <c r="O240" i="17"/>
  <c r="P240" i="17" s="1"/>
  <c r="O241" i="17"/>
  <c r="P241" i="17" s="1"/>
  <c r="O242" i="17"/>
  <c r="P242" i="17" s="1"/>
  <c r="O243" i="17"/>
  <c r="P243" i="17" s="1"/>
  <c r="O244" i="17"/>
  <c r="P244" i="17" s="1"/>
  <c r="O245" i="17"/>
  <c r="P245" i="17" s="1"/>
  <c r="O246" i="17"/>
  <c r="P246" i="17" s="1"/>
  <c r="O247" i="17"/>
  <c r="P247" i="17" s="1"/>
  <c r="O248" i="17"/>
  <c r="P248" i="17" s="1"/>
  <c r="O249" i="17"/>
  <c r="P249" i="17" s="1"/>
  <c r="O250" i="17"/>
  <c r="P250" i="17" s="1"/>
  <c r="O251" i="17"/>
  <c r="P251" i="17" s="1"/>
  <c r="O252" i="17"/>
  <c r="P252" i="17" s="1"/>
  <c r="O253" i="17"/>
  <c r="P253" i="17" s="1"/>
  <c r="O254" i="17"/>
  <c r="P254" i="17" s="1"/>
  <c r="O255" i="17"/>
  <c r="P255" i="17" s="1"/>
  <c r="O256" i="17"/>
  <c r="P256" i="17" s="1"/>
  <c r="O257" i="17"/>
  <c r="P257" i="17" s="1"/>
  <c r="O258" i="17"/>
  <c r="P258" i="17" s="1"/>
  <c r="O259" i="17"/>
  <c r="P259" i="17" s="1"/>
  <c r="O260" i="17"/>
  <c r="P260" i="17" s="1"/>
  <c r="O261" i="17"/>
  <c r="P261" i="17" s="1"/>
  <c r="O262" i="17"/>
  <c r="P262" i="17" s="1"/>
  <c r="O263" i="17"/>
  <c r="P263" i="17" s="1"/>
  <c r="O264" i="17"/>
  <c r="P264" i="17" s="1"/>
  <c r="O265" i="17"/>
  <c r="P265" i="17" s="1"/>
  <c r="O266" i="17"/>
  <c r="P266" i="17" s="1"/>
  <c r="O267" i="17"/>
  <c r="P267" i="17" s="1"/>
  <c r="O268" i="17"/>
  <c r="P268" i="17" s="1"/>
  <c r="O269" i="17"/>
  <c r="P269" i="17" s="1"/>
  <c r="O270" i="17"/>
  <c r="P270" i="17" s="1"/>
  <c r="O271" i="17"/>
  <c r="P271" i="17" s="1"/>
  <c r="O272" i="17"/>
  <c r="P272" i="17" s="1"/>
  <c r="O273" i="17"/>
  <c r="P273" i="17" s="1"/>
  <c r="O274" i="17"/>
  <c r="P274" i="17" s="1"/>
  <c r="O275" i="17"/>
  <c r="P275" i="17" s="1"/>
  <c r="O276" i="17"/>
  <c r="P276" i="17" s="1"/>
  <c r="O277" i="17"/>
  <c r="P277" i="17" s="1"/>
  <c r="O278" i="17"/>
  <c r="P278" i="17" s="1"/>
  <c r="O279" i="17"/>
  <c r="P279" i="17" s="1"/>
  <c r="O280" i="17"/>
  <c r="P280" i="17" s="1"/>
  <c r="O281" i="17"/>
  <c r="P281" i="17" s="1"/>
  <c r="O282" i="17"/>
  <c r="P282" i="17" s="1"/>
  <c r="O283" i="17"/>
  <c r="P283" i="17" s="1"/>
  <c r="O284" i="17"/>
  <c r="P284" i="17" s="1"/>
  <c r="O285" i="17"/>
  <c r="P285" i="17" s="1"/>
  <c r="O286" i="17"/>
  <c r="P286" i="17" s="1"/>
  <c r="O287" i="17"/>
  <c r="P287" i="17" s="1"/>
  <c r="O288" i="17"/>
  <c r="P288" i="17" s="1"/>
  <c r="O289" i="17"/>
  <c r="P289" i="17" s="1"/>
  <c r="O290" i="17"/>
  <c r="P290" i="17" s="1"/>
  <c r="O291" i="17"/>
  <c r="P291" i="17" s="1"/>
  <c r="O292" i="17"/>
  <c r="P292" i="17" s="1"/>
  <c r="O293" i="17"/>
  <c r="P293" i="17" s="1"/>
  <c r="O294" i="17"/>
  <c r="P294" i="17" s="1"/>
  <c r="O295" i="17"/>
  <c r="P295" i="17" s="1"/>
  <c r="O296" i="17"/>
  <c r="P296" i="17" s="1"/>
  <c r="O297" i="17"/>
  <c r="P297" i="17" s="1"/>
  <c r="O298" i="17"/>
  <c r="P298" i="17" s="1"/>
  <c r="O299" i="17"/>
  <c r="P299" i="17" s="1"/>
  <c r="O300" i="17"/>
  <c r="P300" i="17" s="1"/>
  <c r="O301" i="17"/>
  <c r="P301" i="17" s="1"/>
  <c r="O302" i="17"/>
  <c r="P302" i="17" s="1"/>
  <c r="O303" i="17"/>
  <c r="P303" i="17" s="1"/>
  <c r="O304" i="17"/>
  <c r="P304" i="17" s="1"/>
  <c r="O305" i="17"/>
  <c r="P305" i="17" s="1"/>
  <c r="O306" i="17"/>
  <c r="P306" i="17" s="1"/>
  <c r="O307" i="17"/>
  <c r="P307" i="17" s="1"/>
  <c r="O308" i="17"/>
  <c r="P308" i="17" s="1"/>
  <c r="O309" i="17"/>
  <c r="P309" i="17" s="1"/>
  <c r="O310" i="17"/>
  <c r="P310" i="17" s="1"/>
  <c r="O311" i="17"/>
  <c r="P311" i="17" s="1"/>
  <c r="O312" i="17"/>
  <c r="P312" i="17" s="1"/>
  <c r="O313" i="17"/>
  <c r="P313" i="17" s="1"/>
  <c r="O314" i="17"/>
  <c r="P314" i="17" s="1"/>
  <c r="O315" i="17"/>
  <c r="P315" i="17" s="1"/>
  <c r="O316" i="17"/>
  <c r="P316" i="17" s="1"/>
  <c r="O317" i="17"/>
  <c r="P317" i="17" s="1"/>
  <c r="O318" i="17"/>
  <c r="P318" i="17" s="1"/>
  <c r="O319" i="17"/>
  <c r="P319" i="17" s="1"/>
  <c r="O320" i="17"/>
  <c r="P320" i="17" s="1"/>
  <c r="O321" i="17"/>
  <c r="P321" i="17" s="1"/>
  <c r="O322" i="17"/>
  <c r="P322" i="17" s="1"/>
  <c r="O323" i="17"/>
  <c r="P323" i="17" s="1"/>
  <c r="O324" i="17"/>
  <c r="P324" i="17" s="1"/>
  <c r="O325" i="17"/>
  <c r="P325" i="17" s="1"/>
  <c r="O326" i="17"/>
  <c r="P326" i="17" s="1"/>
  <c r="O327" i="17"/>
  <c r="P327" i="17" s="1"/>
  <c r="O328" i="17"/>
  <c r="P328" i="17" s="1"/>
  <c r="O329" i="17"/>
  <c r="P329" i="17" s="1"/>
  <c r="O330" i="17"/>
  <c r="P330" i="17" s="1"/>
  <c r="O331" i="17"/>
  <c r="P331" i="17" s="1"/>
  <c r="O332" i="17"/>
  <c r="P332" i="17" s="1"/>
  <c r="O333" i="17"/>
  <c r="P333" i="17" s="1"/>
  <c r="O334" i="17"/>
  <c r="P334" i="17" s="1"/>
  <c r="O335" i="17"/>
  <c r="P335" i="17" s="1"/>
  <c r="O336" i="17"/>
  <c r="P336" i="17" s="1"/>
  <c r="O337" i="17"/>
  <c r="P337" i="17" s="1"/>
  <c r="O338" i="17"/>
  <c r="P338" i="17" s="1"/>
  <c r="O339" i="17"/>
  <c r="P339" i="17" s="1"/>
  <c r="O340" i="17"/>
  <c r="P340" i="17" s="1"/>
  <c r="O341" i="17"/>
  <c r="P341" i="17" s="1"/>
  <c r="O342" i="17"/>
  <c r="P342" i="17" s="1"/>
  <c r="O343" i="17"/>
  <c r="P343" i="17" s="1"/>
  <c r="O344" i="17"/>
  <c r="P344" i="17" s="1"/>
  <c r="O345" i="17"/>
  <c r="P345" i="17" s="1"/>
  <c r="O346" i="17"/>
  <c r="P346" i="17" s="1"/>
  <c r="O347" i="17"/>
  <c r="P347" i="17" s="1"/>
  <c r="O348" i="17"/>
  <c r="P348" i="17" s="1"/>
  <c r="O349" i="17"/>
  <c r="P349" i="17" s="1"/>
  <c r="O350" i="17"/>
  <c r="P350" i="17" s="1"/>
  <c r="O351" i="17"/>
  <c r="P351" i="17" s="1"/>
  <c r="O352" i="17"/>
  <c r="P352" i="17" s="1"/>
  <c r="O353" i="17"/>
  <c r="P353" i="17" s="1"/>
  <c r="O354" i="17"/>
  <c r="P354" i="17" s="1"/>
  <c r="O355" i="17"/>
  <c r="P355" i="17" s="1"/>
  <c r="O356" i="17"/>
  <c r="P356" i="17" s="1"/>
  <c r="O357" i="17"/>
  <c r="P357" i="17" s="1"/>
  <c r="O358" i="17"/>
  <c r="P358" i="17" s="1"/>
  <c r="O359" i="17"/>
  <c r="P359" i="17" s="1"/>
  <c r="O360" i="17"/>
  <c r="P360" i="17" s="1"/>
  <c r="O361" i="17"/>
  <c r="P361" i="17" s="1"/>
  <c r="O362" i="17"/>
  <c r="P362" i="17" s="1"/>
  <c r="O363" i="17"/>
  <c r="P363" i="17" s="1"/>
  <c r="O364" i="17"/>
  <c r="P364" i="17" s="1"/>
  <c r="O365" i="17"/>
  <c r="P365" i="17" s="1"/>
  <c r="O366" i="17"/>
  <c r="P366" i="17" s="1"/>
  <c r="O367" i="17"/>
  <c r="P367" i="17" s="1"/>
  <c r="O368" i="17"/>
  <c r="P368" i="17" s="1"/>
  <c r="O369" i="17"/>
  <c r="P369" i="17" s="1"/>
  <c r="O370" i="17"/>
  <c r="P370" i="17" s="1"/>
  <c r="O371" i="17"/>
  <c r="P371" i="17" s="1"/>
  <c r="O372" i="17"/>
  <c r="P372" i="17" s="1"/>
  <c r="O373" i="17"/>
  <c r="P373" i="17" s="1"/>
  <c r="O374" i="17"/>
  <c r="P374" i="17" s="1"/>
  <c r="O375" i="17"/>
  <c r="P375" i="17" s="1"/>
  <c r="O376" i="17"/>
  <c r="P376" i="17" s="1"/>
  <c r="O377" i="17"/>
  <c r="P377" i="17" s="1"/>
  <c r="O378" i="17"/>
  <c r="P378" i="17" s="1"/>
  <c r="O379" i="17"/>
  <c r="P379" i="17" s="1"/>
  <c r="O380" i="17"/>
  <c r="P380" i="17" s="1"/>
  <c r="O381" i="17"/>
  <c r="P381" i="17" s="1"/>
  <c r="O382" i="17"/>
  <c r="P382" i="17" s="1"/>
  <c r="O383" i="17"/>
  <c r="P383" i="17" s="1"/>
  <c r="O384" i="17"/>
  <c r="P384" i="17" s="1"/>
  <c r="O385" i="17"/>
  <c r="P385" i="17" s="1"/>
  <c r="O386" i="17"/>
  <c r="P386" i="17" s="1"/>
  <c r="O387" i="17"/>
  <c r="P387" i="17" s="1"/>
  <c r="O388" i="17"/>
  <c r="P388" i="17" s="1"/>
  <c r="O389" i="17"/>
  <c r="P389" i="17" s="1"/>
  <c r="O390" i="17"/>
  <c r="P390" i="17" s="1"/>
  <c r="O391" i="17"/>
  <c r="P391" i="17" s="1"/>
  <c r="O392" i="17"/>
  <c r="P392" i="17" s="1"/>
  <c r="O393" i="17"/>
  <c r="P393" i="17" s="1"/>
  <c r="O394" i="17"/>
  <c r="P394" i="17" s="1"/>
  <c r="O395" i="17"/>
  <c r="P395" i="17" s="1"/>
  <c r="O396" i="17"/>
  <c r="P396" i="17" s="1"/>
  <c r="O397" i="17"/>
  <c r="P397" i="17" s="1"/>
  <c r="O398" i="17"/>
  <c r="P398" i="17" s="1"/>
  <c r="O399" i="17"/>
  <c r="P399" i="17" s="1"/>
  <c r="O400" i="17"/>
  <c r="P400" i="17" s="1"/>
  <c r="O401" i="17"/>
  <c r="P401" i="17" s="1"/>
  <c r="O402" i="17"/>
  <c r="P402" i="17" s="1"/>
  <c r="O403" i="17"/>
  <c r="P403" i="17" s="1"/>
  <c r="O404" i="17"/>
  <c r="P404" i="17" s="1"/>
  <c r="O405" i="17"/>
  <c r="P405" i="17" s="1"/>
  <c r="O406" i="17"/>
  <c r="P406" i="17" s="1"/>
  <c r="O407" i="17"/>
  <c r="P407" i="17" s="1"/>
  <c r="O408" i="17"/>
  <c r="P408" i="17" s="1"/>
  <c r="O409" i="17"/>
  <c r="P409" i="17" s="1"/>
  <c r="O410" i="17"/>
  <c r="P410" i="17" s="1"/>
  <c r="O411" i="17"/>
  <c r="P411" i="17" s="1"/>
  <c r="O412" i="17"/>
  <c r="P412" i="17" s="1"/>
  <c r="O413" i="17"/>
  <c r="P413" i="17" s="1"/>
  <c r="O414" i="17"/>
  <c r="P414" i="17" s="1"/>
  <c r="O415" i="17"/>
  <c r="P415" i="17" s="1"/>
  <c r="O416" i="17"/>
  <c r="P416" i="17" s="1"/>
  <c r="O417" i="17"/>
  <c r="P417" i="17" s="1"/>
  <c r="O418" i="17"/>
  <c r="P418" i="17" s="1"/>
  <c r="O419" i="17"/>
  <c r="P419" i="17" s="1"/>
  <c r="O420" i="17"/>
  <c r="P420" i="17" s="1"/>
  <c r="O421" i="17"/>
  <c r="P421" i="17" s="1"/>
  <c r="O422" i="17"/>
  <c r="P422" i="17" s="1"/>
  <c r="O423" i="17"/>
  <c r="P423" i="17" s="1"/>
  <c r="O424" i="17"/>
  <c r="P424" i="17" s="1"/>
  <c r="O425" i="17"/>
  <c r="P425" i="17" s="1"/>
  <c r="O426" i="17"/>
  <c r="P426" i="17" s="1"/>
  <c r="O427" i="17"/>
  <c r="P427" i="17" s="1"/>
  <c r="O428" i="17"/>
  <c r="P428" i="17" s="1"/>
  <c r="O429" i="17"/>
  <c r="P429" i="17" s="1"/>
  <c r="O430" i="17"/>
  <c r="P430" i="17" s="1"/>
  <c r="O431" i="17"/>
  <c r="P431" i="17" s="1"/>
  <c r="O432" i="17"/>
  <c r="P432" i="17" s="1"/>
  <c r="O433" i="17"/>
  <c r="P433" i="17" s="1"/>
  <c r="O434" i="17"/>
  <c r="P434" i="17" s="1"/>
  <c r="O435" i="17"/>
  <c r="P435" i="17" s="1"/>
  <c r="O436" i="17"/>
  <c r="P436" i="17" s="1"/>
  <c r="O437" i="17"/>
  <c r="P437" i="17" s="1"/>
  <c r="O438" i="17"/>
  <c r="P438" i="17" s="1"/>
  <c r="O439" i="17"/>
  <c r="P439" i="17" s="1"/>
  <c r="O440" i="17"/>
  <c r="P440" i="17" s="1"/>
  <c r="O441" i="17"/>
  <c r="P441" i="17" s="1"/>
  <c r="O442" i="17"/>
  <c r="P442" i="17" s="1"/>
  <c r="O443" i="17"/>
  <c r="P443" i="17" s="1"/>
  <c r="O444" i="17"/>
  <c r="P444" i="17" s="1"/>
  <c r="O445" i="17"/>
  <c r="P445" i="17" s="1"/>
  <c r="O446" i="17"/>
  <c r="P446" i="17" s="1"/>
  <c r="O447" i="17"/>
  <c r="P447" i="17" s="1"/>
  <c r="O448" i="17"/>
  <c r="P448" i="17" s="1"/>
  <c r="O449" i="17"/>
  <c r="P449" i="17" s="1"/>
  <c r="O450" i="17"/>
  <c r="P450" i="17" s="1"/>
  <c r="O451" i="17"/>
  <c r="P451" i="17" s="1"/>
  <c r="O452" i="17"/>
  <c r="P452" i="17" s="1"/>
  <c r="O453" i="17"/>
  <c r="P453" i="17" s="1"/>
  <c r="O454" i="17"/>
  <c r="P454" i="17" s="1"/>
  <c r="O455" i="17"/>
  <c r="P455" i="17" s="1"/>
  <c r="O456" i="17"/>
  <c r="P456" i="17" s="1"/>
  <c r="O457" i="17"/>
  <c r="P457" i="17" s="1"/>
  <c r="O458" i="17"/>
  <c r="P458" i="17" s="1"/>
  <c r="O459" i="17"/>
  <c r="P459" i="17" s="1"/>
  <c r="O460" i="17"/>
  <c r="P460" i="17" s="1"/>
  <c r="O461" i="17"/>
  <c r="P461" i="17" s="1"/>
  <c r="O462" i="17"/>
  <c r="P462" i="17" s="1"/>
  <c r="O463" i="17"/>
  <c r="P463" i="17" s="1"/>
  <c r="O464" i="17"/>
  <c r="P464" i="17" s="1"/>
  <c r="O465" i="17"/>
  <c r="P465" i="17" s="1"/>
  <c r="O466" i="17"/>
  <c r="P466" i="17" s="1"/>
  <c r="O467" i="17"/>
  <c r="P467" i="17" s="1"/>
  <c r="O468" i="17"/>
  <c r="P468" i="17" s="1"/>
  <c r="O469" i="17"/>
  <c r="P469" i="17" s="1"/>
  <c r="O470" i="17"/>
  <c r="P470" i="17" s="1"/>
  <c r="O471" i="17"/>
  <c r="P471" i="17" s="1"/>
  <c r="O472" i="17"/>
  <c r="P472" i="17" s="1"/>
  <c r="O473" i="17"/>
  <c r="P473" i="17" s="1"/>
  <c r="O474" i="17"/>
  <c r="P474" i="17" s="1"/>
  <c r="O475" i="17"/>
  <c r="P475" i="17" s="1"/>
  <c r="O476" i="17"/>
  <c r="P476" i="17" s="1"/>
  <c r="O477" i="17"/>
  <c r="P477" i="17" s="1"/>
  <c r="O478" i="17"/>
  <c r="P478" i="17" s="1"/>
  <c r="O479" i="17"/>
  <c r="P479" i="17" s="1"/>
  <c r="O480" i="17"/>
  <c r="P480" i="17" s="1"/>
  <c r="O481" i="17"/>
  <c r="P481" i="17" s="1"/>
  <c r="O482" i="17"/>
  <c r="P482" i="17" s="1"/>
  <c r="O483" i="17"/>
  <c r="P483" i="17" s="1"/>
  <c r="O484" i="17"/>
  <c r="P484" i="17" s="1"/>
  <c r="O485" i="17"/>
  <c r="P485" i="17" s="1"/>
  <c r="O486" i="17"/>
  <c r="P486" i="17" s="1"/>
  <c r="O487" i="17"/>
  <c r="P487" i="17" s="1"/>
  <c r="O488" i="17"/>
  <c r="P488" i="17" s="1"/>
  <c r="O489" i="17"/>
  <c r="P489" i="17" s="1"/>
  <c r="O490" i="17"/>
  <c r="P490" i="17" s="1"/>
  <c r="O491" i="17"/>
  <c r="P491" i="17" s="1"/>
  <c r="O492" i="17"/>
  <c r="P492" i="17" s="1"/>
  <c r="O493" i="17"/>
  <c r="P493" i="17" s="1"/>
  <c r="O494" i="17"/>
  <c r="P494" i="17" s="1"/>
  <c r="O495" i="17"/>
  <c r="P495" i="17" s="1"/>
  <c r="O496" i="17"/>
  <c r="P496" i="17" s="1"/>
  <c r="O497" i="17"/>
  <c r="P497" i="17" s="1"/>
  <c r="O498" i="17"/>
  <c r="P498" i="17" s="1"/>
  <c r="O499" i="17"/>
  <c r="P499" i="17" s="1"/>
  <c r="O500" i="17"/>
  <c r="P500" i="17" s="1"/>
  <c r="O501" i="17"/>
  <c r="P501" i="17" s="1"/>
  <c r="O502" i="17"/>
  <c r="P502" i="17" s="1"/>
  <c r="O503" i="17"/>
  <c r="P503" i="17" s="1"/>
  <c r="O504" i="17"/>
  <c r="P504" i="17" s="1"/>
  <c r="O505" i="17"/>
  <c r="P505" i="17" s="1"/>
  <c r="O506" i="17"/>
  <c r="P506" i="17" s="1"/>
  <c r="O507" i="17"/>
  <c r="P507" i="17" s="1"/>
  <c r="O508" i="17"/>
  <c r="P508" i="17" s="1"/>
  <c r="O509" i="17"/>
  <c r="P509" i="17" s="1"/>
  <c r="O510" i="17"/>
  <c r="P510" i="17" s="1"/>
  <c r="O511" i="17"/>
  <c r="P511" i="17" s="1"/>
  <c r="O512" i="17"/>
  <c r="P512" i="17" s="1"/>
  <c r="O513" i="17"/>
  <c r="P513" i="17" s="1"/>
  <c r="O514" i="17"/>
  <c r="P514" i="17" s="1"/>
  <c r="O515" i="17"/>
  <c r="P515" i="17" s="1"/>
  <c r="O516" i="17"/>
  <c r="P516" i="17" s="1"/>
  <c r="O517" i="17"/>
  <c r="P517" i="17" s="1"/>
  <c r="O518" i="17"/>
  <c r="P518" i="17" s="1"/>
  <c r="O519" i="17"/>
  <c r="P519" i="17" s="1"/>
  <c r="O520" i="17"/>
  <c r="P520" i="17" s="1"/>
  <c r="O521" i="17"/>
  <c r="P521" i="17" s="1"/>
  <c r="O522" i="17"/>
  <c r="P522" i="17" s="1"/>
  <c r="O523" i="17"/>
  <c r="P523" i="17" s="1"/>
  <c r="O524" i="17"/>
  <c r="P524" i="17" s="1"/>
  <c r="O525" i="17"/>
  <c r="P525" i="17" s="1"/>
  <c r="O526" i="17"/>
  <c r="P526" i="17" s="1"/>
  <c r="O527" i="17"/>
  <c r="P527" i="17" s="1"/>
  <c r="O528" i="17"/>
  <c r="P528" i="17" s="1"/>
  <c r="O529" i="17"/>
  <c r="P529" i="17" s="1"/>
  <c r="O530" i="17"/>
  <c r="P530" i="17" s="1"/>
  <c r="O531" i="17"/>
  <c r="P531" i="17" s="1"/>
  <c r="O532" i="17"/>
  <c r="P532" i="17" s="1"/>
  <c r="O533" i="17"/>
  <c r="P533" i="17" s="1"/>
  <c r="O534" i="17"/>
  <c r="P534" i="17" s="1"/>
  <c r="O535" i="17"/>
  <c r="P535" i="17" s="1"/>
  <c r="O536" i="17"/>
  <c r="P536" i="17" s="1"/>
  <c r="O537" i="17"/>
  <c r="P537" i="17" s="1"/>
  <c r="O538" i="17"/>
  <c r="P538" i="17" s="1"/>
  <c r="O539" i="17"/>
  <c r="P539" i="17" s="1"/>
  <c r="O540" i="17"/>
  <c r="P540" i="17" s="1"/>
  <c r="O541" i="17"/>
  <c r="P541" i="17" s="1"/>
  <c r="O542" i="17"/>
  <c r="P542" i="17" s="1"/>
  <c r="O543" i="17"/>
  <c r="P543" i="17" s="1"/>
  <c r="O544" i="17"/>
  <c r="P544" i="17" s="1"/>
  <c r="O545" i="17"/>
  <c r="P545" i="17" s="1"/>
  <c r="O546" i="17"/>
  <c r="P546" i="17" s="1"/>
  <c r="O547" i="17"/>
  <c r="P547" i="17" s="1"/>
  <c r="O548" i="17"/>
  <c r="P548" i="17" s="1"/>
  <c r="O549" i="17"/>
  <c r="P549" i="17" s="1"/>
  <c r="O550" i="17"/>
  <c r="P550" i="17" s="1"/>
  <c r="O551" i="17"/>
  <c r="P551" i="17" s="1"/>
  <c r="O552" i="17"/>
  <c r="P552" i="17" s="1"/>
  <c r="O553" i="17"/>
  <c r="P553" i="17" s="1"/>
  <c r="O554" i="17"/>
  <c r="P554" i="17" s="1"/>
  <c r="O555" i="17"/>
  <c r="P555" i="17" s="1"/>
  <c r="O556" i="17"/>
  <c r="P556" i="17" s="1"/>
  <c r="O557" i="17"/>
  <c r="P557" i="17" s="1"/>
  <c r="O558" i="17"/>
  <c r="P558" i="17" s="1"/>
  <c r="O559" i="17"/>
  <c r="P559" i="17" s="1"/>
  <c r="O560" i="17"/>
  <c r="P560" i="17" s="1"/>
  <c r="O561" i="17"/>
  <c r="P561" i="17" s="1"/>
  <c r="O562" i="17"/>
  <c r="P562" i="17" s="1"/>
  <c r="O563" i="17"/>
  <c r="P563" i="17" s="1"/>
  <c r="O564" i="17"/>
  <c r="P564" i="17" s="1"/>
  <c r="O565" i="17"/>
  <c r="P565" i="17" s="1"/>
  <c r="O566" i="17"/>
  <c r="P566" i="17" s="1"/>
  <c r="O567" i="17"/>
  <c r="P567" i="17" s="1"/>
  <c r="O568" i="17"/>
  <c r="P568" i="17" s="1"/>
  <c r="O569" i="17"/>
  <c r="P569" i="17" s="1"/>
  <c r="O570" i="17"/>
  <c r="P570" i="17" s="1"/>
  <c r="O571" i="17"/>
  <c r="P571" i="17" s="1"/>
  <c r="O572" i="17"/>
  <c r="P572" i="17" s="1"/>
  <c r="O573" i="17"/>
  <c r="P573" i="17" s="1"/>
  <c r="O574" i="17"/>
  <c r="P574" i="17" s="1"/>
  <c r="O575" i="17"/>
  <c r="P575" i="17" s="1"/>
  <c r="O576" i="17"/>
  <c r="P576" i="17" s="1"/>
  <c r="O577" i="17"/>
  <c r="P577" i="17" s="1"/>
  <c r="O578" i="17"/>
  <c r="P578" i="17" s="1"/>
  <c r="O579" i="17"/>
  <c r="P579" i="17" s="1"/>
  <c r="O580" i="17"/>
  <c r="P580" i="17" s="1"/>
  <c r="O581" i="17"/>
  <c r="P581" i="17" s="1"/>
  <c r="O582" i="17"/>
  <c r="P582" i="17" s="1"/>
  <c r="O583" i="17"/>
  <c r="P583" i="17" s="1"/>
  <c r="O584" i="17"/>
  <c r="P584" i="17" s="1"/>
  <c r="O585" i="17"/>
  <c r="P585" i="17" s="1"/>
  <c r="O586" i="17"/>
  <c r="P586" i="17" s="1"/>
  <c r="O587" i="17"/>
  <c r="P587" i="17" s="1"/>
  <c r="O588" i="17"/>
  <c r="P588" i="17" s="1"/>
  <c r="O589" i="17"/>
  <c r="P589" i="17" s="1"/>
  <c r="O590" i="17"/>
  <c r="P590" i="17" s="1"/>
  <c r="O591" i="17"/>
  <c r="P591" i="17" s="1"/>
  <c r="O592" i="17"/>
  <c r="P592" i="17" s="1"/>
  <c r="O593" i="17"/>
  <c r="P593" i="17" s="1"/>
  <c r="O594" i="17"/>
  <c r="P594" i="17" s="1"/>
  <c r="O595" i="17"/>
  <c r="P595" i="17" s="1"/>
  <c r="O596" i="17"/>
  <c r="P596" i="17" s="1"/>
  <c r="O597" i="17"/>
  <c r="P597" i="17" s="1"/>
  <c r="O598" i="17"/>
  <c r="P598" i="17" s="1"/>
  <c r="O599" i="17"/>
  <c r="P599" i="17" s="1"/>
  <c r="O600" i="17"/>
  <c r="P600" i="17" s="1"/>
  <c r="O601" i="17"/>
  <c r="P601" i="17" s="1"/>
  <c r="O602" i="17"/>
  <c r="P602" i="17" s="1"/>
  <c r="O603" i="17"/>
  <c r="P603" i="17" s="1"/>
  <c r="O604" i="17"/>
  <c r="P604" i="17" s="1"/>
  <c r="O605" i="17"/>
  <c r="P605" i="17" s="1"/>
  <c r="O606" i="17"/>
  <c r="P606" i="17" s="1"/>
  <c r="O607" i="17"/>
  <c r="P607" i="17" s="1"/>
  <c r="O608" i="17"/>
  <c r="P608" i="17" s="1"/>
  <c r="O609" i="17"/>
  <c r="P609" i="17" s="1"/>
  <c r="O610" i="17"/>
  <c r="P610" i="17" s="1"/>
  <c r="O611" i="17"/>
  <c r="P611" i="17" s="1"/>
  <c r="O612" i="17"/>
  <c r="P612" i="17" s="1"/>
  <c r="O613" i="17"/>
  <c r="P613" i="17" s="1"/>
  <c r="O614" i="17"/>
  <c r="P614" i="17" s="1"/>
  <c r="O615" i="17"/>
  <c r="P615" i="17" s="1"/>
  <c r="O616" i="17"/>
  <c r="P616" i="17" s="1"/>
  <c r="O617" i="17"/>
  <c r="P617" i="17" s="1"/>
  <c r="O618" i="17"/>
  <c r="P618" i="17" s="1"/>
  <c r="O619" i="17"/>
  <c r="P619" i="17" s="1"/>
  <c r="O620" i="17"/>
  <c r="P620" i="17" s="1"/>
  <c r="O621" i="17"/>
  <c r="P621" i="17" s="1"/>
  <c r="O622" i="17"/>
  <c r="P622" i="17" s="1"/>
  <c r="O623" i="17"/>
  <c r="P623" i="17" s="1"/>
  <c r="O624" i="17"/>
  <c r="P624" i="17" s="1"/>
  <c r="O625" i="17"/>
  <c r="P625" i="17" s="1"/>
  <c r="O626" i="17"/>
  <c r="P626" i="17" s="1"/>
  <c r="O627" i="17"/>
  <c r="P627" i="17" s="1"/>
  <c r="O628" i="17"/>
  <c r="P628" i="17" s="1"/>
  <c r="O629" i="17"/>
  <c r="P629" i="17" s="1"/>
  <c r="O630" i="17"/>
  <c r="P630" i="17" s="1"/>
  <c r="O631" i="17"/>
  <c r="P631" i="17" s="1"/>
  <c r="O632" i="17"/>
  <c r="P632" i="17" s="1"/>
  <c r="O633" i="17"/>
  <c r="P633" i="17" s="1"/>
  <c r="O634" i="17"/>
  <c r="P634" i="17" s="1"/>
  <c r="O635" i="17"/>
  <c r="P635" i="17" s="1"/>
  <c r="O636" i="17"/>
  <c r="P636" i="17" s="1"/>
  <c r="O637" i="17"/>
  <c r="P637" i="17" s="1"/>
  <c r="O638" i="17"/>
  <c r="P638" i="17" s="1"/>
  <c r="O639" i="17"/>
  <c r="P639" i="17" s="1"/>
  <c r="O640" i="17"/>
  <c r="P640" i="17" s="1"/>
  <c r="O641" i="17"/>
  <c r="P641" i="17" s="1"/>
  <c r="O642" i="17"/>
  <c r="P642" i="17" s="1"/>
  <c r="O643" i="17"/>
  <c r="P643" i="17" s="1"/>
  <c r="O644" i="17"/>
  <c r="P644" i="17" s="1"/>
  <c r="O645" i="17"/>
  <c r="P645" i="17" s="1"/>
  <c r="O646" i="17"/>
  <c r="P646" i="17" s="1"/>
  <c r="O647" i="17"/>
  <c r="P647" i="17" s="1"/>
  <c r="O648" i="17"/>
  <c r="P648" i="17" s="1"/>
  <c r="O649" i="17"/>
  <c r="P649" i="17" s="1"/>
  <c r="O650" i="17"/>
  <c r="P650" i="17" s="1"/>
  <c r="O651" i="17"/>
  <c r="P651" i="17" s="1"/>
  <c r="O652" i="17"/>
  <c r="P652" i="17" s="1"/>
  <c r="O653" i="17"/>
  <c r="P653" i="17" s="1"/>
  <c r="O654" i="17"/>
  <c r="P654" i="17" s="1"/>
  <c r="O655" i="17"/>
  <c r="P655" i="17" s="1"/>
  <c r="O656" i="17"/>
  <c r="P656" i="17" s="1"/>
  <c r="O657" i="17"/>
  <c r="P657" i="17" s="1"/>
  <c r="O658" i="17"/>
  <c r="P658" i="17" s="1"/>
  <c r="O659" i="17"/>
  <c r="P659" i="17" s="1"/>
  <c r="O660" i="17"/>
  <c r="P660" i="17" s="1"/>
  <c r="O661" i="17"/>
  <c r="P661" i="17" s="1"/>
  <c r="O662" i="17"/>
  <c r="P662" i="17" s="1"/>
  <c r="O663" i="17"/>
  <c r="P663" i="17" s="1"/>
  <c r="O664" i="17"/>
  <c r="P664" i="17" s="1"/>
  <c r="O665" i="17"/>
  <c r="P665" i="17" s="1"/>
  <c r="O666" i="17"/>
  <c r="P666" i="17" s="1"/>
  <c r="O667" i="17"/>
  <c r="P667" i="17" s="1"/>
  <c r="O668" i="17"/>
  <c r="P668" i="17" s="1"/>
  <c r="O669" i="17"/>
  <c r="P669" i="17" s="1"/>
  <c r="O670" i="17"/>
  <c r="P670" i="17" s="1"/>
  <c r="O671" i="17"/>
  <c r="P671" i="17" s="1"/>
  <c r="O672" i="17"/>
  <c r="P672" i="17" s="1"/>
  <c r="O673" i="17"/>
  <c r="P673" i="17" s="1"/>
  <c r="O674" i="17"/>
  <c r="P674" i="17" s="1"/>
  <c r="O675" i="17"/>
  <c r="P675" i="17" s="1"/>
  <c r="O676" i="17"/>
  <c r="P676" i="17" s="1"/>
  <c r="O677" i="17"/>
  <c r="P677" i="17" s="1"/>
  <c r="O678" i="17"/>
  <c r="P678" i="17" s="1"/>
  <c r="O679" i="17"/>
  <c r="P679" i="17" s="1"/>
  <c r="O680" i="17"/>
  <c r="P680" i="17" s="1"/>
  <c r="O681" i="17"/>
  <c r="P681" i="17" s="1"/>
  <c r="O682" i="17"/>
  <c r="P682" i="17" s="1"/>
  <c r="O683" i="17"/>
  <c r="P683" i="17" s="1"/>
  <c r="O684" i="17"/>
  <c r="P684" i="17" s="1"/>
  <c r="O685" i="17"/>
  <c r="P685" i="17" s="1"/>
  <c r="O686" i="17"/>
  <c r="P686" i="17" s="1"/>
  <c r="O687" i="17"/>
  <c r="P687" i="17" s="1"/>
  <c r="O688" i="17"/>
  <c r="P688" i="17" s="1"/>
  <c r="O689" i="17"/>
  <c r="P689" i="17" s="1"/>
  <c r="O690" i="17"/>
  <c r="P690" i="17" s="1"/>
  <c r="O691" i="17"/>
  <c r="P691" i="17" s="1"/>
  <c r="O692" i="17"/>
  <c r="P692" i="17" s="1"/>
  <c r="O693" i="17"/>
  <c r="P693" i="17" s="1"/>
  <c r="O694" i="17"/>
  <c r="P694" i="17" s="1"/>
  <c r="O695" i="17"/>
  <c r="P695" i="17" s="1"/>
  <c r="O696" i="17"/>
  <c r="P696" i="17" s="1"/>
  <c r="O697" i="17"/>
  <c r="P697" i="17" s="1"/>
  <c r="O698" i="17"/>
  <c r="P698" i="17" s="1"/>
  <c r="O699" i="17"/>
  <c r="P699" i="17" s="1"/>
  <c r="O700" i="17"/>
  <c r="P700" i="17" s="1"/>
  <c r="O701" i="17"/>
  <c r="P701" i="17" s="1"/>
  <c r="O702" i="17"/>
  <c r="P702" i="17" s="1"/>
  <c r="O703" i="17"/>
  <c r="P703" i="17" s="1"/>
  <c r="O704" i="17"/>
  <c r="P704" i="17" s="1"/>
  <c r="O705" i="17"/>
  <c r="P705" i="17" s="1"/>
  <c r="O706" i="17"/>
  <c r="P706" i="17" s="1"/>
  <c r="O707" i="17"/>
  <c r="P707" i="17" s="1"/>
  <c r="O708" i="17"/>
  <c r="P708" i="17" s="1"/>
  <c r="O709" i="17"/>
  <c r="P709" i="17" s="1"/>
  <c r="O710" i="17"/>
  <c r="P710" i="17" s="1"/>
  <c r="O711" i="17"/>
  <c r="P711" i="17" s="1"/>
  <c r="O712" i="17"/>
  <c r="P712" i="17" s="1"/>
  <c r="O713" i="17"/>
  <c r="P713" i="17" s="1"/>
  <c r="O714" i="17"/>
  <c r="P714" i="17" s="1"/>
  <c r="O715" i="17"/>
  <c r="P715" i="17" s="1"/>
  <c r="O716" i="17"/>
  <c r="P716" i="17" s="1"/>
  <c r="O717" i="17"/>
  <c r="P717" i="17" s="1"/>
  <c r="O718" i="17"/>
  <c r="P718" i="17" s="1"/>
  <c r="O719" i="17"/>
  <c r="P719" i="17" s="1"/>
  <c r="O720" i="17"/>
  <c r="P720" i="17" s="1"/>
  <c r="O721" i="17"/>
  <c r="P721" i="17" s="1"/>
  <c r="O722" i="17"/>
  <c r="P722" i="17" s="1"/>
  <c r="O723" i="17"/>
  <c r="P723" i="17" s="1"/>
  <c r="O724" i="17"/>
  <c r="P724" i="17" s="1"/>
  <c r="O725" i="17"/>
  <c r="P725" i="17" s="1"/>
  <c r="O726" i="17"/>
  <c r="P726" i="17" s="1"/>
  <c r="O727" i="17"/>
  <c r="P727" i="17" s="1"/>
  <c r="O728" i="17"/>
  <c r="P728" i="17" s="1"/>
  <c r="O729" i="17"/>
  <c r="P729" i="17" s="1"/>
  <c r="O730" i="17"/>
  <c r="P730" i="17" s="1"/>
  <c r="O731" i="17"/>
  <c r="P731" i="17" s="1"/>
  <c r="O732" i="17"/>
  <c r="P732" i="17" s="1"/>
  <c r="O733" i="17"/>
  <c r="P733" i="17" s="1"/>
  <c r="O734" i="17"/>
  <c r="P734" i="17" s="1"/>
  <c r="O735" i="17"/>
  <c r="P735" i="17" s="1"/>
  <c r="O736" i="17"/>
  <c r="P736" i="17" s="1"/>
  <c r="O737" i="17"/>
  <c r="P737" i="17" s="1"/>
  <c r="O738" i="17"/>
  <c r="P738" i="17" s="1"/>
  <c r="O739" i="17"/>
  <c r="P739" i="17" s="1"/>
  <c r="O740" i="17"/>
  <c r="P740" i="17" s="1"/>
  <c r="O741" i="17"/>
  <c r="P741" i="17" s="1"/>
  <c r="O742" i="17"/>
  <c r="P742" i="17" s="1"/>
  <c r="O743" i="17"/>
  <c r="P743" i="17" s="1"/>
  <c r="O744" i="17"/>
  <c r="P744" i="17" s="1"/>
  <c r="O745" i="17"/>
  <c r="P745" i="17" s="1"/>
  <c r="O746" i="17"/>
  <c r="P746" i="17" s="1"/>
  <c r="O747" i="17"/>
  <c r="P747" i="17" s="1"/>
  <c r="O748" i="17"/>
  <c r="P748" i="17" s="1"/>
  <c r="O749" i="17"/>
  <c r="P749" i="17" s="1"/>
  <c r="O750" i="17"/>
  <c r="P750" i="17" s="1"/>
  <c r="O751" i="17"/>
  <c r="P751" i="17" s="1"/>
  <c r="O752" i="17"/>
  <c r="P752" i="17" s="1"/>
  <c r="O753" i="17"/>
  <c r="P753" i="17" s="1"/>
  <c r="O754" i="17"/>
  <c r="P754" i="17" s="1"/>
  <c r="O755" i="17"/>
  <c r="P755" i="17" s="1"/>
  <c r="O756" i="17"/>
  <c r="P756" i="17" s="1"/>
  <c r="O757" i="17"/>
  <c r="P757" i="17" s="1"/>
  <c r="O758" i="17"/>
  <c r="P758" i="17" s="1"/>
  <c r="O759" i="17"/>
  <c r="P759" i="17" s="1"/>
  <c r="O760" i="17"/>
  <c r="P760" i="17" s="1"/>
  <c r="O761" i="17"/>
  <c r="P761" i="17" s="1"/>
  <c r="O762" i="17"/>
  <c r="P762" i="17" s="1"/>
  <c r="O763" i="17"/>
  <c r="P763" i="17" s="1"/>
  <c r="O764" i="17"/>
  <c r="P764" i="17" s="1"/>
  <c r="O765" i="17"/>
  <c r="P765" i="17" s="1"/>
  <c r="O766" i="17"/>
  <c r="P766" i="17" s="1"/>
  <c r="O767" i="17"/>
  <c r="P767" i="17" s="1"/>
  <c r="O768" i="17"/>
  <c r="P768" i="17" s="1"/>
  <c r="O769" i="17"/>
  <c r="P769" i="17" s="1"/>
  <c r="O770" i="17"/>
  <c r="P770" i="17" s="1"/>
  <c r="O771" i="17"/>
  <c r="P771" i="17" s="1"/>
  <c r="O772" i="17"/>
  <c r="P772" i="17" s="1"/>
  <c r="O773" i="17"/>
  <c r="P773" i="17" s="1"/>
  <c r="O774" i="17"/>
  <c r="P774" i="17" s="1"/>
  <c r="O775" i="17"/>
  <c r="P775" i="17" s="1"/>
  <c r="O776" i="17"/>
  <c r="P776" i="17" s="1"/>
  <c r="O777" i="17"/>
  <c r="P777" i="17" s="1"/>
  <c r="O778" i="17"/>
  <c r="P778" i="17" s="1"/>
  <c r="O779" i="17"/>
  <c r="P779" i="17" s="1"/>
  <c r="O780" i="17"/>
  <c r="P780" i="17" s="1"/>
  <c r="O781" i="17"/>
  <c r="P781" i="17" s="1"/>
  <c r="O782" i="17"/>
  <c r="P782" i="17" s="1"/>
  <c r="O783" i="17"/>
  <c r="P783" i="17" s="1"/>
  <c r="O784" i="17"/>
  <c r="P784" i="17" s="1"/>
  <c r="O785" i="17"/>
  <c r="P785" i="17" s="1"/>
  <c r="O786" i="17"/>
  <c r="P786" i="17" s="1"/>
  <c r="O787" i="17"/>
  <c r="P787" i="17" s="1"/>
  <c r="O788" i="17"/>
  <c r="P788" i="17" s="1"/>
  <c r="O789" i="17"/>
  <c r="P789" i="17" s="1"/>
  <c r="O790" i="17"/>
  <c r="P790" i="17" s="1"/>
  <c r="O791" i="17"/>
  <c r="P791" i="17" s="1"/>
  <c r="O792" i="17"/>
  <c r="P792" i="17" s="1"/>
  <c r="O793" i="17"/>
  <c r="P793" i="17" s="1"/>
  <c r="O794" i="17"/>
  <c r="P794" i="17" s="1"/>
  <c r="O795" i="17"/>
  <c r="P795" i="17" s="1"/>
  <c r="O796" i="17"/>
  <c r="P796" i="17" s="1"/>
  <c r="O797" i="17"/>
  <c r="P797" i="17" s="1"/>
  <c r="O798" i="17"/>
  <c r="P798" i="17" s="1"/>
  <c r="O799" i="17"/>
  <c r="P799" i="17" s="1"/>
  <c r="O800" i="17"/>
  <c r="P800" i="17" s="1"/>
  <c r="O801" i="17"/>
  <c r="P801" i="17" s="1"/>
  <c r="O802" i="17"/>
  <c r="P802" i="17" s="1"/>
  <c r="O803" i="17"/>
  <c r="P803" i="17" s="1"/>
  <c r="O804" i="17"/>
  <c r="P804" i="17" s="1"/>
  <c r="O805" i="17"/>
  <c r="P805" i="17" s="1"/>
  <c r="O806" i="17"/>
  <c r="P806" i="17" s="1"/>
  <c r="O807" i="17"/>
  <c r="P807" i="17" s="1"/>
  <c r="O808" i="17"/>
  <c r="P808" i="17" s="1"/>
  <c r="O809" i="17"/>
  <c r="P809" i="17" s="1"/>
  <c r="O810" i="17"/>
  <c r="P810" i="17" s="1"/>
  <c r="O811" i="17"/>
  <c r="P811" i="17" s="1"/>
  <c r="O812" i="17"/>
  <c r="P812" i="17" s="1"/>
  <c r="O813" i="17"/>
  <c r="P813" i="17" s="1"/>
  <c r="O814" i="17"/>
  <c r="P814" i="17" s="1"/>
  <c r="O815" i="17"/>
  <c r="P815" i="17" s="1"/>
  <c r="O816" i="17"/>
  <c r="P816" i="17" s="1"/>
  <c r="O817" i="17"/>
  <c r="P817" i="17" s="1"/>
  <c r="O818" i="17"/>
  <c r="P818" i="17" s="1"/>
  <c r="O819" i="17"/>
  <c r="P819" i="17" s="1"/>
  <c r="O820" i="17"/>
  <c r="P820" i="17" s="1"/>
  <c r="O821" i="17"/>
  <c r="P821" i="17" s="1"/>
  <c r="O822" i="17"/>
  <c r="P822" i="17" s="1"/>
  <c r="O823" i="17"/>
  <c r="P823" i="17" s="1"/>
  <c r="O824" i="17"/>
  <c r="P824" i="17" s="1"/>
  <c r="O825" i="17"/>
  <c r="P825" i="17" s="1"/>
  <c r="O826" i="17"/>
  <c r="P826" i="17" s="1"/>
  <c r="O827" i="17"/>
  <c r="P827" i="17" s="1"/>
  <c r="O828" i="17"/>
  <c r="P828" i="17" s="1"/>
  <c r="O829" i="17"/>
  <c r="P829" i="17" s="1"/>
  <c r="O830" i="17"/>
  <c r="P830" i="17" s="1"/>
  <c r="O831" i="17"/>
  <c r="P831" i="17" s="1"/>
  <c r="O832" i="17"/>
  <c r="P832" i="17" s="1"/>
  <c r="O833" i="17"/>
  <c r="P833" i="17" s="1"/>
  <c r="O834" i="17"/>
  <c r="P834" i="17" s="1"/>
  <c r="O835" i="17"/>
  <c r="P835" i="17" s="1"/>
  <c r="O836" i="17"/>
  <c r="P836" i="17" s="1"/>
  <c r="O837" i="17"/>
  <c r="P837" i="17" s="1"/>
  <c r="O838" i="17"/>
  <c r="P838" i="17" s="1"/>
  <c r="O839" i="17"/>
  <c r="P839" i="17" s="1"/>
  <c r="O840" i="17"/>
  <c r="P840" i="17" s="1"/>
  <c r="O841" i="17"/>
  <c r="P841" i="17" s="1"/>
  <c r="O842" i="17"/>
  <c r="P842" i="17" s="1"/>
  <c r="O843" i="17"/>
  <c r="P843" i="17" s="1"/>
  <c r="O844" i="17"/>
  <c r="P844" i="17" s="1"/>
  <c r="O845" i="17"/>
  <c r="P845" i="17" s="1"/>
  <c r="O846" i="17"/>
  <c r="P846" i="17" s="1"/>
  <c r="O847" i="17"/>
  <c r="P847" i="17" s="1"/>
  <c r="O848" i="17"/>
  <c r="P848" i="17" s="1"/>
  <c r="O849" i="17"/>
  <c r="P849" i="17" s="1"/>
  <c r="O850" i="17"/>
  <c r="P850" i="17" s="1"/>
  <c r="O851" i="17"/>
  <c r="P851" i="17" s="1"/>
  <c r="O852" i="17"/>
  <c r="P852" i="17" s="1"/>
  <c r="O853" i="17"/>
  <c r="P853" i="17" s="1"/>
  <c r="O854" i="17"/>
  <c r="P854" i="17" s="1"/>
  <c r="O855" i="17"/>
  <c r="P855" i="17" s="1"/>
  <c r="O856" i="17"/>
  <c r="P856" i="17" s="1"/>
  <c r="O857" i="17"/>
  <c r="P857" i="17" s="1"/>
  <c r="O858" i="17"/>
  <c r="P858" i="17" s="1"/>
  <c r="O859" i="17"/>
  <c r="P859" i="17" s="1"/>
  <c r="O860" i="17"/>
  <c r="P860" i="17" s="1"/>
  <c r="O861" i="17"/>
  <c r="P861" i="17" s="1"/>
  <c r="O862" i="17"/>
  <c r="P862" i="17" s="1"/>
  <c r="O863" i="17"/>
  <c r="P863" i="17" s="1"/>
  <c r="O864" i="17"/>
  <c r="P864" i="17" s="1"/>
  <c r="O865" i="17"/>
  <c r="P865" i="17" s="1"/>
  <c r="O866" i="17"/>
  <c r="P866" i="17" s="1"/>
  <c r="O867" i="17"/>
  <c r="P867" i="17" s="1"/>
  <c r="O868" i="17"/>
  <c r="P868" i="17" s="1"/>
  <c r="O869" i="17"/>
  <c r="P869" i="17" s="1"/>
  <c r="O870" i="17"/>
  <c r="P870" i="17" s="1"/>
  <c r="O871" i="17"/>
  <c r="P871" i="17" s="1"/>
  <c r="O872" i="17"/>
  <c r="P872" i="17" s="1"/>
  <c r="O873" i="17"/>
  <c r="P873" i="17" s="1"/>
  <c r="O874" i="17"/>
  <c r="P874" i="17" s="1"/>
  <c r="O875" i="17"/>
  <c r="P875" i="17" s="1"/>
  <c r="O876" i="17"/>
  <c r="P876" i="17" s="1"/>
  <c r="O877" i="17"/>
  <c r="P877" i="17" s="1"/>
  <c r="O878" i="17"/>
  <c r="P878" i="17" s="1"/>
  <c r="O879" i="17"/>
  <c r="P879" i="17" s="1"/>
  <c r="O880" i="17"/>
  <c r="P880" i="17" s="1"/>
  <c r="O881" i="17"/>
  <c r="P881" i="17" s="1"/>
  <c r="O882" i="17"/>
  <c r="P882" i="17" s="1"/>
  <c r="O883" i="17"/>
  <c r="P883" i="17" s="1"/>
  <c r="O884" i="17"/>
  <c r="P884" i="17" s="1"/>
  <c r="O885" i="17"/>
  <c r="P885" i="17" s="1"/>
  <c r="O886" i="17"/>
  <c r="P886" i="17" s="1"/>
  <c r="O887" i="17"/>
  <c r="P887" i="17" s="1"/>
  <c r="O888" i="17"/>
  <c r="P888" i="17" s="1"/>
  <c r="O889" i="17"/>
  <c r="P889" i="17" s="1"/>
  <c r="O890" i="17"/>
  <c r="P890" i="17" s="1"/>
  <c r="O891" i="17"/>
  <c r="P891" i="17" s="1"/>
  <c r="O892" i="17"/>
  <c r="P892" i="17" s="1"/>
  <c r="O893" i="17"/>
  <c r="P893" i="17" s="1"/>
  <c r="O894" i="17"/>
  <c r="P894" i="17" s="1"/>
  <c r="O895" i="17"/>
  <c r="P895" i="17" s="1"/>
  <c r="O896" i="17"/>
  <c r="P896" i="17" s="1"/>
  <c r="O897" i="17"/>
  <c r="P897" i="17" s="1"/>
  <c r="O898" i="17"/>
  <c r="P898" i="17" s="1"/>
  <c r="O899" i="17"/>
  <c r="P899" i="17" s="1"/>
  <c r="O900" i="17"/>
  <c r="P900" i="17" s="1"/>
  <c r="O901" i="17"/>
  <c r="P901" i="17" s="1"/>
  <c r="O902" i="17"/>
  <c r="P902" i="17" s="1"/>
  <c r="O903" i="17"/>
  <c r="P903" i="17" s="1"/>
  <c r="O904" i="17"/>
  <c r="P904" i="17" s="1"/>
  <c r="O905" i="17"/>
  <c r="P905" i="17" s="1"/>
  <c r="O906" i="17"/>
  <c r="P906" i="17" s="1"/>
  <c r="O907" i="17"/>
  <c r="P907" i="17" s="1"/>
  <c r="O908" i="17"/>
  <c r="P908" i="17" s="1"/>
  <c r="O909" i="17"/>
  <c r="P909" i="17" s="1"/>
  <c r="O910" i="17"/>
  <c r="P910" i="17" s="1"/>
  <c r="O911" i="17"/>
  <c r="P911" i="17" s="1"/>
  <c r="O912" i="17"/>
  <c r="P912" i="17" s="1"/>
  <c r="O913" i="17"/>
  <c r="P913" i="17" s="1"/>
  <c r="O914" i="17"/>
  <c r="P914" i="17" s="1"/>
  <c r="O915" i="17"/>
  <c r="P915" i="17" s="1"/>
  <c r="O916" i="17"/>
  <c r="P916" i="17" s="1"/>
  <c r="O917" i="17"/>
  <c r="P917" i="17" s="1"/>
  <c r="O918" i="17"/>
  <c r="P918" i="17" s="1"/>
  <c r="O919" i="17"/>
  <c r="P919" i="17" s="1"/>
  <c r="O920" i="17"/>
  <c r="P920" i="17" s="1"/>
  <c r="O921" i="17"/>
  <c r="P921" i="17" s="1"/>
  <c r="O922" i="17"/>
  <c r="P922" i="17" s="1"/>
  <c r="O923" i="17"/>
  <c r="P923" i="17" s="1"/>
  <c r="O924" i="17"/>
  <c r="P924" i="17" s="1"/>
  <c r="O925" i="17"/>
  <c r="P925" i="17" s="1"/>
  <c r="O926" i="17"/>
  <c r="P926" i="17" s="1"/>
  <c r="O927" i="17"/>
  <c r="P927" i="17" s="1"/>
  <c r="O928" i="17"/>
  <c r="P928" i="17" s="1"/>
  <c r="O929" i="17"/>
  <c r="P929" i="17" s="1"/>
  <c r="O930" i="17"/>
  <c r="P930" i="17" s="1"/>
  <c r="O931" i="17"/>
  <c r="P931" i="17" s="1"/>
  <c r="O932" i="17"/>
  <c r="P932" i="17" s="1"/>
  <c r="O933" i="17"/>
  <c r="P933" i="17" s="1"/>
  <c r="O934" i="17"/>
  <c r="P934" i="17" s="1"/>
  <c r="O935" i="17"/>
  <c r="P935" i="17" s="1"/>
  <c r="O936" i="17"/>
  <c r="P936" i="17" s="1"/>
  <c r="O937" i="17"/>
  <c r="P937" i="17" s="1"/>
  <c r="O938" i="17"/>
  <c r="P938" i="17" s="1"/>
  <c r="O939" i="17"/>
  <c r="P939" i="17" s="1"/>
  <c r="O940" i="17"/>
  <c r="P940" i="17" s="1"/>
  <c r="O941" i="17"/>
  <c r="P941" i="17" s="1"/>
  <c r="O942" i="17"/>
  <c r="P942" i="17" s="1"/>
  <c r="O943" i="17"/>
  <c r="P943" i="17" s="1"/>
  <c r="O944" i="17"/>
  <c r="P944" i="17" s="1"/>
  <c r="O945" i="17"/>
  <c r="P945" i="17" s="1"/>
  <c r="O946" i="17"/>
  <c r="P946" i="17" s="1"/>
  <c r="O947" i="17"/>
  <c r="P947" i="17" s="1"/>
  <c r="O948" i="17"/>
  <c r="P948" i="17" s="1"/>
  <c r="O949" i="17"/>
  <c r="P949" i="17" s="1"/>
  <c r="O950" i="17"/>
  <c r="P950" i="17" s="1"/>
  <c r="O951" i="17"/>
  <c r="P951" i="17" s="1"/>
  <c r="O952" i="17"/>
  <c r="P952" i="17" s="1"/>
  <c r="O953" i="17"/>
  <c r="P953" i="17" s="1"/>
  <c r="O954" i="17"/>
  <c r="P954" i="17" s="1"/>
  <c r="O955" i="17"/>
  <c r="P955" i="17" s="1"/>
  <c r="O956" i="17"/>
  <c r="P956" i="17" s="1"/>
  <c r="O957" i="17"/>
  <c r="P957" i="17" s="1"/>
  <c r="O958" i="17"/>
  <c r="P958" i="17" s="1"/>
  <c r="O959" i="17"/>
  <c r="P959" i="17" s="1"/>
  <c r="O960" i="17"/>
  <c r="P960" i="17" s="1"/>
  <c r="O961" i="17"/>
  <c r="P961" i="17" s="1"/>
  <c r="O962" i="17"/>
  <c r="P962" i="17" s="1"/>
  <c r="O963" i="17"/>
  <c r="P963" i="17" s="1"/>
  <c r="O964" i="17"/>
  <c r="P964" i="17" s="1"/>
  <c r="O965" i="17"/>
  <c r="P965" i="17" s="1"/>
  <c r="O966" i="17"/>
  <c r="P966" i="17" s="1"/>
  <c r="O967" i="17"/>
  <c r="P967" i="17" s="1"/>
  <c r="O968" i="17"/>
  <c r="P968" i="17" s="1"/>
  <c r="O969" i="17"/>
  <c r="P969" i="17" s="1"/>
  <c r="O970" i="17"/>
  <c r="P970" i="17" s="1"/>
  <c r="O971" i="17"/>
  <c r="P971" i="17" s="1"/>
  <c r="O972" i="17"/>
  <c r="P972" i="17" s="1"/>
  <c r="O973" i="17"/>
  <c r="P973" i="17" s="1"/>
  <c r="O974" i="17"/>
  <c r="P974" i="17" s="1"/>
  <c r="O975" i="17"/>
  <c r="P975" i="17" s="1"/>
  <c r="O976" i="17"/>
  <c r="P976" i="17" s="1"/>
  <c r="O977" i="17"/>
  <c r="P977" i="17" s="1"/>
  <c r="O978" i="17"/>
  <c r="P978" i="17" s="1"/>
  <c r="O979" i="17"/>
  <c r="P979" i="17" s="1"/>
  <c r="O980" i="17"/>
  <c r="P980" i="17" s="1"/>
  <c r="O981" i="17"/>
  <c r="P981" i="17" s="1"/>
  <c r="O982" i="17"/>
  <c r="P982" i="17" s="1"/>
  <c r="O983" i="17"/>
  <c r="P983" i="17" s="1"/>
  <c r="O984" i="17"/>
  <c r="P984" i="17" s="1"/>
  <c r="O985" i="17"/>
  <c r="P985" i="17" s="1"/>
  <c r="O986" i="17"/>
  <c r="P986" i="17" s="1"/>
  <c r="O987" i="17"/>
  <c r="P987" i="17" s="1"/>
  <c r="O988" i="17"/>
  <c r="P988" i="17" s="1"/>
  <c r="O989" i="17"/>
  <c r="P989" i="17" s="1"/>
  <c r="O990" i="17"/>
  <c r="P990" i="17" s="1"/>
  <c r="O991" i="17"/>
  <c r="P991" i="17" s="1"/>
  <c r="O992" i="17"/>
  <c r="P992" i="17" s="1"/>
  <c r="O993" i="17"/>
  <c r="P993" i="17" s="1"/>
  <c r="O994" i="17"/>
  <c r="P994" i="17" s="1"/>
  <c r="O995" i="17"/>
  <c r="P995" i="17" s="1"/>
  <c r="O996" i="17"/>
  <c r="P996" i="17" s="1"/>
  <c r="O997" i="17"/>
  <c r="P997" i="17" s="1"/>
  <c r="O998" i="17"/>
  <c r="P998" i="17" s="1"/>
  <c r="O999" i="17"/>
  <c r="P999" i="17" s="1"/>
  <c r="O1000" i="17"/>
  <c r="P1000" i="17" s="1"/>
  <c r="O1001" i="17"/>
  <c r="P1001" i="17" s="1"/>
  <c r="N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M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L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J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I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53AD9-FB12-40BB-9E01-C0BBE61E5C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86C51A-3BD8-4215-98C2-82C9F6B44B97}" name="WorksheetConnection_Coffee order sales data snehal dashboard.xlsx!Table1" type="102" refreshedVersion="8" minRefreshableVersion="5">
    <extLst>
      <ext xmlns:x15="http://schemas.microsoft.com/office/spreadsheetml/2010/11/main" uri="{DE250136-89BD-433C-8126-D09CA5730AF9}">
        <x15:connection id="Table1">
          <x15:rangePr sourceName="_xlcn.WorksheetConnection_Coffeeordersalesdatasnehaldashboard.xlsxTable1"/>
        </x15:connection>
      </ext>
    </extLst>
  </connection>
  <connection id="3" xr16:uid="{6067A4B6-54F2-43D4-BF8E-3271986B5B6C}" name="WorksheetConnection_Coffee order sales data snehal dashboard.xlsx!Table2" type="102" refreshedVersion="8" minRefreshableVersion="5">
    <extLst>
      <ext xmlns:x15="http://schemas.microsoft.com/office/spreadsheetml/2010/11/main" uri="{DE250136-89BD-433C-8126-D09CA5730AF9}">
        <x15:connection id="Table2" autoDelete="1">
          <x15:rangePr sourceName="_xlcn.WorksheetConnection_Coffeeordersalesdatasnehaldashboard.xlsxTable2"/>
        </x15:connection>
      </ext>
    </extLst>
  </connection>
</connections>
</file>

<file path=xl/sharedStrings.xml><?xml version="1.0" encoding="utf-8"?>
<sst xmlns="http://schemas.openxmlformats.org/spreadsheetml/2006/main" count="12115" uniqueCount="6209">
  <si>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</si>
  <si>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</si>
  <si>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</si>
  <si>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</si>
  <si>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</si>
  <si>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</si>
  <si>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</si>
  <si>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</si>
  <si>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</si>
  <si>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</si>
  <si>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</si>
  <si>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</si>
  <si>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</si>
  <si>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</si>
  <si>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</si>
  <si>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</si>
  <si>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</si>
  <si>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</si>
  <si>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</si>
  <si>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</si>
  <si>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</si>
  <si>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</si>
  <si>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</si>
  <si>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</si>
  <si>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</si>
  <si>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</si>
  <si>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</si>
  <si>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</si>
  <si>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</si>
  <si>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</si>
  <si>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</si>
  <si>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</si>
  <si>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</si>
  <si>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</si>
  <si>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</si>
  <si>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</si>
  <si>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</si>
  <si>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</si>
  <si>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</si>
  <si>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</si>
  <si>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</si>
  <si>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</si>
  <si>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</si>
  <si>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</si>
  <si>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</si>
  <si>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</si>
  <si>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</si>
  <si>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</si>
  <si>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</si>
  <si>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</si>
  <si>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</si>
  <si>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</si>
  <si>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</si>
  <si>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</si>
  <si>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</si>
  <si>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</si>
  <si>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</si>
  <si>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</si>
  <si>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</si>
  <si>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</si>
  <si>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</si>
  <si>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</si>
  <si>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</si>
  <si>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</si>
  <si>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</si>
  <si>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</si>
  <si>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</si>
  <si>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</si>
  <si>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</si>
  <si>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</si>
  <si>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</si>
  <si>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</si>
  <si>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</si>
  <si>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</si>
  <si>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</si>
  <si>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</si>
  <si>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</si>
  <si>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</si>
  <si>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</si>
  <si>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</si>
  <si>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</si>
  <si>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</si>
  <si>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</si>
  <si>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</si>
  <si>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</si>
  <si>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</si>
  <si>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</si>
  <si>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</si>
  <si>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</si>
  <si>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</si>
  <si>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</si>
  <si>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</si>
  <si>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</si>
  <si>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</si>
  <si>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</si>
  <si>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</si>
  <si>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</si>
  <si>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</si>
  <si>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</si>
  <si>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</si>
  <si>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</si>
  <si>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</si>
  <si>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</si>
  <si>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</si>
  <si>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</si>
  <si>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</si>
  <si>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</si>
  <si>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</si>
  <si>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</si>
  <si>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</si>
  <si>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</si>
  <si>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</si>
  <si>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</si>
  <si>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</si>
  <si>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</si>
  <si>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</si>
  <si>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</si>
  <si>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</si>
  <si>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</si>
  <si>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</si>
  <si>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</si>
  <si>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</si>
  <si>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</si>
  <si>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</si>
  <si>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</si>
  <si>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</si>
  <si>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</si>
  <si>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</si>
  <si>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</si>
  <si>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</si>
  <si>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</si>
  <si>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</si>
  <si>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</si>
  <si>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</si>
  <si>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</si>
  <si>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</si>
  <si>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</si>
  <si>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</si>
  <si>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</si>
  <si>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</si>
  <si>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</si>
  <si>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</si>
  <si>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</si>
  <si>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</si>
  <si>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</si>
  <si>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</si>
  <si>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</si>
  <si>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</si>
  <si>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</si>
  <si>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</si>
  <si>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</si>
  <si>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</si>
  <si>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</si>
  <si>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</si>
  <si>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</si>
  <si>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</si>
  <si>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</si>
  <si>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</si>
  <si>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</si>
  <si>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</si>
  <si>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</si>
  <si>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</si>
  <si>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</si>
  <si>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</si>
  <si>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</si>
  <si>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</si>
  <si>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</si>
  <si>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</si>
  <si>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</si>
  <si>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</si>
  <si>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</si>
  <si>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</si>
  <si>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</si>
  <si>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</si>
  <si>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</si>
  <si>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</si>
  <si>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</si>
  <si>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</si>
  <si>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</si>
  <si>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</si>
  <si>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</si>
  <si>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</si>
  <si>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</si>
  <si>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</si>
  <si>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</si>
  <si>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</si>
  <si>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</si>
  <si>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</si>
  <si>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</si>
  <si>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</si>
  <si>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</si>
  <si>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</si>
  <si>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</si>
  <si>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</si>
  <si>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</si>
  <si>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</si>
  <si>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</si>
  <si>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</si>
  <si>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</si>
  <si>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</si>
  <si>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</si>
  <si>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</si>
  <si>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</si>
  <si>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</si>
  <si>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</si>
  <si>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</si>
  <si>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</si>
  <si>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</si>
  <si>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</si>
  <si>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</si>
  <si>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</si>
  <si>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</si>
  <si>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</si>
  <si>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</si>
  <si>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</si>
  <si>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</si>
  <si>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</si>
  <si>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</si>
  <si>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</si>
  <si>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</si>
  <si>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</si>
  <si>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</si>
  <si>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</si>
  <si>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</si>
  <si>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</si>
  <si>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</si>
  <si>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</si>
  <si>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</si>
  <si>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</si>
  <si>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</si>
  <si>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</si>
  <si>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</si>
  <si>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</si>
  <si>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</si>
  <si>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</si>
  <si>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</si>
  <si>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</si>
  <si>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</si>
  <si>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</si>
  <si>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</si>
  <si>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</si>
  <si>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</si>
  <si>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</si>
  <si>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</si>
  <si>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</si>
  <si>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</si>
  <si>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</si>
  <si>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</si>
  <si>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</si>
  <si>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</si>
  <si>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</si>
  <si>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</si>
  <si>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</si>
  <si>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</si>
  <si>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</si>
  <si>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</si>
  <si>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</si>
  <si>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</si>
  <si>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</si>
  <si>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</si>
  <si>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</si>
  <si>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</si>
  <si>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</si>
  <si>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</si>
  <si>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</si>
  <si>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</si>
  <si>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</si>
  <si>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</si>
  <si>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</si>
  <si>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</si>
  <si>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</si>
  <si>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</si>
  <si>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</si>
  <si>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</si>
  <si>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</si>
  <si>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</si>
  <si>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</si>
  <si>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</si>
  <si>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</si>
  <si>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</si>
  <si>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</si>
  <si>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</si>
  <si>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</si>
  <si>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</si>
  <si>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</si>
  <si>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</si>
  <si>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</si>
  <si>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</si>
  <si>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</si>
  <si>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</si>
  <si>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</si>
  <si>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</si>
  <si>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</si>
  <si>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</si>
  <si>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</si>
  <si>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</si>
  <si>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</si>
  <si>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</si>
  <si>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</si>
  <si>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</si>
  <si>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</si>
  <si>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</si>
  <si>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</si>
  <si>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</si>
  <si>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</si>
  <si>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</si>
  <si>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</si>
  <si>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</si>
  <si>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</si>
  <si>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</si>
  <si>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</si>
  <si>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</si>
  <si>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</si>
  <si>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</si>
  <si>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</si>
  <si>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</si>
  <si>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</si>
  <si>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</si>
  <si>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</si>
  <si>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</si>
  <si>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</si>
  <si>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</si>
  <si>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</si>
  <si>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</si>
  <si>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</si>
  <si>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</si>
  <si>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</si>
  <si>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</si>
  <si>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</si>
  <si>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</si>
  <si>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</si>
  <si>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</si>
  <si>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</si>
  <si>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</si>
  <si>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</si>
  <si>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</si>
  <si>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</si>
  <si>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</si>
  <si>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</si>
  <si>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</si>
  <si>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</si>
  <si>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</si>
  <si>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</si>
  <si>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</si>
  <si>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</si>
  <si>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</si>
  <si>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</si>
  <si>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</si>
  <si>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</si>
  <si>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</si>
  <si>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</si>
  <si>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</si>
  <si>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</si>
  <si>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</si>
  <si>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</si>
  <si>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</si>
  <si>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</si>
  <si>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</si>
  <si>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</si>
  <si>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</si>
  <si>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</si>
  <si>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</si>
  <si>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</si>
  <si>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</si>
  <si>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</si>
  <si>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</si>
  <si>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</si>
  <si>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</si>
  <si>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</si>
  <si>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</si>
  <si>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</si>
  <si>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</si>
  <si>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</si>
  <si>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</si>
  <si>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</si>
  <si>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</si>
  <si>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</si>
  <si>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</si>
  <si>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</si>
  <si>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</si>
  <si>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</si>
  <si>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</si>
  <si>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</si>
  <si>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</si>
  <si>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</si>
  <si>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</si>
  <si>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</si>
  <si>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</si>
  <si>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</si>
  <si>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</si>
  <si>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</si>
  <si>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</si>
  <si>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</si>
  <si>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</si>
  <si>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</si>
  <si>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</si>
  <si>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</si>
  <si>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</si>
  <si>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</si>
  <si>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</si>
  <si>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</si>
  <si>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</si>
  <si>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</si>
  <si>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</si>
  <si>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</si>
  <si>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</si>
  <si>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</si>
  <si>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</si>
  <si>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</si>
  <si>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</si>
  <si>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</si>
  <si>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</si>
  <si>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</si>
  <si>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</si>
  <si>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</si>
  <si>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</si>
  <si>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</si>
  <si>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</si>
  <si>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</si>
  <si>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</si>
  <si>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</si>
  <si>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</si>
  <si>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</si>
  <si>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</si>
  <si>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</si>
  <si>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</si>
  <si>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</si>
  <si>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</si>
  <si>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</si>
  <si>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</si>
  <si>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</si>
  <si>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</si>
  <si>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</si>
  <si>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</si>
  <si>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</si>
  <si>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</si>
  <si>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</si>
  <si>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</si>
  <si>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</si>
  <si>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</si>
  <si>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</si>
  <si>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</si>
  <si>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</si>
  <si>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</si>
  <si>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</si>
  <si>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</si>
  <si>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</si>
  <si>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</si>
  <si>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</si>
  <si>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</si>
  <si>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</si>
  <si>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</si>
  <si>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</si>
  <si>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</si>
  <si>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</si>
  <si>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</si>
  <si>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</si>
  <si>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</si>
  <si>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</si>
  <si>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</si>
  <si>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</si>
  <si>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</si>
  <si>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</si>
  <si>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</si>
  <si>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</si>
  <si>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</si>
  <si>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</si>
  <si>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</si>
  <si>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</si>
  <si>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</si>
  <si>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</si>
  <si>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</si>
  <si>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</si>
  <si>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</si>
  <si>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</si>
  <si>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</si>
  <si>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</si>
  <si>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</si>
  <si>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</si>
  <si>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</si>
  <si>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</si>
  <si>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</si>
  <si>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</si>
  <si>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</si>
  <si>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</si>
  <si>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</si>
  <si>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</si>
  <si>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</si>
  <si>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</si>
  <si>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</si>
  <si>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</si>
  <si>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</si>
  <si>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</si>
  <si>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</si>
  <si>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</si>
  <si>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</si>
  <si>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</si>
  <si>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</si>
  <si>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</si>
  <si>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</si>
  <si>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</si>
  <si>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</si>
  <si>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</si>
  <si>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</si>
  <si>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</si>
  <si>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</si>
  <si>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</si>
  <si>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</si>
  <si>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</si>
  <si>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</si>
  <si>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</si>
  <si>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</si>
  <si>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</si>
  <si>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</si>
  <si>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</si>
  <si>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</si>
  <si>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</si>
  <si>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</si>
  <si>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</si>
  <si>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</si>
  <si>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</si>
  <si>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</si>
  <si>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</si>
  <si>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</si>
  <si>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</si>
  <si>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</si>
  <si>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</si>
  <si>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</si>
  <si>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</si>
  <si>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</si>
  <si>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</si>
  <si>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</si>
  <si>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</si>
  <si>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</si>
  <si>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</si>
  <si>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</si>
  <si>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</si>
  <si>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</si>
  <si>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</si>
  <si>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</si>
  <si>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</si>
  <si>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</si>
  <si>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</si>
  <si>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</si>
  <si>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</si>
  <si>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</si>
  <si>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</si>
  <si>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</si>
  <si>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</si>
  <si>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</si>
  <si>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</si>
  <si>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</si>
  <si>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</si>
  <si>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</si>
  <si>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</si>
  <si>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</si>
  <si>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</si>
  <si>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</si>
  <si>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</si>
  <si>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</si>
  <si>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</si>
  <si>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</si>
  <si>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</si>
  <si>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</si>
  <si>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</si>
  <si>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</si>
  <si>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</si>
  <si>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</si>
  <si>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</si>
  <si>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</si>
  <si>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</si>
  <si>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</si>
  <si>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</si>
  <si>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</si>
  <si>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</si>
  <si>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</si>
  <si>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</si>
  <si>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</si>
  <si>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</si>
  <si>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</si>
  <si>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</si>
  <si>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</si>
  <si>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</si>
  <si>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</si>
  <si>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</si>
  <si>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</si>
  <si>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</si>
  <si>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</si>
  <si>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</si>
  <si>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</si>
  <si>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</si>
  <si>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</si>
  <si>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</si>
  <si>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</si>
  <si>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</si>
  <si>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</si>
  <si>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</si>
  <si>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</si>
  <si>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</si>
  <si>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</si>
  <si>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</si>
  <si>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</si>
  <si>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</si>
  <si>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</si>
  <si>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</si>
  <si>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</si>
  <si>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</si>
  <si>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</si>
  <si>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</si>
  <si>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</si>
  <si>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</si>
  <si>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</si>
  <si>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</si>
  <si>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</si>
  <si>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</si>
  <si>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</si>
  <si>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</si>
  <si>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</si>
  <si>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</si>
  <si>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</si>
  <si>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</si>
  <si>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</si>
  <si>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</si>
  <si>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</si>
  <si>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</si>
  <si>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</si>
  <si>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</si>
  <si>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</si>
  <si>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</si>
  <si>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</si>
  <si>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</si>
  <si>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</si>
  <si>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</si>
  <si>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</si>
  <si>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</si>
  <si>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</si>
  <si>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</si>
  <si>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</si>
  <si>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</si>
  <si>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</si>
  <si>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</si>
  <si>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</si>
  <si>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</si>
  <si>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</si>
  <si>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</si>
  <si>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</si>
  <si>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</si>
  <si>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</si>
  <si>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</si>
  <si>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</si>
  <si>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</si>
  <si>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</si>
  <si>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</si>
  <si>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</si>
  <si>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</si>
  <si>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</si>
  <si>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</si>
  <si>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</si>
  <si>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</si>
  <si>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</si>
  <si>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</si>
  <si>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</si>
  <si>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</si>
  <si>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</si>
  <si>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</si>
  <si>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</si>
  <si>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</si>
  <si>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</si>
  <si>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</si>
  <si>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</si>
  <si>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</si>
  <si>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</si>
  <si>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</si>
  <si>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</si>
  <si>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</si>
  <si>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</si>
  <si>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</si>
  <si>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</si>
  <si>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</si>
  <si>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</si>
  <si>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</si>
  <si>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</si>
  <si>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</si>
  <si>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</si>
  <si>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</si>
  <si>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</si>
  <si>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</si>
  <si>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</si>
  <si>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</si>
  <si>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</si>
  <si>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</si>
  <si>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</si>
  <si>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</si>
  <si>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</si>
  <si>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</si>
  <si>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</si>
  <si>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</si>
  <si>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</si>
  <si>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</si>
  <si>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</si>
  <si>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</si>
  <si>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</si>
  <si>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</si>
  <si>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</si>
  <si>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</si>
  <si>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</si>
  <si>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</si>
  <si>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</si>
  <si>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</si>
  <si>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</si>
  <si>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</si>
  <si>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</si>
  <si>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</si>
  <si>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</si>
  <si>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</si>
  <si>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</si>
  <si>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</si>
  <si>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</si>
  <si>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</si>
  <si>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</si>
  <si>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</si>
  <si>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</si>
  <si>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</si>
  <si>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</si>
  <si>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</si>
  <si>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</si>
  <si>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</si>
  <si>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</si>
  <si>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</si>
  <si>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</si>
  <si>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</si>
  <si>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</si>
  <si>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</si>
  <si>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</si>
  <si>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</si>
  <si>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</si>
  <si>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</si>
  <si>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</si>
  <si>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</si>
  <si>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</si>
  <si>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</si>
  <si>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</si>
  <si>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</si>
  <si>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</si>
  <si>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</si>
  <si>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</si>
  <si>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</si>
  <si>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</si>
  <si>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</si>
  <si>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</si>
  <si>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</si>
  <si>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</si>
  <si>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</si>
  <si>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</si>
  <si>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</si>
  <si>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</si>
  <si>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</si>
  <si>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</si>
  <si>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</si>
  <si>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</si>
  <si>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</si>
  <si>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</si>
  <si>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</si>
  <si>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</si>
  <si>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</si>
  <si>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</si>
  <si>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</si>
  <si>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</si>
  <si>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</si>
  <si>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</si>
  <si>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</si>
  <si>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</si>
  <si>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</si>
  <si>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</si>
  <si>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</si>
  <si>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</si>
  <si>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</si>
  <si>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</si>
  <si>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</si>
  <si>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</si>
  <si>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</si>
  <si>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</si>
  <si>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</si>
  <si>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</si>
  <si>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</si>
  <si>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</si>
  <si>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</si>
  <si>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</si>
  <si>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</si>
  <si>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</si>
  <si>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</si>
  <si>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</si>
  <si>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</si>
  <si>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</si>
  <si>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</si>
  <si>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</si>
  <si>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</si>
  <si>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</si>
  <si>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</si>
  <si>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</si>
  <si>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</si>
  <si>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</si>
  <si>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</si>
  <si>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</si>
  <si>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</si>
  <si>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</si>
  <si>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</si>
  <si>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</si>
  <si>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</si>
  <si>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</si>
  <si>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</si>
  <si>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</si>
  <si>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</si>
  <si>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</si>
  <si>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</si>
  <si>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</si>
  <si>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</si>
  <si>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</si>
  <si>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</si>
  <si>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</si>
  <si>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</si>
  <si>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</si>
  <si>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</si>
  <si>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</si>
  <si>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</si>
  <si>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</si>
  <si>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</si>
  <si>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</si>
  <si>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</si>
  <si>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</si>
  <si>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</si>
  <si>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</si>
  <si>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</si>
  <si>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</si>
  <si>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</si>
  <si>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</si>
  <si>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</si>
  <si>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</si>
  <si>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</si>
  <si>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</si>
  <si>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</si>
  <si>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</si>
  <si>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</si>
  <si>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</si>
  <si>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</si>
  <si>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</si>
  <si>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</si>
  <si>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</si>
  <si>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</si>
  <si>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</si>
  <si>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</si>
  <si>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</si>
  <si>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</si>
  <si>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</si>
  <si>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</si>
  <si>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</si>
  <si>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</si>
  <si>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</si>
  <si>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</si>
  <si>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</si>
  <si>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</si>
  <si>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</si>
  <si>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</si>
  <si>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</si>
  <si>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</si>
  <si>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</si>
  <si>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</si>
  <si>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</si>
  <si>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</si>
  <si>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</si>
  <si>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</si>
  <si>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</si>
  <si>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</si>
  <si>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</si>
  <si>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</si>
  <si>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</si>
  <si>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</si>
  <si>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</si>
  <si>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</si>
  <si>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</si>
  <si>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</si>
  <si>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</si>
  <si>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</si>
  <si>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</si>
  <si>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</si>
  <si>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</si>
  <si>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</si>
  <si>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</si>
  <si>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</si>
  <si>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</si>
  <si>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</si>
  <si>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</si>
  <si>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</si>
  <si>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</si>
  <si>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</si>
  <si>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</si>
  <si>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</si>
  <si>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</si>
  <si>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</si>
  <si>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</si>
  <si>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</si>
  <si>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</si>
  <si>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</si>
  <si>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</si>
  <si>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</si>
  <si>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</si>
  <si>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</si>
  <si>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</si>
  <si>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</si>
  <si>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</si>
  <si>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</si>
  <si>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</si>
  <si>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</si>
  <si>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</si>
  <si>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</si>
  <si>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</si>
  <si>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</si>
  <si>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</si>
  <si>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</si>
  <si>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</si>
  <si>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</si>
  <si>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</si>
  <si>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</si>
  <si>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</si>
  <si>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</si>
  <si>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</si>
  <si>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</si>
  <si>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</si>
  <si>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</si>
  <si>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</si>
  <si>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</si>
  <si>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</si>
  <si>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</si>
  <si>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</si>
  <si>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</si>
  <si>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</si>
  <si>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</si>
  <si>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</si>
  <si>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</si>
  <si>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</si>
  <si>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</si>
  <si>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</si>
  <si>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</si>
  <si>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</si>
  <si>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</si>
  <si>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</si>
  <si>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</si>
  <si>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</si>
  <si>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</si>
  <si>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</si>
  <si>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</si>
  <si>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</si>
  <si>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</si>
  <si>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</si>
  <si>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</si>
  <si>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</si>
  <si>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</si>
  <si>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</si>
  <si>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</si>
  <si>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</si>
  <si>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</si>
  <si>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</si>
  <si>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</si>
  <si>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</si>
  <si>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</si>
  <si>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</si>
  <si>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</si>
  <si>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</si>
  <si>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</si>
  <si>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</si>
  <si>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</si>
  <si>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</si>
  <si>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</si>
  <si>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</si>
  <si>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</si>
  <si>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</si>
  <si>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</si>
  <si>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</si>
  <si>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</si>
  <si>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</si>
  <si>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</si>
  <si>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</si>
  <si>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</si>
  <si>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</si>
  <si>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</si>
  <si>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</si>
  <si>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</si>
  <si>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</si>
  <si>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</si>
  <si>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</si>
  <si>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</si>
  <si>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</si>
  <si>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</si>
  <si>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</si>
  <si>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</si>
  <si>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</si>
  <si>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</si>
  <si>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</si>
  <si>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</si>
  <si>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</si>
  <si>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</si>
  <si>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</si>
  <si>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</si>
  <si>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</si>
  <si>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</si>
  <si>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</si>
  <si>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</si>
  <si>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</si>
  <si>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</si>
  <si>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</si>
  <si>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</si>
  <si>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</si>
  <si>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</si>
  <si>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</si>
  <si>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</si>
  <si>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</si>
  <si>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</si>
  <si>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</si>
  <si>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</si>
  <si>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</si>
  <si>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</si>
  <si>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</si>
  <si>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</si>
  <si>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</si>
  <si>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</si>
  <si>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</si>
  <si>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</si>
  <si>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</si>
  <si>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</si>
  <si>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</si>
  <si>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</si>
  <si>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</si>
  <si>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</si>
  <si>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</si>
  <si>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</si>
  <si>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</si>
  <si>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</si>
  <si>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</si>
  <si>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</si>
  <si>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</si>
  <si>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</si>
  <si>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</si>
  <si>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</si>
  <si>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</si>
  <si>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</si>
  <si>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</si>
  <si>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</si>
  <si>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</si>
  <si>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</si>
  <si>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</si>
  <si>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</si>
  <si>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</si>
  <si>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</si>
  <si>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</si>
  <si>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</si>
  <si>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</si>
  <si>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</si>
  <si>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</si>
  <si>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</si>
  <si>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</si>
  <si>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</si>
  <si>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</si>
  <si>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</si>
  <si>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</si>
  <si>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</si>
  <si>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</si>
  <si>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</si>
  <si>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</si>
  <si>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</si>
  <si>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</si>
  <si>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</si>
  <si>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</si>
  <si>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</si>
  <si>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</si>
  <si>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</si>
  <si>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</si>
  <si>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</si>
  <si>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</si>
  <si>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</si>
  <si>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</si>
  <si>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</si>
  <si>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</si>
  <si>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</si>
  <si>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</si>
  <si>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</si>
  <si>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</si>
  <si>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</si>
  <si>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</si>
  <si>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</si>
  <si>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</si>
  <si>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</si>
  <si>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</si>
  <si>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</si>
  <si>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</si>
  <si>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</si>
  <si>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</si>
  <si>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</si>
  <si>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</si>
  <si>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</si>
  <si>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</si>
  <si>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</si>
  <si>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</si>
  <si>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</si>
  <si>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</si>
  <si>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</si>
  <si>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</si>
  <si>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</si>
  <si>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</si>
  <si>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</si>
  <si>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</si>
  <si>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</si>
  <si>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</si>
  <si>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</si>
  <si>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</si>
  <si>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</si>
  <si>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</si>
  <si>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</si>
  <si>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</si>
  <si>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</si>
  <si>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</si>
  <si>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</si>
  <si>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</si>
  <si>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</si>
  <si>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</si>
  <si>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</si>
  <si>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</si>
  <si>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</si>
  <si>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</si>
  <si>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</si>
  <si>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</si>
  <si>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</si>
  <si>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</si>
  <si>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</si>
  <si>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</si>
  <si>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</si>
  <si>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</si>
  <si>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</si>
  <si>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</si>
  <si>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</si>
  <si>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</si>
  <si>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</si>
  <si>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</si>
  <si>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</si>
  <si>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</si>
  <si>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</si>
  <si>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</si>
  <si>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</si>
  <si>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</si>
  <si>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</si>
  <si>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</si>
  <si>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</si>
  <si>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</si>
  <si>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</si>
  <si>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</si>
  <si>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</si>
  <si>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</si>
  <si>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</si>
  <si>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</si>
  <si>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</si>
  <si>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</si>
  <si>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</si>
  <si>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</si>
  <si>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</si>
  <si>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</si>
  <si>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</si>
  <si>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</si>
  <si>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</si>
  <si>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</si>
  <si>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</si>
  <si>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</si>
  <si>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</si>
  <si>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</si>
  <si>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</si>
  <si>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</si>
  <si>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</si>
  <si>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</si>
  <si>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</si>
  <si>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</si>
  <si>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</si>
  <si>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</si>
  <si>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</si>
  <si>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</si>
  <si>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</si>
  <si>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</si>
  <si>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</si>
  <si>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</si>
  <si>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</si>
  <si>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</si>
  <si>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</si>
  <si>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</si>
  <si>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</si>
  <si>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</si>
  <si>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</si>
  <si>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</si>
  <si>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</si>
  <si>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</si>
  <si>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</si>
  <si>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</si>
  <si>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</si>
  <si>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</si>
  <si>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</si>
  <si>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</si>
  <si>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</si>
  <si>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</si>
  <si>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</si>
  <si>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</si>
  <si>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</si>
  <si>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</si>
  <si>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</si>
  <si>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</si>
  <si>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</si>
  <si>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</si>
  <si>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</si>
  <si>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</si>
  <si>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</si>
  <si>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</si>
  <si>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</si>
  <si>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</si>
  <si>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</si>
  <si>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</si>
  <si>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</si>
  <si>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</si>
  <si>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</si>
  <si>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</si>
  <si>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</si>
  <si>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</si>
  <si>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</si>
  <si>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</si>
  <si>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</si>
  <si>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</si>
  <si>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</si>
  <si>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</si>
  <si>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</si>
  <si>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</si>
  <si>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</si>
  <si>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</si>
  <si>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</si>
  <si>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</si>
  <si>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</si>
  <si>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</si>
  <si>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</si>
  <si>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</si>
  <si>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</si>
  <si>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</si>
  <si>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</si>
  <si>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</si>
  <si>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</si>
  <si>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</si>
  <si>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</si>
  <si>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</si>
  <si>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</si>
  <si>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</si>
  <si>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</si>
  <si>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</si>
  <si>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</si>
  <si>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</si>
  <si>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</si>
  <si>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</si>
  <si>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</si>
  <si>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</si>
  <si>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</si>
  <si>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</si>
  <si>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</si>
  <si>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</si>
  <si>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</si>
  <si>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</si>
  <si>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</si>
  <si>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</si>
  <si>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</si>
  <si>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</si>
  <si>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</si>
  <si>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</si>
  <si>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</si>
  <si>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</si>
  <si>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</si>
  <si>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</si>
  <si>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</si>
  <si>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</si>
  <si>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</si>
  <si>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</si>
  <si>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</si>
  <si>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</si>
  <si>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</si>
  <si>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</si>
  <si>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</si>
  <si>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</si>
  <si>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</si>
  <si>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</si>
  <si>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</si>
  <si>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</si>
  <si>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</si>
  <si>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</si>
  <si>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</si>
  <si>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</si>
  <si>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</si>
  <si>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</si>
  <si>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</si>
  <si>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</si>
  <si>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</si>
  <si>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</si>
  <si>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</si>
  <si>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</si>
  <si>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</si>
  <si>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</si>
  <si>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</si>
  <si>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</si>
  <si>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</si>
  <si>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</si>
  <si>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</si>
  <si>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</si>
  <si>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</si>
  <si>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</si>
  <si>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</si>
  <si>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</si>
  <si>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</si>
  <si>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</si>
  <si>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</si>
  <si>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</si>
  <si>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</si>
  <si>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</si>
  <si>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</si>
  <si>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</si>
  <si>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</si>
  <si>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</si>
  <si>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</si>
  <si>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</si>
  <si>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</si>
  <si>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</si>
  <si>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</si>
  <si>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</si>
  <si>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</si>
  <si>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</si>
  <si>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</si>
  <si>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</si>
  <si>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</si>
  <si>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</si>
  <si>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</si>
  <si>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</si>
  <si>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</si>
  <si>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</si>
  <si>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</si>
  <si>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</si>
  <si>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</si>
  <si>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</si>
  <si>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</si>
  <si>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</si>
  <si>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</si>
  <si>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</si>
  <si>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</si>
  <si>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</si>
  <si>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</si>
  <si>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</si>
  <si>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</si>
  <si>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</si>
  <si>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</si>
  <si>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</si>
  <si>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</si>
  <si>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</si>
  <si>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</si>
  <si>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</si>
  <si>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</si>
  <si>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</si>
  <si>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</si>
  <si>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</si>
  <si>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</si>
  <si>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</si>
  <si>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</si>
  <si>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</si>
  <si>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</si>
  <si>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</si>
  <si>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</si>
  <si>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</si>
  <si>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</si>
  <si>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</si>
  <si>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</si>
  <si>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</si>
  <si>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</si>
  <si>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</si>
  <si>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</si>
  <si>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</si>
  <si>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</si>
  <si>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</si>
  <si>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</si>
  <si>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</si>
  <si>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</si>
  <si>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</si>
  <si>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</si>
  <si>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</si>
  <si>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</si>
  <si>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</si>
  <si>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</si>
  <si>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</si>
  <si>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</si>
  <si>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</si>
  <si>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</si>
  <si>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</si>
  <si>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</si>
  <si>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</si>
  <si>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</si>
  <si>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</si>
  <si>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</si>
  <si>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</si>
  <si>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</si>
  <si>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</si>
  <si>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</si>
  <si>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</si>
  <si>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</si>
  <si>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</si>
  <si>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</si>
  <si>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</si>
  <si>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</si>
  <si>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</si>
  <si>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</si>
  <si>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</si>
  <si>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</si>
  <si>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</si>
  <si>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</si>
  <si>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</si>
  <si>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</si>
  <si>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</si>
  <si>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</si>
  <si>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</si>
  <si>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</si>
  <si>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</si>
  <si>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</si>
  <si>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</si>
  <si>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</si>
  <si>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</si>
  <si>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</si>
  <si>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</si>
  <si>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</si>
  <si>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</si>
  <si>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</si>
  <si>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</si>
  <si>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</si>
  <si>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</si>
  <si>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</si>
  <si>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</si>
  <si>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</si>
  <si>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</si>
  <si>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</si>
  <si>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</si>
  <si>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</si>
  <si>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</si>
  <si>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</si>
  <si>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</si>
  <si>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</si>
  <si>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</si>
  <si>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</si>
  <si>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</si>
  <si>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</si>
  <si>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</si>
  <si>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</si>
  <si>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</si>
  <si>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</si>
  <si>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</si>
  <si>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</si>
  <si>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</si>
  <si>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</si>
  <si>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</si>
  <si>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</si>
  <si>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</si>
  <si>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</si>
  <si>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</si>
  <si>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</si>
  <si>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</si>
  <si>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</si>
  <si>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</si>
  <si>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</si>
  <si>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</si>
  <si>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</si>
  <si>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</si>
  <si>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</si>
  <si>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</si>
  <si>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</si>
  <si>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</si>
  <si>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</si>
  <si>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</si>
  <si>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</si>
  <si>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</si>
  <si>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</si>
  <si>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</si>
  <si>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</si>
  <si>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</si>
  <si>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</si>
  <si>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</si>
  <si>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</si>
  <si>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</si>
  <si>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</si>
  <si>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</si>
  <si>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</si>
  <si>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</si>
  <si>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</si>
  <si>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</si>
  <si>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</si>
  <si>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</si>
  <si>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</si>
  <si>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</si>
  <si>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</si>
  <si>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</si>
  <si>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</si>
  <si>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</si>
  <si>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</si>
  <si>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</si>
  <si>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</si>
  <si>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</si>
  <si>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</si>
  <si>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</si>
  <si>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</si>
  <si>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</si>
  <si>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</si>
  <si>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</si>
  <si>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</si>
  <si>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</si>
  <si>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</si>
  <si>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</si>
  <si>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</si>
  <si>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</si>
  <si>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</si>
  <si>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</si>
  <si>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</si>
  <si>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</si>
  <si>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</si>
  <si>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</si>
  <si>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</si>
  <si>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</si>
  <si>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</si>
  <si>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</si>
  <si>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</si>
  <si>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</si>
  <si>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</si>
  <si>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</si>
  <si>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</si>
  <si>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</si>
  <si>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</si>
  <si>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</si>
  <si>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</si>
  <si>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</si>
  <si>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</si>
  <si>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</si>
  <si>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</si>
  <si>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</si>
  <si>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</si>
  <si>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</si>
  <si>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</si>
  <si>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</si>
  <si>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</si>
  <si>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</si>
  <si>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</si>
  <si>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</si>
  <si>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</si>
  <si>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</si>
  <si>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</si>
  <si>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</si>
  <si>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</si>
  <si>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</si>
  <si>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</si>
  <si>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</si>
  <si>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</si>
  <si>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</si>
  <si>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</si>
  <si>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</si>
  <si>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</si>
  <si>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</si>
  <si>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</si>
  <si>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</si>
  <si>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</si>
  <si>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</si>
  <si>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</si>
  <si>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</si>
  <si>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</si>
  <si>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</si>
  <si>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</si>
  <si>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</si>
  <si>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</si>
  <si>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</si>
  <si>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</si>
  <si>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</si>
  <si>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</si>
  <si>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</si>
  <si>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</si>
  <si>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</si>
  <si>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</si>
  <si>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</si>
  <si>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</si>
  <si>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</si>
  <si>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</si>
  <si>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</si>
  <si>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</si>
  <si>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</si>
  <si>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</si>
  <si>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</si>
  <si>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</si>
  <si>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</si>
  <si>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</si>
  <si>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</si>
  <si>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</si>
  <si>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</si>
  <si>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</si>
  <si>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</si>
  <si>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</si>
  <si>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</si>
  <si>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</si>
  <si>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</si>
  <si>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</si>
  <si>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</si>
  <si>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</si>
  <si>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</si>
  <si>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</si>
  <si>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</si>
  <si>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</si>
  <si>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</si>
  <si>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</si>
  <si>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</si>
  <si>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</si>
  <si>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</si>
  <si>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</si>
  <si>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</si>
  <si>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</si>
  <si>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</si>
  <si>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</si>
  <si>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</si>
  <si>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</si>
  <si>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</si>
  <si>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</si>
  <si>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</si>
  <si>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</si>
  <si>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</si>
  <si>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</si>
  <si>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</si>
  <si>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</si>
  <si>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</si>
  <si>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</si>
  <si>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</si>
  <si>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</si>
  <si>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</si>
  <si>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</si>
  <si>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</si>
  <si>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</si>
  <si>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</si>
  <si>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</si>
  <si>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</si>
  <si>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</si>
  <si>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</si>
  <si>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</si>
  <si>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</si>
  <si>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</si>
  <si>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</si>
  <si>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</si>
  <si>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</si>
  <si>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</si>
  <si>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</si>
  <si>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</si>
  <si>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</si>
  <si>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</si>
  <si>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</si>
  <si>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</si>
  <si>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</si>
  <si>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</si>
  <si>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</si>
  <si>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</si>
  <si>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</si>
  <si>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</si>
  <si>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</si>
  <si>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</si>
  <si>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</si>
  <si>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</si>
  <si>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</si>
  <si>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</si>
  <si>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</si>
  <si>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</si>
  <si>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</si>
  <si>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</si>
  <si>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</si>
  <si>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</si>
  <si>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</si>
  <si>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</si>
  <si>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</si>
  <si>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</si>
  <si>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</si>
  <si>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</si>
  <si>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</si>
  <si>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</si>
  <si>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</si>
  <si>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</si>
  <si>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</si>
  <si>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</si>
  <si>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</si>
  <si>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</si>
  <si>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</si>
  <si>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</si>
  <si>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</si>
  <si>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</si>
  <si>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</si>
  <si>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</si>
  <si>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</si>
  <si>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</si>
  <si>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</si>
  <si>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</si>
  <si>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</si>
  <si>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</si>
  <si>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</si>
  <si>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</si>
  <si>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</si>
  <si>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</si>
  <si>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</si>
  <si>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</si>
  <si>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</si>
  <si>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</si>
  <si>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</si>
  <si>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</si>
  <si>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</si>
  <si>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</si>
  <si>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</si>
  <si>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</si>
  <si>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</si>
  <si>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</si>
  <si>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</si>
  <si>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</si>
  <si>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</si>
  <si>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</si>
  <si>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</si>
  <si>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</si>
  <si>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</si>
  <si>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</si>
  <si>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</si>
  <si>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</si>
  <si>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</si>
  <si>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</si>
  <si>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</si>
  <si>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</si>
  <si>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</si>
  <si>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</si>
  <si>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</si>
  <si>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</si>
  <si>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</si>
  <si>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</si>
  <si>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</si>
  <si>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</si>
  <si>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</si>
  <si>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</si>
  <si>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</si>
  <si>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</si>
  <si>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</si>
  <si>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</si>
  <si>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</si>
  <si>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</si>
  <si>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</si>
  <si>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</si>
  <si>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</si>
  <si>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</si>
  <si>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</si>
  <si>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</si>
  <si>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</si>
  <si>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</si>
  <si>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</si>
  <si>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</si>
  <si>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</si>
  <si>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</si>
  <si>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</si>
  <si>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</si>
  <si>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</si>
  <si>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</si>
  <si>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</si>
  <si>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</si>
  <si>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</si>
  <si>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</si>
  <si>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</si>
  <si>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</si>
  <si>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</si>
  <si>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</si>
  <si>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</si>
  <si>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</si>
  <si>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</si>
  <si>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</si>
  <si>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</si>
  <si>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</si>
  <si>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</si>
  <si>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</si>
  <si>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</si>
  <si>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</si>
  <si>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</si>
  <si>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</si>
  <si>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</si>
  <si>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</si>
  <si>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</si>
  <si>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</si>
  <si>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</si>
  <si>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</si>
  <si>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</si>
  <si>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</si>
  <si>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</si>
  <si>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</si>
  <si>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</si>
  <si>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</si>
  <si>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</si>
  <si>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</si>
  <si>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</si>
  <si>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</si>
  <si>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</si>
  <si>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</si>
  <si>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</si>
  <si>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</si>
  <si>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</si>
  <si>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</si>
  <si>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</si>
  <si>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</si>
  <si>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</si>
  <si>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</si>
  <si>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</si>
  <si>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</si>
  <si>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</si>
  <si>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</si>
  <si>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</si>
  <si>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</si>
  <si>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</si>
  <si>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</si>
  <si>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</si>
  <si>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</si>
  <si>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</si>
  <si>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</si>
  <si>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</si>
  <si>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</si>
  <si>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</si>
  <si>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</si>
  <si>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</si>
  <si>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</si>
  <si>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</si>
  <si>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</si>
  <si>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</si>
  <si>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</si>
  <si>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</si>
  <si>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</si>
  <si>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</si>
  <si>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</si>
  <si>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</si>
  <si>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</si>
  <si>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</si>
  <si>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</si>
  <si>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</si>
  <si>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</si>
  <si>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</si>
  <si>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</si>
  <si>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</si>
  <si>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</si>
  <si>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</si>
  <si>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</si>
  <si>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</si>
  <si>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</si>
  <si>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</si>
  <si>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</si>
  <si>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</si>
  <si>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</si>
  <si>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</si>
  <si>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</si>
  <si>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</si>
  <si>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</si>
  <si>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</si>
  <si>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</si>
  <si>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</si>
  <si>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</si>
  <si>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</si>
  <si>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</si>
  <si>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</si>
  <si>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</si>
  <si>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</si>
  <si>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</si>
  <si>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</si>
  <si>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</si>
  <si>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</si>
  <si>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</si>
  <si>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</si>
  <si>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</si>
  <si>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</si>
  <si>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</si>
  <si>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</si>
  <si>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</si>
  <si>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</si>
  <si>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</si>
  <si>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</si>
  <si>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</si>
  <si>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</si>
  <si>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</si>
  <si>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</si>
  <si>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</si>
  <si>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</si>
  <si>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</si>
  <si>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</si>
  <si>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</si>
  <si>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</si>
  <si>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</si>
  <si>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</si>
  <si>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</si>
  <si>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</si>
  <si>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</si>
  <si>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</si>
  <si>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</si>
  <si>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</si>
  <si>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</si>
  <si>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</si>
  <si>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</si>
  <si>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</si>
  <si>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</si>
  <si>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</si>
  <si>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</si>
  <si>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</si>
  <si>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</si>
  <si>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</si>
  <si>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</si>
  <si>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</si>
  <si>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</si>
  <si>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</si>
  <si>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</si>
  <si>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</si>
  <si>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</si>
  <si>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</si>
  <si>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</si>
  <si>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</si>
  <si>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</si>
  <si>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</si>
  <si>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</si>
  <si>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</si>
  <si>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</si>
  <si>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</si>
  <si>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</si>
  <si>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</si>
  <si>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</si>
  <si>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</si>
  <si>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</si>
  <si>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</si>
  <si>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</si>
  <si>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</si>
  <si>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</si>
  <si>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</si>
  <si>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</si>
  <si>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</si>
  <si>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</si>
  <si>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</si>
  <si>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</si>
  <si>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</si>
  <si>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</si>
  <si>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</si>
  <si>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</si>
  <si>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</si>
  <si>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</si>
  <si>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</si>
  <si>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</si>
  <si>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</si>
  <si>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</si>
  <si>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</si>
  <si>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</si>
  <si>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</si>
  <si>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</si>
  <si>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</si>
  <si>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</si>
  <si>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</si>
  <si>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</si>
  <si>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</si>
  <si>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</si>
  <si>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</si>
  <si>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</si>
  <si>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</si>
  <si>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</si>
  <si>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</si>
  <si>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</si>
  <si>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</si>
  <si>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</si>
  <si>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</si>
  <si>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</si>
  <si>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</si>
  <si>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</si>
  <si>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</si>
  <si>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</si>
  <si>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</si>
  <si>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</si>
  <si>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</si>
  <si>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</si>
  <si>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</si>
  <si>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</si>
  <si>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</si>
  <si>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</si>
  <si>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</si>
  <si>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</si>
  <si>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</si>
  <si>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</si>
  <si>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</si>
  <si>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</si>
  <si>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</si>
  <si>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</si>
  <si>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</si>
  <si>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</si>
  <si>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</si>
  <si>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</si>
  <si>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</si>
  <si>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</si>
  <si>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</si>
  <si>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</si>
  <si>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</si>
  <si>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</si>
  <si>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</si>
  <si>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</si>
  <si>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</si>
  <si>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</si>
  <si>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</si>
  <si>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</si>
  <si>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</si>
  <si>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</si>
  <si>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</si>
  <si>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</si>
  <si>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</si>
  <si>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</si>
  <si>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</si>
  <si>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</si>
  <si>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</si>
  <si>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</si>
  <si>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</si>
  <si>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</si>
  <si>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</si>
  <si>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</si>
  <si>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</si>
  <si>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</si>
  <si>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</si>
  <si>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</si>
  <si>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</si>
  <si>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</si>
  <si>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</si>
  <si>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</si>
  <si>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</si>
  <si>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</si>
  <si>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</si>
  <si>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</si>
  <si>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</si>
  <si>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</si>
  <si>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</si>
  <si>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</si>
  <si>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</si>
  <si>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</si>
  <si>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</si>
  <si>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</si>
  <si>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</si>
  <si>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</si>
  <si>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</si>
  <si>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</si>
  <si>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</si>
  <si>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</si>
  <si>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</si>
  <si>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</si>
  <si>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</si>
  <si>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</si>
  <si>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</si>
  <si>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</si>
  <si>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</si>
  <si>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</si>
  <si>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</si>
  <si>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</si>
  <si>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</si>
  <si>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</si>
  <si>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</si>
  <si>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</si>
  <si>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</si>
  <si>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</si>
  <si>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</si>
  <si>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</si>
  <si>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</si>
  <si>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</si>
  <si>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</si>
  <si>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</si>
  <si>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</si>
  <si>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</si>
  <si>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</si>
  <si>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</si>
  <si>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</si>
  <si>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</si>
  <si>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</si>
  <si>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</si>
  <si>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</si>
  <si>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</si>
  <si>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</si>
  <si>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</si>
  <si>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</si>
  <si>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</si>
  <si>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</si>
  <si>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</si>
  <si>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</si>
  <si>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</si>
  <si>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</si>
  <si>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</si>
  <si>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</si>
  <si>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</si>
  <si>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</si>
  <si>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</si>
  <si>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</si>
  <si>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</si>
  <si>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</si>
  <si>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</si>
  <si>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</si>
  <si>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</si>
  <si>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</si>
  <si>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</si>
  <si>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</si>
  <si>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</si>
  <si>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</si>
  <si>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</si>
  <si>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</si>
  <si>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</si>
  <si>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</si>
  <si>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</si>
  <si>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</si>
  <si>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</si>
  <si>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</si>
  <si>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</si>
  <si>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</si>
  <si>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</si>
  <si>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</si>
  <si>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</si>
  <si>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</si>
  <si>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</si>
  <si>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</si>
  <si>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</si>
  <si>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</si>
  <si>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</si>
  <si>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</si>
  <si>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</si>
  <si>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</si>
  <si>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</si>
  <si>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</si>
  <si>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</si>
  <si>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</si>
  <si>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</si>
  <si>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</si>
  <si>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</si>
  <si>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</si>
  <si>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</si>
  <si>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</si>
  <si>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</si>
  <si>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</si>
  <si>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</si>
  <si>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</si>
  <si>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</si>
  <si>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</si>
  <si>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</si>
  <si>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</si>
  <si>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</si>
  <si>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</si>
  <si>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</si>
  <si>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</si>
  <si>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</si>
  <si>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</si>
  <si>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</si>
  <si>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</si>
  <si>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</si>
  <si>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</si>
  <si>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</si>
  <si>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</si>
  <si>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</si>
  <si>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</si>
  <si>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</si>
  <si>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</si>
  <si>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</si>
  <si>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</si>
  <si>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</si>
  <si>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</si>
  <si>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</si>
  <si>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</si>
  <si>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</si>
  <si>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</si>
  <si>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</si>
  <si>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</si>
  <si>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</si>
  <si>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</si>
  <si>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</si>
  <si>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</si>
  <si>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</si>
  <si>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</si>
  <si>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</si>
  <si>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</si>
  <si>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</si>
  <si>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</si>
  <si>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</si>
  <si>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</si>
  <si>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</si>
  <si>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</si>
  <si>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</si>
  <si>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</si>
  <si>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</si>
  <si>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</si>
  <si>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</si>
  <si>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</si>
  <si>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</si>
  <si>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</si>
  <si>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</si>
  <si>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</si>
  <si>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</si>
  <si>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</si>
  <si>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</si>
  <si>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</si>
  <si>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</si>
  <si>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</si>
  <si>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</si>
  <si>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</si>
  <si>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</si>
  <si>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</si>
  <si>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</si>
  <si>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</si>
  <si>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</si>
  <si>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</si>
  <si>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</si>
  <si>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</si>
  <si>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</si>
  <si>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</si>
  <si>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</si>
  <si>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</si>
  <si>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</si>
  <si>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</si>
  <si>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</si>
  <si>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</si>
  <si>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</si>
  <si>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</si>
  <si>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</si>
  <si>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</si>
  <si>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</si>
  <si>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</si>
  <si>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</si>
  <si>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</si>
  <si>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</si>
  <si>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</si>
  <si>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</si>
  <si>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</si>
  <si>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</si>
  <si>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</si>
  <si>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</si>
  <si>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</si>
  <si>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</si>
  <si>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</si>
  <si>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</si>
  <si>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</si>
  <si>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</si>
  <si>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</si>
  <si>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</si>
  <si>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</si>
  <si>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</si>
  <si>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</si>
  <si>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</si>
  <si>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</si>
  <si>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</si>
  <si>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</si>
  <si>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</si>
  <si>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</si>
  <si>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</si>
  <si>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</si>
  <si>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</si>
  <si>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</si>
  <si>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</si>
  <si>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</si>
  <si>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</si>
  <si>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</si>
  <si>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</si>
  <si>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</si>
  <si>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</si>
  <si>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</si>
  <si>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</si>
  <si>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</si>
  <si>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</si>
  <si>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</si>
  <si>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</si>
  <si>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</si>
  <si>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</si>
  <si>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</si>
  <si>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</si>
  <si>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</si>
  <si>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</si>
  <si>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</si>
  <si>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</si>
  <si>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</si>
  <si>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</si>
  <si>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</si>
  <si>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</si>
  <si>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</si>
  <si>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</si>
  <si>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</si>
  <si>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</si>
  <si>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</si>
  <si>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</si>
  <si>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</si>
  <si>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</si>
  <si>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</si>
  <si>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</si>
  <si>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</si>
  <si>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</si>
  <si>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</si>
  <si>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</si>
  <si>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</si>
  <si>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</si>
  <si>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</si>
  <si>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</si>
  <si>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</si>
  <si>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</si>
  <si>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</si>
  <si>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</si>
  <si>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</si>
  <si>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</si>
  <si>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</si>
  <si>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</si>
  <si>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</si>
  <si>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</si>
  <si>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</si>
  <si>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</si>
  <si>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</si>
  <si>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</si>
  <si>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</si>
  <si>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</si>
  <si>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</si>
  <si>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</si>
  <si>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</si>
  <si>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</si>
  <si>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</si>
  <si>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</si>
  <si>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</si>
  <si>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</si>
  <si>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</si>
  <si>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</si>
  <si>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</si>
  <si>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</si>
  <si>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</si>
  <si>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</si>
  <si>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</si>
  <si>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</si>
  <si>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</si>
  <si>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</si>
  <si>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</si>
  <si>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</si>
  <si>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</si>
  <si>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</si>
  <si>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</si>
  <si>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</si>
  <si>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</si>
  <si>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</si>
  <si>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</si>
  <si>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</si>
  <si>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</si>
  <si>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</si>
  <si>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</si>
  <si>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</si>
  <si>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</si>
  <si>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</si>
  <si>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</si>
  <si>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</si>
  <si>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</si>
  <si>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</si>
  <si>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</si>
  <si>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</si>
  <si>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</si>
  <si>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</si>
  <si>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</si>
  <si>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</si>
  <si>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</si>
  <si>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</si>
  <si>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</si>
  <si>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</si>
  <si>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</si>
  <si>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</si>
  <si>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</si>
  <si>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</si>
  <si>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</si>
  <si>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</si>
  <si>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</si>
  <si>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</si>
  <si>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</si>
  <si>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</si>
  <si>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</si>
  <si>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</si>
  <si>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</si>
  <si>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</si>
  <si>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</si>
  <si>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</si>
  <si>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</si>
  <si>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</si>
  <si>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</si>
  <si>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</si>
  <si>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</si>
  <si>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</si>
  <si>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</si>
  <si>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</si>
  <si>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</si>
  <si>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</si>
  <si>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</si>
  <si>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</si>
  <si>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</si>
  <si>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</si>
  <si>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</si>
  <si>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</si>
  <si>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</si>
  <si>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</si>
  <si>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</si>
  <si>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</si>
  <si>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</si>
  <si>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</si>
  <si>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</si>
  <si>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</si>
  <si>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</si>
  <si>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</si>
  <si>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</si>
  <si>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</si>
  <si>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</si>
  <si>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</si>
  <si>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</si>
  <si>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</si>
  <si>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</si>
  <si>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</si>
  <si>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</si>
  <si>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</si>
  <si>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</si>
  <si>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</si>
  <si>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</si>
  <si>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</si>
  <si>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</si>
  <si>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</si>
  <si>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</si>
  <si>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</si>
  <si>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</si>
  <si>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</si>
  <si>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</si>
  <si>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</si>
  <si>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</si>
  <si>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</si>
  <si>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</si>
  <si>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</si>
  <si>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</si>
  <si>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</si>
  <si>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</si>
  <si>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</si>
  <si>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</si>
  <si>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</si>
  <si>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</si>
  <si>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</si>
  <si>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</si>
  <si>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</si>
  <si>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</si>
  <si>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</si>
  <si>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</si>
  <si>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</si>
  <si>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</si>
  <si>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</si>
  <si>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</si>
  <si>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</si>
  <si>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</si>
  <si>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</si>
  <si>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</si>
  <si>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</si>
  <si>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</si>
  <si>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</si>
  <si>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</si>
  <si>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</si>
  <si>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</si>
  <si>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</si>
  <si>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</si>
  <si>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</si>
  <si>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</si>
  <si>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</si>
  <si>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</si>
  <si>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</si>
  <si>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</si>
  <si>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</si>
  <si>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</si>
  <si>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</si>
  <si>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</si>
  <si>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</si>
  <si>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</si>
  <si>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</si>
  <si>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</si>
  <si>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</si>
  <si>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</si>
  <si>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</si>
  <si>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</si>
  <si>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</si>
  <si>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</si>
  <si>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</si>
  <si>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</si>
  <si>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</si>
  <si>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</si>
  <si>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</si>
  <si>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</si>
  <si>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</si>
  <si>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</si>
  <si>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</si>
  <si>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</si>
  <si>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</si>
  <si>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</si>
  <si>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</si>
  <si>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</si>
  <si>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</si>
  <si>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</si>
  <si>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</si>
  <si>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</si>
  <si>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</si>
  <si>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</si>
  <si>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</si>
  <si>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</si>
  <si>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</si>
  <si>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</si>
  <si>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</si>
  <si>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</si>
  <si>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</si>
  <si>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</si>
  <si>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</si>
  <si>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</si>
  <si>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</si>
  <si>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</si>
  <si>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</si>
  <si>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</si>
  <si>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</si>
  <si>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</si>
  <si>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</si>
  <si>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</si>
  <si>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</si>
  <si>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</si>
  <si>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</si>
  <si>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</si>
  <si>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</si>
  <si>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</si>
  <si>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</si>
  <si>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</si>
  <si>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</si>
  <si>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</si>
  <si>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</si>
  <si>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</si>
  <si>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</si>
  <si>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</si>
  <si>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</si>
  <si>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</si>
  <si>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</si>
  <si>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</si>
  <si>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</si>
  <si>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</si>
  <si>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</si>
  <si>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</si>
  <si>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</si>
  <si>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</si>
  <si>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</si>
  <si>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</si>
  <si>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</si>
  <si>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</si>
  <si>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</si>
  <si>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</si>
  <si>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</si>
  <si>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</si>
  <si>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</si>
  <si>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</si>
  <si>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</si>
  <si>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</si>
  <si>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</si>
  <si>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</si>
  <si>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</si>
  <si>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</si>
  <si>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</si>
  <si>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</si>
  <si>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</si>
  <si>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</si>
  <si>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</si>
  <si>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</si>
  <si>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</si>
  <si>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</si>
  <si>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</si>
  <si>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</si>
  <si>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</si>
  <si>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</si>
  <si>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</si>
  <si>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</si>
  <si>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</si>
  <si>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</si>
  <si>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</si>
  <si>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</si>
  <si>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</si>
  <si>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</si>
  <si>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</si>
  <si>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</si>
  <si>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</si>
  <si>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</si>
  <si>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</si>
  <si>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</si>
  <si>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</si>
  <si>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</si>
  <si>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</si>
  <si>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</si>
  <si>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</si>
  <si>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</si>
  <si>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</si>
  <si>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</si>
  <si>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</si>
  <si>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</si>
  <si>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</si>
  <si>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</si>
  <si>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</si>
  <si>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</si>
  <si>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</si>
  <si>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</si>
  <si>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</si>
  <si>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</si>
  <si>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</si>
  <si>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</si>
  <si>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</si>
  <si>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</si>
  <si>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</si>
  <si>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</si>
  <si>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</si>
  <si>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</si>
  <si>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</si>
  <si>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</si>
  <si>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</si>
  <si>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</si>
  <si>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</si>
  <si>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</si>
  <si>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</si>
  <si>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</si>
  <si>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</si>
  <si>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</si>
  <si>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</si>
  <si>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</si>
  <si>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</si>
  <si>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</si>
  <si>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</si>
  <si>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</si>
  <si>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</si>
  <si>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</si>
  <si>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</si>
  <si>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</si>
  <si>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</si>
  <si>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</si>
  <si>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</si>
  <si>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</si>
  <si>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</si>
  <si>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</si>
  <si>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</si>
  <si>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</si>
  <si>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</si>
  <si>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</si>
  <si>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</si>
  <si>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</si>
  <si>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</si>
  <si>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</si>
  <si>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</si>
  <si>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</si>
  <si>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</si>
  <si>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</si>
  <si>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</si>
  <si>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</si>
  <si>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</si>
  <si>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</si>
  <si>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</si>
  <si>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</si>
  <si>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</si>
  <si>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</si>
  <si>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</si>
  <si>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</si>
  <si>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</si>
  <si>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</si>
  <si>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</si>
  <si>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</si>
  <si>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</si>
  <si>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</si>
  <si>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</si>
  <si>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</si>
  <si>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</si>
  <si>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</si>
  <si>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</si>
  <si>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</si>
  <si>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</si>
  <si>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</si>
  <si>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</si>
  <si>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</si>
  <si>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</si>
  <si>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</si>
  <si>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</si>
  <si>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</si>
  <si>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</si>
  <si>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</si>
  <si>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</si>
  <si>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</si>
  <si>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</si>
  <si>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</si>
  <si>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</si>
  <si>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</si>
  <si>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</si>
  <si>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</si>
  <si>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</si>
  <si>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</si>
  <si>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</si>
  <si>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</si>
  <si>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</si>
  <si>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</si>
  <si>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</si>
  <si>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</si>
  <si>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</si>
  <si>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</si>
  <si>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</si>
  <si>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</si>
  <si>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</si>
  <si>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</si>
  <si>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</si>
  <si>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</si>
  <si>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</si>
  <si>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</si>
  <si>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</si>
  <si>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</si>
  <si>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</si>
  <si>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</si>
  <si>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</si>
  <si>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</si>
  <si>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</si>
  <si>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</si>
  <si>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</si>
  <si>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</si>
  <si>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</si>
  <si>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</si>
  <si>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</si>
  <si>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</si>
  <si>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</si>
  <si>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</si>
  <si>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</si>
  <si>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</si>
  <si>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</si>
  <si>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</si>
  <si>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</si>
  <si>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</si>
  <si>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</si>
  <si>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</si>
  <si>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</si>
  <si>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</si>
  <si>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</si>
  <si>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</si>
  <si>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</si>
  <si>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</si>
  <si>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</si>
  <si>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</si>
  <si>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</si>
  <si>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</si>
  <si>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</si>
  <si>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</si>
  <si>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</si>
  <si>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</si>
  <si>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</si>
  <si>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</si>
  <si>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</si>
  <si>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</si>
  <si>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</si>
  <si>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</si>
  <si>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</si>
  <si>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</si>
  <si>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</si>
  <si>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</si>
  <si>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</si>
  <si>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</si>
  <si>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</si>
  <si>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</si>
  <si>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</si>
  <si>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</si>
  <si>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</si>
  <si>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</si>
  <si>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</si>
  <si>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</si>
  <si>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</si>
  <si>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</si>
  <si>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</si>
  <si>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</si>
  <si>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</si>
  <si>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</si>
  <si>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</si>
  <si>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</si>
  <si>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</si>
  <si>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</si>
  <si>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</si>
  <si>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</si>
  <si>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</si>
  <si>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</si>
  <si>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</si>
  <si>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</si>
  <si>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</si>
  <si>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</si>
  <si>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</si>
  <si>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</si>
  <si>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</si>
  <si>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</si>
  <si>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</si>
  <si>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</si>
  <si>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</si>
  <si>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</si>
  <si>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</si>
  <si>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</si>
  <si>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</si>
  <si>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</si>
  <si>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</si>
  <si>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</si>
  <si>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</si>
  <si>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</si>
  <si>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</si>
  <si>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</si>
  <si>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</si>
  <si>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</si>
  <si>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</si>
  <si>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</si>
  <si>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</si>
  <si>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</si>
  <si>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</si>
  <si>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</si>
  <si>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</si>
  <si>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</si>
  <si>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</si>
  <si>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</si>
  <si>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</si>
  <si>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</si>
  <si>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</si>
  <si>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</si>
  <si>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</si>
  <si>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</si>
  <si>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</si>
  <si>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</si>
  <si>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</si>
  <si>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</si>
  <si>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</si>
  <si>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</si>
  <si>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</si>
  <si>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</si>
  <si>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</si>
  <si>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</si>
  <si>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</si>
  <si>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</si>
  <si>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</si>
  <si>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</si>
  <si>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</si>
  <si>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</si>
  <si>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</si>
  <si>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</si>
  <si>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</si>
  <si>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</si>
  <si>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</si>
  <si>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</si>
  <si>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</si>
  <si>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</si>
  <si>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</si>
  <si>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</si>
  <si>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</si>
  <si>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</si>
  <si>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</si>
  <si>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</si>
  <si>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</si>
  <si>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</si>
  <si>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</si>
  <si>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</si>
  <si>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</si>
  <si>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</si>
  <si>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</si>
  <si>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</si>
  <si>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</si>
  <si>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</si>
  <si>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</si>
  <si>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</si>
  <si>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</si>
  <si>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</si>
  <si>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</si>
  <si>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</si>
  <si>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</si>
  <si>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</si>
  <si>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</si>
  <si>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</si>
  <si>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</si>
  <si>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</si>
  <si>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</si>
  <si>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</si>
  <si>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</si>
  <si>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</si>
  <si>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</si>
  <si>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</si>
  <si>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</si>
  <si>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</si>
  <si>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</si>
  <si>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</si>
  <si>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</si>
  <si>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</si>
  <si>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</si>
  <si>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</si>
  <si>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</si>
  <si>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</si>
  <si>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</si>
  <si>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</si>
  <si>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</si>
  <si>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</si>
  <si>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</si>
  <si>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</si>
  <si>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</si>
  <si>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</si>
  <si>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</si>
  <si>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</si>
  <si>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</si>
  <si>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</si>
  <si>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</si>
  <si>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</si>
  <si>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</si>
  <si>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</si>
  <si>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</si>
  <si>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</si>
  <si>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</si>
  <si>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</si>
  <si>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</si>
  <si>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</si>
  <si>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</si>
  <si>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</si>
  <si>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</si>
  <si>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</si>
  <si>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</si>
  <si>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</si>
  <si>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</si>
  <si>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</si>
  <si>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</si>
  <si>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</si>
  <si>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</si>
  <si>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</si>
  <si>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</si>
  <si>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</si>
  <si>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</si>
  <si>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</si>
  <si>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</si>
  <si>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</si>
  <si>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</si>
  <si>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</si>
  <si>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</si>
  <si>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</si>
  <si>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</si>
  <si>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</si>
  <si>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</si>
  <si>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</si>
  <si>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</si>
  <si>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</si>
  <si>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</si>
  <si>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</si>
  <si>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</si>
  <si>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</si>
  <si>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</si>
  <si>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</si>
  <si>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</si>
  <si>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</si>
  <si>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</si>
  <si>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</si>
  <si>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</si>
  <si>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</si>
  <si>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</si>
  <si>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</si>
  <si>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</si>
  <si>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</si>
  <si>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</si>
  <si>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</si>
  <si>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</si>
  <si>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</si>
  <si>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</si>
  <si>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</si>
  <si>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</si>
  <si>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</si>
  <si>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</si>
  <si>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</si>
  <si>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</si>
  <si>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</si>
  <si>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</si>
  <si>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</si>
  <si>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</si>
  <si>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</si>
  <si>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</si>
  <si>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</si>
  <si>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</si>
  <si>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</si>
  <si>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</si>
  <si>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</si>
  <si>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</si>
  <si>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</si>
  <si>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</si>
  <si>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</si>
  <si>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</si>
  <si>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</si>
  <si>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</si>
  <si>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</si>
  <si>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</si>
  <si>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</si>
  <si>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</si>
  <si>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</si>
  <si>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</si>
  <si>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</si>
  <si>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</si>
  <si>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</si>
  <si>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</si>
  <si>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</si>
  <si>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</si>
  <si>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</si>
  <si>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</si>
  <si>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</si>
  <si>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</si>
  <si>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</si>
  <si>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</si>
  <si>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</si>
  <si>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</si>
  <si>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</si>
  <si>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</si>
  <si>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</si>
  <si>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</si>
  <si>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</si>
  <si>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</si>
  <si>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</si>
  <si>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</si>
  <si>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</si>
  <si>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</si>
  <si>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</si>
  <si>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</si>
  <si>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</si>
  <si>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</si>
  <si>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</si>
  <si>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</si>
  <si>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</si>
  <si>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</si>
  <si>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</si>
  <si>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</si>
  <si>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</si>
  <si>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</si>
  <si>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</si>
  <si>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</si>
  <si>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</si>
  <si>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</si>
  <si>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</si>
  <si>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</si>
  <si>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</si>
  <si>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</si>
  <si>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</si>
  <si>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</si>
  <si>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</si>
  <si>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</si>
  <si>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</si>
  <si>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</si>
  <si>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</si>
  <si>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</si>
  <si>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</si>
  <si>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</si>
  <si>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</si>
  <si>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</si>
  <si>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</si>
  <si>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</si>
  <si>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</si>
  <si>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</si>
  <si>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</si>
  <si>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</si>
  <si>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</si>
  <si>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</si>
  <si>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</si>
  <si>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</si>
  <si>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</si>
  <si>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</si>
  <si>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</si>
  <si>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</si>
  <si>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</si>
  <si>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</si>
  <si>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</si>
  <si>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</si>
  <si>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</si>
  <si>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</si>
  <si>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</si>
  <si>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</si>
  <si>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</si>
  <si>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</si>
  <si>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</si>
  <si>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</si>
  <si>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</si>
  <si>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</si>
  <si>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</si>
  <si>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</si>
  <si>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</si>
  <si>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</si>
  <si>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</si>
  <si>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</si>
  <si>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</si>
  <si>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</si>
  <si>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</si>
  <si>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</si>
  <si>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</si>
  <si>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</si>
  <si>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</si>
  <si>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</si>
  <si>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</si>
  <si>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</si>
  <si>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</si>
  <si>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</si>
  <si>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</si>
  <si>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</si>
  <si>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</si>
  <si>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</si>
  <si>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</si>
  <si>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</si>
  <si>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</si>
  <si>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</si>
  <si>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</si>
  <si>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</si>
  <si>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</si>
  <si>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</si>
  <si>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</si>
  <si>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</si>
  <si>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</si>
  <si>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</si>
  <si>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</si>
  <si>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</si>
  <si>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</si>
  <si>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</si>
  <si>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</si>
  <si>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</si>
  <si>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</si>
  <si>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</si>
  <si>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</si>
  <si>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</si>
  <si>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</si>
  <si>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</si>
  <si>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</si>
  <si>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</si>
  <si>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</si>
  <si>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</si>
  <si>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</si>
  <si>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</si>
  <si>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</si>
  <si>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</si>
  <si>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</si>
  <si>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</si>
  <si>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</si>
  <si>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</si>
  <si>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</si>
  <si>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</si>
  <si>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</si>
  <si>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</si>
  <si>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</si>
  <si>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</si>
  <si>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</si>
  <si>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</si>
  <si>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</si>
  <si>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</si>
  <si>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</si>
  <si>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</si>
  <si>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</si>
  <si>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</si>
  <si>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</si>
  <si>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</si>
  <si>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</si>
  <si>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</si>
  <si>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</si>
  <si>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</si>
  <si>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</si>
  <si>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</si>
  <si>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</si>
  <si>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</si>
  <si>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</si>
  <si>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</si>
  <si>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</si>
  <si>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</si>
  <si>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</si>
  <si>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</si>
  <si>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</si>
  <si>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</si>
  <si>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</si>
  <si>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</si>
  <si>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</si>
  <si>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</si>
  <si>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</si>
  <si>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</si>
  <si>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</si>
  <si>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</si>
  <si>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</si>
  <si>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</si>
  <si>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</si>
  <si>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</si>
  <si>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</si>
  <si>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</si>
  <si>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</si>
  <si>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</si>
  <si>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</si>
  <si>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</si>
  <si>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</si>
  <si>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</si>
  <si>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</si>
  <si>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</si>
  <si>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</si>
  <si>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</si>
  <si>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</si>
  <si>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</si>
  <si>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</si>
  <si>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</si>
  <si>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</si>
  <si>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</si>
  <si>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</si>
  <si>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</si>
  <si>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</si>
  <si>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</si>
  <si>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</si>
  <si>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</si>
  <si>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</si>
  <si>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</si>
  <si>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</si>
  <si>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</si>
  <si>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</si>
  <si>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</si>
  <si>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</si>
  <si>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</si>
  <si>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</si>
  <si>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</si>
  <si>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</si>
  <si>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</si>
  <si>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</si>
  <si>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</si>
  <si>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</si>
  <si>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</si>
  <si>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</si>
  <si>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</si>
  <si>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</si>
  <si>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</si>
  <si>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</si>
  <si>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</si>
  <si>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</si>
  <si>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</si>
  <si>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</si>
  <si>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</si>
  <si>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</si>
  <si>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</si>
  <si>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</si>
  <si>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</si>
  <si>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</si>
  <si>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</si>
  <si>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</si>
  <si>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</si>
  <si>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</si>
  <si>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</si>
  <si>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</si>
  <si>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</si>
  <si>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</si>
  <si>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</si>
  <si>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</si>
  <si>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</si>
  <si>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</si>
  <si>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</si>
  <si>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</si>
  <si>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</si>
  <si>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</si>
  <si>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</si>
  <si>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</si>
  <si>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</si>
  <si>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</si>
  <si>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</si>
  <si>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</si>
  <si>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</si>
  <si>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</si>
  <si>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</si>
  <si>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</si>
  <si>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</si>
  <si>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</si>
  <si>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</si>
  <si>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</si>
  <si>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</si>
  <si>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</si>
  <si>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</si>
  <si>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</si>
  <si>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</si>
  <si>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</si>
  <si>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</si>
  <si>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</si>
  <si>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</si>
  <si>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</si>
  <si>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</si>
  <si>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</si>
  <si>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</si>
  <si>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</si>
  <si>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</si>
  <si>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</si>
  <si>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</si>
  <si>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</si>
  <si>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</si>
  <si>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</si>
  <si>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</si>
  <si>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</si>
  <si>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</si>
  <si>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</si>
  <si>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</si>
  <si>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</si>
  <si>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</si>
  <si>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</si>
  <si>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</si>
  <si>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</si>
  <si>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</si>
  <si>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</si>
  <si>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</si>
  <si>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</si>
  <si>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</si>
  <si>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</si>
  <si>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</si>
  <si>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</si>
  <si>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</si>
  <si>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</si>
  <si>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</si>
  <si>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</si>
  <si>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</si>
  <si>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</si>
  <si>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</si>
  <si>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</si>
  <si>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</si>
  <si>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</si>
  <si>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</si>
  <si>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</si>
  <si>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</si>
  <si>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</si>
  <si>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</si>
  <si>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</si>
  <si>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</si>
  <si>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</si>
  <si>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</si>
  <si>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</si>
  <si>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</si>
  <si>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</si>
  <si>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</si>
  <si>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</si>
  <si>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</si>
  <si>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</si>
  <si>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</si>
  <si>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</si>
  <si>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</si>
  <si>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</si>
  <si>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</si>
  <si>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</si>
  <si>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</si>
  <si>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</si>
  <si>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</si>
  <si>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</si>
  <si>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</si>
  <si>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</si>
  <si>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</si>
  <si>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</si>
  <si>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</si>
  <si>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</si>
  <si>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</si>
  <si>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</si>
  <si>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</si>
  <si>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</si>
  <si>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</si>
  <si>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</si>
  <si>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</si>
  <si>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</si>
  <si>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</si>
  <si>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</si>
  <si>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</si>
  <si>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</si>
  <si>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</si>
  <si>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</si>
  <si>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</si>
  <si>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</si>
  <si>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</si>
  <si>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</si>
  <si>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</si>
  <si>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</si>
  <si>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</si>
  <si>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</si>
  <si>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</si>
  <si>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</si>
  <si>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</si>
  <si>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</si>
  <si>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</si>
  <si>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</si>
  <si>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</si>
  <si>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</si>
  <si>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</si>
  <si>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</si>
  <si>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</si>
  <si>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</si>
  <si>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</si>
  <si>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</si>
  <si>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</si>
  <si>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</si>
  <si>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</si>
  <si>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</si>
  <si>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</si>
  <si>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</si>
  <si>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</si>
  <si>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</si>
  <si>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</si>
  <si>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</si>
  <si>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</si>
  <si>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</si>
  <si>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</si>
  <si>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</si>
  <si>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</si>
  <si>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</si>
  <si>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</si>
  <si>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</si>
  <si>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</si>
  <si>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</si>
  <si>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</si>
  <si>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</si>
  <si>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</si>
  <si>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</si>
  <si>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</si>
  <si>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</si>
  <si>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</si>
  <si>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</si>
  <si>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</si>
  <si>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</si>
  <si>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</si>
  <si>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</si>
  <si>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</si>
  <si>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</si>
  <si>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</si>
  <si>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</si>
  <si>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</si>
  <si>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</si>
  <si>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</si>
  <si>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</si>
  <si>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</si>
  <si>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</si>
  <si>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</si>
  <si>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</si>
  <si>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</si>
  <si>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</si>
  <si>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</si>
  <si>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</si>
  <si>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</si>
  <si>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</si>
  <si>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</si>
  <si>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</si>
  <si>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</si>
  <si>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</si>
  <si>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</si>
  <si>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</si>
  <si>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</si>
  <si>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</si>
  <si>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</si>
  <si>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</si>
  <si>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</si>
  <si>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</si>
  <si>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</si>
  <si>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</si>
  <si>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</si>
  <si>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</si>
  <si>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</si>
  <si>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</si>
  <si>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</si>
  <si>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</si>
  <si>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</si>
  <si>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</si>
  <si>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</si>
  <si>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</si>
  <si>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</si>
  <si>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</si>
  <si>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</si>
  <si>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</si>
  <si>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</si>
  <si>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</si>
  <si>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</si>
  <si>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</si>
  <si>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</si>
  <si>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</si>
  <si>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</si>
  <si>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</si>
  <si>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</si>
  <si>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</si>
  <si>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</si>
  <si>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</si>
  <si>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</si>
  <si>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</si>
  <si>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</si>
  <si>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</si>
  <si>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</si>
  <si>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</si>
  <si>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</si>
  <si>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</si>
  <si>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</si>
  <si>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</si>
  <si>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</si>
  <si>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</si>
  <si>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</si>
  <si>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</si>
  <si>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</si>
  <si>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</si>
  <si>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</si>
  <si>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</si>
  <si>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</si>
  <si>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</si>
  <si>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</si>
  <si>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</si>
  <si>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</si>
  <si>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</si>
  <si>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</si>
  <si>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</si>
  <si>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</si>
  <si>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</si>
  <si>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</si>
  <si>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</si>
  <si>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</si>
  <si>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</si>
  <si>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</si>
  <si>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</si>
  <si>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</si>
  <si>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</si>
  <si>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</si>
  <si>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</si>
  <si>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</si>
  <si>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</si>
  <si>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</si>
  <si>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</si>
  <si>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</si>
  <si>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</si>
  <si>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</si>
  <si>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</si>
  <si>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</si>
  <si>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</si>
  <si>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</si>
  <si>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</si>
  <si>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</si>
  <si>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</si>
  <si>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</si>
  <si>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</si>
  <si>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</si>
  <si>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</si>
  <si>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</si>
  <si>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</si>
  <si>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</si>
  <si>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</si>
  <si>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</si>
  <si>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</si>
  <si>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</si>
  <si>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</si>
  <si>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</si>
  <si>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</si>
  <si>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</si>
  <si>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</si>
  <si>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</si>
  <si>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</si>
  <si>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</si>
  <si>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</si>
  <si>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</si>
  <si>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</si>
  <si>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</si>
  <si>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</si>
  <si>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</si>
  <si>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</si>
  <si>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</si>
  <si>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</si>
  <si>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</si>
  <si>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</si>
  <si>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</si>
  <si>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</si>
  <si>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</si>
  <si>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</si>
  <si>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</si>
  <si>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</si>
  <si>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</si>
  <si>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</si>
  <si>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</si>
  <si>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</si>
  <si>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</si>
  <si>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</si>
  <si>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</si>
  <si>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</si>
  <si>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</si>
  <si>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</si>
  <si>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</si>
  <si>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</si>
  <si>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</si>
  <si>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</si>
  <si>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</si>
  <si>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</si>
  <si>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</si>
  <si>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</si>
  <si>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</si>
  <si>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</si>
  <si>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</si>
  <si>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</si>
  <si>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</si>
  <si>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</si>
  <si>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</si>
  <si>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</si>
  <si>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</si>
  <si>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</si>
  <si>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</si>
  <si>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</si>
  <si>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</si>
  <si>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</si>
  <si>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</si>
  <si>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</si>
  <si>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</si>
  <si>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</si>
  <si>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</si>
  <si>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</si>
  <si>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</si>
  <si>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</si>
  <si>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</si>
  <si>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</si>
  <si>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</si>
  <si>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</si>
  <si>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</si>
  <si>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</si>
  <si>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</si>
  <si>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</si>
  <si>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</si>
  <si>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</si>
  <si>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</si>
  <si>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</si>
  <si>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</si>
  <si>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</si>
  <si>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</si>
  <si>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</si>
  <si>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</si>
  <si>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</si>
  <si>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</si>
  <si>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</si>
  <si>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</si>
  <si>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</si>
  <si>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</si>
  <si>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</si>
  <si>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</si>
  <si>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</si>
  <si>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</si>
  <si>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</si>
  <si>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</si>
  <si>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</si>
  <si>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</si>
  <si>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</si>
  <si>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</si>
  <si>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</si>
  <si>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</si>
  <si>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</si>
  <si>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</si>
  <si>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</si>
  <si>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</si>
  <si>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</si>
  <si>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</si>
  <si>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</si>
  <si>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</si>
  <si>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</si>
  <si>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</si>
  <si>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</si>
  <si>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</si>
  <si>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</si>
  <si>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</si>
  <si>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</si>
  <si>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</si>
  <si>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</si>
  <si>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</si>
  <si>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</si>
  <si>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</si>
  <si>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</si>
  <si>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</si>
  <si>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</si>
  <si>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</si>
  <si>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</si>
  <si>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</si>
  <si>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</si>
  <si>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</si>
  <si>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</si>
  <si>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</si>
  <si>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</si>
  <si>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</si>
  <si>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</si>
  <si>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</si>
  <si>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</si>
  <si>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</si>
  <si>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</si>
  <si>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</si>
  <si>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</si>
  <si>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</si>
  <si>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</si>
  <si>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</si>
  <si>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</si>
  <si>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</si>
  <si>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</si>
  <si>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</si>
  <si>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</si>
  <si>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</si>
  <si>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</si>
  <si>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</si>
  <si>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</si>
  <si>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</si>
  <si>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</si>
  <si>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</si>
  <si>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</si>
  <si>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</si>
  <si>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</si>
  <si>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</si>
  <si>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</si>
  <si>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</si>
  <si>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</si>
  <si>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</si>
  <si>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</si>
  <si>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</si>
  <si>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</si>
  <si>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</si>
  <si>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</si>
  <si>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</si>
  <si>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</si>
  <si>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</si>
  <si>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</si>
  <si>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</si>
  <si>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</si>
  <si>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</si>
  <si>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</si>
  <si>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</si>
  <si>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</si>
  <si>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</si>
  <si>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</si>
  <si>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</si>
  <si>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</si>
  <si>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</si>
  <si>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</si>
  <si>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</si>
  <si>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</si>
  <si>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</si>
  <si>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</si>
  <si>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</si>
  <si>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</si>
  <si>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</si>
  <si>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</si>
  <si>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</si>
  <si>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</si>
  <si>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</si>
  <si>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</si>
  <si>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</si>
  <si>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</si>
  <si>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</si>
  <si>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</si>
  <si>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</si>
  <si>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</si>
  <si>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</si>
  <si>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</si>
  <si>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</si>
  <si>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</si>
  <si>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</si>
  <si>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</si>
  <si>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</si>
  <si>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</si>
  <si>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</si>
  <si>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</si>
  <si>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</si>
  <si>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</si>
  <si>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</si>
  <si>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</si>
  <si>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</si>
  <si>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</si>
  <si>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</si>
  <si>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</si>
  <si>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</si>
  <si>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</si>
  <si>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</si>
  <si>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</si>
  <si>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</si>
  <si>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</si>
  <si>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</si>
  <si>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</si>
  <si>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</si>
  <si>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</si>
  <si>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</si>
  <si>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</si>
  <si>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</si>
  <si>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</si>
  <si>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</si>
  <si>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</si>
  <si>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</si>
  <si>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</si>
  <si>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</si>
  <si>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</si>
  <si>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</si>
  <si>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</si>
  <si>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</si>
  <si>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</si>
  <si>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</si>
  <si>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</si>
  <si>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</si>
  <si>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</si>
  <si>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</si>
  <si>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</si>
  <si>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</si>
  <si>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</si>
  <si>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</si>
  <si>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</si>
  <si>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</si>
  <si>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</si>
  <si>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</si>
  <si>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</si>
  <si>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</si>
  <si>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</si>
  <si>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</si>
  <si>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</si>
  <si>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</si>
  <si>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</si>
  <si>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</si>
  <si>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</si>
  <si>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</si>
  <si>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</si>
  <si>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</si>
  <si>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</si>
  <si>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</si>
  <si>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</si>
  <si>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</si>
  <si>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</si>
  <si>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</si>
  <si>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</si>
  <si>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</si>
  <si>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</si>
  <si>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</si>
  <si>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</si>
  <si>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</si>
  <si>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</si>
  <si>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</si>
  <si>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</si>
  <si>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</si>
  <si>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</si>
  <si>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</si>
  <si>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</si>
  <si>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</si>
  <si>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</si>
  <si>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</si>
  <si>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</si>
  <si>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</si>
  <si>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</si>
  <si>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</si>
  <si>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</si>
  <si>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</si>
  <si>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</si>
  <si>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</si>
  <si>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</si>
  <si>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</si>
  <si>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</si>
  <si>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</si>
  <si>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</si>
  <si>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</si>
  <si>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</si>
  <si>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</si>
  <si>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</si>
  <si>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</si>
  <si>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</si>
  <si>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</si>
  <si>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</si>
  <si>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</si>
  <si>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</si>
  <si>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</si>
  <si>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</si>
  <si>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</si>
  <si>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</si>
  <si>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</si>
  <si>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</si>
  <si>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</si>
  <si>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</si>
  <si>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</si>
  <si>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</si>
  <si>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</si>
  <si>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</si>
  <si>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</si>
  <si>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</si>
  <si>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</si>
  <si>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</si>
  <si>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</si>
  <si>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</si>
  <si>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</si>
  <si>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</si>
  <si>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</si>
  <si>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</si>
  <si>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</si>
  <si>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</si>
  <si>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</si>
  <si>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</si>
  <si>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</si>
  <si>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</si>
  <si>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</si>
  <si>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</si>
  <si>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</si>
  <si>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</si>
  <si>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</si>
  <si>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</si>
  <si>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</si>
  <si>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</si>
  <si>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</si>
  <si>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</si>
  <si>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</si>
  <si>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</si>
  <si>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</si>
  <si>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</si>
  <si>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</si>
  <si>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</si>
  <si>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</si>
  <si>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</si>
  <si>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</si>
  <si>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</si>
  <si>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</si>
  <si>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</si>
  <si>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</si>
  <si>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</si>
  <si>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</si>
  <si>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</si>
  <si>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</si>
  <si>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</si>
  <si>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</si>
  <si>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</si>
  <si>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</si>
  <si>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</si>
  <si>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</si>
  <si>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</si>
  <si>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</si>
  <si>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</si>
  <si>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</si>
  <si>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</si>
  <si>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</si>
  <si>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</si>
  <si>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</si>
  <si>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</si>
  <si>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</si>
  <si>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</si>
  <si>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</si>
  <si>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</si>
  <si>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</si>
  <si>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</si>
  <si>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</si>
  <si>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</si>
  <si>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</si>
  <si>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</si>
  <si>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</si>
  <si>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</si>
  <si>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</si>
  <si>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</si>
  <si>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</si>
  <si>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</si>
  <si>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</si>
  <si>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</si>
  <si>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</si>
  <si>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</si>
  <si>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</si>
  <si>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</si>
  <si>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</si>
  <si>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</si>
  <si>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</si>
  <si>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</si>
  <si>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</si>
  <si>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</si>
  <si>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</si>
  <si>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</si>
  <si>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</si>
  <si>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</si>
  <si>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</si>
  <si>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</si>
  <si>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</si>
  <si>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</si>
  <si>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</si>
  <si>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</si>
  <si>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</si>
  <si>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</si>
  <si>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</si>
  <si>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</si>
  <si>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</si>
  <si>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</si>
  <si>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</si>
  <si>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</si>
  <si>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</si>
  <si>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</si>
  <si>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</si>
  <si>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</si>
  <si>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</si>
  <si>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</si>
  <si>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</si>
  <si>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</si>
  <si>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</si>
  <si>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</si>
  <si>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</si>
  <si>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</si>
  <si>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</si>
  <si>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</si>
  <si>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</si>
  <si>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</si>
  <si>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</si>
  <si>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</si>
  <si>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</si>
  <si>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</si>
  <si>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</si>
  <si>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</si>
  <si>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</si>
  <si>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</si>
  <si>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</si>
  <si>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</si>
  <si>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</si>
  <si>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</si>
  <si>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</si>
  <si>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</si>
  <si>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</si>
  <si>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</si>
  <si>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</si>
  <si>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</si>
  <si>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</si>
  <si>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</si>
  <si>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</si>
  <si>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</si>
  <si>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</si>
  <si>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</si>
  <si>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</si>
  <si>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</si>
  <si>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</si>
  <si>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</si>
  <si>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</si>
  <si>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</si>
  <si>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</si>
  <si>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</si>
  <si>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</si>
  <si>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</si>
  <si>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</si>
  <si>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</si>
  <si>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</si>
  <si>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</si>
  <si>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</si>
  <si>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</si>
  <si>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</si>
  <si>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</si>
  <si>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</si>
  <si>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</si>
  <si>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</si>
  <si>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</si>
  <si>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</si>
  <si>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</si>
  <si>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</si>
  <si>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</si>
  <si>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</si>
  <si>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</si>
  <si>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</si>
  <si>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</si>
  <si>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</si>
  <si>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</si>
  <si>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</si>
  <si>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</si>
  <si>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</si>
  <si>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</si>
  <si>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</si>
  <si>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</si>
  <si>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</si>
  <si>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</si>
  <si>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</si>
  <si>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</si>
  <si>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</si>
  <si>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</si>
  <si>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</si>
  <si>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</si>
  <si>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</si>
  <si>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</si>
  <si>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</si>
  <si>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</si>
  <si>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</si>
  <si>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</si>
  <si>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</si>
  <si>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</si>
  <si>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</si>
  <si>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</si>
  <si>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</si>
  <si>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</si>
  <si>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</si>
  <si>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</si>
  <si>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</si>
  <si>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</si>
  <si>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</si>
  <si>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</si>
  <si>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</si>
  <si>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</si>
  <si>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</si>
  <si>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</si>
  <si>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</si>
  <si>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</si>
  <si>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</si>
  <si>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</si>
  <si>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</si>
  <si>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</si>
  <si>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</si>
  <si>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</si>
  <si>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</si>
  <si>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</si>
  <si>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</si>
  <si>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</si>
  <si>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</si>
  <si>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</si>
  <si>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</si>
  <si>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</si>
  <si>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</si>
  <si>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</si>
  <si>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</si>
  <si>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</si>
  <si>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</si>
  <si>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</si>
  <si>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</si>
  <si>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</si>
  <si>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</si>
  <si>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</si>
  <si>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</si>
  <si>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</si>
  <si>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</si>
  <si>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</si>
  <si>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</si>
  <si>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</si>
  <si>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</si>
  <si>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</si>
  <si>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</si>
  <si>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</si>
  <si>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</si>
  <si>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</si>
  <si>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</si>
  <si>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</si>
  <si>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</si>
  <si>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</si>
  <si>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</si>
  <si>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</si>
  <si>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</si>
  <si>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</si>
  <si>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</si>
  <si>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</si>
  <si>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</si>
  <si>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</si>
  <si>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</si>
  <si>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</si>
  <si>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</si>
  <si>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</si>
  <si>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</si>
  <si>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</si>
  <si>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</si>
  <si>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</si>
  <si>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</si>
  <si>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</si>
  <si>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</si>
  <si>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</si>
  <si>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</si>
  <si>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</si>
  <si>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</si>
  <si>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</si>
  <si>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</si>
  <si>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</si>
  <si>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</si>
  <si>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</si>
  <si>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</si>
  <si>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</si>
  <si>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</si>
  <si>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</si>
  <si>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</si>
  <si>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</si>
  <si>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</si>
  <si>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</si>
  <si>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</si>
  <si>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</si>
  <si>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</si>
  <si>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</si>
  <si>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</si>
  <si>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</si>
  <si>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</si>
  <si>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</si>
  <si>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</si>
  <si>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</si>
  <si>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</si>
  <si>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</si>
  <si>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</si>
  <si>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</si>
  <si>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</si>
  <si>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</si>
  <si>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</si>
  <si>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</si>
  <si>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</si>
  <si>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</si>
  <si>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</si>
  <si>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</si>
  <si>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</si>
  <si>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</si>
  <si>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</si>
  <si>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</si>
  <si>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</si>
  <si>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</si>
  <si>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</si>
  <si>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</si>
  <si>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</si>
  <si>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</si>
  <si>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</si>
  <si>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</si>
  <si>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</si>
  <si>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</si>
  <si>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</si>
  <si>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</si>
  <si>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</si>
  <si>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</si>
  <si>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</si>
  <si>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</si>
  <si>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</si>
  <si>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</si>
  <si>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</si>
  <si>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</si>
  <si>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</si>
  <si>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</si>
  <si>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</si>
  <si>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</si>
  <si>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</si>
  <si>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</si>
  <si>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</si>
  <si>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</si>
  <si>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</si>
  <si>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</si>
  <si>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</si>
  <si>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</si>
  <si>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</si>
  <si>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</si>
  <si>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</si>
  <si>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</si>
  <si>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</si>
  <si>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</si>
  <si>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</si>
  <si>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</si>
  <si>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</si>
  <si>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</si>
  <si>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</si>
  <si>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</si>
  <si>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</si>
  <si>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</si>
  <si>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</si>
  <si>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</si>
  <si>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</si>
  <si>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</si>
  <si>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</si>
  <si>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</si>
  <si>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</si>
  <si>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</si>
  <si>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</si>
  <si>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</si>
  <si>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</si>
  <si>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</si>
  <si>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</si>
  <si>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</si>
  <si>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</si>
  <si>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</si>
  <si>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</si>
  <si>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</si>
  <si>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</si>
  <si>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</si>
  <si>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</si>
  <si>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</si>
  <si>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</si>
  <si>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</si>
  <si>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</si>
  <si>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</si>
  <si>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</si>
  <si>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</si>
  <si>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</si>
  <si>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</si>
  <si>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</si>
  <si>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</si>
  <si>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</si>
  <si>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</si>
  <si>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</si>
  <si>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</si>
  <si>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</si>
  <si>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</si>
  <si>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</si>
  <si>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</si>
  <si>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</si>
  <si>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</si>
  <si>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</si>
  <si>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</si>
  <si>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</si>
  <si>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</si>
  <si>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</si>
  <si>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</si>
  <si>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</si>
  <si>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</si>
  <si>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</si>
  <si>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</si>
  <si>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</si>
  <si>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</si>
  <si>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</si>
  <si>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</si>
  <si>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</si>
  <si>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</si>
  <si>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</si>
  <si>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</si>
  <si>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</si>
  <si>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</si>
  <si>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</si>
  <si>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</si>
  <si>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</si>
  <si>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</si>
  <si>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</si>
  <si>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</si>
  <si>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</si>
  <si>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</si>
  <si>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</si>
  <si>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</si>
  <si>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</si>
  <si>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</si>
  <si>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</si>
  <si>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</si>
  <si>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</si>
  <si>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</si>
  <si>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</si>
  <si>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</si>
  <si>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</si>
  <si>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</si>
  <si>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</si>
  <si>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</si>
  <si>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</si>
  <si>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</si>
  <si>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</si>
  <si>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</si>
  <si>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</si>
  <si>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</si>
  <si>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</si>
  <si>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</si>
  <si>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</si>
  <si>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</si>
  <si>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</si>
  <si>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</si>
  <si>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</si>
  <si>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</si>
  <si>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</si>
  <si>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</si>
  <si>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</si>
  <si>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</si>
  <si>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</si>
  <si>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</si>
  <si>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</si>
  <si>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</si>
  <si>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</si>
  <si>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</si>
  <si>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</si>
  <si>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</si>
  <si>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</si>
  <si>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</si>
  <si>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</si>
  <si>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</si>
  <si>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</si>
  <si>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</si>
  <si>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</si>
  <si>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</si>
  <si>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</si>
  <si>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</si>
  <si>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</si>
  <si>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</si>
  <si>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</si>
  <si>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</si>
  <si>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</si>
  <si>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</si>
  <si>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</si>
  <si>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</si>
  <si>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</si>
  <si>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</si>
  <si>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</si>
  <si>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</si>
  <si>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</si>
  <si>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</si>
  <si>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</si>
  <si>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</si>
  <si>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</si>
  <si>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</si>
  <si>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</si>
  <si>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</si>
  <si>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</si>
  <si>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</si>
  <si>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</si>
  <si>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</si>
  <si>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</si>
  <si>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</si>
  <si>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</si>
  <si>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</si>
  <si>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</si>
  <si>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</si>
  <si>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</si>
  <si>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</si>
  <si>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</si>
  <si>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</si>
  <si>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</si>
  <si>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</si>
  <si>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</si>
  <si>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</si>
  <si>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</si>
  <si>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</si>
  <si>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</si>
  <si>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</si>
  <si>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</si>
  <si>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</si>
  <si>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</si>
  <si>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</si>
  <si>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</si>
  <si>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</si>
  <si>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</si>
  <si>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</si>
  <si>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</si>
  <si>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</si>
  <si>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</si>
  <si>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</si>
  <si>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</si>
  <si>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</si>
  <si>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</si>
  <si>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</si>
  <si>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</si>
  <si>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</si>
  <si>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</si>
  <si>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</si>
  <si>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</si>
  <si>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</si>
  <si>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</si>
  <si>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</si>
  <si>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</si>
  <si>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</si>
  <si>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</si>
  <si>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</si>
  <si>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</si>
  <si>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</si>
  <si>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</si>
  <si>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</si>
  <si>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</si>
  <si>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</si>
  <si>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</si>
  <si>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</si>
  <si>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</si>
  <si>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</si>
  <si>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</si>
  <si>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</si>
  <si>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</si>
  <si>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</si>
  <si>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</si>
  <si>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</si>
  <si>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</si>
  <si>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</si>
  <si>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</si>
  <si>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</si>
  <si>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</si>
  <si>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</si>
  <si>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</si>
  <si>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</si>
  <si>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</si>
  <si>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</si>
  <si>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</si>
  <si>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</si>
  <si>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</si>
  <si>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</si>
  <si>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</si>
  <si>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</si>
  <si>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</si>
  <si>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</si>
  <si>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</si>
  <si>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</si>
  <si>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</si>
  <si>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</si>
  <si>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</si>
  <si>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</si>
  <si>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</si>
  <si>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</si>
  <si>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</si>
  <si>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</si>
  <si>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</si>
  <si>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</si>
  <si>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</si>
  <si>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</si>
  <si>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</si>
  <si>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</si>
  <si>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</si>
  <si>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</si>
  <si>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</si>
  <si>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</si>
  <si>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</si>
  <si>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</si>
  <si>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</si>
  <si>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</si>
  <si>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</si>
  <si>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</si>
  <si>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</si>
  <si>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</si>
  <si>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</si>
  <si>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</si>
  <si>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</si>
  <si>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</si>
  <si>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</si>
  <si>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</si>
  <si>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</si>
  <si>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</si>
  <si>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</si>
  <si>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</si>
  <si>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</si>
  <si>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</si>
  <si>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</si>
  <si>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</si>
  <si>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</si>
  <si>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</si>
  <si>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</si>
  <si>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</si>
  <si>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</si>
  <si>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</si>
  <si>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</si>
  <si>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</si>
  <si>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</si>
  <si>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</si>
  <si>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</si>
  <si>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</si>
  <si>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</si>
  <si>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</si>
  <si>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</si>
  <si>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</si>
  <si>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</si>
  <si>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</si>
  <si>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</si>
  <si>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</si>
  <si>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</si>
  <si>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</si>
  <si>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</si>
  <si>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</si>
  <si>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</si>
  <si>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</si>
  <si>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</si>
  <si>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</si>
  <si>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</si>
  <si>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</si>
  <si>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</si>
  <si>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</si>
  <si>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</si>
  <si>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</si>
  <si>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</si>
  <si>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</si>
  <si>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</si>
  <si>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</si>
  <si>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</si>
  <si>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</si>
  <si>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</si>
  <si>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</si>
  <si>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</si>
  <si>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</si>
  <si>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</si>
  <si>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</si>
  <si>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</si>
  <si>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</si>
  <si>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</si>
  <si>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</si>
  <si>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</si>
  <si>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</si>
  <si>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</si>
  <si>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</si>
  <si>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</si>
  <si>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</si>
  <si>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</si>
  <si>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</si>
  <si>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</si>
  <si>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</si>
  <si>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</si>
  <si>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</si>
  <si>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</si>
  <si>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</si>
  <si>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</si>
  <si>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</si>
  <si>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</si>
  <si>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</si>
  <si>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</si>
  <si>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</si>
  <si>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</si>
  <si>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</si>
  <si>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</si>
  <si>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</si>
  <si>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</si>
  <si>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</si>
  <si>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</si>
  <si>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</si>
  <si>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</si>
  <si>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</si>
  <si>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</si>
  <si>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</si>
  <si>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</si>
  <si>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</si>
  <si>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</si>
  <si>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</si>
  <si>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</si>
  <si>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</si>
  <si>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</si>
  <si>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</si>
  <si>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</si>
  <si>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</si>
  <si>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</si>
  <si>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</si>
  <si>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</si>
  <si>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</si>
  <si>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</si>
  <si>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</si>
  <si>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</si>
  <si>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</si>
  <si>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</si>
  <si>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</si>
  <si>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</si>
  <si>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</si>
  <si>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</si>
  <si>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</si>
  <si>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</si>
  <si>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</si>
  <si>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</si>
  <si>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</si>
  <si>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</si>
  <si>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</si>
  <si>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</si>
  <si>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</si>
  <si>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</si>
  <si>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</si>
  <si>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</si>
  <si>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</si>
  <si>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</si>
  <si>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</si>
  <si>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</si>
  <si>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</si>
  <si>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</si>
  <si>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</si>
  <si>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</si>
  <si>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</si>
  <si>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</si>
  <si>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</si>
  <si>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</si>
  <si>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</si>
  <si>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</si>
  <si>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</si>
  <si>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</si>
  <si>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</si>
  <si>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</si>
  <si>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</si>
  <si>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</si>
  <si>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</si>
  <si>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</si>
  <si>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</si>
  <si>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</si>
  <si>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</si>
  <si>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</si>
  <si>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</si>
  <si>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</si>
  <si>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</si>
  <si>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</si>
  <si>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</si>
  <si>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</si>
  <si>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</si>
  <si>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</si>
  <si>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</si>
  <si>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</si>
  <si>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</si>
  <si>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</si>
  <si>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</si>
  <si>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</si>
  <si>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</si>
  <si>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</si>
  <si>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</si>
  <si>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</si>
  <si>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</si>
  <si>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</si>
  <si>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</si>
  <si>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</si>
  <si>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</si>
  <si>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</si>
  <si>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</si>
  <si>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</si>
  <si>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</si>
  <si>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</si>
  <si>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</si>
  <si>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</si>
  <si>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</si>
  <si>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</si>
  <si>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</si>
  <si>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</si>
  <si>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</si>
  <si>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</si>
  <si>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</si>
  <si>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</si>
  <si>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</si>
  <si>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</si>
  <si>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</si>
  <si>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</si>
  <si>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</si>
  <si>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</si>
  <si>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</si>
  <si>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</si>
  <si>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</si>
  <si>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</si>
  <si>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</si>
  <si>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</si>
  <si>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</si>
  <si>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</si>
  <si>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</si>
  <si>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</si>
  <si>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</si>
  <si>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</si>
  <si>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</si>
  <si>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</si>
  <si>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</si>
  <si>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</si>
  <si>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</si>
  <si>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</si>
  <si>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</si>
  <si>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</si>
  <si>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</si>
  <si>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</si>
  <si>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</si>
  <si>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</si>
  <si>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</si>
  <si>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</si>
  <si>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</si>
  <si>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</si>
  <si>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</si>
  <si>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</si>
  <si>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</si>
  <si>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</si>
  <si>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</si>
  <si>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</si>
  <si>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</si>
  <si>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</si>
  <si>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</si>
  <si>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</si>
  <si>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</si>
  <si>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</si>
  <si>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</si>
  <si>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</si>
  <si>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</si>
  <si>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</si>
  <si>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</si>
  <si>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</si>
  <si>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</si>
  <si>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</si>
  <si>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</si>
  <si>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</si>
  <si>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</si>
  <si>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</si>
  <si>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</si>
  <si>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</si>
  <si>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</si>
  <si>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</si>
  <si>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</si>
  <si>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</si>
  <si>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</si>
  <si>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</si>
  <si>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</si>
  <si>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</si>
  <si>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</si>
  <si>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</si>
  <si>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</si>
  <si>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</si>
  <si>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</si>
  <si>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</si>
  <si>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</si>
  <si>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</si>
  <si>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</si>
  <si>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</si>
  <si>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</si>
  <si>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</si>
  <si>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</si>
  <si>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</si>
  <si>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</si>
  <si>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</si>
  <si>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</si>
  <si>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</si>
  <si>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</si>
  <si>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</si>
  <si>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</si>
  <si>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</si>
  <si>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</si>
  <si>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</si>
  <si>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</si>
  <si>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</si>
  <si>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</si>
  <si>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</si>
  <si>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</si>
  <si>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</si>
  <si>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</si>
  <si>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</si>
  <si>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</si>
  <si>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</si>
  <si>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</si>
  <si>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</si>
  <si>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</si>
  <si>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</si>
  <si>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</si>
  <si>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</si>
  <si>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</si>
  <si>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</si>
  <si>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</si>
  <si>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</si>
  <si>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</si>
  <si>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</si>
  <si>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</si>
  <si>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</si>
  <si>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</si>
  <si>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</si>
  <si>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</si>
  <si>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</si>
  <si>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</si>
  <si>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</si>
  <si>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</si>
  <si>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</si>
  <si>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</si>
  <si>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</si>
  <si>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</si>
  <si>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</si>
  <si>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</si>
  <si>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</si>
  <si>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</si>
  <si>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</si>
  <si>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</si>
  <si>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</si>
  <si>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</si>
  <si>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</si>
  <si>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</si>
  <si>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</si>
  <si>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</si>
  <si>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</si>
  <si>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</si>
  <si>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</si>
  <si>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</si>
  <si>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</si>
  <si>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</si>
  <si>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</si>
  <si>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</si>
  <si>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</si>
  <si>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</si>
  <si>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</si>
  <si>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</si>
  <si>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</si>
  <si>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</si>
  <si>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</si>
  <si>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</si>
  <si>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</si>
  <si>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</si>
  <si>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</si>
  <si>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</si>
  <si>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</si>
  <si>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</si>
  <si>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</si>
  <si>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</si>
  <si>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</si>
  <si>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</si>
  <si>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</si>
  <si>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</si>
  <si>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</si>
  <si>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</si>
  <si>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</si>
  <si>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</si>
  <si>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</si>
  <si>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</si>
  <si>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</si>
  <si>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</si>
  <si>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</si>
  <si>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</si>
  <si>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</si>
  <si>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</si>
  <si>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</si>
  <si>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</si>
  <si>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</si>
  <si>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</si>
  <si>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</si>
  <si>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</si>
  <si>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</si>
  <si>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</si>
  <si>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</si>
  <si>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</si>
  <si>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</si>
  <si>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</si>
  <si>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</si>
  <si>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</si>
  <si>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</si>
  <si>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</si>
  <si>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</si>
  <si>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</si>
  <si>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</si>
  <si>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</si>
  <si>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</si>
  <si>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</si>
  <si>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</si>
  <si>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</si>
  <si>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</si>
  <si>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</si>
  <si>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</si>
  <si>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</si>
  <si>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</si>
  <si>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</si>
  <si>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</si>
  <si>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</si>
  <si>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</si>
  <si>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</si>
  <si>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</si>
  <si>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</si>
  <si>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</si>
  <si>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</si>
  <si>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</si>
  <si>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</si>
  <si>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</si>
  <si>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</si>
  <si>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</si>
  <si>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</si>
  <si>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</si>
  <si>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</si>
  <si>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</si>
  <si>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</si>
  <si>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</si>
  <si>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</si>
  <si>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</si>
  <si>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</si>
  <si>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</si>
  <si>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</si>
  <si>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</si>
  <si>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</si>
  <si>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</si>
  <si>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</si>
  <si>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</si>
  <si>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</si>
  <si>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</si>
  <si>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</si>
  <si>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</si>
  <si>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</si>
  <si>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</si>
  <si>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</si>
  <si>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</si>
  <si>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</si>
  <si>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</si>
  <si>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</si>
  <si>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</si>
  <si>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</si>
  <si>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</si>
  <si>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</si>
  <si>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</si>
  <si>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</si>
  <si>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</si>
  <si>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</si>
  <si>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</si>
  <si>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</si>
  <si>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</si>
  <si>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</si>
  <si>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</si>
  <si>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</si>
  <si>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</si>
  <si>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</si>
  <si>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</si>
  <si>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</si>
  <si>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</si>
  <si>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</si>
  <si>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</si>
  <si>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</si>
  <si>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</si>
  <si>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</si>
  <si>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</si>
  <si>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</si>
  <si>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</si>
  <si>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</si>
  <si>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</si>
  <si>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</si>
  <si>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</si>
  <si>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</si>
  <si>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</si>
  <si>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</si>
  <si>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</si>
  <si>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</si>
  <si>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</si>
  <si>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</si>
  <si>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</si>
  <si>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</si>
  <si>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</si>
  <si>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</si>
  <si>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</si>
  <si>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</si>
  <si>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</si>
  <si>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</si>
  <si>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</si>
  <si>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</si>
  <si>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</si>
  <si>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</si>
  <si>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</si>
  <si>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</si>
  <si>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</si>
  <si>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</si>
  <si>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</si>
  <si>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</si>
  <si>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</si>
  <si>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</si>
  <si>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</si>
  <si>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</si>
  <si>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</si>
  <si>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</si>
  <si>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</si>
  <si>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</si>
  <si>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</si>
  <si>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</si>
  <si>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</si>
  <si>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</si>
  <si>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</si>
  <si>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</si>
  <si>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</si>
  <si>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</si>
  <si>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</si>
  <si>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</si>
  <si>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</si>
  <si>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</si>
  <si>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</si>
  <si>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</si>
  <si>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</si>
  <si>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</si>
  <si>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</si>
  <si>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</si>
  <si>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</si>
  <si>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</si>
  <si>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</si>
  <si>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</si>
  <si>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</si>
  <si>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</si>
  <si>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</si>
  <si>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</si>
  <si>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</si>
  <si>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</si>
  <si>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</si>
  <si>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</si>
  <si>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</si>
  <si>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</si>
  <si>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</si>
  <si>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</si>
  <si>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</si>
  <si>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</si>
  <si>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</si>
  <si>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</si>
  <si>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</si>
  <si>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</si>
  <si>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</si>
  <si>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</si>
  <si>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</si>
  <si>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</si>
  <si>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</si>
  <si>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</si>
  <si>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</si>
  <si>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</si>
  <si>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</si>
  <si>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</si>
  <si>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</si>
  <si>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</si>
  <si>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</si>
  <si>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</si>
  <si>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</si>
  <si>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</si>
  <si>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</si>
  <si>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</si>
  <si>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</si>
  <si>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</si>
  <si>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</si>
  <si>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</si>
  <si>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</si>
  <si>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</si>
  <si>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</si>
  <si>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</si>
  <si>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</si>
  <si>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</si>
  <si>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</si>
  <si>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</si>
  <si>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</si>
  <si>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</si>
  <si>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</si>
  <si>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</si>
  <si>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</si>
  <si>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</si>
  <si>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</si>
  <si>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</si>
  <si>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</si>
  <si>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</si>
  <si>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</si>
  <si>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</si>
  <si>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</si>
  <si>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</si>
  <si>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</si>
  <si>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</si>
  <si>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</si>
  <si>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</si>
  <si>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</si>
  <si>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</si>
  <si>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</si>
  <si>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</si>
  <si>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</si>
  <si>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</si>
  <si>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</si>
  <si>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</si>
  <si>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</si>
  <si>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</si>
  <si>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</si>
  <si>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</si>
  <si>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</si>
  <si>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</si>
  <si>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</si>
  <si>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</si>
  <si>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</si>
  <si>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</si>
  <si>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</si>
  <si>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</si>
  <si>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</si>
  <si>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</si>
  <si>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</si>
  <si>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</si>
  <si>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</si>
  <si>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</si>
  <si>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</si>
  <si>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</si>
  <si>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</si>
  <si>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</si>
  <si>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</si>
  <si>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</si>
  <si>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</si>
  <si>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</si>
  <si>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</si>
  <si>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</si>
  <si>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</si>
  <si>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</si>
  <si>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</si>
  <si>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</si>
  <si>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</si>
  <si>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</si>
  <si>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</si>
  <si>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</si>
  <si>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</si>
  <si>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</si>
  <si>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</si>
  <si>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</si>
  <si>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</si>
  <si>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</si>
  <si>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</si>
  <si>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</si>
  <si>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</si>
  <si>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</si>
  <si>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</si>
  <si>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</si>
  <si>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</si>
  <si>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</si>
  <si>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</si>
  <si>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</si>
  <si>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</si>
  <si>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</si>
  <si>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</si>
  <si>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</si>
  <si>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</si>
  <si>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</si>
  <si>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</si>
  <si>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</si>
  <si>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</si>
  <si>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</si>
  <si>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</si>
  <si>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</si>
  <si>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</si>
  <si>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</si>
  <si>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</si>
  <si>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</si>
  <si>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</si>
  <si>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</si>
  <si>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</si>
  <si>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</si>
  <si>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</si>
  <si>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</si>
  <si>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</si>
  <si>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</si>
  <si>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</si>
  <si>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</si>
  <si>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</si>
  <si>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</si>
  <si>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</si>
  <si>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</si>
  <si>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</si>
  <si>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</si>
  <si>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</si>
  <si>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</si>
  <si>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</si>
  <si>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</si>
  <si>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</si>
  <si>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</si>
  <si>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</si>
  <si>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</si>
  <si>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</si>
  <si>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</si>
  <si>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</si>
  <si>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</si>
  <si>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</si>
  <si>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</si>
  <si>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</si>
  <si>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</si>
  <si>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</si>
  <si>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</si>
  <si>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</si>
  <si>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</si>
  <si>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</si>
  <si>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</si>
  <si>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</si>
  <si>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</si>
  <si>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</si>
  <si>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</si>
  <si>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</si>
  <si>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</si>
  <si>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</si>
  <si>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</si>
  <si>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</si>
  <si>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</si>
  <si>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</si>
  <si>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</si>
  <si>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</si>
  <si>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</si>
  <si>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</si>
  <si>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</si>
  <si>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</si>
  <si>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</si>
  <si>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</si>
  <si>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</si>
  <si>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</si>
  <si>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</si>
  <si>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</si>
  <si>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</si>
  <si>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</si>
  <si>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</si>
  <si>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</si>
  <si>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</si>
  <si>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</si>
  <si>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</si>
  <si>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</si>
  <si>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</si>
  <si>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</si>
  <si>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</si>
  <si>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</si>
  <si>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</si>
  <si>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</si>
  <si>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</si>
  <si>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</si>
  <si>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</si>
  <si>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</si>
  <si>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</si>
  <si>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</si>
  <si>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</si>
  <si>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</si>
  <si>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</si>
  <si>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</si>
  <si>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</si>
  <si>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</si>
  <si>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</si>
  <si>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</si>
  <si>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</si>
  <si>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</si>
  <si>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</si>
  <si>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</si>
  <si>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</si>
  <si>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</si>
  <si>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</si>
  <si>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</si>
  <si>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</si>
  <si>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</si>
  <si>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</si>
  <si>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</si>
  <si>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</si>
  <si>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</si>
  <si>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</si>
  <si>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</si>
  <si>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</si>
  <si>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</si>
  <si>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</si>
  <si>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</si>
  <si>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</si>
  <si>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</si>
  <si>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</si>
  <si>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</si>
  <si>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</si>
  <si>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</si>
  <si>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</si>
  <si>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</si>
  <si>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</si>
  <si>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</si>
  <si>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</si>
  <si>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</si>
  <si>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</si>
  <si>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</si>
  <si>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</si>
  <si>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</si>
  <si>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</si>
  <si>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</si>
  <si>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</si>
  <si>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</si>
  <si>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</si>
  <si>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</si>
  <si>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</si>
  <si>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</si>
  <si>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</si>
  <si>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</si>
  <si>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</si>
  <si>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</si>
  <si>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</si>
  <si>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</si>
  <si>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</si>
  <si>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</si>
  <si>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</si>
  <si>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</si>
  <si>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</si>
  <si>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</si>
  <si>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</si>
  <si>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</si>
  <si>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</si>
  <si>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</si>
  <si>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</si>
  <si>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</si>
  <si>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</si>
  <si>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</si>
  <si>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</si>
  <si>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</si>
  <si>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</si>
  <si>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</si>
  <si>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</si>
  <si>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</si>
  <si>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</si>
  <si>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</si>
  <si>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</si>
  <si>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</si>
  <si>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</si>
  <si>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</si>
  <si>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</si>
  <si>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</si>
  <si>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</si>
  <si>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</si>
  <si>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</si>
  <si>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</si>
  <si>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</si>
  <si>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</si>
  <si>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</si>
  <si>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</si>
  <si>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</si>
  <si>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</si>
  <si>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</si>
  <si>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</si>
  <si>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</si>
  <si>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</si>
  <si>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</si>
  <si>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</si>
  <si>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</si>
  <si>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</si>
  <si>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</si>
  <si>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</si>
  <si>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</si>
  <si>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</si>
  <si>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</si>
  <si>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</si>
  <si>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</si>
  <si>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</si>
  <si>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</si>
  <si>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</si>
  <si>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</si>
  <si>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</si>
  <si>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</si>
  <si>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</si>
  <si>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</si>
  <si>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</si>
  <si>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</si>
  <si>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</si>
  <si>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</si>
  <si>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</si>
  <si>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</si>
  <si>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</si>
  <si>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</si>
  <si>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</si>
  <si>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</si>
  <si>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</si>
  <si>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</si>
  <si>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</si>
  <si>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</si>
  <si>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</si>
  <si>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</si>
  <si>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</si>
  <si>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</si>
  <si>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</si>
  <si>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</si>
  <si>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</si>
  <si>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</si>
  <si>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</si>
  <si>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</si>
  <si>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</si>
  <si>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</si>
  <si>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</si>
  <si>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</si>
  <si>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</si>
  <si>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</si>
  <si>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</si>
  <si>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</si>
  <si>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</si>
  <si>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</si>
  <si>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</si>
  <si>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</si>
  <si>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</si>
  <si>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</si>
  <si>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</si>
  <si>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</si>
  <si>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</si>
  <si>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</si>
  <si>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</si>
  <si>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</si>
  <si>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</si>
  <si>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</si>
  <si>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</si>
  <si>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</si>
  <si>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</si>
  <si>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</si>
  <si>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</si>
  <si>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</si>
  <si>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</si>
  <si>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</si>
  <si>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</si>
  <si>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</si>
  <si>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</si>
  <si>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</si>
  <si>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</si>
  <si>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</si>
  <si>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</si>
  <si>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</si>
  <si>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</si>
  <si>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</si>
  <si>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</si>
  <si>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</si>
  <si>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</si>
  <si>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</si>
  <si>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</si>
  <si>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</si>
  <si>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</si>
  <si>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</si>
  <si>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</si>
  <si>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</si>
  <si>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</si>
  <si>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</si>
  <si>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</si>
  <si>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</si>
  <si>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</si>
  <si>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</si>
  <si>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</si>
  <si>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</si>
  <si>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</si>
  <si>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</si>
  <si>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</si>
  <si>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</si>
  <si>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</si>
  <si>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</si>
  <si>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</si>
  <si>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</si>
  <si>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</si>
  <si>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</si>
  <si>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</si>
  <si>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</si>
  <si>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</si>
  <si>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</si>
  <si>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</si>
  <si>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</si>
  <si>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</si>
  <si>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</si>
  <si>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</si>
  <si>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</si>
  <si>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</si>
  <si>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</si>
  <si>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</si>
  <si>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</si>
  <si>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</si>
  <si>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</si>
  <si>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</si>
  <si>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</si>
  <si>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</si>
  <si>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</si>
  <si>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</si>
  <si>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</si>
  <si>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</si>
  <si>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</si>
  <si>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</si>
  <si>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</si>
  <si>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</si>
  <si>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</si>
  <si>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</si>
  <si>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</si>
  <si>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</si>
  <si>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</si>
  <si>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</si>
  <si>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</si>
  <si>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</si>
  <si>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</si>
  <si>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</si>
  <si>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</si>
  <si>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</si>
  <si>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</si>
  <si>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</si>
  <si>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</si>
  <si>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</si>
  <si>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</si>
  <si>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</si>
  <si>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</si>
  <si>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</si>
  <si>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</si>
  <si>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</si>
  <si>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</si>
  <si>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</si>
  <si>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</si>
  <si>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</si>
  <si>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</si>
  <si>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</si>
  <si>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</si>
  <si>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</si>
  <si>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</si>
  <si>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</si>
  <si>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</si>
  <si>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</si>
  <si>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</si>
  <si>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</si>
  <si>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</si>
  <si>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</si>
  <si>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</si>
  <si>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</si>
  <si>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</si>
  <si>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</si>
  <si>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</si>
  <si>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</si>
  <si>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</si>
  <si>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</si>
  <si>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</si>
  <si>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</si>
  <si>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</si>
  <si>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</si>
  <si>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</si>
  <si>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</si>
  <si>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</si>
  <si>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</si>
  <si>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</si>
  <si>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</si>
  <si>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</si>
  <si>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</si>
  <si>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</si>
  <si>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</si>
  <si>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</si>
  <si>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</si>
  <si>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</si>
  <si>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</si>
  <si>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</si>
  <si>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</si>
  <si>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</si>
  <si>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</si>
  <si>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</si>
  <si>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</si>
  <si>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</si>
  <si>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</si>
  <si>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</si>
  <si>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</si>
  <si>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</si>
  <si>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</si>
  <si>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</si>
  <si>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</si>
  <si>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</si>
  <si>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</si>
  <si>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</si>
  <si>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</si>
  <si>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</si>
  <si>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</si>
  <si>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</si>
  <si>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</si>
  <si>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</si>
  <si>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</si>
  <si>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</si>
  <si>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</si>
  <si>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</si>
  <si>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</si>
  <si>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</si>
  <si>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</si>
  <si>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</si>
  <si>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</si>
  <si>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</si>
  <si>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</si>
  <si>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</si>
  <si>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</si>
  <si>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</si>
  <si>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</si>
  <si>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</si>
  <si>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</si>
  <si>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</si>
  <si>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</si>
  <si>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</si>
  <si>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</si>
  <si>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</si>
  <si>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</si>
  <si>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</si>
  <si>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</si>
  <si>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</si>
  <si>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</si>
  <si>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</si>
  <si>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</si>
  <si>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</si>
  <si>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</si>
  <si>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</si>
  <si>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</si>
  <si>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</si>
  <si>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</si>
  <si>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</si>
  <si>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</si>
  <si>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</si>
  <si>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</si>
  <si>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</si>
  <si>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</si>
  <si>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</si>
  <si>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</si>
  <si>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</si>
  <si>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</si>
  <si>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</si>
  <si>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</si>
  <si>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</si>
  <si>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</si>
  <si>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</si>
  <si>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</si>
  <si>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</si>
  <si>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</si>
  <si>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</si>
  <si>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</si>
  <si>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</si>
  <si>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</si>
  <si>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</si>
  <si>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</si>
  <si>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</si>
  <si>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</si>
  <si>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</si>
  <si>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</si>
  <si>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</si>
  <si>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</si>
  <si>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</si>
  <si>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</si>
  <si>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</si>
  <si>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</si>
  <si>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</si>
  <si>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</si>
  <si>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</si>
  <si>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</si>
  <si>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</si>
  <si>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</si>
  <si>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</si>
  <si>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</si>
  <si>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</si>
  <si>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</si>
  <si>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</si>
  <si>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</si>
  <si>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</si>
  <si>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</si>
  <si>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</si>
  <si>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</si>
  <si>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</si>
  <si>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</si>
  <si>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</si>
  <si>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</si>
  <si>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</si>
  <si>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</si>
  <si>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</si>
  <si>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</si>
  <si>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</si>
  <si>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</si>
  <si>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</si>
  <si>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</si>
  <si>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</si>
  <si>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</si>
  <si>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</si>
  <si>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</si>
  <si>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</si>
  <si>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</si>
  <si>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</si>
  <si>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</si>
  <si>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</si>
  <si>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</si>
  <si>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</si>
  <si>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</si>
  <si>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</si>
  <si>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</si>
  <si>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</si>
  <si>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</si>
  <si>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</si>
  <si>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</si>
  <si>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</si>
  <si>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</si>
  <si>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</si>
  <si>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</si>
  <si>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</si>
  <si>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</si>
  <si>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</si>
  <si>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</si>
  <si>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</si>
  <si>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</si>
  <si>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</si>
  <si>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</si>
  <si>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</si>
  <si>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</si>
  <si>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</si>
  <si>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</si>
  <si>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</si>
  <si>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</si>
  <si>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</si>
  <si>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</si>
  <si>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</si>
  <si>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</si>
  <si>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</si>
  <si>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</si>
  <si>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</si>
  <si>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</si>
  <si>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</si>
  <si>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</si>
  <si>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</si>
  <si>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</si>
  <si>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</si>
  <si>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</si>
  <si>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</si>
  <si>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</si>
  <si>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</si>
  <si>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</si>
  <si>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</si>
  <si>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</si>
  <si>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</si>
  <si>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</si>
  <si>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</si>
  <si>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</si>
  <si>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</si>
  <si>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</si>
  <si>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</si>
  <si>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</si>
  <si>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</si>
  <si>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</si>
  <si>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</si>
  <si>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</si>
  <si>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</si>
  <si>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</si>
  <si>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</si>
  <si>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</si>
  <si>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</si>
  <si>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</si>
  <si>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</si>
  <si>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</si>
  <si>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</si>
  <si>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</si>
  <si>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</si>
  <si>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</si>
  <si>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</si>
  <si>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</si>
  <si>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</si>
  <si>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</si>
  <si>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</si>
  <si>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</si>
  <si>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</si>
  <si>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</si>
  <si>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</si>
  <si>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</si>
  <si>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</si>
  <si>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</si>
  <si>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</si>
  <si>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</si>
  <si>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</si>
  <si>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</si>
  <si>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</si>
  <si>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</si>
  <si>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</si>
  <si>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</si>
  <si>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</si>
  <si>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</si>
  <si>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</si>
  <si>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</si>
  <si>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</si>
  <si>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</si>
  <si>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</si>
  <si>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</si>
  <si>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</si>
  <si>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</si>
  <si>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</si>
  <si>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</si>
  <si>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</si>
  <si>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</si>
  <si>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</si>
  <si>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</si>
  <si>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</si>
  <si>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</si>
  <si>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</si>
  <si>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</si>
  <si>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</si>
  <si>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</si>
  <si>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</si>
  <si>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</si>
  <si>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</si>
  <si>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</si>
  <si>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</si>
  <si>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</si>
  <si>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</si>
  <si>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</si>
  <si>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</si>
  <si>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</si>
  <si>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</si>
  <si>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</si>
  <si>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</si>
  <si>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</si>
  <si>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</si>
  <si>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</si>
  <si>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</si>
  <si>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</si>
  <si>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</si>
  <si>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</si>
  <si>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</si>
  <si>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</si>
  <si>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</si>
  <si>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</si>
  <si>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</si>
  <si>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</si>
  <si>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</si>
  <si>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</si>
  <si>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</si>
  <si>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</si>
  <si>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</si>
  <si>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</si>
  <si>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</si>
  <si>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</si>
  <si>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</si>
  <si>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</si>
  <si>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</si>
  <si>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</si>
  <si>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</si>
  <si>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</si>
  <si>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</si>
  <si>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</si>
  <si>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</si>
  <si>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</si>
  <si>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</si>
  <si>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</si>
  <si>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</si>
  <si>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</si>
  <si>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</si>
  <si>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</si>
  <si>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</si>
  <si>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</si>
  <si>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</si>
  <si>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</si>
  <si>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</si>
  <si>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</si>
  <si>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</si>
  <si>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</si>
  <si>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</si>
  <si>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</si>
  <si>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</si>
  <si>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</si>
  <si>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</si>
  <si>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</si>
  <si>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</si>
  <si>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</si>
  <si>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</si>
  <si>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</si>
  <si>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</si>
  <si>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</si>
  <si>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</si>
  <si>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</si>
  <si>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</si>
  <si>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</si>
  <si>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</si>
  <si>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</si>
  <si>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</si>
  <si>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</si>
  <si>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</si>
  <si>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</si>
  <si>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</si>
  <si>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</si>
  <si>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</si>
  <si>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</si>
  <si>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</si>
  <si>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</si>
  <si>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</si>
  <si>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</si>
  <si>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</si>
  <si>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</si>
  <si>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</si>
  <si>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</si>
  <si>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</si>
  <si>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</si>
  <si>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</si>
  <si>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</si>
  <si>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</si>
  <si>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</si>
  <si>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</si>
  <si>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</si>
  <si>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</si>
  <si>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</si>
  <si>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</si>
  <si>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</si>
  <si>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</si>
  <si>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</si>
  <si>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</si>
  <si>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</si>
  <si>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</si>
  <si>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</si>
  <si>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</si>
  <si>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</si>
  <si>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</si>
  <si>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</si>
  <si>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</si>
  <si>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</si>
  <si>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</si>
  <si>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</si>
  <si>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</si>
  <si>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</si>
  <si>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</si>
  <si>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</si>
  <si>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</si>
  <si>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</si>
  <si>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</si>
  <si>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</si>
  <si>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</si>
  <si>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</si>
  <si>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</si>
  <si>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</si>
  <si>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</si>
  <si>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</si>
  <si>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</si>
  <si>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</si>
  <si>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</si>
  <si>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</si>
  <si>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</si>
  <si>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</si>
  <si>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</si>
  <si>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</si>
  <si>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</si>
  <si>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</si>
  <si>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</si>
  <si>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</si>
  <si>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</si>
  <si>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</si>
  <si>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</si>
  <si>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</si>
  <si>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</si>
  <si>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</si>
  <si>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</si>
  <si>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</si>
  <si>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</si>
  <si>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</si>
  <si>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</si>
  <si>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</si>
  <si>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</si>
  <si>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</si>
  <si>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</si>
  <si>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</si>
  <si>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</si>
  <si>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</si>
  <si>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</si>
  <si>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</si>
  <si>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</si>
  <si>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</si>
  <si>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</si>
  <si>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</si>
  <si>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</si>
  <si>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</si>
  <si>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</si>
  <si>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</si>
  <si>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</si>
  <si>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</si>
  <si>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</si>
  <si>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</si>
  <si>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</si>
  <si>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</si>
  <si>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</si>
  <si>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</si>
  <si>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</si>
  <si>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</si>
  <si>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</si>
  <si>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</si>
  <si>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</si>
  <si>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</si>
  <si>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</si>
  <si>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</si>
  <si>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</si>
  <si>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</si>
  <si>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</si>
  <si>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</si>
  <si>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</si>
  <si>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</si>
  <si>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</si>
  <si>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</si>
  <si>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</si>
  <si>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</si>
  <si>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</si>
  <si>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</si>
  <si>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</si>
  <si>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</si>
  <si>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</si>
  <si>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</si>
  <si>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</si>
  <si>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</si>
  <si>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</si>
  <si>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</si>
  <si>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</si>
  <si>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</si>
  <si>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</si>
  <si>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</si>
  <si>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</si>
  <si>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</si>
  <si>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</si>
  <si>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</si>
  <si>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</si>
  <si>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</si>
  <si>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</si>
  <si>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</si>
  <si>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</si>
  <si>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</si>
  <si>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</si>
  <si>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</si>
  <si>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</si>
  <si>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</si>
  <si>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</si>
  <si>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</si>
  <si>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</si>
  <si>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</si>
  <si>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</si>
  <si>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</si>
  <si>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</si>
  <si>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</si>
  <si>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</si>
  <si>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</si>
  <si>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</si>
  <si>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</si>
  <si>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</si>
  <si>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</si>
  <si>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</si>
  <si>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</si>
  <si>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</si>
  <si>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</si>
  <si>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</si>
  <si>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</si>
  <si>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</si>
  <si>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</si>
  <si>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</si>
  <si>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</si>
  <si>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</si>
  <si>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</si>
  <si>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</si>
  <si>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</si>
  <si>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</si>
  <si>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</si>
  <si>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</si>
  <si>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</si>
  <si>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</si>
  <si>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</si>
  <si>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</si>
  <si>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</si>
  <si>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</si>
  <si>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</si>
  <si>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</si>
  <si>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</si>
  <si>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</si>
  <si>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</si>
  <si>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</si>
  <si>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</si>
  <si>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</si>
  <si>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</si>
  <si>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</si>
  <si>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</si>
  <si>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</si>
  <si>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</si>
  <si>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</si>
  <si>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</si>
  <si>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</si>
  <si>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</si>
  <si>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</si>
  <si>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</si>
  <si>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</si>
  <si>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</si>
  <si>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</si>
  <si>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</si>
  <si>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</si>
  <si>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</si>
  <si>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</si>
  <si>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</si>
  <si>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</si>
  <si>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</si>
  <si>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</si>
  <si>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</si>
  <si>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</si>
  <si>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</si>
  <si>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</si>
  <si>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</si>
  <si>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</si>
  <si>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</si>
  <si>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</si>
  <si>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</si>
  <si>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</si>
  <si>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</si>
  <si>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</si>
  <si>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</si>
  <si>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</si>
  <si>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</si>
  <si>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</si>
  <si>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</si>
  <si>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</si>
  <si>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</si>
  <si>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</si>
  <si>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</si>
  <si>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</si>
  <si>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</si>
  <si>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</si>
  <si>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</si>
  <si>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</si>
  <si>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</si>
  <si>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</si>
  <si>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</si>
  <si>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</si>
  <si>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</si>
  <si>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</si>
  <si>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</si>
  <si>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</si>
  <si>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</si>
  <si>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</si>
  <si>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</si>
  <si>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</si>
  <si>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</si>
  <si>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</si>
  <si>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</si>
  <si>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</si>
  <si>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</si>
  <si>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</si>
  <si>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</si>
  <si>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</si>
  <si>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</si>
  <si>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</si>
  <si>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</si>
  <si>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</si>
  <si>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</si>
  <si>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</si>
  <si>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</si>
  <si>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</si>
  <si>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</si>
  <si>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</si>
  <si>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</si>
  <si>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</si>
  <si>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</si>
  <si>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</si>
  <si>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</si>
  <si>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</si>
  <si>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</si>
  <si>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</si>
  <si>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</si>
  <si>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</si>
  <si>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</si>
  <si>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</si>
  <si>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</si>
  <si>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</si>
  <si>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</si>
  <si>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</si>
  <si>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</si>
  <si>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</si>
  <si>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</si>
  <si>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</si>
  <si>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</si>
  <si>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</si>
  <si>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</si>
  <si>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</si>
  <si>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</si>
  <si>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</si>
  <si>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</si>
  <si>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</si>
  <si>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</si>
  <si>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</si>
  <si>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</si>
  <si>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</si>
  <si>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</si>
  <si>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</si>
  <si>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</si>
  <si>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</si>
  <si>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</si>
  <si>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</si>
  <si>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</si>
  <si>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</si>
  <si>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</si>
  <si>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</si>
  <si>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</si>
  <si>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</si>
  <si>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</si>
  <si>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</si>
  <si>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</si>
  <si>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</si>
  <si>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</si>
  <si>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</si>
  <si>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</si>
  <si>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</si>
  <si>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</si>
  <si>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</si>
  <si>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</si>
  <si>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</si>
  <si>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</si>
  <si>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</si>
  <si>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</si>
  <si>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</si>
  <si>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</si>
  <si>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</si>
  <si>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</si>
  <si>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</si>
  <si>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</si>
  <si>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</si>
  <si>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</si>
  <si>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</si>
  <si>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</si>
  <si>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</si>
  <si>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</si>
  <si>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</si>
  <si>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</si>
  <si>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</si>
  <si>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</si>
  <si>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</si>
  <si>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</si>
  <si>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</si>
  <si>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</si>
  <si>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</si>
  <si>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</si>
  <si>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</si>
  <si>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</si>
  <si>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</si>
  <si>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</si>
  <si>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</si>
  <si>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</si>
  <si>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</si>
  <si>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customer name</t>
  </si>
  <si>
    <t>Phone_no</t>
  </si>
  <si>
    <t>Loyalty card</t>
  </si>
  <si>
    <t>Row Labels</t>
  </si>
  <si>
    <t>Grand Total</t>
  </si>
  <si>
    <t>Sum of Sales</t>
  </si>
  <si>
    <t>Count of Loyalty card</t>
  </si>
  <si>
    <t>Column Labels</t>
  </si>
  <si>
    <t>Sum of Quantity</t>
  </si>
  <si>
    <t>2019</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</si>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</sst>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indexed="8"/>
      <name val="Calibri"/>
      <family val="2"/>
    </font>
    <font>
      <sz val="11"/>
      <color theme="0"/>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2" fillId="0" borderId="0" xfId="0" applyFont="1" applyAlignment="1">
      <alignment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6.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dashboard.xlsx]Top 5 Customers!PivotTable1</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Customers'!$A$4:$A$9</c:f>
              <c:strCache>
                <c:ptCount val="5"/>
                <c:pt idx="0">
                  <c:v>Allis Wilmore</c:v>
                </c:pt>
                <c:pt idx="1">
                  <c:v>Samuele Ales0</c:v>
                </c:pt>
                <c:pt idx="2">
                  <c:v>Davida Caro</c:v>
                </c:pt>
                <c:pt idx="3">
                  <c:v>Shermy Moseby</c:v>
                </c:pt>
                <c:pt idx="4">
                  <c:v>Nickey Youles</c:v>
                </c:pt>
              </c:strCache>
            </c:strRef>
          </c:cat>
          <c:val>
            <c:numRef>
              <c:f>'Top 5 Customers'!$B$4:$B$9</c:f>
              <c:numCache>
                <c:formatCode>General</c:formatCode>
                <c:ptCount val="5"/>
                <c:pt idx="0">
                  <c:v>216.67499999999998</c:v>
                </c:pt>
                <c:pt idx="1">
                  <c:v>182.27499999999998</c:v>
                </c:pt>
                <c:pt idx="2">
                  <c:v>182.27499999999998</c:v>
                </c:pt>
                <c:pt idx="3">
                  <c:v>148.92499999999998</c:v>
                </c:pt>
                <c:pt idx="4">
                  <c:v>148.92499999999998</c:v>
                </c:pt>
              </c:numCache>
            </c:numRef>
          </c:val>
          <c:extLst>
            <c:ext xmlns:c16="http://schemas.microsoft.com/office/drawing/2014/chart" uri="{C3380CC4-5D6E-409C-BE32-E72D297353CC}">
              <c16:uniqueId val="{00000000-1944-4F82-8DAF-571BC5676A4F}"/>
            </c:ext>
          </c:extLst>
        </c:ser>
        <c:dLbls>
          <c:dLblPos val="inEnd"/>
          <c:showLegendKey val="0"/>
          <c:showVal val="1"/>
          <c:showCatName val="0"/>
          <c:showSerName val="0"/>
          <c:showPercent val="0"/>
          <c:showBubbleSize val="0"/>
        </c:dLbls>
        <c:gapWidth val="115"/>
        <c:overlap val="-20"/>
        <c:axId val="1737924480"/>
        <c:axId val="1737908160"/>
      </c:barChart>
      <c:catAx>
        <c:axId val="1737924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7908160"/>
        <c:crosses val="autoZero"/>
        <c:auto val="1"/>
        <c:lblAlgn val="ctr"/>
        <c:lblOffset val="100"/>
        <c:noMultiLvlLbl val="0"/>
      </c:catAx>
      <c:valAx>
        <c:axId val="17379081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792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dashboard.xlsx]Sales by Coffee type!PivotTable1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Coffee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Coffee type'!$A$4:$A$6</c:f>
              <c:strCache>
                <c:ptCount val="2"/>
                <c:pt idx="0">
                  <c:v>Lib</c:v>
                </c:pt>
                <c:pt idx="1">
                  <c:v>Rob</c:v>
                </c:pt>
              </c:strCache>
            </c:strRef>
          </c:cat>
          <c:val>
            <c:numRef>
              <c:f>'Sales by Coffee type'!$B$4:$B$6</c:f>
              <c:numCache>
                <c:formatCode>General</c:formatCode>
                <c:ptCount val="2"/>
                <c:pt idx="0">
                  <c:v>237.75</c:v>
                </c:pt>
                <c:pt idx="1">
                  <c:v>143.4</c:v>
                </c:pt>
              </c:numCache>
            </c:numRef>
          </c:val>
          <c:extLst>
            <c:ext xmlns:c16="http://schemas.microsoft.com/office/drawing/2014/chart" uri="{C3380CC4-5D6E-409C-BE32-E72D297353CC}">
              <c16:uniqueId val="{00000000-D7B1-447A-8872-7BFAA564ED01}"/>
            </c:ext>
          </c:extLst>
        </c:ser>
        <c:dLbls>
          <c:dLblPos val="inEnd"/>
          <c:showLegendKey val="0"/>
          <c:showVal val="1"/>
          <c:showCatName val="0"/>
          <c:showSerName val="0"/>
          <c:showPercent val="0"/>
          <c:showBubbleSize val="0"/>
        </c:dLbls>
        <c:gapWidth val="100"/>
        <c:overlap val="-24"/>
        <c:axId val="2071906672"/>
        <c:axId val="2071911472"/>
      </c:barChart>
      <c:catAx>
        <c:axId val="2071906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11472"/>
        <c:crosses val="autoZero"/>
        <c:auto val="1"/>
        <c:lblAlgn val="ctr"/>
        <c:lblOffset val="100"/>
        <c:noMultiLvlLbl val="0"/>
      </c:catAx>
      <c:valAx>
        <c:axId val="20719114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0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dashboard.xlsx]Distribution Of customer!PivotTable2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Customers</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919540699059475E-2"/>
          <c:y val="0.23332735833016391"/>
          <c:w val="0.76790229464933102"/>
          <c:h val="0.71591073652726467"/>
        </c:manualLayout>
      </c:layout>
      <c:pie3DChart>
        <c:varyColors val="1"/>
        <c:ser>
          <c:idx val="0"/>
          <c:order val="0"/>
          <c:tx>
            <c:strRef>
              <c:f>'Distribution Of customer'!$B$3</c:f>
              <c:strCache>
                <c:ptCount val="1"/>
                <c:pt idx="0">
                  <c:v>Total</c:v>
                </c:pt>
              </c:strCache>
            </c:strRef>
          </c:tx>
          <c:explosion val="44"/>
          <c:dPt>
            <c:idx val="0"/>
            <c:bubble3D val="0"/>
            <c:explosion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6D3-4EDB-B6E4-8A56E72AF6E0}"/>
              </c:ext>
            </c:extLst>
          </c:dPt>
          <c:dPt>
            <c:idx val="1"/>
            <c:bubble3D val="0"/>
            <c:explosion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6D3-4EDB-B6E4-8A56E72AF6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'Distribution Of customer'!$A$4:$A$6</c:f>
              <c:strCache>
                <c:ptCount val="2"/>
                <c:pt idx="0">
                  <c:v>No</c:v>
                </c:pt>
                <c:pt idx="1">
                  <c:v>Yes</c:v>
                </c:pt>
              </c:strCache>
            </c:strRef>
          </c:cat>
          <c:val>
            <c:numRef>
              <c:f>'Distribution Of customer'!$B$4:$B$6</c:f>
              <c:numCache>
                <c:formatCode>General</c:formatCode>
                <c:ptCount val="2"/>
                <c:pt idx="0">
                  <c:v>100</c:v>
                </c:pt>
                <c:pt idx="1">
                  <c:v>67</c:v>
                </c:pt>
              </c:numCache>
            </c:numRef>
          </c:val>
          <c:extLst>
            <c:ext xmlns:c16="http://schemas.microsoft.com/office/drawing/2014/chart" uri="{C3380CC4-5D6E-409C-BE32-E72D297353CC}">
              <c16:uniqueId val="{00000004-16D3-4EDB-B6E4-8A56E72AF6E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dashboard.xlsx]Loyalty card!PivotTable3</c:name>
    <c:fmtId val="1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'Loyalty card'!$B$3:$B$4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'Loyalty card'!$A$5:$A$8</c:f>
              <c:strCache>
                <c:ptCount val="3"/>
                <c:pt idx="0">
                  <c:v>D</c:v>
                </c:pt>
                <c:pt idx="1">
                  <c:v>L</c:v>
                </c:pt>
                <c:pt idx="2">
                  <c:v>M</c:v>
                </c:pt>
              </c:strCache>
            </c:strRef>
          </c:cat>
          <c:val>
            <c:numRef>
              <c:f>'Loyalty card'!$B$5:$B$8</c:f>
              <c:numCache>
                <c:formatCode>General</c:formatCode>
                <c:ptCount val="3"/>
                <c:pt idx="0">
                  <c:v>844.96999999999991</c:v>
                </c:pt>
                <c:pt idx="1">
                  <c:v>2074.06</c:v>
                </c:pt>
                <c:pt idx="2">
                  <c:v>1120.1249999999998</c:v>
                </c:pt>
              </c:numCache>
            </c:numRef>
          </c:val>
          <c:extLst>
            <c:ext xmlns:c16="http://schemas.microsoft.com/office/drawing/2014/chart" uri="{C3380CC4-5D6E-409C-BE32-E72D297353CC}">
              <c16:uniqueId val="{00000000-BF86-4A3F-A3F2-96341F7A95EB}"/>
            </c:ext>
          </c:extLst>
        </c:ser>
        <c:ser>
          <c:idx val="1"/>
          <c:order val="1"/>
          <c:tx>
            <c:strRef>
              <c:f>'Loyalty card'!$C$3:$C$4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'Loyalty card'!$A$5:$A$8</c:f>
              <c:strCache>
                <c:ptCount val="3"/>
                <c:pt idx="0">
                  <c:v>D</c:v>
                </c:pt>
                <c:pt idx="1">
                  <c:v>L</c:v>
                </c:pt>
                <c:pt idx="2">
                  <c:v>M</c:v>
                </c:pt>
              </c:strCache>
            </c:strRef>
          </c:cat>
          <c:val>
            <c:numRef>
              <c:f>'Loyalty card'!$C$5:$C$8</c:f>
              <c:numCache>
                <c:formatCode>General</c:formatCode>
                <c:ptCount val="3"/>
                <c:pt idx="0">
                  <c:v>714.78499999999974</c:v>
                </c:pt>
                <c:pt idx="1">
                  <c:v>1286.8749999999998</c:v>
                </c:pt>
                <c:pt idx="2">
                  <c:v>754.48500000000001</c:v>
                </c:pt>
              </c:numCache>
            </c:numRef>
          </c:val>
          <c:extLst>
            <c:ext xmlns:c16="http://schemas.microsoft.com/office/drawing/2014/chart" uri="{C3380CC4-5D6E-409C-BE32-E72D297353CC}">
              <c16:uniqueId val="{00000001-BF86-4A3F-A3F2-96341F7A95EB}"/>
            </c:ext>
          </c:extLst>
        </c:ser>
        <c:dLbls>
          <c:dLblPos val="ctr"/>
          <c:showLegendKey val="0"/>
          <c:showVal val="1"/>
          <c:showCatName val="0"/>
          <c:showSerName val="0"/>
          <c:showPercent val="0"/>
          <c:showBubbleSize val="0"/>
        </c:dLbls>
        <c:gapWidth val="150"/>
        <c:overlap val="100"/>
        <c:axId val="2071947472"/>
        <c:axId val="2071944592"/>
      </c:barChart>
      <c:catAx>
        <c:axId val="2071947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44592"/>
        <c:crosses val="autoZero"/>
        <c:auto val="1"/>
        <c:lblAlgn val="ctr"/>
        <c:lblOffset val="100"/>
        <c:noMultiLvlLbl val="0"/>
      </c:catAx>
      <c:valAx>
        <c:axId val="2071944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dashboard.xlsx]Quantity VS Sales!PivotTable4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Quantity vs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2253123740429E-2"/>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2253123740429E-2"/>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2253123740429E-2"/>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VS 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E5A4-404F-9891-B1776402ED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'Quantity VS Sales'!$A$4:$A$6</c:f>
              <c:strCache>
                <c:ptCount val="2"/>
                <c:pt idx="0">
                  <c:v>Lib</c:v>
                </c:pt>
                <c:pt idx="1">
                  <c:v>Rob</c:v>
                </c:pt>
              </c:strCache>
            </c:strRef>
          </c:cat>
          <c:val>
            <c:numRef>
              <c:f>'Quantity VS Sales'!$B$4:$B$6</c:f>
              <c:numCache>
                <c:formatCode>General</c:formatCode>
                <c:ptCount val="2"/>
                <c:pt idx="0">
                  <c:v>3232.0450000000014</c:v>
                </c:pt>
                <c:pt idx="1">
                  <c:v>3563.2550000000001</c:v>
                </c:pt>
              </c:numCache>
            </c:numRef>
          </c:val>
          <c:extLst>
            <c:ext xmlns:c16="http://schemas.microsoft.com/office/drawing/2014/chart" uri="{C3380CC4-5D6E-409C-BE32-E72D297353CC}">
              <c16:uniqueId val="{00000001-E5A4-404F-9891-B1776402ED11}"/>
            </c:ext>
          </c:extLst>
        </c:ser>
        <c:dLbls>
          <c:showLegendKey val="0"/>
          <c:showVal val="1"/>
          <c:showCatName val="0"/>
          <c:showSerName val="0"/>
          <c:showPercent val="0"/>
          <c:showBubbleSize val="0"/>
        </c:dLbls>
        <c:gapWidth val="247"/>
        <c:axId val="2071957072"/>
        <c:axId val="2071957552"/>
      </c:barChart>
      <c:lineChart>
        <c:grouping val="standard"/>
        <c:varyColors val="0"/>
        <c:ser>
          <c:idx val="1"/>
          <c:order val="1"/>
          <c:tx>
            <c:strRef>
              <c:f>'Quantity VS Sales'!$C$3</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'Quantity VS Sales'!$A$4:$A$6</c:f>
              <c:strCache>
                <c:ptCount val="2"/>
                <c:pt idx="0">
                  <c:v>Lib</c:v>
                </c:pt>
                <c:pt idx="1">
                  <c:v>Rob</c:v>
                </c:pt>
              </c:strCache>
            </c:strRef>
          </c:cat>
          <c:val>
            <c:numRef>
              <c:f>'Quantity VS Sales'!$C$4:$C$6</c:f>
              <c:numCache>
                <c:formatCode>General</c:formatCode>
                <c:ptCount val="2"/>
                <c:pt idx="0">
                  <c:v>272</c:v>
                </c:pt>
                <c:pt idx="1">
                  <c:v>308</c:v>
                </c:pt>
              </c:numCache>
            </c:numRef>
          </c:val>
          <c:smooth val="0"/>
          <c:extLst>
            <c:ext xmlns:c16="http://schemas.microsoft.com/office/drawing/2014/chart" uri="{C3380CC4-5D6E-409C-BE32-E72D297353CC}">
              <c16:uniqueId val="{00000002-E5A4-404F-9891-B1776402ED11}"/>
            </c:ext>
          </c:extLst>
        </c:ser>
        <c:dLbls>
          <c:showLegendKey val="0"/>
          <c:showVal val="1"/>
          <c:showCatName val="0"/>
          <c:showSerName val="0"/>
          <c:showPercent val="0"/>
          <c:showBubbleSize val="0"/>
        </c:dLbls>
        <c:marker val="1"/>
        <c:smooth val="0"/>
        <c:axId val="2071965232"/>
        <c:axId val="2071962352"/>
      </c:lineChart>
      <c:catAx>
        <c:axId val="2071957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57552"/>
        <c:crosses val="autoZero"/>
        <c:auto val="1"/>
        <c:lblAlgn val="ctr"/>
        <c:lblOffset val="100"/>
        <c:noMultiLvlLbl val="0"/>
      </c:catAx>
      <c:valAx>
        <c:axId val="20719575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57072"/>
        <c:crosses val="autoZero"/>
        <c:crossBetween val="between"/>
      </c:valAx>
      <c:valAx>
        <c:axId val="2071962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65232"/>
        <c:crosses val="max"/>
        <c:crossBetween val="between"/>
      </c:valAx>
      <c:catAx>
        <c:axId val="2071965232"/>
        <c:scaling>
          <c:orientation val="minMax"/>
        </c:scaling>
        <c:delete val="1"/>
        <c:axPos val="b"/>
        <c:numFmt formatCode="General" sourceLinked="1"/>
        <c:majorTickMark val="none"/>
        <c:minorTickMark val="none"/>
        <c:tickLblPos val="nextTo"/>
        <c:crossAx val="207196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dashboard.xlsx]Coffee Type!PivotTable5</c:name>
    <c:fmtId val="10"/>
  </c:pivotSource>
  <c:chart>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3.9540647294199732E-2"/>
              <c:y val="5.6551833898460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3177281251975527E-2"/>
              <c:y val="-0.10788804277163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4.3718347650789857E-2"/>
              <c:y val="-3.2519765964506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0.10900243736259099"/>
              <c:y val="3.9422680078659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3.7771276583290492E-2"/>
              <c:y val="-0.20381130416251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584655620099333E-2"/>
              <c:y val="9.4235972302023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5214036024265816E-2"/>
              <c:y val="1.7385416750964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7.2249538165445645E-2"/>
              <c:y val="-4.2797258256387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2.3319893889267411E-2"/>
              <c:y val="-0.12159136582747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3177281251975527E-2"/>
              <c:y val="-0.10788804277163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584655620099333E-2"/>
              <c:y val="9.4235972302023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2.3319893889267411E-2"/>
              <c:y val="-0.12159136582747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0.10900243736259099"/>
              <c:y val="3.9422680078659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5214036024265816E-2"/>
              <c:y val="1.7385416750964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7.2249538165445645E-2"/>
              <c:y val="-4.2797258256387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4.3718347650789857E-2"/>
              <c:y val="-3.2519765964506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3.9540647294199732E-2"/>
              <c:y val="5.6551833898460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3.7771276583290492E-2"/>
              <c:y val="-0.20381130416251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3177281251975527E-2"/>
              <c:y val="-0.10788804277163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584655620099333E-2"/>
              <c:y val="9.4235972302023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3319893889267411E-2"/>
              <c:y val="-0.12159136582747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0900243736259099"/>
              <c:y val="3.9422680078659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5214036024265816E-2"/>
              <c:y val="1.7385416750964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249538165445645E-2"/>
              <c:y val="-4.2797258256387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718347650789857E-2"/>
              <c:y val="-3.2519765964506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9540647294199732E-2"/>
              <c:y val="5.6551833898460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7771276583290492E-2"/>
              <c:y val="-0.20381130416251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'Coffee Type'!$B$3:$B$4</c:f>
              <c:strCache>
                <c:ptCount val="1"/>
                <c:pt idx="0">
                  <c:v>Lib</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1-81AC-49E3-940E-DC06FAA4455A}"/>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0-EE36-484A-94BD-D787CB22DF7F}"/>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1-EE36-484A-94BD-D787CB22DF7F}"/>
              </c:ext>
            </c:extLst>
          </c:dPt>
          <c:dLbls>
            <c:dLbl>
              <c:idx val="0"/>
              <c:layout>
                <c:manualLayout>
                  <c:x val="-7.2249538165445645E-2"/>
                  <c:y val="-4.2797258256387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AC-49E3-940E-DC06FAA4455A}"/>
                </c:ext>
              </c:extLst>
            </c:dLbl>
            <c:dLbl>
              <c:idx val="2"/>
              <c:layout>
                <c:manualLayout>
                  <c:x val="4.3718347650789857E-2"/>
                  <c:y val="-3.25197659645062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36-484A-94BD-D787CB22DF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'Coffee Type'!$A$5:$A$9</c:f>
              <c:strCache>
                <c:ptCount val="4"/>
                <c:pt idx="0">
                  <c:v>2019</c:v>
                </c:pt>
                <c:pt idx="1">
                  <c:v>2020</c:v>
                </c:pt>
                <c:pt idx="2">
                  <c:v>2021</c:v>
                </c:pt>
                <c:pt idx="3">
                  <c:v>2022</c:v>
                </c:pt>
              </c:strCache>
            </c:strRef>
          </c:cat>
          <c:val>
            <c:numRef>
              <c:f>'Coffee Type'!$B$5:$B$9</c:f>
              <c:numCache>
                <c:formatCode>General</c:formatCode>
                <c:ptCount val="4"/>
                <c:pt idx="0">
                  <c:v>879.06500000000005</c:v>
                </c:pt>
                <c:pt idx="1">
                  <c:v>589.70499999999993</c:v>
                </c:pt>
                <c:pt idx="2">
                  <c:v>1273.95</c:v>
                </c:pt>
                <c:pt idx="3">
                  <c:v>489.32500000000005</c:v>
                </c:pt>
              </c:numCache>
            </c:numRef>
          </c:val>
          <c:smooth val="0"/>
          <c:extLst>
            <c:ext xmlns:c16="http://schemas.microsoft.com/office/drawing/2014/chart" uri="{C3380CC4-5D6E-409C-BE32-E72D297353CC}">
              <c16:uniqueId val="{00000002-EE36-484A-94BD-D787CB22DF7F}"/>
            </c:ext>
          </c:extLst>
        </c:ser>
        <c:ser>
          <c:idx val="1"/>
          <c:order val="1"/>
          <c:tx>
            <c:strRef>
              <c:f>'Coffee Type'!$C$3:$C$4</c:f>
              <c:strCache>
                <c:ptCount val="1"/>
                <c:pt idx="0">
                  <c:v>Rob</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6-81AC-49E3-940E-DC06FAA4455A}"/>
              </c:ext>
            </c:extLst>
          </c:dPt>
          <c:dPt>
            <c:idx val="3"/>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8-81AC-49E3-940E-DC06FAA4455A}"/>
              </c:ext>
            </c:extLst>
          </c:dPt>
          <c:dLbls>
            <c:dLbl>
              <c:idx val="1"/>
              <c:layout>
                <c:manualLayout>
                  <c:x val="-3.9540647294199732E-2"/>
                  <c:y val="5.65518338984604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AC-49E3-940E-DC06FAA4455A}"/>
                </c:ext>
              </c:extLst>
            </c:dLbl>
            <c:dLbl>
              <c:idx val="3"/>
              <c:layout>
                <c:manualLayout>
                  <c:x val="3.7771276583290492E-2"/>
                  <c:y val="-0.203811304162519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AC-49E3-940E-DC06FAA445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'Coffee Type'!$A$5:$A$9</c:f>
              <c:strCache>
                <c:ptCount val="4"/>
                <c:pt idx="0">
                  <c:v>2019</c:v>
                </c:pt>
                <c:pt idx="1">
                  <c:v>2020</c:v>
                </c:pt>
                <c:pt idx="2">
                  <c:v>2021</c:v>
                </c:pt>
                <c:pt idx="3">
                  <c:v>2022</c:v>
                </c:pt>
              </c:strCache>
            </c:strRef>
          </c:cat>
          <c:val>
            <c:numRef>
              <c:f>'Coffee Type'!$C$5:$C$9</c:f>
              <c:numCache>
                <c:formatCode>General</c:formatCode>
                <c:ptCount val="4"/>
                <c:pt idx="0">
                  <c:v>767.44999999999993</c:v>
                </c:pt>
                <c:pt idx="1">
                  <c:v>1177.2149999999997</c:v>
                </c:pt>
                <c:pt idx="2">
                  <c:v>737.58500000000004</c:v>
                </c:pt>
                <c:pt idx="3">
                  <c:v>881.00499999999977</c:v>
                </c:pt>
              </c:numCache>
            </c:numRef>
          </c:val>
          <c:smooth val="0"/>
          <c:extLst>
            <c:ext xmlns:c16="http://schemas.microsoft.com/office/drawing/2014/chart" uri="{C3380CC4-5D6E-409C-BE32-E72D297353CC}">
              <c16:uniqueId val="{0000000A-4E0A-4508-8FE6-8AE35E3BB7EC}"/>
            </c:ext>
          </c:extLst>
        </c:ser>
        <c:dLbls>
          <c:dLblPos val="t"/>
          <c:showLegendKey val="0"/>
          <c:showVal val="1"/>
          <c:showCatName val="0"/>
          <c:showSerName val="0"/>
          <c:showPercent val="0"/>
          <c:showBubbleSize val="0"/>
        </c:dLbls>
        <c:marker val="1"/>
        <c:smooth val="0"/>
        <c:axId val="440877984"/>
        <c:axId val="440884224"/>
      </c:lineChart>
      <c:catAx>
        <c:axId val="440877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0884224"/>
        <c:crosses val="autoZero"/>
        <c:auto val="1"/>
        <c:lblAlgn val="ctr"/>
        <c:lblOffset val="100"/>
        <c:noMultiLvlLbl val="0"/>
      </c:catAx>
      <c:valAx>
        <c:axId val="4408842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087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dashboard.xlsx]Top 5 Customers!PivotTable1</c:name>
    <c:fmtId val="2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Customers'!$A$4:$A$9</c:f>
              <c:strCache>
                <c:ptCount val="5"/>
                <c:pt idx="0">
                  <c:v>Allis Wilmore</c:v>
                </c:pt>
                <c:pt idx="1">
                  <c:v>Samuele Ales0</c:v>
                </c:pt>
                <c:pt idx="2">
                  <c:v>Davida Caro</c:v>
                </c:pt>
                <c:pt idx="3">
                  <c:v>Shermy Moseby</c:v>
                </c:pt>
                <c:pt idx="4">
                  <c:v>Nickey Youles</c:v>
                </c:pt>
              </c:strCache>
            </c:strRef>
          </c:cat>
          <c:val>
            <c:numRef>
              <c:f>'Top 5 Customers'!$B$4:$B$9</c:f>
              <c:numCache>
                <c:formatCode>General</c:formatCode>
                <c:ptCount val="5"/>
                <c:pt idx="0">
                  <c:v>216.67499999999998</c:v>
                </c:pt>
                <c:pt idx="1">
                  <c:v>182.27499999999998</c:v>
                </c:pt>
                <c:pt idx="2">
                  <c:v>182.27499999999998</c:v>
                </c:pt>
                <c:pt idx="3">
                  <c:v>148.92499999999998</c:v>
                </c:pt>
                <c:pt idx="4">
                  <c:v>148.92499999999998</c:v>
                </c:pt>
              </c:numCache>
            </c:numRef>
          </c:val>
          <c:extLst>
            <c:ext xmlns:c16="http://schemas.microsoft.com/office/drawing/2014/chart" uri="{C3380CC4-5D6E-409C-BE32-E72D297353CC}">
              <c16:uniqueId val="{00000000-6D25-404D-8C98-1FF66A9C3A7D}"/>
            </c:ext>
          </c:extLst>
        </c:ser>
        <c:dLbls>
          <c:dLblPos val="inEnd"/>
          <c:showLegendKey val="0"/>
          <c:showVal val="1"/>
          <c:showCatName val="0"/>
          <c:showSerName val="0"/>
          <c:showPercent val="0"/>
          <c:showBubbleSize val="0"/>
        </c:dLbls>
        <c:gapWidth val="115"/>
        <c:overlap val="-20"/>
        <c:axId val="1737924480"/>
        <c:axId val="1737908160"/>
      </c:barChart>
      <c:catAx>
        <c:axId val="173792448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7908160"/>
        <c:crosses val="autoZero"/>
        <c:auto val="1"/>
        <c:lblAlgn val="ctr"/>
        <c:lblOffset val="100"/>
        <c:noMultiLvlLbl val="0"/>
      </c:catAx>
      <c:valAx>
        <c:axId val="17379081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792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dashboard.xlsx]Sales by Coffee type!PivotTable1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Coffee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Coffee type'!$A$4:$A$6</c:f>
              <c:strCache>
                <c:ptCount val="2"/>
                <c:pt idx="0">
                  <c:v>Lib</c:v>
                </c:pt>
                <c:pt idx="1">
                  <c:v>Rob</c:v>
                </c:pt>
              </c:strCache>
            </c:strRef>
          </c:cat>
          <c:val>
            <c:numRef>
              <c:f>'Sales by Coffee type'!$B$4:$B$6</c:f>
              <c:numCache>
                <c:formatCode>General</c:formatCode>
                <c:ptCount val="2"/>
                <c:pt idx="0">
                  <c:v>237.75</c:v>
                </c:pt>
                <c:pt idx="1">
                  <c:v>143.4</c:v>
                </c:pt>
              </c:numCache>
            </c:numRef>
          </c:val>
          <c:extLst>
            <c:ext xmlns:c16="http://schemas.microsoft.com/office/drawing/2014/chart" uri="{C3380CC4-5D6E-409C-BE32-E72D297353CC}">
              <c16:uniqueId val="{00000000-5885-4F0E-9EA1-4C1D4466824E}"/>
            </c:ext>
          </c:extLst>
        </c:ser>
        <c:dLbls>
          <c:dLblPos val="inEnd"/>
          <c:showLegendKey val="0"/>
          <c:showVal val="1"/>
          <c:showCatName val="0"/>
          <c:showSerName val="0"/>
          <c:showPercent val="0"/>
          <c:showBubbleSize val="0"/>
        </c:dLbls>
        <c:gapWidth val="100"/>
        <c:overlap val="-24"/>
        <c:axId val="2071906672"/>
        <c:axId val="2071911472"/>
      </c:barChart>
      <c:catAx>
        <c:axId val="2071906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11472"/>
        <c:crosses val="autoZero"/>
        <c:auto val="1"/>
        <c:lblAlgn val="ctr"/>
        <c:lblOffset val="100"/>
        <c:noMultiLvlLbl val="0"/>
      </c:catAx>
      <c:valAx>
        <c:axId val="20719114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0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dashboard.xlsx]Distribution Of customer!PivotTable2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Customers</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'Distribution Of customer'!$B$3</c:f>
              <c:strCache>
                <c:ptCount val="1"/>
                <c:pt idx="0">
                  <c:v>Total</c:v>
                </c:pt>
              </c:strCache>
            </c:strRef>
          </c:tx>
          <c:explosion val="44"/>
          <c:dPt>
            <c:idx val="0"/>
            <c:bubble3D val="0"/>
            <c:explosion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F78D-42BE-8CB6-C028DEC5348B}"/>
              </c:ext>
            </c:extLst>
          </c:dPt>
          <c:dPt>
            <c:idx val="1"/>
            <c:bubble3D val="0"/>
            <c:explosion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78D-42BE-8CB6-C028DEC534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'Distribution Of customer'!$A$4:$A$6</c:f>
              <c:strCache>
                <c:ptCount val="2"/>
                <c:pt idx="0">
                  <c:v>No</c:v>
                </c:pt>
                <c:pt idx="1">
                  <c:v>Yes</c:v>
                </c:pt>
              </c:strCache>
            </c:strRef>
          </c:cat>
          <c:val>
            <c:numRef>
              <c:f>'Distribution Of customer'!$B$4:$B$6</c:f>
              <c:numCache>
                <c:formatCode>General</c:formatCode>
                <c:ptCount val="2"/>
                <c:pt idx="0">
                  <c:v>100</c:v>
                </c:pt>
                <c:pt idx="1">
                  <c:v>67</c:v>
                </c:pt>
              </c:numCache>
            </c:numRef>
          </c:val>
          <c:extLst>
            <c:ext xmlns:c16="http://schemas.microsoft.com/office/drawing/2014/chart" uri="{C3380CC4-5D6E-409C-BE32-E72D297353CC}">
              <c16:uniqueId val="{00000000-F78D-42BE-8CB6-C028DEC5348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dashboard.xlsx]Loyalty card!PivotTable3</c:name>
    <c:fmtId val="1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'Loyalty card'!$B$3:$B$4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'Loyalty card'!$A$5:$A$8</c:f>
              <c:strCache>
                <c:ptCount val="3"/>
                <c:pt idx="0">
                  <c:v>D</c:v>
                </c:pt>
                <c:pt idx="1">
                  <c:v>L</c:v>
                </c:pt>
                <c:pt idx="2">
                  <c:v>M</c:v>
                </c:pt>
              </c:strCache>
            </c:strRef>
          </c:cat>
          <c:val>
            <c:numRef>
              <c:f>'Loyalty card'!$B$5:$B$8</c:f>
              <c:numCache>
                <c:formatCode>General</c:formatCode>
                <c:ptCount val="3"/>
                <c:pt idx="0">
                  <c:v>844.96999999999991</c:v>
                </c:pt>
                <c:pt idx="1">
                  <c:v>2074.06</c:v>
                </c:pt>
                <c:pt idx="2">
                  <c:v>1120.1249999999998</c:v>
                </c:pt>
              </c:numCache>
            </c:numRef>
          </c:val>
          <c:extLst>
            <c:ext xmlns:c16="http://schemas.microsoft.com/office/drawing/2014/chart" uri="{C3380CC4-5D6E-409C-BE32-E72D297353CC}">
              <c16:uniqueId val="{00000000-AF4F-47F6-B7FF-FA59E42585A1}"/>
            </c:ext>
          </c:extLst>
        </c:ser>
        <c:ser>
          <c:idx val="1"/>
          <c:order val="1"/>
          <c:tx>
            <c:strRef>
              <c:f>'Loyalty card'!$C$3:$C$4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'Loyalty card'!$A$5:$A$8</c:f>
              <c:strCache>
                <c:ptCount val="3"/>
                <c:pt idx="0">
                  <c:v>D</c:v>
                </c:pt>
                <c:pt idx="1">
                  <c:v>L</c:v>
                </c:pt>
                <c:pt idx="2">
                  <c:v>M</c:v>
                </c:pt>
              </c:strCache>
            </c:strRef>
          </c:cat>
          <c:val>
            <c:numRef>
              <c:f>'Loyalty card'!$C$5:$C$8</c:f>
              <c:numCache>
                <c:formatCode>General</c:formatCode>
                <c:ptCount val="3"/>
                <c:pt idx="0">
                  <c:v>714.78499999999974</c:v>
                </c:pt>
                <c:pt idx="1">
                  <c:v>1286.8749999999998</c:v>
                </c:pt>
                <c:pt idx="2">
                  <c:v>754.48500000000001</c:v>
                </c:pt>
              </c:numCache>
            </c:numRef>
          </c:val>
          <c:extLst>
            <c:ext xmlns:c16="http://schemas.microsoft.com/office/drawing/2014/chart" uri="{C3380CC4-5D6E-409C-BE32-E72D297353CC}">
              <c16:uniqueId val="{0000000D-AF4F-47F6-B7FF-FA59E42585A1}"/>
            </c:ext>
          </c:extLst>
        </c:ser>
        <c:dLbls>
          <c:dLblPos val="ctr"/>
          <c:showLegendKey val="0"/>
          <c:showVal val="1"/>
          <c:showCatName val="0"/>
          <c:showSerName val="0"/>
          <c:showPercent val="0"/>
          <c:showBubbleSize val="0"/>
        </c:dLbls>
        <c:gapWidth val="150"/>
        <c:overlap val="100"/>
        <c:axId val="2071947472"/>
        <c:axId val="2071944592"/>
      </c:barChart>
      <c:catAx>
        <c:axId val="2071947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44592"/>
        <c:crosses val="autoZero"/>
        <c:auto val="1"/>
        <c:lblAlgn val="ctr"/>
        <c:lblOffset val="100"/>
        <c:noMultiLvlLbl val="0"/>
      </c:catAx>
      <c:valAx>
        <c:axId val="2071944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dashboard.xlsx]Quantity VS Sales!PivotTable4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Quantity vs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2253123740429E-2"/>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VS 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73F8-4968-AEE8-4282FD4295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'Quantity VS Sales'!$A$4:$A$6</c:f>
              <c:strCache>
                <c:ptCount val="2"/>
                <c:pt idx="0">
                  <c:v>Lib</c:v>
                </c:pt>
                <c:pt idx="1">
                  <c:v>Rob</c:v>
                </c:pt>
              </c:strCache>
            </c:strRef>
          </c:cat>
          <c:val>
            <c:numRef>
              <c:f>'Quantity VS Sales'!$B$4:$B$6</c:f>
              <c:numCache>
                <c:formatCode>General</c:formatCode>
                <c:ptCount val="2"/>
                <c:pt idx="0">
                  <c:v>3232.0450000000014</c:v>
                </c:pt>
                <c:pt idx="1">
                  <c:v>3563.2550000000001</c:v>
                </c:pt>
              </c:numCache>
            </c:numRef>
          </c:val>
          <c:extLst>
            <c:ext xmlns:c16="http://schemas.microsoft.com/office/drawing/2014/chart" uri="{C3380CC4-5D6E-409C-BE32-E72D297353CC}">
              <c16:uniqueId val="{00000000-73F8-4968-AEE8-4282FD429589}"/>
            </c:ext>
          </c:extLst>
        </c:ser>
        <c:dLbls>
          <c:showLegendKey val="0"/>
          <c:showVal val="1"/>
          <c:showCatName val="0"/>
          <c:showSerName val="0"/>
          <c:showPercent val="0"/>
          <c:showBubbleSize val="0"/>
        </c:dLbls>
        <c:gapWidth val="247"/>
        <c:axId val="2071957072"/>
        <c:axId val="2071957552"/>
      </c:barChart>
      <c:lineChart>
        <c:grouping val="standard"/>
        <c:varyColors val="0"/>
        <c:ser>
          <c:idx val="1"/>
          <c:order val="1"/>
          <c:tx>
            <c:strRef>
              <c:f>'Quantity VS Sales'!$C$3</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'Quantity VS Sales'!$A$4:$A$6</c:f>
              <c:strCache>
                <c:ptCount val="2"/>
                <c:pt idx="0">
                  <c:v>Lib</c:v>
                </c:pt>
                <c:pt idx="1">
                  <c:v>Rob</c:v>
                </c:pt>
              </c:strCache>
            </c:strRef>
          </c:cat>
          <c:val>
            <c:numRef>
              <c:f>'Quantity VS Sales'!$C$4:$C$6</c:f>
              <c:numCache>
                <c:formatCode>General</c:formatCode>
                <c:ptCount val="2"/>
                <c:pt idx="0">
                  <c:v>272</c:v>
                </c:pt>
                <c:pt idx="1">
                  <c:v>308</c:v>
                </c:pt>
              </c:numCache>
            </c:numRef>
          </c:val>
          <c:smooth val="0"/>
          <c:extLst>
            <c:ext xmlns:c16="http://schemas.microsoft.com/office/drawing/2014/chart" uri="{C3380CC4-5D6E-409C-BE32-E72D297353CC}">
              <c16:uniqueId val="{00000001-73F8-4968-AEE8-4282FD429589}"/>
            </c:ext>
          </c:extLst>
        </c:ser>
        <c:dLbls>
          <c:showLegendKey val="0"/>
          <c:showVal val="1"/>
          <c:showCatName val="0"/>
          <c:showSerName val="0"/>
          <c:showPercent val="0"/>
          <c:showBubbleSize val="0"/>
        </c:dLbls>
        <c:marker val="1"/>
        <c:smooth val="0"/>
        <c:axId val="2071965232"/>
        <c:axId val="2071962352"/>
      </c:lineChart>
      <c:catAx>
        <c:axId val="2071957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57552"/>
        <c:crosses val="autoZero"/>
        <c:auto val="1"/>
        <c:lblAlgn val="ctr"/>
        <c:lblOffset val="100"/>
        <c:noMultiLvlLbl val="0"/>
      </c:catAx>
      <c:valAx>
        <c:axId val="20719575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57072"/>
        <c:crosses val="autoZero"/>
        <c:crossBetween val="between"/>
      </c:valAx>
      <c:valAx>
        <c:axId val="2071962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965232"/>
        <c:crosses val="max"/>
        <c:crossBetween val="between"/>
      </c:valAx>
      <c:catAx>
        <c:axId val="2071965232"/>
        <c:scaling>
          <c:orientation val="minMax"/>
        </c:scaling>
        <c:delete val="1"/>
        <c:axPos val="b"/>
        <c:numFmt formatCode="General" sourceLinked="1"/>
        <c:majorTickMark val="none"/>
        <c:minorTickMark val="none"/>
        <c:tickLblPos val="nextTo"/>
        <c:crossAx val="207196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sales data snehal dashboard.xlsx]Coffee Type!PivotTable5</c:name>
    <c:fmtId val="4"/>
  </c:pivotSource>
  <c:chart>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9540647294199732E-2"/>
              <c:y val="5.6551833898460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3177281251975527E-2"/>
              <c:y val="-0.10788804277163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718347650789857E-2"/>
              <c:y val="-3.2519765964506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0900243736259099"/>
              <c:y val="3.9422680078659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7771276583290492E-2"/>
              <c:y val="-0.20381130416251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584655620099333E-2"/>
              <c:y val="9.4235972302023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5214036024265816E-2"/>
              <c:y val="1.7385416750964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249538165445645E-2"/>
              <c:y val="-4.2797258256387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3319893889267411E-2"/>
              <c:y val="-0.12159136582747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'Coffee Type'!$B$3:$B$4</c:f>
              <c:strCache>
                <c:ptCount val="1"/>
                <c:pt idx="0">
                  <c:v>Lib</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1-E4C9-4C15-AE54-4113BC4E7872}"/>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6-0FDB-4437-9738-464D60571CCE}"/>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A-0FDB-4437-9738-464D60571CCE}"/>
              </c:ext>
            </c:extLst>
          </c:dPt>
          <c:dLbls>
            <c:dLbl>
              <c:idx val="0"/>
              <c:layout>
                <c:manualLayout>
                  <c:x val="-7.2249538165445645E-2"/>
                  <c:y val="-4.2797258256387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C9-4C15-AE54-4113BC4E7872}"/>
                </c:ext>
              </c:extLst>
            </c:dLbl>
            <c:dLbl>
              <c:idx val="2"/>
              <c:layout>
                <c:manualLayout>
                  <c:x val="4.3718347650789857E-2"/>
                  <c:y val="-3.25197659645062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DB-4437-9738-464D60571C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'Coffee Type'!$A$5:$A$9</c:f>
              <c:strCache>
                <c:ptCount val="4"/>
                <c:pt idx="0">
                  <c:v>2019</c:v>
                </c:pt>
                <c:pt idx="1">
                  <c:v>2020</c:v>
                </c:pt>
                <c:pt idx="2">
                  <c:v>2021</c:v>
                </c:pt>
                <c:pt idx="3">
                  <c:v>2022</c:v>
                </c:pt>
              </c:strCache>
            </c:strRef>
          </c:cat>
          <c:val>
            <c:numRef>
              <c:f>'Coffee Type'!$B$5:$B$9</c:f>
              <c:numCache>
                <c:formatCode>General</c:formatCode>
                <c:ptCount val="4"/>
                <c:pt idx="0">
                  <c:v>879.06500000000005</c:v>
                </c:pt>
                <c:pt idx="1">
                  <c:v>589.70499999999993</c:v>
                </c:pt>
                <c:pt idx="2">
                  <c:v>1273.95</c:v>
                </c:pt>
                <c:pt idx="3">
                  <c:v>489.32500000000005</c:v>
                </c:pt>
              </c:numCache>
            </c:numRef>
          </c:val>
          <c:smooth val="0"/>
          <c:extLst>
            <c:ext xmlns:c16="http://schemas.microsoft.com/office/drawing/2014/chart" uri="{C3380CC4-5D6E-409C-BE32-E72D297353CC}">
              <c16:uniqueId val="{00000000-0FDB-4437-9738-464D60571CCE}"/>
            </c:ext>
          </c:extLst>
        </c:ser>
        <c:ser>
          <c:idx val="1"/>
          <c:order val="1"/>
          <c:tx>
            <c:strRef>
              <c:f>'Coffee Type'!$C$3:$C$4</c:f>
              <c:strCache>
                <c:ptCount val="1"/>
                <c:pt idx="0">
                  <c:v>Rob</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6-E4C9-4C15-AE54-4113BC4E7872}"/>
              </c:ext>
            </c:extLst>
          </c:dPt>
          <c:dPt>
            <c:idx val="3"/>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8-E4C9-4C15-AE54-4113BC4E7872}"/>
              </c:ext>
            </c:extLst>
          </c:dPt>
          <c:dLbls>
            <c:dLbl>
              <c:idx val="1"/>
              <c:layout>
                <c:manualLayout>
                  <c:x val="-3.9540647294199732E-2"/>
                  <c:y val="5.65518338984604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C9-4C15-AE54-4113BC4E7872}"/>
                </c:ext>
              </c:extLst>
            </c:dLbl>
            <c:dLbl>
              <c:idx val="3"/>
              <c:layout>
                <c:manualLayout>
                  <c:x val="3.7771276583290492E-2"/>
                  <c:y val="-0.203811304162519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4C9-4C15-AE54-4113BC4E78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'Coffee Type'!$A$5:$A$9</c:f>
              <c:strCache>
                <c:ptCount val="4"/>
                <c:pt idx="0">
                  <c:v>2019</c:v>
                </c:pt>
                <c:pt idx="1">
                  <c:v>2020</c:v>
                </c:pt>
                <c:pt idx="2">
                  <c:v>2021</c:v>
                </c:pt>
                <c:pt idx="3">
                  <c:v>2022</c:v>
                </c:pt>
              </c:strCache>
            </c:strRef>
          </c:cat>
          <c:val>
            <c:numRef>
              <c:f>'Coffee Type'!$C$5:$C$9</c:f>
              <c:numCache>
                <c:formatCode>General</c:formatCode>
                <c:ptCount val="4"/>
                <c:pt idx="0">
                  <c:v>767.44999999999993</c:v>
                </c:pt>
                <c:pt idx="1">
                  <c:v>1177.2149999999997</c:v>
                </c:pt>
                <c:pt idx="2">
                  <c:v>737.58500000000004</c:v>
                </c:pt>
                <c:pt idx="3">
                  <c:v>881.00499999999977</c:v>
                </c:pt>
              </c:numCache>
            </c:numRef>
          </c:val>
          <c:smooth val="0"/>
          <c:extLst>
            <c:ext xmlns:c16="http://schemas.microsoft.com/office/drawing/2014/chart" uri="{C3380CC4-5D6E-409C-BE32-E72D297353CC}">
              <c16:uniqueId val="{00000009-D850-422A-85DF-83EDDC95FF50}"/>
            </c:ext>
          </c:extLst>
        </c:ser>
        <c:dLbls>
          <c:dLblPos val="t"/>
          <c:showLegendKey val="0"/>
          <c:showVal val="1"/>
          <c:showCatName val="0"/>
          <c:showSerName val="0"/>
          <c:showPercent val="0"/>
          <c:showBubbleSize val="0"/>
        </c:dLbls>
        <c:marker val="1"/>
        <c:smooth val="0"/>
        <c:axId val="440877984"/>
        <c:axId val="440884224"/>
      </c:lineChart>
      <c:catAx>
        <c:axId val="440877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0884224"/>
        <c:crosses val="autoZero"/>
        <c:auto val="1"/>
        <c:lblAlgn val="ctr"/>
        <c:lblOffset val="100"/>
        <c:noMultiLvlLbl val="0"/>
      </c:catAx>
      <c:valAx>
        <c:axId val="4408842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087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104821</xdr:rowOff>
    </xdr:from>
    <xdr:to>
      <xdr:col>44</xdr:col>
      <xdr:colOff>317963</xdr:colOff>
      <xdr:row>59</xdr:row>
      <xdr:rowOff>49696</xdr:rowOff>
    </xdr:to>
    <xdr:sp macro="" textlink="">
      <xdr:nvSpPr>
        <xdr:cNvPr id="2" name="Rectangle 1">
          <a:extLst>
            <a:ext uri="{FF2B5EF4-FFF2-40B4-BE49-F238E27FC236}">
              <a16:creationId xmlns:a16="http://schemas.microsoft.com/office/drawing/2014/main" id="{7525ADB3-451B-58E4-1358-2DFD765D6A1E}"/>
            </a:ext>
          </a:extLst>
        </xdr:cNvPr>
        <xdr:cNvSpPr/>
      </xdr:nvSpPr>
      <xdr:spPr>
        <a:xfrm>
          <a:off x="0" y="287038"/>
          <a:ext cx="27286137" cy="10513484"/>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353123</xdr:colOff>
      <xdr:row>2</xdr:row>
      <xdr:rowOff>59473</xdr:rowOff>
    </xdr:from>
    <xdr:to>
      <xdr:col>43</xdr:col>
      <xdr:colOff>594733</xdr:colOff>
      <xdr:row>17</xdr:row>
      <xdr:rowOff>59474</xdr:rowOff>
    </xdr:to>
    <xdr:graphicFrame macro="">
      <xdr:nvGraphicFramePr>
        <xdr:cNvPr id="3" name="Chart 2">
          <a:extLst>
            <a:ext uri="{FF2B5EF4-FFF2-40B4-BE49-F238E27FC236}">
              <a16:creationId xmlns:a16="http://schemas.microsoft.com/office/drawing/2014/main" id="{F99686DC-70A9-487F-B548-77867E38C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278781</xdr:colOff>
      <xdr:row>37</xdr:row>
      <xdr:rowOff>157842</xdr:rowOff>
    </xdr:from>
    <xdr:to>
      <xdr:col>44</xdr:col>
      <xdr:colOff>18585</xdr:colOff>
      <xdr:row>55</xdr:row>
      <xdr:rowOff>21771</xdr:rowOff>
    </xdr:to>
    <xdr:graphicFrame macro="">
      <xdr:nvGraphicFramePr>
        <xdr:cNvPr id="4" name="Chart 3">
          <a:extLst>
            <a:ext uri="{FF2B5EF4-FFF2-40B4-BE49-F238E27FC236}">
              <a16:creationId xmlns:a16="http://schemas.microsoft.com/office/drawing/2014/main" id="{C028C744-FA13-483D-AA1D-1D271498C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353122</xdr:colOff>
      <xdr:row>9</xdr:row>
      <xdr:rowOff>55756</xdr:rowOff>
    </xdr:from>
    <xdr:to>
      <xdr:col>20</xdr:col>
      <xdr:colOff>390292</xdr:colOff>
      <xdr:row>28</xdr:row>
      <xdr:rowOff>111512</xdr:rowOff>
    </xdr:to>
    <xdr:graphicFrame macro="">
      <xdr:nvGraphicFramePr>
        <xdr:cNvPr id="5" name="Chart 4">
          <a:extLst>
            <a:ext uri="{FF2B5EF4-FFF2-40B4-BE49-F238E27FC236}">
              <a16:creationId xmlns:a16="http://schemas.microsoft.com/office/drawing/2014/main" id="{099EBD66-D6AA-4643-BB7B-A91E53E36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167932</xdr:colOff>
      <xdr:row>9</xdr:row>
      <xdr:rowOff>37171</xdr:rowOff>
    </xdr:from>
    <xdr:to>
      <xdr:col>31</xdr:col>
      <xdr:colOff>594732</xdr:colOff>
      <xdr:row>28</xdr:row>
      <xdr:rowOff>18586</xdr:rowOff>
    </xdr:to>
    <xdr:graphicFrame macro="">
      <xdr:nvGraphicFramePr>
        <xdr:cNvPr id="7" name="Chart 6">
          <a:extLst>
            <a:ext uri="{FF2B5EF4-FFF2-40B4-BE49-F238E27FC236}">
              <a16:creationId xmlns:a16="http://schemas.microsoft.com/office/drawing/2014/main" id="{65180D7F-E703-4260-B789-7D99F113B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278887</xdr:colOff>
      <xdr:row>18</xdr:row>
      <xdr:rowOff>86766</xdr:rowOff>
    </xdr:from>
    <xdr:to>
      <xdr:col>44</xdr:col>
      <xdr:colOff>55756</xdr:colOff>
      <xdr:row>35</xdr:row>
      <xdr:rowOff>182813</xdr:rowOff>
    </xdr:to>
    <xdr:graphicFrame macro="">
      <xdr:nvGraphicFramePr>
        <xdr:cNvPr id="8" name="Chart 7">
          <a:extLst>
            <a:ext uri="{FF2B5EF4-FFF2-40B4-BE49-F238E27FC236}">
              <a16:creationId xmlns:a16="http://schemas.microsoft.com/office/drawing/2014/main" id="{E3161E7C-CCD3-4688-A9C4-61789B837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400592</xdr:colOff>
      <xdr:row>29</xdr:row>
      <xdr:rowOff>92927</xdr:rowOff>
    </xdr:from>
    <xdr:to>
      <xdr:col>31</xdr:col>
      <xdr:colOff>576146</xdr:colOff>
      <xdr:row>56</xdr:row>
      <xdr:rowOff>55756</xdr:rowOff>
    </xdr:to>
    <xdr:graphicFrame macro="">
      <xdr:nvGraphicFramePr>
        <xdr:cNvPr id="9" name="Chart 8">
          <a:extLst>
            <a:ext uri="{FF2B5EF4-FFF2-40B4-BE49-F238E27FC236}">
              <a16:creationId xmlns:a16="http://schemas.microsoft.com/office/drawing/2014/main" id="{1F7F458A-0A91-413E-99EB-12CF67AF6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204439</xdr:colOff>
      <xdr:row>2</xdr:row>
      <xdr:rowOff>176349</xdr:rowOff>
    </xdr:from>
    <xdr:to>
      <xdr:col>4</xdr:col>
      <xdr:colOff>266700</xdr:colOff>
      <xdr:row>15</xdr:row>
      <xdr:rowOff>55756</xdr:rowOff>
    </xdr:to>
    <mc:AlternateContent xmlns:mc="http://schemas.openxmlformats.org/markup-compatibility/2006" xmlns:a14="http://schemas.microsoft.com/office/drawing/2010/main">
      <mc:Choice Requires="a14">
        <xdr:graphicFrame macro="">
          <xdr:nvGraphicFramePr>
            <xdr:cNvPr id="10" name="Quantity">
              <a:extLst>
                <a:ext uri="{FF2B5EF4-FFF2-40B4-BE49-F238E27FC236}">
                  <a16:creationId xmlns:a16="http://schemas.microsoft.com/office/drawing/2014/main" id="{399D32F4-6092-13A6-FA9A-62946E276056}"/>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76300" y="54646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201147</xdr:colOff>
      <xdr:row>19</xdr:row>
      <xdr:rowOff>23710</xdr:rowOff>
    </xdr:from>
    <xdr:to>
      <xdr:col>4</xdr:col>
      <xdr:colOff>334537</xdr:colOff>
      <xdr:row>27</xdr:row>
      <xdr:rowOff>148683</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0E7DFBB9-3147-E71F-5F98-651BEBC9352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01147" y="3554930"/>
              <a:ext cx="2586658" cy="1611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161083</xdr:colOff>
      <xdr:row>24</xdr:row>
      <xdr:rowOff>104343</xdr:rowOff>
    </xdr:from>
    <xdr:to>
      <xdr:col>9</xdr:col>
      <xdr:colOff>0</xdr:colOff>
      <xdr:row>37</xdr:row>
      <xdr:rowOff>55756</xdr:rowOff>
    </xdr:to>
    <mc:AlternateContent xmlns:mc="http://schemas.openxmlformats.org/markup-compatibility/2006" xmlns:a14="http://schemas.microsoft.com/office/drawing/2010/main">
      <mc:Choice Requires="a14">
        <xdr:graphicFrame macro="">
          <xdr:nvGraphicFramePr>
            <xdr:cNvPr id="12" name="Loyalty card">
              <a:extLst>
                <a:ext uri="{FF2B5EF4-FFF2-40B4-BE49-F238E27FC236}">
                  <a16:creationId xmlns:a16="http://schemas.microsoft.com/office/drawing/2014/main" id="{60E10BDA-E74B-5DC2-41DD-75A5085FD66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3227668" y="4564831"/>
              <a:ext cx="2292186" cy="2367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94202</xdr:colOff>
      <xdr:row>5</xdr:row>
      <xdr:rowOff>72616</xdr:rowOff>
    </xdr:from>
    <xdr:to>
      <xdr:col>8</xdr:col>
      <xdr:colOff>538976</xdr:colOff>
      <xdr:row>21</xdr:row>
      <xdr:rowOff>74341</xdr:rowOff>
    </xdr:to>
    <mc:AlternateContent xmlns:mc="http://schemas.openxmlformats.org/markup-compatibility/2006" xmlns:a14="http://schemas.microsoft.com/office/drawing/2010/main">
      <mc:Choice Requires="a14">
        <xdr:graphicFrame macro="">
          <xdr:nvGraphicFramePr>
            <xdr:cNvPr id="13" name="Coffee Type">
              <a:extLst>
                <a:ext uri="{FF2B5EF4-FFF2-40B4-BE49-F238E27FC236}">
                  <a16:creationId xmlns:a16="http://schemas.microsoft.com/office/drawing/2014/main" id="{2D23BA45-084C-37DE-4A4C-1C2346D5D760}"/>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3160787" y="1001884"/>
              <a:ext cx="2284726" cy="2975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158213</xdr:colOff>
      <xdr:row>38</xdr:row>
      <xdr:rowOff>116717</xdr:rowOff>
    </xdr:from>
    <xdr:to>
      <xdr:col>8</xdr:col>
      <xdr:colOff>594731</xdr:colOff>
      <xdr:row>55</xdr:row>
      <xdr:rowOff>111512</xdr:rowOff>
    </xdr:to>
    <mc:AlternateContent xmlns:mc="http://schemas.openxmlformats.org/markup-compatibility/2006" xmlns:a14="http://schemas.microsoft.com/office/drawing/2010/main">
      <mc:Choice Requires="a14">
        <xdr:graphicFrame macro="">
          <xdr:nvGraphicFramePr>
            <xdr:cNvPr id="14" name="Roast Type">
              <a:extLst>
                <a:ext uri="{FF2B5EF4-FFF2-40B4-BE49-F238E27FC236}">
                  <a16:creationId xmlns:a16="http://schemas.microsoft.com/office/drawing/2014/main" id="{C0D25199-D2B6-9A34-98EB-C16532569731}"/>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3224798" y="7179156"/>
              <a:ext cx="2276470" cy="3154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372503</xdr:colOff>
      <xdr:row>31</xdr:row>
      <xdr:rowOff>80633</xdr:rowOff>
    </xdr:from>
    <xdr:to>
      <xdr:col>4</xdr:col>
      <xdr:colOff>74340</xdr:colOff>
      <xdr:row>42</xdr:row>
      <xdr:rowOff>74341</xdr:rowOff>
    </xdr:to>
    <mc:AlternateContent xmlns:mc="http://schemas.openxmlformats.org/markup-compatibility/2006" xmlns:a14="http://schemas.microsoft.com/office/drawing/2010/main">
      <mc:Choice Requires="a14">
        <xdr:graphicFrame macro="">
          <xdr:nvGraphicFramePr>
            <xdr:cNvPr id="15" name="Size">
              <a:extLst>
                <a:ext uri="{FF2B5EF4-FFF2-40B4-BE49-F238E27FC236}">
                  <a16:creationId xmlns:a16="http://schemas.microsoft.com/office/drawing/2014/main" id="{1C700048-8F1E-1C6B-8C68-F42C897041C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372503" y="5842096"/>
              <a:ext cx="2155105" cy="2038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390293</xdr:colOff>
      <xdr:row>2</xdr:row>
      <xdr:rowOff>55757</xdr:rowOff>
    </xdr:from>
    <xdr:to>
      <xdr:col>31</xdr:col>
      <xdr:colOff>297366</xdr:colOff>
      <xdr:row>8</xdr:row>
      <xdr:rowOff>55757</xdr:rowOff>
    </xdr:to>
    <xdr:sp macro="" textlink="">
      <xdr:nvSpPr>
        <xdr:cNvPr id="6" name="Rectangle: Rounded Corners 5">
          <a:extLst>
            <a:ext uri="{FF2B5EF4-FFF2-40B4-BE49-F238E27FC236}">
              <a16:creationId xmlns:a16="http://schemas.microsoft.com/office/drawing/2014/main" id="{89149F3D-862E-367A-2F19-BB8A7F97AE8F}"/>
            </a:ext>
          </a:extLst>
        </xdr:cNvPr>
        <xdr:cNvSpPr/>
      </xdr:nvSpPr>
      <xdr:spPr>
        <a:xfrm>
          <a:off x="10203366" y="427464"/>
          <a:ext cx="9106829" cy="1115122"/>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solidFill>
                <a:srgbClr val="FFFF00"/>
              </a:solidFill>
              <a:latin typeface="Algerian" panose="04020705040A02060702" pitchFamily="82" charset="0"/>
            </a:rPr>
            <a:t>Coffee Order Sales 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7</xdr:row>
      <xdr:rowOff>133350</xdr:rowOff>
    </xdr:from>
    <xdr:to>
      <xdr:col>13</xdr:col>
      <xdr:colOff>266700</xdr:colOff>
      <xdr:row>22</xdr:row>
      <xdr:rowOff>133350</xdr:rowOff>
    </xdr:to>
    <xdr:graphicFrame macro="">
      <xdr:nvGraphicFramePr>
        <xdr:cNvPr id="2" name="Chart 1">
          <a:extLst>
            <a:ext uri="{FF2B5EF4-FFF2-40B4-BE49-F238E27FC236}">
              <a16:creationId xmlns:a16="http://schemas.microsoft.com/office/drawing/2014/main" id="{2BDF3F60-9D84-CE7D-9DB8-0FFD5524E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426720</xdr:colOff>
      <xdr:row>4</xdr:row>
      <xdr:rowOff>64770</xdr:rowOff>
    </xdr:from>
    <xdr:to>
      <xdr:col>11</xdr:col>
      <xdr:colOff>121920</xdr:colOff>
      <xdr:row>19</xdr:row>
      <xdr:rowOff>64770</xdr:rowOff>
    </xdr:to>
    <xdr:graphicFrame macro="">
      <xdr:nvGraphicFramePr>
        <xdr:cNvPr id="2" name="Chart 1">
          <a:extLst>
            <a:ext uri="{FF2B5EF4-FFF2-40B4-BE49-F238E27FC236}">
              <a16:creationId xmlns:a16="http://schemas.microsoft.com/office/drawing/2014/main" id="{0E154057-6C74-C9B6-A4BD-377F49194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7</xdr:row>
      <xdr:rowOff>133350</xdr:rowOff>
    </xdr:from>
    <xdr:to>
      <xdr:col>11</xdr:col>
      <xdr:colOff>38100</xdr:colOff>
      <xdr:row>22</xdr:row>
      <xdr:rowOff>133350</xdr:rowOff>
    </xdr:to>
    <xdr:graphicFrame macro="">
      <xdr:nvGraphicFramePr>
        <xdr:cNvPr id="2" name="Chart 1">
          <a:extLst>
            <a:ext uri="{FF2B5EF4-FFF2-40B4-BE49-F238E27FC236}">
              <a16:creationId xmlns:a16="http://schemas.microsoft.com/office/drawing/2014/main" id="{015639FE-927D-DFD5-C9AA-54660BC4D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7</xdr:row>
      <xdr:rowOff>133350</xdr:rowOff>
    </xdr:from>
    <xdr:to>
      <xdr:col>11</xdr:col>
      <xdr:colOff>556260</xdr:colOff>
      <xdr:row>22</xdr:row>
      <xdr:rowOff>133350</xdr:rowOff>
    </xdr:to>
    <xdr:graphicFrame macro="">
      <xdr:nvGraphicFramePr>
        <xdr:cNvPr id="2" name="Chart 1">
          <a:extLst>
            <a:ext uri="{FF2B5EF4-FFF2-40B4-BE49-F238E27FC236}">
              <a16:creationId xmlns:a16="http://schemas.microsoft.com/office/drawing/2014/main" id="{9D6AA953-4AD8-B5DA-3F0F-B9F75BB80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449580</xdr:colOff>
      <xdr:row>5</xdr:row>
      <xdr:rowOff>38100</xdr:rowOff>
    </xdr:from>
    <xdr:to>
      <xdr:col>14</xdr:col>
      <xdr:colOff>45720</xdr:colOff>
      <xdr:row>22</xdr:row>
      <xdr:rowOff>133350</xdr:rowOff>
    </xdr:to>
    <xdr:graphicFrame macro="">
      <xdr:nvGraphicFramePr>
        <xdr:cNvPr id="2" name="Chart 1">
          <a:extLst>
            <a:ext uri="{FF2B5EF4-FFF2-40B4-BE49-F238E27FC236}">
              <a16:creationId xmlns:a16="http://schemas.microsoft.com/office/drawing/2014/main" id="{6C9B6C61-6CB2-2586-D7FB-EA3DFE5F0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327660</xdr:colOff>
      <xdr:row>2</xdr:row>
      <xdr:rowOff>167640</xdr:rowOff>
    </xdr:from>
    <xdr:to>
      <xdr:col>18</xdr:col>
      <xdr:colOff>251460</xdr:colOff>
      <xdr:row>23</xdr:row>
      <xdr:rowOff>34290</xdr:rowOff>
    </xdr:to>
    <xdr:graphicFrame macro="">
      <xdr:nvGraphicFramePr>
        <xdr:cNvPr id="2" name="Chart 1">
          <a:extLst>
            <a:ext uri="{FF2B5EF4-FFF2-40B4-BE49-F238E27FC236}">
              <a16:creationId xmlns:a16="http://schemas.microsoft.com/office/drawing/2014/main" id="{9394E187-EAC1-BAD4-2B71-CD74653B2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refreshedDate="45868.459684027781" createdVersion="8" refreshedVersion="8" minRefreshableVersion="3" recordCount="1000" xr:uid="{A00D4A4E-5E0E-4A5E-84F0-0BAE6ACA9363}">
  <cacheSource type="worksheet">
    <worksheetSource name="Table1"/>
  </cacheSource>
  <cacheFields count="19">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Phone_no" numFmtId="0">
      <sharedItems containsMixedTypes="1" containsNumber="1" containsInteger="1" minValue="0" maxValue="0"/>
    </cacheField>
    <cacheField name="City" numFmtId="0">
      <sharedItems/>
    </cacheField>
    <cacheField name="Country" numFmtId="0">
      <sharedItems count="3">
        <s v="United States"/>
        <s v="Ireland"/>
        <s v="United Kingdom"/>
      </sharedItems>
    </cacheField>
    <cacheField name="Loyalty card" numFmtId="0">
      <sharedItems count="2">
        <s v="Yes"/>
        <s v="No"/>
      </sharedItems>
    </cacheField>
    <cacheField name="Coffee Type" numFmtId="0">
      <sharedItems count="4">
        <s v="Rob"/>
        <s v="Exc"/>
        <s v="Ara"/>
        <s v="Lib"/>
      </sharedItems>
    </cacheField>
    <cacheField name="Roast Type" numFmtId="0">
      <sharedItems count="3">
        <s v="M"/>
        <s v="L"/>
        <s v="D"/>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025703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6032.538781597221" createdVersion="8" refreshedVersion="8" minRefreshableVersion="3" recordCount="1000" xr:uid="{B1F0A1E0-69A2-4961-8A20-626CA73FFA30}">
  <cacheSource type="worksheet">
    <worksheetSource name="Table2"/>
  </cacheSource>
  <cacheFields count="9">
    <cacheField name="Customer ID" numFmtId="0">
      <sharedItems/>
    </cacheField>
    <cacheField name="Customer Name" numFmtId="0">
      <sharedItems count="1000">
        <s v="Aloisia Allner"/>
        <s v="Piotr Bote"/>
        <s v="Jami Redholes"/>
        <s v="Dene Azema"/>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Kendal Scardefield"/>
        <s v="Avrit Davidowsky"/>
        <s v="Annabel Antuk"/>
        <s v="Iorgo Kleinert"/>
        <s v="Chrisy Blofeld"/>
        <s v="Culley Farris"/>
        <s v="Selene Shales"/>
        <s v="Vivie Danneil"/>
        <s v="Theresita Newbury"/>
        <s v="Mozelle Calcutt"/>
        <s v="Adrian Swaine"/>
        <s v="Ray Leivesley"/>
        <s v="Nelly Basezzi"/>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Horatio Rubberts"/>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lancha McAmish"/>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Ezri Hows"/>
        <s v="Sylas Becaris"/>
        <s v="Mahala Ludwell"/>
        <s v="Doll Beauchamp"/>
        <s v="Stanford Rodliff"/>
        <s v="Stevana Woodham"/>
        <s v="Hewet Synnot"/>
        <s v="Raleigh Lepere"/>
        <s v="Timofei Woofinden"/>
        <s v="Evelina Dacca"/>
        <s v="Bidget Tremellier"/>
        <s v="Bobinette Hindsberg"/>
        <s v="Osbert Robins"/>
        <s v="Othello Syseland"/>
        <s v="Ewell Hanby"/>
        <s v="Chalmers Havenhand"/>
        <s v="Lowell Keenleyside"/>
        <s v="Elonore Joliffe"/>
        <s v="Abraham Coleman"/>
        <s v="Rivy Farington"/>
        <s v="Vallie Kundt"/>
        <s v="Boyd Bett"/>
        <s v="Julio Armytage"/>
        <s v="Deana Staite"/>
        <s v="Winn Keyse"/>
        <s v="Osmund Clausen-Thue"/>
        <s v="Leonore Francisco"/>
        <s v="Adey Lowseley"/>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Essie Nellies"/>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Crin Vernham"/>
        <s v="Jenn Munnings"/>
        <s v="Olympie Dautry"/>
        <s v="Ingaborg Dunwoody"/>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Monte Percifull"/>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Stuart Lafee"/>
        <s v="Mercedes Acott"/>
        <s v="Connor Heaviside"/>
        <s v="Devy Bulbrook"/>
        <s v="Leia Kernan"/>
        <s v="Rosaline McLae"/>
        <s v="Cleve Blowfelde"/>
        <s v="Zacharias Kiffe"/>
        <s v="Denyse O'Calleran"/>
        <s v="Cobby Cromwell"/>
        <s v="Irv Hay"/>
        <s v="Tani Taffarello"/>
        <s v="Monique Canty"/>
        <s v="Javier Kopke"/>
        <s v="Mar McIver"/>
        <s v="Arabella Fransewich"/>
        <s v="Violette Hellmore"/>
        <s v="Myles Seawright"/>
        <s v="Silvana Northeast"/>
        <s v="Annecorinne Leehane"/>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Rhodie Whife"/>
        <s v="Benn Checci"/>
        <s v="Janifer Bagot"/>
        <s v="Ermin Beeble"/>
        <s v="Cos Fluin"/>
        <s v="Eveleen Bletsor"/>
        <s v="Paola Brydell"/>
        <s v="Claudetta Rushe"/>
        <s v="Natka Leethem"/>
        <s v="Ailene Nesfield"/>
        <s v="Stacy Pickworth"/>
        <s v="Melli Brockway"/>
        <s v="Nanny Lush"/>
        <s v="Selma McMillian"/>
        <s v="Tess Bennison"/>
        <s v="Gabie Tweed"/>
        <s v="Freddie Cusick"/>
        <s v="Gaile Goggin"/>
        <s v="Skylar Jeyness"/>
        <s v="Donica Bonhome"/>
        <s v="Diena Peetermann"/>
        <s v="Trina Le Sarr"/>
        <s v="Flynn Antony"/>
        <s v="Baudoin Alldridge"/>
        <s v="Homer Dulany"/>
        <s v="Lisa Goodger"/>
        <s v="Fiorenze Drogan"/>
        <s v="Corine Drewett"/>
        <s v="Quinn Parsons"/>
        <s v="Vivyan Ceely"/>
        <s v="Elonore Goodings"/>
        <s v="Clement Vasiliev"/>
        <s v="Terencio O'Moylan"/>
        <s v="Jeddy Vanyarkin"/>
        <s v="Wyatan Fetherston"/>
        <s v="Emmaline Rasmus"/>
        <s v="Wesley Giorgioni"/>
        <s v="Lucienne Scargle"/>
        <s v="Christy Franseco"/>
        <s v="Noam Climance"/>
        <s v="Catarina Donn"/>
        <s v="Ameline Snazle"/>
        <s v="Rebeka Worg"/>
        <s v="Lewes Danes"/>
        <s v="Shelli Keynd"/>
        <s v="Dell Daveridge"/>
        <s v="Joshuah Awdry"/>
        <s v="Ethel Ryles"/>
        <s v="Selie Baulcombe"/>
        <s v="Maitilde Boxill"/>
        <s v="Jodee Caldicott"/>
        <s v="Marianna Vedmore"/>
        <s v="Willey Romao"/>
        <s v="Enriqueta Ixor"/>
        <s v="Tomasina Cotmore"/>
        <s v="Yuma Skipsey"/>
        <s v="Nicko Corps"/>
        <s v="Christabel Rubury"/>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Fanni Marti"/>
        <s v="Pren Bess"/>
        <s v="Elka Windress"/>
        <s v="Marty Kidstoun"/>
        <s v="Nickey Dimbleby"/>
        <s v="Virgil Baumadier"/>
        <s v="Lenore Messenbird"/>
        <s v="Shirleen Welds"/>
        <s v="Maisie Sarvar"/>
        <s v="Andrej Havick"/>
        <s v="Sloan Diviny"/>
        <s v="Itch Norquoy"/>
        <s v="Anson Iddison"/>
        <s v="Dov Spros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Anthia McKeller"/>
        <s v="Faith Powley"/>
        <s v="Nevins Glowacz"/>
        <s v="Adelice Isabell"/>
        <s v="Yulma Dombrell"/>
        <s v="Alric Darth"/>
        <s v="Manuel Darrigoe"/>
        <s v="Kynthia Berick"/>
        <s v="Minetta Ackrill"/>
        <s v="Maximo Bricksey"/>
        <s v="Melosa Kippen"/>
        <s v="Witty Ranson"/>
        <s v="Rod Gowdie"/>
        <s v="Lemuel Rignold"/>
        <s v="Nevsa Fields"/>
        <s v="Chance Rowthorn"/>
        <s v="Orly Ryland"/>
        <s v="Willabella Abramski"/>
        <s v="Brandy Lottrington"/>
        <s v="Chickie Ragless"/>
        <s v="Freda Hollows"/>
        <s v="Livy Lathleiff"/>
        <s v="Koralle Heads"/>
        <s v="Theo Bowne"/>
        <s v="Rasia Jacquemard"/>
        <s v="Kizzie Warman"/>
        <s v="Wain Cholomin"/>
        <s v="Arleen Braidman"/>
        <s v="Pru Durban"/>
        <s v="Antone Harrold"/>
        <s v="Sim Pamphilon"/>
        <s v="Mohandis Spurden"/>
        <s v="Morgen Seso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Jolyn Dymoke"/>
        <s v="Alberto Hutchinson"/>
        <s v="Lamond Gheeraert"/>
        <s v="Roxine Drivers"/>
        <s v="Heloise Zeal"/>
        <s v="Granger Smallcombe"/>
        <s v="Daryn Dibley"/>
        <s v="Gardy Dimitriou"/>
        <s v="Fanny Flanagan"/>
        <s v="Ailey Brash"/>
        <s v="Tatiana Thorn"/>
        <s v="Wendeline McInerney"/>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Brendin Bredee"/>
        <s v="Malynda Purbrick"/>
        <s v="Alf Housaman"/>
        <s v="Gladi Ducker"/>
        <s v="Emelita Shearsby"/>
        <s v="Berte Gaddes"/>
        <s v="Nadia Erswell"/>
        <s v="Wain Stearley"/>
        <s v="Diane-marie Wincer"/>
        <s v="Perry Lyfield"/>
        <s v="Heall Perris"/>
        <s v="Marja Urion"/>
        <s v="Camellia Kid"/>
        <s v="Carolann Beine"/>
        <s v="Celia Bakeup"/>
        <s v="Nataniel Helkin"/>
        <s v="Pippo Witherington"/>
        <s v="Tildie Tilzey"/>
        <s v="Cindra Burling"/>
        <s v="Channa Belamy"/>
        <s v="Karl Imorts"/>
        <s v="Philippine Starte"/>
        <s v="Mag Armistead"/>
        <s v="Janela Lemerle"/>
        <s v="Vasili Upstone"/>
        <s v="Berty Beelby"/>
        <s v="Erny Stenyng"/>
        <s v="Edin Yantsurev"/>
        <s v="Webb Speechly"/>
        <s v="Irvine Phillpot"/>
        <s v="Lem Pennacci"/>
        <s v="Starr Arpin"/>
        <s v="Donny Fries"/>
        <s v="Rana Sharer"/>
        <s v="Nannie Naseby"/>
        <s v="Rea Offell"/>
        <s v="Kris O'Cullen"/>
        <s v="Timoteo Glisane"/>
        <s v="Wyatan Cokly"/>
        <s v="Hildegarde Brangan"/>
        <s v="Amii Gallyon"/>
        <s v="Birgit Domange"/>
        <s v="Killian Osler"/>
        <s v="Lora Dukes"/>
        <s v="Zack Pellett"/>
        <s v="Ilaire Sprakes"/>
        <s v="Heda Fromant"/>
        <s v="Rufus Flear"/>
        <s v="Dom Milella"/>
        <s v="Almire MacAless"/>
        <s v="Bette-ann Munden"/>
        <s v="Wilek Lightollers"/>
        <s v="Nick Brakespear"/>
        <s v="Malynda Glawsop"/>
        <s v="Granville Alberts"/>
        <s v="Vasily Polglase"/>
        <s v="Madelaine Sharples"/>
        <s v="Sigfrid Busch"/>
        <s v="Cissiee Raisbeck"/>
        <s v="Leslie Laughton"/>
        <s v="Kenton Wetherick"/>
        <s v="Reamonn Aynold"/>
        <s v="Hatty Dovydenas"/>
        <s v="Nathaniel Bloxland"/>
        <s v="Brendan Grece"/>
        <s v="Steffie Maddrell"/>
        <s v="Abbe Thys"/>
        <s v="Jackquelin Chugg"/>
        <s v="Audra Kelston"/>
        <s v="Elvina Angel"/>
        <s v="Claiborne Mottram"/>
        <s v="Dilly Marrison"/>
        <s v="Donalt Sangwin"/>
        <s v="Elizabet Aizikowitz"/>
        <s v="Herbie Peppard"/>
        <s v="Cornie Venour"/>
        <s v="Maggy Harby"/>
        <s v="Reggie Thickpenny"/>
        <s v="Phyllys Ormerod"/>
        <s v="Don Flintiff"/>
        <s v="Tymon Zanetti"/>
        <s v="Bili Follet"/>
        <s v="Reinaldos Kirtley"/>
        <s v="Carney Clemencet"/>
        <s v="Russell Donet"/>
        <s v="Sidney Gawen"/>
        <s v="Rickey Readie"/>
        <s v="Conchita Dietzler"/>
        <s v="Zilvia Claisse"/>
        <s v="Bar O' Mahony"/>
        <s v="Valenka Stansbury"/>
        <s v="Daniel Heinonen"/>
        <s v="Jewelle Shenton"/>
        <s v="Jennifer Wilkisson"/>
        <s v="Kylie Mowat"/>
        <s v="Cody Verissimo"/>
        <s v="Gabriel Starcks"/>
        <s v="Darby Dummer"/>
        <s v="Kienan Scholard"/>
        <s v="Bo Kindley"/>
        <s v="Krissie Hammett"/>
        <s v="Alisha Hulburt"/>
        <s v="Peyter Lauritzen"/>
        <s v="Aurelia Burgwin"/>
        <s v="Emalee Rolin"/>
        <s v="Donavon Fowle"/>
        <s v="Jorge Bettison"/>
        <s v="Wang Powlesland"/>
        <s v="Brendin Peattie"/>
        <s v="Laurence Ellingham"/>
        <s v="Billy Neiland"/>
        <s v="Ancell Fendt"/>
        <s v="Angelia Cleyburn"/>
        <s v="Temple Castiglione"/>
        <s v="Betti Lacasa"/>
        <s v="Gunilla Lynch"/>
        <s v="Vita Pummery"/>
        <s v="Shay Couronne"/>
        <s v="Linus Flippelli"/>
        <s v="Rachelle Elizabeth"/>
        <s v="Innis Renhard"/>
        <s v="Winne Roche"/>
        <s v="Josy Bus"/>
        <s v="Cordy Odgaard"/>
        <s v="Bertine Byrd"/>
        <s v="Nelie Garnson"/>
        <s v="Dianne Chardin"/>
        <s v="Hailee Radbone"/>
        <s v="Wallis Bernth"/>
        <s v="Byron Acarson"/>
        <s v="Faunie Brigham"/>
        <s v="Linn Alaway"/>
        <s v="Cami Meir"/>
        <s v="Marcie Aingell"/>
        <s v="Marjorie Yoxen"/>
        <s v="Gaspar McGavin"/>
        <s v="Lindy Uttermare"/>
        <s v="Eal D'Ambrogio"/>
        <s v="Carolee Winchcombe"/>
        <s v="Benedikta Paumier"/>
        <s v="Neville Piatto"/>
        <s v="Jeno Capey"/>
        <s v="Carmella Bruffell"/>
        <s v="Yardley Basill"/>
        <s v="Maggy Baistow"/>
        <s v="Courtney Pallant"/>
        <s v="Marne Mingey"/>
        <s v="Denny O' Ronan"/>
        <s v="Dottie Rallin"/>
        <s v="Ardith Chill"/>
        <s v="Tuckie Mathonnet"/>
        <s v="Charmane Denys"/>
        <s v="Cecily Stebbings"/>
        <s v="Giana Tonnesen"/>
        <s v="Rhetta Zywicki"/>
        <s v="Almeria Burgett"/>
        <s v="Marvin Malloy"/>
        <s v="Maxim McParland"/>
        <s v="Sylas Jennaroy"/>
        <s v="Wren Place"/>
        <s v="Hewitt Jarret"/>
        <s v="Dollie Gadsden"/>
        <s v="Val Wakelin"/>
        <s v="Annie Campsall"/>
        <s v="Shermy Moseby"/>
        <s v="Corrie Wass"/>
        <s v="Ira Sjostrom"/>
        <s v="Helli Load"/>
        <s v="Jermaine Branchett"/>
        <s v="Nissie Rudland"/>
        <s v="Janella Millett"/>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Paola Normanvill"/>
        <s v="Ambrosio Weinmann"/>
        <s v="Elden Andriessen"/>
        <s v="Roxie Deaconson"/>
        <s v="Davida Caro"/>
        <s v="Johna Bluck"/>
        <s v="Myrle Dearden"/>
        <s v="Jimmy Dymoke"/>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Selestina Greedy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Burlie Issac"/>
        <s v="Kandace Cragell"/>
        <s v="Lyon Ibert"/>
        <s v="Reese Lidgey"/>
        <s v="Tersina Castagne"/>
        <s v="Samuele Klaaassen"/>
        <s v="Jordana Halden"/>
        <s v="Hussein Olliff"/>
        <s v="Teddi Quadri"/>
        <s v="Felita Eshmade"/>
        <s v="Melodie OIlier"/>
        <s v="Hazel Iacopini"/>
        <s v="Vinny Shoebotham"/>
        <s v="Bran Sterke"/>
        <s v="Simone Capon"/>
        <s v="Philomena Traite"/>
        <s v="Foster Constance"/>
        <s v="Fernando Sulman"/>
        <s v="Dorotea Hollyman"/>
        <s v="Lorelei Nardoni"/>
        <s v="Dallas Yarham"/>
        <s v="Arlana Ferrea"/>
        <s v="Chuck Kendrick"/>
        <s v="Sharona Danilchik"/>
        <s v="Sarajane Potter"/>
        <s v="Bobby Folomkin"/>
        <s v="Rafferty Pursglove"/>
        <s v="Riva De Micoli"/>
        <s v="Antoine Taunton."/>
        <s v="Krishnah Incogna"/>
        <s v="Dalia Eburah"/>
        <s v="Martie Brimilcombe"/>
        <s v="Suzanna Bollam"/>
        <s v="Mellisa Mebes"/>
        <s v="Alva Filipczak"/>
        <s v="Dorette Hinemoor"/>
        <s v="Rhetta Elnaugh"/>
        <s v="Jule Deehan"/>
        <s v="Janella Eden"/>
        <s v="Devora Maton"/>
        <s v="Ugo Southerden"/>
        <s v="Verne Dunkerley"/>
        <s v="Lacee Burtenshaw"/>
        <s v="Adorne Gregoratti"/>
        <s v="Chris Croster"/>
        <s v="Graeme Whitehead"/>
        <s v="Haslett Jodrelle"/>
        <s v="Cam Jewster"/>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gretha Melland"/>
        <s v="Chaddie Bennie"/>
        <s v="Alberta Balsdone"/>
        <s v="Brice Romera"/>
        <s v="Micky Glover"/>
        <s v="Conchita Bryde"/>
        <s v="Silvanus Enefer"/>
        <s v="Lenci Haggerstone"/>
        <s v="Marvin Gundry"/>
        <s v="Bayard Wellan"/>
        <s v="Allis Wilmore"/>
        <s v="Caddric Atcheson"/>
        <s v="Eustace Stenton"/>
        <s v="Ericka Tripp"/>
        <s v="Lyndsey MacManus"/>
        <s v="Tess Benediktovich"/>
        <s v="Correy Bourner"/>
        <s v="Uta Kohring"/>
        <s v="Kandy Heddan"/>
        <s v="Ibby Charters"/>
        <s v="Adora Roubert"/>
        <s v="Hillel Mairs"/>
        <s v="Helaina Rainforth"/>
        <s v="Odelia Skerme"/>
        <s v="Isac Jesper"/>
        <s v="Lenette Dwerryhouse"/>
        <s v="Nadeen Broomer"/>
        <s v="Konstantine Thoumasson"/>
        <s v="Frans Habbergham"/>
        <s v="Margarette Woolham"/>
        <s v="Romain Avrashin"/>
        <s v="Miran Doidge"/>
        <s v="Janeva Edinboro"/>
        <s v="Trumaine Tewelson"/>
        <s v="Niles Krimmer"/>
        <s v="De Drewitt"/>
        <s v="Adelheid Gladhill"/>
        <s v="Murielle Lorinez"/>
        <s v="Edin Mathe"/>
        <s v="Mordy Van Der Vlies"/>
        <s v="Spencer Wastell"/>
        <s v="Jemimah Ethelston"/>
        <s v="Bobbe Jevon"/>
        <s v="Perice Eberz"/>
        <s v="Bear Gaish"/>
        <s v="Lynnea Danton"/>
        <s v="Skipton Morrall"/>
        <s v="Devan Crownshaw"/>
        <s v="Kriste Wessel"/>
        <s v="Joceline Reddoch"/>
        <s v="Shelley Titley"/>
        <s v="Redd Simao"/>
        <s v="Cece Inker"/>
        <s v="Noel Chisholm"/>
        <s v="Grazia Oats"/>
        <s v="Meade Birkin"/>
        <s v="Ronda Pyson"/>
        <s v="Rachele Ebrall"/>
        <s v="Rafaela Treacher"/>
        <s v="Bee Fattorini"/>
        <s v="Margie Palleske"/>
        <s v="Alexina Randals"/>
        <s v="Filip Antcliffe"/>
        <s v="Peyter Matignon"/>
        <s v="Claudie Weond"/>
        <s v="Modesty MacConnechie"/>
        <s v="Jaquenette Skentelbery"/>
        <s v="Orazio Comber"/>
        <s v="Domini Bram"/>
        <s v="Zachary Tramel"/>
        <s v="Izaak Primak"/>
        <s v="Brittani Thoresbie"/>
        <s v="Constanta Hatfull"/>
        <s v="Bobbe Castagneto"/>
        <s v="Chastity Swatman"/>
        <s v="Lindon Agnolo"/>
        <s v="Delainey Kiddy"/>
        <s v="Helli Petroulis"/>
        <s v="Marty Scholl"/>
        <s v="Kienan Ferson"/>
        <s v="Blake Kelloway"/>
        <s v="Scarlett Oliffe"/>
        <s v="Kippie Marrison"/>
        <s v="Celestia Dolohunty"/>
        <s v="Patsy Vasilenko"/>
        <s v="Raphaela Schankelborg"/>
        <s v="Sharity Wickens"/>
        <s v="Derick Snow"/>
        <s v="Baxy Cargen"/>
        <s v="Ryann Stickler"/>
        <s v="Daryn Cassius"/>
        <s v="Bud Danett"/>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Odette Tocque"/>
        <s v="Quintina Heavyside"/>
        <s v="Hadley Reuven"/>
        <s v="Mitch Attwool"/>
        <s v="Charin Maplethorp"/>
        <s v="Goldie Wynes"/>
        <s v="Celie MacCourt"/>
        <s v="Rori Ollin"/>
        <s v="Evy Wilsone"/>
        <s v="Dolores Duffie"/>
        <s v="Mathilda Matiasek"/>
        <s v="Jarred Camillo"/>
        <s v="Kameko Philbrick"/>
        <s v="Mallory Shrimpling"/>
        <s v="Barnett Sillis"/>
        <s v="Brenn Dundredge"/>
        <s v="Read Cutts"/>
        <s v="Michale Delves"/>
        <s v="Devland Gritton"/>
        <s v="Caitlin Cattermull"/>
        <s v="Dell Gut"/>
        <s v="Willy Pummery"/>
        <s v="Geoffrey Siuda"/>
        <s v="Henderson Crowne"/>
        <s v="Vernor Pawsey"/>
        <s v="Augustin Waterhouse"/>
        <s v="Fanchon Haughian"/>
        <s v="Jaimie Hatz"/>
        <s v="Edeline Edney"/>
        <s v="Rickie Faltin"/>
        <s v="Gnni Cheeke"/>
        <s v="Gwenni Ratt"/>
        <s v="Johnath Fairebrother"/>
        <s v="Ingamar Eberlein"/>
        <s v="Jilly Dreng"/>
        <s v="Jillane Jedrzej"/>
        <s v="Correy Lampel"/>
        <s v="Dulcie Mapowder"/>
        <s v="Eward Dearman"/>
        <s v="Dominique Lenard"/>
        <s v="Lloyd Toffano"/>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Dedie Gooderridge"/>
        <s v="Javier Causnett"/>
        <s v="Demetris Micheli"/>
        <s v="Chloette Bernardot"/>
        <s v="Kim Kemery"/>
        <s v="Fanchette Parlot"/>
        <s v="Ramon Cheak"/>
        <s v="Koressa O'Geneay"/>
        <s v="Claudell Ayre"/>
        <s v="Lorianne Kyneton"/>
        <s v="Adele McFayden"/>
        <s v="Herta Layne"/>
        <s v="Dierdre Scrigmour"/>
        <s v="Romy Whittlesea"/>
        <s v="Desdemona Eye"/>
        <s v="Margarette Sterland"/>
        <s v="Catharine Scoines"/>
        <s v="Jennica Tewelson"/>
        <s v="Marguerite Graves"/>
        <s v="Etan Featenby"/>
        <s v="Nicolina Jenny"/>
        <s v="Vidovic Antonelli"/>
      </sharedItems>
    </cacheField>
    <cacheField name="Email" numFmtId="0">
      <sharedItems containsBlank="1"/>
    </cacheField>
    <cacheField name="Phone Number" numFmtId="0">
      <sharedItems containsBlank="1"/>
    </cacheField>
    <cacheField name="Address Line 1" numFmtId="0">
      <sharedItems/>
    </cacheField>
    <cacheField name="City" numFmtId="0">
      <sharedItems/>
    </cacheField>
    <cacheField name="Country" numFmtId="0">
      <sharedItems/>
    </cacheField>
    <cacheField name="Postcode" numFmtId="0">
      <sharedItems containsMixedTypes="1" containsNumber="1" containsInteger="1" minValue="1105" maxValue="99709"/>
    </cacheField>
    <cacheField name="Loyalty Car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032.540053703706" backgroundQuery="1" createdVersion="8" refreshedVersion="8" minRefreshableVersion="3" recordCount="0" supportSubquery="1" supportAdvancedDrill="1" xr:uid="{03FC5B3A-7EC7-491C-9DA1-C2EB0EB0E656}">
  <cacheSource type="external" connectionId="1"/>
  <cacheFields count="2">
    <cacheField name="[Table2].[Customer Name].[Customer Name]" caption="Customer Name" numFmtId="0" hierarchy="17" level="1">
      <sharedItems count="5">
        <s v="Abba Pummell"/>
        <s v="Abbe Thys"/>
        <s v="Abigail Tolworthy"/>
        <s v="Abraham Coleman"/>
        <s v="Abrahan Mussen"/>
      </sharedItems>
    </cacheField>
    <cacheField name="[Measures].[Sum of Sales]" caption="Sum of Sales" numFmtId="0" hierarchy="28" level="32767"/>
  </cacheFields>
  <cacheHierarchies count="29">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hone_no]" caption="Phone_no" attribute="1" defaultMemberUniqueName="[Table1].[Phone_no].[All]" allUniqueName="[Table1].[Phone_no].[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oyalty card]" caption="Loyalty card" attribute="1" defaultMemberUniqueName="[Table1].[Loyalty card].[All]" allUniqueName="[Table1].[Loyalty card].[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Size]" caption="Size" attribute="1" defaultMemberUniqueName="[Table1].[Size].[All]" allUniqueName="[Table1].[Size].[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0"/>
      </fieldsUsage>
    </cacheHierarchy>
    <cacheHierarchy uniqueName="[Table2].[Email]" caption="Email" attribute="1" defaultMemberUniqueName="[Table2].[Email].[All]" allUniqueName="[Table2].[Email].[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Address Line 1]" caption="Address Line 1" attribute="1" defaultMemberUniqueName="[Table2].[Address Line 1].[All]" allUniqueName="[Table2].[Address Line 1].[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Postcode]" caption="Postcode" attribute="1" defaultMemberUniqueName="[Table2].[Postcode].[All]" allUniqueName="[Table2].[Postcode].[All]" dimensionUniqueName="[Table2]" displayFolder="" count="0" memberValueDatatype="130" unbalanced="0"/>
    <cacheHierarchy uniqueName="[Table2].[Loyalty Card]" caption="Loyalty Card" attribute="1" defaultMemberUniqueName="[Table2].[Loyalty Card].[All]" allUniqueName="[Table2].[Loyalty Card].[All]" dimensionUniqueName="[Table2]" displayFolder="" count="0"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x v="0"/>
    <x v="0"/>
    <s v="aallner0@lulu.com"/>
    <s v="+1 (862) 817-0124"/>
    <s v="Paterson"/>
    <x v="0"/>
    <x v="0"/>
    <x v="0"/>
    <x v="0"/>
    <x v="0"/>
    <n v="9.9499999999999993"/>
    <n v="19.899999999999999"/>
  </r>
  <r>
    <s v="QEV-37451-860"/>
    <x v="0"/>
    <x v="0"/>
    <s v="E-M-0.5"/>
    <x v="1"/>
    <x v="0"/>
    <s v="aallner0@lulu.com"/>
    <s v="+1 (862) 817-0124"/>
    <s v="Paterson"/>
    <x v="0"/>
    <x v="0"/>
    <x v="1"/>
    <x v="0"/>
    <x v="1"/>
    <n v="8.25"/>
    <n v="41.25"/>
  </r>
  <r>
    <s v="FAA-43335-268"/>
    <x v="1"/>
    <x v="1"/>
    <s v="A-L-1"/>
    <x v="2"/>
    <x v="1"/>
    <s v="jredholes2@tmall.com"/>
    <s v="+1 (210) 986-6806"/>
    <s v="San Antonio"/>
    <x v="0"/>
    <x v="0"/>
    <x v="2"/>
    <x v="1"/>
    <x v="0"/>
    <n v="12.95"/>
    <n v="12.95"/>
  </r>
  <r>
    <s v="KAC-83089-793"/>
    <x v="2"/>
    <x v="2"/>
    <s v="E-M-1"/>
    <x v="0"/>
    <x v="2"/>
    <n v="0"/>
    <s v="+353 (698) 362-9201"/>
    <s v="Cill Airne"/>
    <x v="1"/>
    <x v="1"/>
    <x v="1"/>
    <x v="0"/>
    <x v="0"/>
    <n v="13.75"/>
    <n v="27.5"/>
  </r>
  <r>
    <s v="KAC-83089-793"/>
    <x v="2"/>
    <x v="2"/>
    <s v="R-L-2.5"/>
    <x v="0"/>
    <x v="2"/>
    <n v="0"/>
    <s v="+353 (698) 362-9201"/>
    <s v="Cill Airne"/>
    <x v="1"/>
    <x v="1"/>
    <x v="0"/>
    <x v="1"/>
    <x v="2"/>
    <n v="27.484999999999996"/>
    <n v="54.969999999999992"/>
  </r>
  <r>
    <s v="CVP-18956-553"/>
    <x v="3"/>
    <x v="3"/>
    <s v="L-D-1"/>
    <x v="3"/>
    <x v="3"/>
    <n v="0"/>
    <s v="+1 (570) 289-7473"/>
    <s v="Scranton"/>
    <x v="0"/>
    <x v="1"/>
    <x v="3"/>
    <x v="2"/>
    <x v="0"/>
    <n v="12.95"/>
    <n v="38.849999999999994"/>
  </r>
  <r>
    <s v="IPP-31994-879"/>
    <x v="4"/>
    <x v="4"/>
    <s v="E-D-0.5"/>
    <x v="3"/>
    <x v="4"/>
    <s v="slobe6@nifty.com"/>
    <s v="+1 (937) 954-4541"/>
    <s v="Dayton"/>
    <x v="0"/>
    <x v="0"/>
    <x v="1"/>
    <x v="2"/>
    <x v="1"/>
    <n v="7.29"/>
    <n v="21.87"/>
  </r>
  <r>
    <s v="SNZ-65340-705"/>
    <x v="5"/>
    <x v="5"/>
    <s v="L-L-0.2"/>
    <x v="2"/>
    <x v="5"/>
    <n v="0"/>
    <s v="+353 (507) 574-3034"/>
    <s v="Kill"/>
    <x v="1"/>
    <x v="0"/>
    <x v="3"/>
    <x v="1"/>
    <x v="3"/>
    <n v="4.7549999999999999"/>
    <n v="4.7549999999999999"/>
  </r>
  <r>
    <s v="EZT-46571-659"/>
    <x v="6"/>
    <x v="6"/>
    <s v="R-M-0.5"/>
    <x v="3"/>
    <x v="6"/>
    <s v="gpetracci8@livejournal.com"/>
    <s v="+1 (310) 868-1842"/>
    <s v="Los Angeles"/>
    <x v="0"/>
    <x v="1"/>
    <x v="0"/>
    <x v="0"/>
    <x v="1"/>
    <n v="5.97"/>
    <n v="17.91"/>
  </r>
  <r>
    <s v="NWQ-70061-912"/>
    <x v="0"/>
    <x v="7"/>
    <s v="R-M-0.5"/>
    <x v="2"/>
    <x v="7"/>
    <s v="rraven9@ed.gov"/>
    <s v="+1 (213) 263-0288"/>
    <s v="Los Angeles"/>
    <x v="0"/>
    <x v="1"/>
    <x v="0"/>
    <x v="0"/>
    <x v="1"/>
    <n v="5.97"/>
    <n v="5.97"/>
  </r>
  <r>
    <s v="BKK-47233-845"/>
    <x v="7"/>
    <x v="8"/>
    <s v="A-D-1"/>
    <x v="4"/>
    <x v="8"/>
    <s v="fferbera@businesswire.com"/>
    <s v="+1 (408) 383-5302"/>
    <s v="San Jose"/>
    <x v="0"/>
    <x v="1"/>
    <x v="2"/>
    <x v="2"/>
    <x v="0"/>
    <n v="9.9499999999999993"/>
    <n v="39.799999999999997"/>
  </r>
  <r>
    <s v="VQR-01002-970"/>
    <x v="8"/>
    <x v="9"/>
    <s v="E-L-2.5"/>
    <x v="1"/>
    <x v="9"/>
    <s v="dphizackerlyb@utexas.edu"/>
    <s v="+1 (408) 533-6012"/>
    <s v="San Jose"/>
    <x v="0"/>
    <x v="0"/>
    <x v="1"/>
    <x v="1"/>
    <x v="2"/>
    <n v="34.154999999999994"/>
    <n v="170.77499999999998"/>
  </r>
  <r>
    <s v="SZW-48378-399"/>
    <x v="9"/>
    <x v="10"/>
    <s v="R-M-1"/>
    <x v="1"/>
    <x v="10"/>
    <s v="rscholarc@nyu.edu"/>
    <s v="+1 (804) 420-0420"/>
    <s v="Richmond"/>
    <x v="0"/>
    <x v="1"/>
    <x v="0"/>
    <x v="0"/>
    <x v="0"/>
    <n v="9.9499999999999993"/>
    <n v="49.75"/>
  </r>
  <r>
    <s v="ITA-87418-783"/>
    <x v="10"/>
    <x v="11"/>
    <s v="R-D-2.5"/>
    <x v="0"/>
    <x v="11"/>
    <s v="tvanyutind@wix.com"/>
    <n v="0"/>
    <s v="Migrate"/>
    <x v="0"/>
    <x v="1"/>
    <x v="0"/>
    <x v="2"/>
    <x v="2"/>
    <n v="20.584999999999997"/>
    <n v="41.169999999999995"/>
  </r>
  <r>
    <s v="GNZ-46006-527"/>
    <x v="11"/>
    <x v="12"/>
    <s v="L-D-0.2"/>
    <x v="3"/>
    <x v="12"/>
    <s v="ptrobee@wunderground.com"/>
    <s v="+1 (314) 240-7896"/>
    <s v="Saint Louis"/>
    <x v="0"/>
    <x v="0"/>
    <x v="3"/>
    <x v="2"/>
    <x v="3"/>
    <n v="3.8849999999999998"/>
    <n v="11.654999999999999"/>
  </r>
  <r>
    <s v="FYQ-78248-319"/>
    <x v="12"/>
    <x v="13"/>
    <s v="R-M-2.5"/>
    <x v="1"/>
    <x v="13"/>
    <s v="loscroftf@ebay.co.uk"/>
    <n v="0"/>
    <s v="Philadelphia"/>
    <x v="0"/>
    <x v="1"/>
    <x v="0"/>
    <x v="0"/>
    <x v="2"/>
    <n v="22.884999999999998"/>
    <n v="114.42499999999998"/>
  </r>
  <r>
    <s v="VAU-44387-624"/>
    <x v="13"/>
    <x v="14"/>
    <s v="A-M-0.2"/>
    <x v="5"/>
    <x v="14"/>
    <s v="malabasterg@hexun.com"/>
    <s v="+1 (971) 483-6255"/>
    <s v="Portland"/>
    <x v="0"/>
    <x v="1"/>
    <x v="2"/>
    <x v="0"/>
    <x v="3"/>
    <n v="3.375"/>
    <n v="20.25"/>
  </r>
  <r>
    <s v="RDW-33155-159"/>
    <x v="14"/>
    <x v="15"/>
    <s v="A-L-1"/>
    <x v="5"/>
    <x v="15"/>
    <s v="rbroxuph@jimdo.com"/>
    <s v="+1 (713) 663-1338"/>
    <s v="Houston"/>
    <x v="0"/>
    <x v="1"/>
    <x v="2"/>
    <x v="1"/>
    <x v="0"/>
    <n v="12.95"/>
    <n v="77.699999999999989"/>
  </r>
  <r>
    <s v="TDZ-59011-211"/>
    <x v="15"/>
    <x v="16"/>
    <s v="R-D-2.5"/>
    <x v="4"/>
    <x v="16"/>
    <s v="predfordi@ow.ly"/>
    <n v="0"/>
    <s v="Caherconlish"/>
    <x v="1"/>
    <x v="0"/>
    <x v="0"/>
    <x v="2"/>
    <x v="2"/>
    <n v="20.584999999999997"/>
    <n v="82.339999999999989"/>
  </r>
  <r>
    <s v="IDU-25793-399"/>
    <x v="16"/>
    <x v="17"/>
    <s v="A-M-0.2"/>
    <x v="1"/>
    <x v="17"/>
    <s v="acorradinoj@harvard.edu"/>
    <s v="+1 (646) 202-5965"/>
    <s v="New York City"/>
    <x v="0"/>
    <x v="0"/>
    <x v="2"/>
    <x v="0"/>
    <x v="3"/>
    <n v="3.375"/>
    <n v="16.875"/>
  </r>
  <r>
    <s v="IDU-25793-399"/>
    <x v="16"/>
    <x v="17"/>
    <s v="E-D-0.2"/>
    <x v="4"/>
    <x v="17"/>
    <s v="acorradinoj@harvard.edu"/>
    <s v="+1 (646) 202-5965"/>
    <s v="New York City"/>
    <x v="0"/>
    <x v="0"/>
    <x v="1"/>
    <x v="2"/>
    <x v="3"/>
    <n v="3.645"/>
    <n v="14.58"/>
  </r>
  <r>
    <s v="NUO-20013-488"/>
    <x v="16"/>
    <x v="18"/>
    <s v="A-D-0.2"/>
    <x v="5"/>
    <x v="18"/>
    <s v="adavidowskyl@netvibes.com"/>
    <s v="+1 (616) 481-9962"/>
    <s v="Grand Rapids"/>
    <x v="0"/>
    <x v="1"/>
    <x v="2"/>
    <x v="2"/>
    <x v="3"/>
    <n v="2.9849999999999999"/>
    <n v="17.91"/>
  </r>
  <r>
    <s v="UQU-65630-479"/>
    <x v="17"/>
    <x v="19"/>
    <s v="R-M-2.5"/>
    <x v="4"/>
    <x v="19"/>
    <s v="aantukm@kickstarter.com"/>
    <s v="+1 (941) 740-6268"/>
    <s v="Punta Gorda"/>
    <x v="0"/>
    <x v="0"/>
    <x v="0"/>
    <x v="0"/>
    <x v="2"/>
    <n v="22.884999999999998"/>
    <n v="91.539999999999992"/>
  </r>
  <r>
    <s v="FEO-11834-332"/>
    <x v="18"/>
    <x v="20"/>
    <s v="A-D-0.2"/>
    <x v="4"/>
    <x v="20"/>
    <s v="ikleinertn@timesonline.co.uk"/>
    <s v="+1 (360) 352-6598"/>
    <s v="Vancouver"/>
    <x v="0"/>
    <x v="0"/>
    <x v="2"/>
    <x v="2"/>
    <x v="3"/>
    <n v="2.9849999999999999"/>
    <n v="11.94"/>
  </r>
  <r>
    <s v="TKY-71558-096"/>
    <x v="19"/>
    <x v="21"/>
    <s v="A-M-1"/>
    <x v="2"/>
    <x v="21"/>
    <s v="cblofeldo@amazon.co.uk"/>
    <s v="+1 (303) 936-3357"/>
    <s v="Englewood"/>
    <x v="0"/>
    <x v="1"/>
    <x v="2"/>
    <x v="0"/>
    <x v="0"/>
    <n v="11.25"/>
    <n v="11.25"/>
  </r>
  <r>
    <s v="OXY-65322-253"/>
    <x v="20"/>
    <x v="22"/>
    <s v="E-M-0.2"/>
    <x v="3"/>
    <x v="22"/>
    <n v="0"/>
    <s v="+1 (941) 267-4822"/>
    <s v="Punta Gorda"/>
    <x v="0"/>
    <x v="0"/>
    <x v="1"/>
    <x v="0"/>
    <x v="3"/>
    <n v="4.125"/>
    <n v="12.375"/>
  </r>
  <r>
    <s v="EVP-43500-491"/>
    <x v="21"/>
    <x v="23"/>
    <s v="A-M-0.5"/>
    <x v="4"/>
    <x v="23"/>
    <s v="sshalesq@umich.edu"/>
    <s v="+1 (707) 881-5004"/>
    <s v="Petaluma"/>
    <x v="0"/>
    <x v="0"/>
    <x v="2"/>
    <x v="0"/>
    <x v="1"/>
    <n v="6.75"/>
    <n v="27"/>
  </r>
  <r>
    <s v="WAG-26945-689"/>
    <x v="22"/>
    <x v="24"/>
    <s v="A-M-0.2"/>
    <x v="1"/>
    <x v="24"/>
    <s v="vdanneilr@mtv.com"/>
    <s v="+353 (751) 346-0399"/>
    <s v="Tralee"/>
    <x v="1"/>
    <x v="1"/>
    <x v="2"/>
    <x v="0"/>
    <x v="3"/>
    <n v="3.375"/>
    <n v="16.875"/>
  </r>
  <r>
    <s v="CHE-78995-767"/>
    <x v="23"/>
    <x v="25"/>
    <s v="A-D-0.5"/>
    <x v="3"/>
    <x v="25"/>
    <s v="tnewburys@usda.gov"/>
    <s v="+353 (803) 587-0026"/>
    <s v="Clonskeagh"/>
    <x v="1"/>
    <x v="1"/>
    <x v="2"/>
    <x v="2"/>
    <x v="1"/>
    <n v="5.97"/>
    <n v="17.91"/>
  </r>
  <r>
    <s v="RYZ-14633-602"/>
    <x v="21"/>
    <x v="26"/>
    <s v="A-D-1"/>
    <x v="4"/>
    <x v="26"/>
    <s v="mcalcuttt@baidu.com"/>
    <s v="+353 (928) 869-1762"/>
    <s v="Rathwire"/>
    <x v="1"/>
    <x v="0"/>
    <x v="2"/>
    <x v="2"/>
    <x v="0"/>
    <n v="9.9499999999999993"/>
    <n v="39.799999999999997"/>
  </r>
  <r>
    <s v="WOQ-36015-429"/>
    <x v="24"/>
    <x v="27"/>
    <s v="L-M-0.2"/>
    <x v="1"/>
    <x v="27"/>
    <n v="0"/>
    <s v="+1 (303) 486-9517"/>
    <s v="Aurora"/>
    <x v="0"/>
    <x v="1"/>
    <x v="3"/>
    <x v="0"/>
    <x v="3"/>
    <n v="4.3650000000000002"/>
    <n v="21.825000000000003"/>
  </r>
  <r>
    <s v="WOQ-36015-429"/>
    <x v="24"/>
    <x v="27"/>
    <s v="A-D-0.5"/>
    <x v="5"/>
    <x v="27"/>
    <n v="0"/>
    <s v="+1 (303) 486-9517"/>
    <s v="Aurora"/>
    <x v="0"/>
    <x v="1"/>
    <x v="2"/>
    <x v="2"/>
    <x v="1"/>
    <n v="5.97"/>
    <n v="35.82"/>
  </r>
  <r>
    <s v="WOQ-36015-429"/>
    <x v="24"/>
    <x v="27"/>
    <s v="L-M-0.5"/>
    <x v="5"/>
    <x v="27"/>
    <n v="0"/>
    <s v="+1 (303) 486-9517"/>
    <s v="Aurora"/>
    <x v="0"/>
    <x v="1"/>
    <x v="3"/>
    <x v="0"/>
    <x v="1"/>
    <n v="8.73"/>
    <n v="52.38"/>
  </r>
  <r>
    <s v="SCT-60553-454"/>
    <x v="25"/>
    <x v="28"/>
    <s v="L-L-0.2"/>
    <x v="1"/>
    <x v="28"/>
    <s v="ggatheralx@123-reg.co.uk"/>
    <n v="0"/>
    <s v="Grand Forks"/>
    <x v="0"/>
    <x v="1"/>
    <x v="3"/>
    <x v="1"/>
    <x v="3"/>
    <n v="4.7549999999999999"/>
    <n v="23.774999999999999"/>
  </r>
  <r>
    <s v="GFK-52063-244"/>
    <x v="26"/>
    <x v="29"/>
    <s v="L-L-0.5"/>
    <x v="5"/>
    <x v="29"/>
    <s v="uwelberryy@ebay.co.uk"/>
    <s v="+44 (392) 503-8132"/>
    <s v="Upton"/>
    <x v="2"/>
    <x v="0"/>
    <x v="3"/>
    <x v="1"/>
    <x v="1"/>
    <n v="9.51"/>
    <n v="57.06"/>
  </r>
  <r>
    <s v="AMM-79521-378"/>
    <x v="27"/>
    <x v="30"/>
    <s v="A-D-0.5"/>
    <x v="5"/>
    <x v="30"/>
    <s v="feilhartz@who.int"/>
    <s v="+1 (304) 510-6095"/>
    <s v="Charleston"/>
    <x v="0"/>
    <x v="1"/>
    <x v="2"/>
    <x v="2"/>
    <x v="1"/>
    <n v="5.97"/>
    <n v="35.82"/>
  </r>
  <r>
    <s v="QUQ-90580-772"/>
    <x v="28"/>
    <x v="31"/>
    <s v="L-M-0.2"/>
    <x v="0"/>
    <x v="31"/>
    <s v="zponting10@altervista.org"/>
    <s v="+1 (501) 172-1476"/>
    <s v="Little Rock"/>
    <x v="0"/>
    <x v="1"/>
    <x v="3"/>
    <x v="0"/>
    <x v="3"/>
    <n v="4.3650000000000002"/>
    <n v="8.73"/>
  </r>
  <r>
    <s v="LGD-24408-274"/>
    <x v="29"/>
    <x v="32"/>
    <s v="L-L-0.5"/>
    <x v="3"/>
    <x v="32"/>
    <s v="sstrase11@booking.com"/>
    <s v="+1 (303) 579-8015"/>
    <s v="Denver"/>
    <x v="0"/>
    <x v="1"/>
    <x v="3"/>
    <x v="1"/>
    <x v="1"/>
    <n v="9.51"/>
    <n v="28.53"/>
  </r>
  <r>
    <s v="HCT-95608-959"/>
    <x v="30"/>
    <x v="33"/>
    <s v="R-M-2.5"/>
    <x v="1"/>
    <x v="33"/>
    <s v="dde12@unesco.org"/>
    <s v="+1 (612) 492-5160"/>
    <s v="Minneapolis"/>
    <x v="0"/>
    <x v="1"/>
    <x v="0"/>
    <x v="0"/>
    <x v="2"/>
    <n v="22.884999999999998"/>
    <n v="114.42499999999998"/>
  </r>
  <r>
    <s v="OFX-99147-470"/>
    <x v="31"/>
    <x v="34"/>
    <s v="R-M-1"/>
    <x v="5"/>
    <x v="34"/>
    <n v="0"/>
    <n v="0"/>
    <s v="Tucson"/>
    <x v="0"/>
    <x v="0"/>
    <x v="0"/>
    <x v="0"/>
    <x v="0"/>
    <n v="9.9499999999999993"/>
    <n v="59.699999999999996"/>
  </r>
  <r>
    <s v="LUO-37559-016"/>
    <x v="32"/>
    <x v="35"/>
    <s v="L-M-1"/>
    <x v="3"/>
    <x v="35"/>
    <n v="0"/>
    <s v="+1 (504) 545-1478"/>
    <s v="New Orleans"/>
    <x v="0"/>
    <x v="1"/>
    <x v="3"/>
    <x v="0"/>
    <x v="0"/>
    <n v="14.55"/>
    <n v="43.650000000000006"/>
  </r>
  <r>
    <s v="XWC-20610-167"/>
    <x v="33"/>
    <x v="36"/>
    <s v="E-D-0.2"/>
    <x v="0"/>
    <x v="36"/>
    <s v="lyeoland15@pbs.org"/>
    <s v="+1 (860) 576-2887"/>
    <s v="Hartford"/>
    <x v="0"/>
    <x v="0"/>
    <x v="1"/>
    <x v="2"/>
    <x v="3"/>
    <n v="3.645"/>
    <n v="7.29"/>
  </r>
  <r>
    <s v="GPU-79113-136"/>
    <x v="34"/>
    <x v="37"/>
    <s v="R-D-0.2"/>
    <x v="3"/>
    <x v="37"/>
    <s v="atolworthy16@toplist.cz"/>
    <s v="+1 (801) 722-4425"/>
    <s v="Ogden"/>
    <x v="0"/>
    <x v="0"/>
    <x v="0"/>
    <x v="2"/>
    <x v="3"/>
    <n v="2.6849999999999996"/>
    <n v="8.0549999999999997"/>
  </r>
  <r>
    <s v="ULR-52653-960"/>
    <x v="35"/>
    <x v="38"/>
    <s v="L-L-2.5"/>
    <x v="0"/>
    <x v="38"/>
    <n v="0"/>
    <s v="+1 (617) 493-7594"/>
    <s v="Boston"/>
    <x v="0"/>
    <x v="1"/>
    <x v="3"/>
    <x v="1"/>
    <x v="2"/>
    <n v="36.454999999999998"/>
    <n v="72.91"/>
  </r>
  <r>
    <s v="HPI-42308-142"/>
    <x v="36"/>
    <x v="39"/>
    <s v="E-M-0.5"/>
    <x v="0"/>
    <x v="39"/>
    <s v="obaudassi18@seesaa.net"/>
    <s v="+1 (585) 356-6251"/>
    <s v="Rochester"/>
    <x v="0"/>
    <x v="0"/>
    <x v="1"/>
    <x v="0"/>
    <x v="1"/>
    <n v="8.25"/>
    <n v="16.5"/>
  </r>
  <r>
    <s v="XHI-30227-581"/>
    <x v="37"/>
    <x v="40"/>
    <s v="L-D-2.5"/>
    <x v="5"/>
    <x v="40"/>
    <s v="pkingsbury19@comcast.net"/>
    <s v="+1 (917) 705-8224"/>
    <s v="Bronx"/>
    <x v="0"/>
    <x v="1"/>
    <x v="3"/>
    <x v="2"/>
    <x v="2"/>
    <n v="29.784999999999997"/>
    <n v="178.70999999999998"/>
  </r>
  <r>
    <s v="DJH-05202-380"/>
    <x v="38"/>
    <x v="41"/>
    <s v="E-M-2.5"/>
    <x v="0"/>
    <x v="41"/>
    <n v="0"/>
    <s v="+1 (205) 923-1460"/>
    <s v="Birmingham"/>
    <x v="0"/>
    <x v="0"/>
    <x v="1"/>
    <x v="0"/>
    <x v="2"/>
    <n v="31.624999999999996"/>
    <n v="63.249999999999993"/>
  </r>
  <r>
    <s v="VMW-26889-781"/>
    <x v="39"/>
    <x v="42"/>
    <s v="A-L-0.2"/>
    <x v="0"/>
    <x v="42"/>
    <s v="acurley1b@hao123.com"/>
    <s v="+1 (760) 840-3808"/>
    <s v="San Bernardino"/>
    <x v="0"/>
    <x v="0"/>
    <x v="2"/>
    <x v="1"/>
    <x v="3"/>
    <n v="3.8849999999999998"/>
    <n v="7.77"/>
  </r>
  <r>
    <s v="DBU-81099-586"/>
    <x v="40"/>
    <x v="43"/>
    <s v="A-D-2.5"/>
    <x v="4"/>
    <x v="43"/>
    <s v="rmcgilvary1c@tamu.edu"/>
    <n v="0"/>
    <s v="Norfolk"/>
    <x v="0"/>
    <x v="1"/>
    <x v="2"/>
    <x v="2"/>
    <x v="2"/>
    <n v="22.884999999999998"/>
    <n v="91.539999999999992"/>
  </r>
  <r>
    <s v="PQA-54820-810"/>
    <x v="41"/>
    <x v="44"/>
    <s v="A-L-1"/>
    <x v="3"/>
    <x v="44"/>
    <s v="ipikett1d@xinhuanet.com"/>
    <s v="+1 (202) 871-9039"/>
    <s v="Washington"/>
    <x v="0"/>
    <x v="1"/>
    <x v="2"/>
    <x v="1"/>
    <x v="0"/>
    <n v="12.95"/>
    <n v="38.849999999999994"/>
  </r>
  <r>
    <s v="XKB-41924-202"/>
    <x v="42"/>
    <x v="45"/>
    <s v="L-D-0.5"/>
    <x v="0"/>
    <x v="45"/>
    <s v="ibouldon1e@gizmodo.com"/>
    <s v="+1 (754) 391-4736"/>
    <s v="Fort Lauderdale"/>
    <x v="0"/>
    <x v="1"/>
    <x v="3"/>
    <x v="2"/>
    <x v="1"/>
    <n v="7.77"/>
    <n v="15.54"/>
  </r>
  <r>
    <s v="DWZ-69106-473"/>
    <x v="43"/>
    <x v="46"/>
    <s v="L-L-2.5"/>
    <x v="4"/>
    <x v="46"/>
    <s v="kflanders1f@over-blog.com"/>
    <s v="+353 (467) 720-7274"/>
    <s v="Crumlin"/>
    <x v="1"/>
    <x v="0"/>
    <x v="3"/>
    <x v="1"/>
    <x v="2"/>
    <n v="36.454999999999998"/>
    <n v="145.82"/>
  </r>
  <r>
    <s v="YHV-68700-050"/>
    <x v="44"/>
    <x v="47"/>
    <s v="R-M-0.5"/>
    <x v="1"/>
    <x v="47"/>
    <s v="hmattioli1g@webmd.com"/>
    <n v="0"/>
    <s v="Kinloch"/>
    <x v="2"/>
    <x v="1"/>
    <x v="0"/>
    <x v="0"/>
    <x v="1"/>
    <n v="5.97"/>
    <n v="29.849999999999998"/>
  </r>
  <r>
    <s v="YHV-68700-050"/>
    <x v="44"/>
    <x v="47"/>
    <s v="L-L-2.5"/>
    <x v="0"/>
    <x v="47"/>
    <s v="hmattioli1g@webmd.com"/>
    <n v="0"/>
    <s v="Kinloch"/>
    <x v="2"/>
    <x v="1"/>
    <x v="3"/>
    <x v="1"/>
    <x v="2"/>
    <n v="36.454999999999998"/>
    <n v="72.91"/>
  </r>
  <r>
    <s v="KRB-88066-642"/>
    <x v="45"/>
    <x v="48"/>
    <s v="L-M-1"/>
    <x v="1"/>
    <x v="48"/>
    <s v="agillard1i@issuu.com"/>
    <s v="+1 (419) 663-2236"/>
    <s v="Toledo"/>
    <x v="0"/>
    <x v="1"/>
    <x v="3"/>
    <x v="0"/>
    <x v="0"/>
    <n v="14.55"/>
    <n v="72.75"/>
  </r>
  <r>
    <s v="LQU-08404-173"/>
    <x v="46"/>
    <x v="49"/>
    <s v="L-L-1"/>
    <x v="3"/>
    <x v="49"/>
    <n v="0"/>
    <s v="+1 (609) 409-7044"/>
    <s v="Trenton"/>
    <x v="0"/>
    <x v="1"/>
    <x v="3"/>
    <x v="1"/>
    <x v="0"/>
    <n v="15.85"/>
    <n v="47.55"/>
  </r>
  <r>
    <s v="CWK-60159-881"/>
    <x v="47"/>
    <x v="50"/>
    <s v="E-D-0.2"/>
    <x v="3"/>
    <x v="50"/>
    <s v="tgrizard1k@odnoklassniki.ru"/>
    <s v="+1 (813) 243-2150"/>
    <s v="Tampa"/>
    <x v="0"/>
    <x v="0"/>
    <x v="1"/>
    <x v="2"/>
    <x v="3"/>
    <n v="3.645"/>
    <n v="10.935"/>
  </r>
  <r>
    <s v="EEG-74197-843"/>
    <x v="48"/>
    <x v="51"/>
    <s v="E-L-1"/>
    <x v="4"/>
    <x v="51"/>
    <s v="rrelton1l@stanford.edu"/>
    <s v="+1 (850) 626-1181"/>
    <s v="Pensacola"/>
    <x v="0"/>
    <x v="1"/>
    <x v="1"/>
    <x v="1"/>
    <x v="0"/>
    <n v="14.85"/>
    <n v="59.4"/>
  </r>
  <r>
    <s v="UCZ-59708-525"/>
    <x v="49"/>
    <x v="52"/>
    <s v="L-D-2.5"/>
    <x v="3"/>
    <x v="52"/>
    <n v="0"/>
    <s v="+1 (813) 759-3534"/>
    <s v="Zephyrhills"/>
    <x v="0"/>
    <x v="0"/>
    <x v="3"/>
    <x v="2"/>
    <x v="2"/>
    <n v="29.784999999999997"/>
    <n v="89.35499999999999"/>
  </r>
  <r>
    <s v="HUB-47311-849"/>
    <x v="50"/>
    <x v="53"/>
    <s v="L-M-0.5"/>
    <x v="3"/>
    <x v="53"/>
    <s v="sgilroy1n@eepurl.com"/>
    <n v="0"/>
    <s v="Saint Paul"/>
    <x v="0"/>
    <x v="0"/>
    <x v="3"/>
    <x v="0"/>
    <x v="1"/>
    <n v="8.73"/>
    <n v="26.19"/>
  </r>
  <r>
    <s v="WYM-17686-694"/>
    <x v="51"/>
    <x v="54"/>
    <s v="A-D-2.5"/>
    <x v="1"/>
    <x v="54"/>
    <s v="ccottingham1o@wikipedia.org"/>
    <s v="+1 (260) 764-1820"/>
    <s v="Fort Wayne"/>
    <x v="0"/>
    <x v="1"/>
    <x v="2"/>
    <x v="2"/>
    <x v="2"/>
    <n v="22.884999999999998"/>
    <n v="114.42499999999998"/>
  </r>
  <r>
    <s v="ZYQ-15797-695"/>
    <x v="52"/>
    <x v="55"/>
    <s v="R-D-0.5"/>
    <x v="1"/>
    <x v="55"/>
    <n v="0"/>
    <s v="+44 (177) 260-5076"/>
    <s v="Wootton"/>
    <x v="2"/>
    <x v="0"/>
    <x v="0"/>
    <x v="2"/>
    <x v="1"/>
    <n v="5.3699999999999992"/>
    <n v="26.849999999999994"/>
  </r>
  <r>
    <s v="EEJ-16185-108"/>
    <x v="53"/>
    <x v="56"/>
    <s v="L-L-0.2"/>
    <x v="1"/>
    <x v="56"/>
    <n v="0"/>
    <s v="+1 (239) 347-9766"/>
    <s v="Naples"/>
    <x v="0"/>
    <x v="0"/>
    <x v="3"/>
    <x v="1"/>
    <x v="3"/>
    <n v="4.7549999999999999"/>
    <n v="23.774999999999999"/>
  </r>
  <r>
    <s v="RWR-77888-800"/>
    <x v="54"/>
    <x v="57"/>
    <s v="A-M-0.5"/>
    <x v="2"/>
    <x v="57"/>
    <s v="adykes1r@eventbrite.com"/>
    <s v="+1 (312) 111-6203"/>
    <s v="Chicago"/>
    <x v="0"/>
    <x v="1"/>
    <x v="2"/>
    <x v="0"/>
    <x v="1"/>
    <n v="6.75"/>
    <n v="6.75"/>
  </r>
  <r>
    <s v="LHN-75209-742"/>
    <x v="55"/>
    <x v="58"/>
    <s v="R-M-0.5"/>
    <x v="5"/>
    <x v="58"/>
    <n v="0"/>
    <s v="+1 (973) 434-8662"/>
    <s v="Newark"/>
    <x v="0"/>
    <x v="0"/>
    <x v="0"/>
    <x v="0"/>
    <x v="1"/>
    <n v="5.97"/>
    <n v="35.82"/>
  </r>
  <r>
    <s v="TIR-71396-998"/>
    <x v="56"/>
    <x v="59"/>
    <s v="R-D-2.5"/>
    <x v="4"/>
    <x v="59"/>
    <s v="acockrem1t@engadget.com"/>
    <s v="+1 (571) 316-8217"/>
    <s v="Vienna"/>
    <x v="0"/>
    <x v="0"/>
    <x v="0"/>
    <x v="2"/>
    <x v="2"/>
    <n v="20.584999999999997"/>
    <n v="82.339999999999989"/>
  </r>
  <r>
    <s v="RXF-37618-213"/>
    <x v="57"/>
    <x v="60"/>
    <s v="R-L-0.5"/>
    <x v="2"/>
    <x v="60"/>
    <s v="bumpleby1u@soundcloud.com"/>
    <s v="+1 (682) 627-0888"/>
    <s v="Fort Worth"/>
    <x v="0"/>
    <x v="0"/>
    <x v="0"/>
    <x v="1"/>
    <x v="1"/>
    <n v="7.169999999999999"/>
    <n v="7.169999999999999"/>
  </r>
  <r>
    <s v="ANM-16388-634"/>
    <x v="58"/>
    <x v="61"/>
    <s v="L-L-0.2"/>
    <x v="0"/>
    <x v="61"/>
    <s v="nsaleway1v@dedecms.com"/>
    <s v="+1 (323) 473-0294"/>
    <s v="Burbank"/>
    <x v="0"/>
    <x v="1"/>
    <x v="3"/>
    <x v="1"/>
    <x v="3"/>
    <n v="4.7549999999999999"/>
    <n v="9.51"/>
  </r>
  <r>
    <s v="WYL-29300-070"/>
    <x v="59"/>
    <x v="62"/>
    <s v="R-M-0.2"/>
    <x v="2"/>
    <x v="62"/>
    <s v="hgoulter1w@abc.net.au"/>
    <s v="+1 (423) 764-7751"/>
    <s v="Kingsport"/>
    <x v="0"/>
    <x v="1"/>
    <x v="0"/>
    <x v="0"/>
    <x v="3"/>
    <n v="2.9849999999999999"/>
    <n v="2.9849999999999999"/>
  </r>
  <r>
    <s v="JHW-74554-805"/>
    <x v="60"/>
    <x v="63"/>
    <s v="R-M-1"/>
    <x v="5"/>
    <x v="63"/>
    <s v="grizzello1x@symantec.com"/>
    <s v="+44 (247) 225-8003"/>
    <s v="Liverpool"/>
    <x v="2"/>
    <x v="0"/>
    <x v="0"/>
    <x v="0"/>
    <x v="0"/>
    <n v="9.9499999999999993"/>
    <n v="59.699999999999996"/>
  </r>
  <r>
    <s v="KYS-27063-603"/>
    <x v="61"/>
    <x v="64"/>
    <s v="E-L-2.5"/>
    <x v="4"/>
    <x v="64"/>
    <s v="slist1y@mapquest.com"/>
    <s v="+1 (614) 279-9816"/>
    <s v="Columbus"/>
    <x v="0"/>
    <x v="1"/>
    <x v="1"/>
    <x v="1"/>
    <x v="2"/>
    <n v="34.154999999999994"/>
    <n v="136.61999999999998"/>
  </r>
  <r>
    <s v="GAZ-58626-277"/>
    <x v="62"/>
    <x v="65"/>
    <s v="L-L-0.2"/>
    <x v="0"/>
    <x v="65"/>
    <s v="sedmondson1z@theguardian.com"/>
    <s v="+353 (248) 428-7978"/>
    <s v="Newmarket on Fergus"/>
    <x v="1"/>
    <x v="1"/>
    <x v="3"/>
    <x v="1"/>
    <x v="3"/>
    <n v="4.7549999999999999"/>
    <n v="9.51"/>
  </r>
  <r>
    <s v="RPJ-37787-335"/>
    <x v="63"/>
    <x v="66"/>
    <s v="A-M-2.5"/>
    <x v="3"/>
    <x v="66"/>
    <n v="0"/>
    <s v="+1 (504) 209-2724"/>
    <s v="New Orleans"/>
    <x v="0"/>
    <x v="1"/>
    <x v="2"/>
    <x v="0"/>
    <x v="2"/>
    <n v="25.874999999999996"/>
    <n v="77.624999999999986"/>
  </r>
  <r>
    <s v="LEF-83057-763"/>
    <x v="64"/>
    <x v="67"/>
    <s v="L-M-0.2"/>
    <x v="1"/>
    <x v="67"/>
    <n v="0"/>
    <s v="+1 (704) 799-5219"/>
    <s v="Charlotte"/>
    <x v="0"/>
    <x v="0"/>
    <x v="3"/>
    <x v="0"/>
    <x v="3"/>
    <n v="4.3650000000000002"/>
    <n v="21.825000000000003"/>
  </r>
  <r>
    <s v="RPW-36123-215"/>
    <x v="65"/>
    <x v="68"/>
    <s v="E-L-0.5"/>
    <x v="0"/>
    <x v="68"/>
    <s v="jrangall22@newsvine.com"/>
    <s v="+1 (781) 512-6637"/>
    <s v="Springfield"/>
    <x v="0"/>
    <x v="0"/>
    <x v="1"/>
    <x v="1"/>
    <x v="1"/>
    <n v="8.91"/>
    <n v="17.82"/>
  </r>
  <r>
    <s v="WLL-59044-117"/>
    <x v="66"/>
    <x v="69"/>
    <s v="R-D-1"/>
    <x v="5"/>
    <x v="69"/>
    <s v="kboorn23@ezinearticles.com"/>
    <s v="+353 (359) 134-1550"/>
    <s v="Listowel"/>
    <x v="1"/>
    <x v="0"/>
    <x v="0"/>
    <x v="2"/>
    <x v="0"/>
    <n v="8.9499999999999993"/>
    <n v="53.699999999999996"/>
  </r>
  <r>
    <s v="AWT-22827-563"/>
    <x v="67"/>
    <x v="70"/>
    <s v="R-L-0.2"/>
    <x v="2"/>
    <x v="70"/>
    <n v="0"/>
    <s v="+353 (569) 458-9673"/>
    <s v="Moycullen"/>
    <x v="1"/>
    <x v="0"/>
    <x v="0"/>
    <x v="1"/>
    <x v="3"/>
    <n v="3.5849999999999995"/>
    <n v="3.5849999999999995"/>
  </r>
  <r>
    <s v="QLM-07145-668"/>
    <x v="68"/>
    <x v="71"/>
    <s v="E-D-0.2"/>
    <x v="0"/>
    <x v="71"/>
    <s v="celgey25@webs.com"/>
    <s v="+1 (432) 261-0702"/>
    <s v="Midland"/>
    <x v="0"/>
    <x v="1"/>
    <x v="1"/>
    <x v="2"/>
    <x v="3"/>
    <n v="3.645"/>
    <n v="7.29"/>
  </r>
  <r>
    <s v="HVQ-64398-930"/>
    <x v="69"/>
    <x v="72"/>
    <s v="A-M-0.5"/>
    <x v="5"/>
    <x v="72"/>
    <s v="lmizzi26@rakuten.co.jp"/>
    <s v="+1 (214) 719-8530"/>
    <s v="Dallas"/>
    <x v="0"/>
    <x v="0"/>
    <x v="2"/>
    <x v="0"/>
    <x v="1"/>
    <n v="6.75"/>
    <n v="40.5"/>
  </r>
  <r>
    <s v="WRT-40778-247"/>
    <x v="70"/>
    <x v="73"/>
    <s v="R-L-1"/>
    <x v="4"/>
    <x v="73"/>
    <s v="cgiacomazzo27@jigsy.com"/>
    <s v="+1 (571) 703-2064"/>
    <s v="Dulles"/>
    <x v="0"/>
    <x v="1"/>
    <x v="0"/>
    <x v="1"/>
    <x v="0"/>
    <n v="11.95"/>
    <n v="47.8"/>
  </r>
  <r>
    <s v="SUB-13006-125"/>
    <x v="71"/>
    <x v="74"/>
    <s v="A-L-0.5"/>
    <x v="1"/>
    <x v="74"/>
    <s v="aarnow28@arizona.edu"/>
    <s v="+1 (650) 238-1964"/>
    <s v="Oakland"/>
    <x v="0"/>
    <x v="0"/>
    <x v="2"/>
    <x v="1"/>
    <x v="1"/>
    <n v="7.77"/>
    <n v="38.849999999999994"/>
  </r>
  <r>
    <s v="CQM-49696-263"/>
    <x v="72"/>
    <x v="75"/>
    <s v="L-L-2.5"/>
    <x v="3"/>
    <x v="75"/>
    <s v="syann29@senate.gov"/>
    <s v="+1 (719) 803-5276"/>
    <s v="Colorado Springs"/>
    <x v="0"/>
    <x v="0"/>
    <x v="3"/>
    <x v="1"/>
    <x v="2"/>
    <n v="36.454999999999998"/>
    <n v="109.36499999999999"/>
  </r>
  <r>
    <s v="KXN-85094-246"/>
    <x v="73"/>
    <x v="76"/>
    <s v="L-M-2.5"/>
    <x v="3"/>
    <x v="76"/>
    <s v="bnaulls2a@tiny.cc"/>
    <s v="+353 (809) 128-0755"/>
    <s v="Adare"/>
    <x v="1"/>
    <x v="0"/>
    <x v="3"/>
    <x v="0"/>
    <x v="2"/>
    <n v="33.464999999999996"/>
    <n v="100.39499999999998"/>
  </r>
  <r>
    <s v="XOQ-12405-419"/>
    <x v="74"/>
    <x v="77"/>
    <s v="R-D-2.5"/>
    <x v="4"/>
    <x v="77"/>
    <n v="0"/>
    <s v="+1 (716) 869-3749"/>
    <s v="Buffalo"/>
    <x v="0"/>
    <x v="0"/>
    <x v="0"/>
    <x v="2"/>
    <x v="2"/>
    <n v="20.584999999999997"/>
    <n v="82.339999999999989"/>
  </r>
  <r>
    <s v="HYF-10254-369"/>
    <x v="75"/>
    <x v="78"/>
    <s v="L-L-0.5"/>
    <x v="2"/>
    <x v="78"/>
    <s v="zsherewood2c@apache.org"/>
    <s v="+1 (209) 433-7924"/>
    <s v="Fresno"/>
    <x v="0"/>
    <x v="1"/>
    <x v="3"/>
    <x v="1"/>
    <x v="1"/>
    <n v="9.51"/>
    <n v="9.51"/>
  </r>
  <r>
    <s v="XXJ-47000-307"/>
    <x v="76"/>
    <x v="79"/>
    <s v="A-L-2.5"/>
    <x v="3"/>
    <x v="79"/>
    <s v="jdufaire2d@fc2.com"/>
    <n v="0"/>
    <s v="Fort Worth"/>
    <x v="0"/>
    <x v="1"/>
    <x v="2"/>
    <x v="1"/>
    <x v="2"/>
    <n v="29.784999999999997"/>
    <n v="89.35499999999999"/>
  </r>
  <r>
    <s v="XXJ-47000-307"/>
    <x v="76"/>
    <x v="79"/>
    <s v="A-D-0.2"/>
    <x v="4"/>
    <x v="79"/>
    <s v="jdufaire2d@fc2.com"/>
    <n v="0"/>
    <s v="Fort Worth"/>
    <x v="0"/>
    <x v="1"/>
    <x v="2"/>
    <x v="2"/>
    <x v="3"/>
    <n v="2.9849999999999999"/>
    <n v="11.94"/>
  </r>
  <r>
    <s v="ZDK-82166-357"/>
    <x v="77"/>
    <x v="80"/>
    <s v="A-M-1"/>
    <x v="3"/>
    <x v="80"/>
    <s v="bkeaveney2f@netlog.com"/>
    <n v="0"/>
    <s v="Beaumont"/>
    <x v="0"/>
    <x v="1"/>
    <x v="2"/>
    <x v="0"/>
    <x v="0"/>
    <n v="11.25"/>
    <n v="33.75"/>
  </r>
  <r>
    <s v="IHN-19982-362"/>
    <x v="78"/>
    <x v="81"/>
    <s v="R-L-1"/>
    <x v="3"/>
    <x v="81"/>
    <s v="egrise2g@cargocollective.com"/>
    <n v="0"/>
    <s v="Reno"/>
    <x v="0"/>
    <x v="1"/>
    <x v="0"/>
    <x v="1"/>
    <x v="0"/>
    <n v="11.95"/>
    <n v="35.849999999999994"/>
  </r>
  <r>
    <s v="VMT-10030-889"/>
    <x v="79"/>
    <x v="82"/>
    <s v="A-L-1"/>
    <x v="5"/>
    <x v="82"/>
    <s v="tgottelier2h@vistaprint.com"/>
    <s v="+1 (816) 743-8492"/>
    <s v="Kansas City"/>
    <x v="0"/>
    <x v="1"/>
    <x v="2"/>
    <x v="1"/>
    <x v="0"/>
    <n v="12.95"/>
    <n v="77.699999999999989"/>
  </r>
  <r>
    <s v="NHL-11063-100"/>
    <x v="80"/>
    <x v="83"/>
    <s v="A-L-1"/>
    <x v="4"/>
    <x v="83"/>
    <n v="0"/>
    <s v="+353 (576) 222-5069"/>
    <s v="Crumlin"/>
    <x v="1"/>
    <x v="0"/>
    <x v="2"/>
    <x v="1"/>
    <x v="0"/>
    <n v="12.95"/>
    <n v="51.8"/>
  </r>
  <r>
    <s v="ROV-87448-086"/>
    <x v="81"/>
    <x v="84"/>
    <s v="A-M-2.5"/>
    <x v="4"/>
    <x v="84"/>
    <s v="agreenhead2j@dailymail.co.uk"/>
    <s v="+1 (951) 797-0738"/>
    <s v="Corona"/>
    <x v="0"/>
    <x v="1"/>
    <x v="2"/>
    <x v="0"/>
    <x v="2"/>
    <n v="25.874999999999996"/>
    <n v="103.49999999999999"/>
  </r>
  <r>
    <s v="DGY-35773-612"/>
    <x v="82"/>
    <x v="85"/>
    <s v="E-L-1"/>
    <x v="3"/>
    <x v="85"/>
    <n v="0"/>
    <s v="+1 (512) 430-4374"/>
    <s v="Austin"/>
    <x v="0"/>
    <x v="0"/>
    <x v="1"/>
    <x v="1"/>
    <x v="0"/>
    <n v="14.85"/>
    <n v="44.55"/>
  </r>
  <r>
    <s v="YWH-50638-556"/>
    <x v="83"/>
    <x v="86"/>
    <s v="E-L-0.5"/>
    <x v="4"/>
    <x v="86"/>
    <s v="elangcaster2l@spotify.com"/>
    <s v="+44 (547) 590-3103"/>
    <s v="Normanton"/>
    <x v="2"/>
    <x v="0"/>
    <x v="1"/>
    <x v="1"/>
    <x v="1"/>
    <n v="8.91"/>
    <n v="35.64"/>
  </r>
  <r>
    <s v="ISL-11200-600"/>
    <x v="84"/>
    <x v="87"/>
    <s v="A-D-0.2"/>
    <x v="5"/>
    <x v="87"/>
    <n v="0"/>
    <n v="0"/>
    <s v="Charlesland"/>
    <x v="1"/>
    <x v="0"/>
    <x v="2"/>
    <x v="2"/>
    <x v="3"/>
    <n v="2.9849999999999999"/>
    <n v="17.91"/>
  </r>
  <r>
    <s v="LBZ-75997-047"/>
    <x v="85"/>
    <x v="88"/>
    <s v="A-M-2.5"/>
    <x v="5"/>
    <x v="88"/>
    <s v="nmagauran2n@51.la"/>
    <n v="0"/>
    <s v="Fresno"/>
    <x v="0"/>
    <x v="1"/>
    <x v="2"/>
    <x v="0"/>
    <x v="2"/>
    <n v="25.874999999999996"/>
    <n v="155.24999999999997"/>
  </r>
  <r>
    <s v="EUH-08089-954"/>
    <x v="86"/>
    <x v="89"/>
    <s v="A-D-0.2"/>
    <x v="0"/>
    <x v="89"/>
    <s v="vkirdsch2o@google.fr"/>
    <n v="0"/>
    <s v="Saint Louis"/>
    <x v="0"/>
    <x v="1"/>
    <x v="2"/>
    <x v="2"/>
    <x v="3"/>
    <n v="2.9849999999999999"/>
    <n v="5.97"/>
  </r>
  <r>
    <s v="BLD-12227-251"/>
    <x v="87"/>
    <x v="90"/>
    <s v="A-M-0.5"/>
    <x v="0"/>
    <x v="90"/>
    <s v="iwhapple2p@com.com"/>
    <s v="+1 (559) 522-1152"/>
    <s v="Fresno"/>
    <x v="0"/>
    <x v="1"/>
    <x v="2"/>
    <x v="0"/>
    <x v="1"/>
    <n v="6.75"/>
    <n v="13.5"/>
  </r>
  <r>
    <s v="OPY-30711-853"/>
    <x v="25"/>
    <x v="91"/>
    <s v="A-D-0.2"/>
    <x v="2"/>
    <x v="91"/>
    <n v="0"/>
    <s v="+353 (338) 743-8327"/>
    <s v="Confey"/>
    <x v="1"/>
    <x v="1"/>
    <x v="2"/>
    <x v="2"/>
    <x v="3"/>
    <n v="2.9849999999999999"/>
    <n v="2.9849999999999999"/>
  </r>
  <r>
    <s v="DBC-44122-300"/>
    <x v="88"/>
    <x v="92"/>
    <s v="L-M-0.2"/>
    <x v="3"/>
    <x v="92"/>
    <n v="0"/>
    <s v="+1 (614) 370-6392"/>
    <s v="Columbus"/>
    <x v="0"/>
    <x v="0"/>
    <x v="3"/>
    <x v="0"/>
    <x v="3"/>
    <n v="4.3650000000000002"/>
    <n v="13.095000000000001"/>
  </r>
  <r>
    <s v="FJQ-60035-234"/>
    <x v="89"/>
    <x v="93"/>
    <s v="A-L-0.2"/>
    <x v="0"/>
    <x v="93"/>
    <n v="0"/>
    <s v="+1 (209) 148-6668"/>
    <s v="Stockton"/>
    <x v="0"/>
    <x v="0"/>
    <x v="2"/>
    <x v="1"/>
    <x v="3"/>
    <n v="3.8849999999999998"/>
    <n v="7.77"/>
  </r>
  <r>
    <s v="HSF-66926-425"/>
    <x v="90"/>
    <x v="94"/>
    <s v="L-D-2.5"/>
    <x v="1"/>
    <x v="94"/>
    <s v="nyoules2t@reference.com"/>
    <s v="+353 (641) 846-7654"/>
    <s v="Edgeworthstown"/>
    <x v="1"/>
    <x v="0"/>
    <x v="3"/>
    <x v="2"/>
    <x v="2"/>
    <n v="29.784999999999997"/>
    <n v="148.92499999999998"/>
  </r>
  <r>
    <s v="LQG-41416-375"/>
    <x v="91"/>
    <x v="95"/>
    <s v="L-D-1"/>
    <x v="3"/>
    <x v="95"/>
    <s v="daizikovitz2u@answers.com"/>
    <s v="+353 (766) 141-6317"/>
    <s v="Leixlip"/>
    <x v="1"/>
    <x v="0"/>
    <x v="3"/>
    <x v="2"/>
    <x v="0"/>
    <n v="12.95"/>
    <n v="38.849999999999994"/>
  </r>
  <r>
    <s v="VZO-97265-841"/>
    <x v="92"/>
    <x v="96"/>
    <s v="R-M-0.2"/>
    <x v="4"/>
    <x v="96"/>
    <s v="brevel2v@fastcompany.com"/>
    <s v="+1 (585) 775-6952"/>
    <s v="Rochester"/>
    <x v="0"/>
    <x v="1"/>
    <x v="0"/>
    <x v="0"/>
    <x v="3"/>
    <n v="2.9849999999999999"/>
    <n v="11.94"/>
  </r>
  <r>
    <s v="MOR-12987-399"/>
    <x v="93"/>
    <x v="97"/>
    <s v="L-M-1"/>
    <x v="5"/>
    <x v="97"/>
    <s v="epriddis2w@nationalgeographic.com"/>
    <s v="+1 (205) 133-0205"/>
    <s v="Tuscaloosa"/>
    <x v="0"/>
    <x v="1"/>
    <x v="3"/>
    <x v="0"/>
    <x v="0"/>
    <n v="14.55"/>
    <n v="87.300000000000011"/>
  </r>
  <r>
    <s v="UOA-23786-489"/>
    <x v="94"/>
    <x v="98"/>
    <s v="A-M-0.5"/>
    <x v="5"/>
    <x v="98"/>
    <s v="qveel2x@jugem.jp"/>
    <s v="+1 (713) 750-9202"/>
    <s v="Houston"/>
    <x v="0"/>
    <x v="0"/>
    <x v="2"/>
    <x v="0"/>
    <x v="1"/>
    <n v="6.75"/>
    <n v="40.5"/>
  </r>
  <r>
    <s v="AJL-52941-018"/>
    <x v="95"/>
    <x v="99"/>
    <s v="E-D-1"/>
    <x v="0"/>
    <x v="99"/>
    <s v="lconyers2y@twitter.com"/>
    <s v="+1 (915) 476-5712"/>
    <s v="El Paso"/>
    <x v="0"/>
    <x v="1"/>
    <x v="1"/>
    <x v="2"/>
    <x v="0"/>
    <n v="12.15"/>
    <n v="24.3"/>
  </r>
  <r>
    <s v="XSZ-84273-421"/>
    <x v="96"/>
    <x v="100"/>
    <s v="R-M-0.5"/>
    <x v="3"/>
    <x v="100"/>
    <s v="pwye2z@dagondesign.com"/>
    <s v="+1 (719) 620-1128"/>
    <s v="Colorado Springs"/>
    <x v="0"/>
    <x v="0"/>
    <x v="0"/>
    <x v="0"/>
    <x v="1"/>
    <n v="5.97"/>
    <n v="17.91"/>
  </r>
  <r>
    <s v="NUN-48214-216"/>
    <x v="97"/>
    <x v="101"/>
    <s v="A-M-0.5"/>
    <x v="4"/>
    <x v="101"/>
    <n v="0"/>
    <s v="+1 (260) 613-2279"/>
    <s v="Fort Wayne"/>
    <x v="0"/>
    <x v="1"/>
    <x v="2"/>
    <x v="0"/>
    <x v="1"/>
    <n v="6.75"/>
    <n v="27"/>
  </r>
  <r>
    <s v="AKV-93064-769"/>
    <x v="98"/>
    <x v="102"/>
    <s v="L-D-0.5"/>
    <x v="2"/>
    <x v="102"/>
    <s v="tsheryn31@mtv.com"/>
    <s v="+1 (516) 826-3780"/>
    <s v="Port Washington"/>
    <x v="0"/>
    <x v="0"/>
    <x v="3"/>
    <x v="2"/>
    <x v="1"/>
    <n v="7.77"/>
    <n v="7.77"/>
  </r>
  <r>
    <s v="BRB-40903-533"/>
    <x v="99"/>
    <x v="103"/>
    <s v="E-L-0.2"/>
    <x v="3"/>
    <x v="103"/>
    <s v="mredgrave32@cargocollective.com"/>
    <s v="+1 (413) 691-2892"/>
    <s v="Springfield"/>
    <x v="0"/>
    <x v="0"/>
    <x v="1"/>
    <x v="1"/>
    <x v="3"/>
    <n v="4.4550000000000001"/>
    <n v="13.365"/>
  </r>
  <r>
    <s v="GPR-19973-483"/>
    <x v="100"/>
    <x v="104"/>
    <s v="R-D-0.5"/>
    <x v="1"/>
    <x v="104"/>
    <s v="bfominov33@yale.edu"/>
    <n v="0"/>
    <s v="Pensacola"/>
    <x v="0"/>
    <x v="1"/>
    <x v="0"/>
    <x v="2"/>
    <x v="1"/>
    <n v="5.3699999999999992"/>
    <n v="26.849999999999994"/>
  </r>
  <r>
    <s v="XIY-43041-882"/>
    <x v="101"/>
    <x v="105"/>
    <s v="A-M-1"/>
    <x v="2"/>
    <x v="105"/>
    <s v="scritchlow34@un.org"/>
    <s v="+1 (804) 428-7292"/>
    <s v="Richmond"/>
    <x v="0"/>
    <x v="1"/>
    <x v="2"/>
    <x v="0"/>
    <x v="0"/>
    <n v="11.25"/>
    <n v="11.25"/>
  </r>
  <r>
    <s v="YGY-98425-969"/>
    <x v="102"/>
    <x v="106"/>
    <s v="L-M-1"/>
    <x v="2"/>
    <x v="106"/>
    <s v="msteptow35@earthlink.net"/>
    <s v="+353 (266) 235-5189"/>
    <s v="Cherryville"/>
    <x v="1"/>
    <x v="1"/>
    <x v="3"/>
    <x v="0"/>
    <x v="0"/>
    <n v="14.55"/>
    <n v="14.55"/>
  </r>
  <r>
    <s v="MSB-08397-648"/>
    <x v="103"/>
    <x v="107"/>
    <s v="R-L-0.2"/>
    <x v="4"/>
    <x v="107"/>
    <n v="0"/>
    <s v="+1 (304) 532-7229"/>
    <s v="Huntington"/>
    <x v="0"/>
    <x v="1"/>
    <x v="0"/>
    <x v="1"/>
    <x v="3"/>
    <n v="3.5849999999999995"/>
    <n v="14.339999999999998"/>
  </r>
  <r>
    <s v="WDR-06028-345"/>
    <x v="104"/>
    <x v="108"/>
    <s v="L-L-1"/>
    <x v="2"/>
    <x v="108"/>
    <s v="imulliner37@pinterest.com"/>
    <s v="+44 (331) 777-9556"/>
    <s v="Birmingham"/>
    <x v="2"/>
    <x v="1"/>
    <x v="3"/>
    <x v="1"/>
    <x v="0"/>
    <n v="15.85"/>
    <n v="15.85"/>
  </r>
  <r>
    <s v="MXM-42948-061"/>
    <x v="105"/>
    <x v="109"/>
    <s v="L-L-0.2"/>
    <x v="4"/>
    <x v="109"/>
    <s v="gstandley38@dion.ne.jp"/>
    <s v="+353 (521) 138-4331"/>
    <s v="Killorglin"/>
    <x v="1"/>
    <x v="0"/>
    <x v="3"/>
    <x v="1"/>
    <x v="3"/>
    <n v="4.7549999999999999"/>
    <n v="19.02"/>
  </r>
  <r>
    <s v="MGQ-98961-173"/>
    <x v="11"/>
    <x v="110"/>
    <s v="L-L-0.5"/>
    <x v="4"/>
    <x v="110"/>
    <s v="bdrage39@youku.com"/>
    <s v="+1 (937) 566-3449"/>
    <s v="Dayton"/>
    <x v="0"/>
    <x v="1"/>
    <x v="3"/>
    <x v="1"/>
    <x v="1"/>
    <n v="9.51"/>
    <n v="38.04"/>
  </r>
  <r>
    <s v="RFH-64349-897"/>
    <x v="106"/>
    <x v="111"/>
    <s v="E-D-0.5"/>
    <x v="3"/>
    <x v="111"/>
    <s v="myallop3a@fema.gov"/>
    <s v="+1 (907) 267-1236"/>
    <s v="Anchorage"/>
    <x v="0"/>
    <x v="0"/>
    <x v="1"/>
    <x v="2"/>
    <x v="1"/>
    <n v="7.29"/>
    <n v="21.87"/>
  </r>
  <r>
    <s v="TKL-20738-660"/>
    <x v="107"/>
    <x v="112"/>
    <s v="E-M-0.2"/>
    <x v="2"/>
    <x v="112"/>
    <s v="cswitsur3b@chronoengine.com"/>
    <s v="+1 (615) 791-3142"/>
    <s v="Nashville"/>
    <x v="0"/>
    <x v="1"/>
    <x v="1"/>
    <x v="0"/>
    <x v="3"/>
    <n v="4.125"/>
    <n v="4.125"/>
  </r>
  <r>
    <s v="TKL-20738-660"/>
    <x v="107"/>
    <x v="112"/>
    <s v="A-L-0.2"/>
    <x v="2"/>
    <x v="112"/>
    <s v="cswitsur3b@chronoengine.com"/>
    <s v="+1 (615) 791-3142"/>
    <s v="Nashville"/>
    <x v="0"/>
    <x v="1"/>
    <x v="2"/>
    <x v="1"/>
    <x v="3"/>
    <n v="3.8849999999999998"/>
    <n v="3.8849999999999998"/>
  </r>
  <r>
    <s v="TKL-20738-660"/>
    <x v="107"/>
    <x v="112"/>
    <s v="E-M-1"/>
    <x v="1"/>
    <x v="112"/>
    <s v="cswitsur3b@chronoengine.com"/>
    <s v="+1 (615) 791-3142"/>
    <s v="Nashville"/>
    <x v="0"/>
    <x v="1"/>
    <x v="1"/>
    <x v="0"/>
    <x v="0"/>
    <n v="13.75"/>
    <n v="68.75"/>
  </r>
  <r>
    <s v="GOW-03198-575"/>
    <x v="108"/>
    <x v="113"/>
    <s v="A-D-0.5"/>
    <x v="4"/>
    <x v="113"/>
    <s v="mludwell3e@blogger.com"/>
    <s v="+1 (303) 242-3542"/>
    <s v="Denver"/>
    <x v="0"/>
    <x v="0"/>
    <x v="2"/>
    <x v="2"/>
    <x v="1"/>
    <n v="5.97"/>
    <n v="23.88"/>
  </r>
  <r>
    <s v="QJB-90477-635"/>
    <x v="109"/>
    <x v="114"/>
    <s v="L-L-2.5"/>
    <x v="4"/>
    <x v="114"/>
    <s v="dbeauchamp3f@usda.gov"/>
    <s v="+1 (203) 189-4256"/>
    <s v="Stamford"/>
    <x v="0"/>
    <x v="1"/>
    <x v="3"/>
    <x v="1"/>
    <x v="2"/>
    <n v="36.454999999999998"/>
    <n v="145.82"/>
  </r>
  <r>
    <s v="MWP-46239-785"/>
    <x v="110"/>
    <x v="115"/>
    <s v="L-M-0.2"/>
    <x v="1"/>
    <x v="115"/>
    <s v="srodliff3g@ted.com"/>
    <s v="+1 (757) 537-3012"/>
    <s v="Newport News"/>
    <x v="0"/>
    <x v="0"/>
    <x v="3"/>
    <x v="0"/>
    <x v="3"/>
    <n v="4.3650000000000002"/>
    <n v="21.825000000000003"/>
  </r>
  <r>
    <s v="QDV-03406-248"/>
    <x v="111"/>
    <x v="116"/>
    <s v="L-M-0.5"/>
    <x v="3"/>
    <x v="116"/>
    <s v="swoodham3h@businesswire.com"/>
    <s v="+353 (190) 188-4918"/>
    <s v="Drumcondra"/>
    <x v="1"/>
    <x v="0"/>
    <x v="3"/>
    <x v="0"/>
    <x v="1"/>
    <n v="8.73"/>
    <n v="26.19"/>
  </r>
  <r>
    <s v="GPH-40635-105"/>
    <x v="112"/>
    <x v="117"/>
    <s v="A-M-1"/>
    <x v="2"/>
    <x v="117"/>
    <s v="hsynnot3i@about.com"/>
    <s v="+1 (907) 245-0601"/>
    <s v="Anchorage"/>
    <x v="0"/>
    <x v="1"/>
    <x v="2"/>
    <x v="0"/>
    <x v="0"/>
    <n v="11.25"/>
    <n v="11.25"/>
  </r>
  <r>
    <s v="JOM-80930-071"/>
    <x v="113"/>
    <x v="118"/>
    <s v="L-D-1"/>
    <x v="5"/>
    <x v="118"/>
    <s v="rlepere3j@shop-pro.jp"/>
    <s v="+353 (792) 857-4513"/>
    <s v="Beaumont"/>
    <x v="1"/>
    <x v="1"/>
    <x v="3"/>
    <x v="2"/>
    <x v="0"/>
    <n v="12.95"/>
    <n v="77.699999999999989"/>
  </r>
  <r>
    <s v="OIL-26493-755"/>
    <x v="114"/>
    <x v="119"/>
    <s v="A-M-0.5"/>
    <x v="2"/>
    <x v="119"/>
    <s v="twoofinden3k@businesswire.com"/>
    <s v="+1 (701) 503-1067"/>
    <s v="Fargo"/>
    <x v="0"/>
    <x v="1"/>
    <x v="2"/>
    <x v="0"/>
    <x v="1"/>
    <n v="6.75"/>
    <n v="6.75"/>
  </r>
  <r>
    <s v="CYV-13426-645"/>
    <x v="115"/>
    <x v="120"/>
    <s v="E-D-1"/>
    <x v="2"/>
    <x v="120"/>
    <s v="edacca3l@google.pl"/>
    <s v="+1 (812) 921-5458"/>
    <s v="Evansville"/>
    <x v="0"/>
    <x v="0"/>
    <x v="1"/>
    <x v="2"/>
    <x v="0"/>
    <n v="12.15"/>
    <n v="12.15"/>
  </r>
  <r>
    <s v="WRP-39846-614"/>
    <x v="49"/>
    <x v="121"/>
    <s v="A-L-2.5"/>
    <x v="1"/>
    <x v="121"/>
    <n v="0"/>
    <s v="+353 (900) 633-2359"/>
    <s v="Cherryville"/>
    <x v="1"/>
    <x v="0"/>
    <x v="2"/>
    <x v="1"/>
    <x v="2"/>
    <n v="29.784999999999997"/>
    <n v="148.92499999999998"/>
  </r>
  <r>
    <s v="VDZ-76673-968"/>
    <x v="116"/>
    <x v="122"/>
    <s v="E-D-0.5"/>
    <x v="0"/>
    <x v="122"/>
    <s v="bhindsberg3n@blogs.com"/>
    <s v="+1 (704) 888-5303"/>
    <s v="Charlotte"/>
    <x v="0"/>
    <x v="0"/>
    <x v="1"/>
    <x v="2"/>
    <x v="1"/>
    <n v="7.29"/>
    <n v="14.58"/>
  </r>
  <r>
    <s v="VTV-03546-175"/>
    <x v="117"/>
    <x v="123"/>
    <s v="A-L-2.5"/>
    <x v="1"/>
    <x v="123"/>
    <s v="orobins3o@salon.com"/>
    <s v="+1 (256) 196-8054"/>
    <s v="Huntsville"/>
    <x v="0"/>
    <x v="0"/>
    <x v="2"/>
    <x v="1"/>
    <x v="2"/>
    <n v="29.784999999999997"/>
    <n v="148.92499999999998"/>
  </r>
  <r>
    <s v="GHR-72274-715"/>
    <x v="118"/>
    <x v="124"/>
    <s v="L-D-1"/>
    <x v="2"/>
    <x v="124"/>
    <s v="osyseland3p@independent.co.uk"/>
    <s v="+1 (714) 895-0210"/>
    <s v="Santa Ana"/>
    <x v="0"/>
    <x v="1"/>
    <x v="3"/>
    <x v="2"/>
    <x v="0"/>
    <n v="12.95"/>
    <n v="12.95"/>
  </r>
  <r>
    <s v="ZGK-97262-313"/>
    <x v="119"/>
    <x v="125"/>
    <s v="E-M-2.5"/>
    <x v="3"/>
    <x v="125"/>
    <n v="0"/>
    <n v="0"/>
    <s v="Washington"/>
    <x v="0"/>
    <x v="0"/>
    <x v="1"/>
    <x v="0"/>
    <x v="2"/>
    <n v="31.624999999999996"/>
    <n v="94.874999999999986"/>
  </r>
  <r>
    <s v="ZFS-30776-804"/>
    <x v="120"/>
    <x v="126"/>
    <s v="A-L-0.5"/>
    <x v="1"/>
    <x v="126"/>
    <s v="bmcamish2e@tripadvisor.com"/>
    <n v="0"/>
    <s v="Oklahoma City"/>
    <x v="0"/>
    <x v="0"/>
    <x v="2"/>
    <x v="1"/>
    <x v="1"/>
    <n v="7.77"/>
    <n v="38.849999999999994"/>
  </r>
  <r>
    <s v="QUU-91729-492"/>
    <x v="121"/>
    <x v="127"/>
    <s v="A-D-0.2"/>
    <x v="4"/>
    <x v="127"/>
    <s v="lkeenleyside3s@topsy.com"/>
    <s v="+1 (636) 713-5124"/>
    <s v="Saint Louis"/>
    <x v="0"/>
    <x v="1"/>
    <x v="2"/>
    <x v="2"/>
    <x v="3"/>
    <n v="2.9849999999999999"/>
    <n v="11.94"/>
  </r>
  <r>
    <s v="PVI-72795-960"/>
    <x v="122"/>
    <x v="128"/>
    <s v="E-L-2.5"/>
    <x v="3"/>
    <x v="128"/>
    <n v="0"/>
    <s v="+353 (994) 611-5746"/>
    <s v="Bailieborough"/>
    <x v="1"/>
    <x v="1"/>
    <x v="1"/>
    <x v="1"/>
    <x v="2"/>
    <n v="34.154999999999994"/>
    <n v="102.46499999999997"/>
  </r>
  <r>
    <s v="PPP-78935-365"/>
    <x v="123"/>
    <x v="129"/>
    <s v="E-D-1"/>
    <x v="4"/>
    <x v="129"/>
    <n v="0"/>
    <s v="+1 (808) 815-5051"/>
    <s v="Honolulu"/>
    <x v="0"/>
    <x v="1"/>
    <x v="1"/>
    <x v="2"/>
    <x v="0"/>
    <n v="12.15"/>
    <n v="48.6"/>
  </r>
  <r>
    <s v="JUO-34131-517"/>
    <x v="124"/>
    <x v="130"/>
    <s v="L-D-1"/>
    <x v="5"/>
    <x v="130"/>
    <n v="0"/>
    <s v="+1 (951) 638-0879"/>
    <s v="Corona"/>
    <x v="0"/>
    <x v="0"/>
    <x v="3"/>
    <x v="2"/>
    <x v="0"/>
    <n v="12.95"/>
    <n v="77.699999999999989"/>
  </r>
  <r>
    <s v="ZJE-89333-489"/>
    <x v="125"/>
    <x v="131"/>
    <s v="L-D-2.5"/>
    <x v="2"/>
    <x v="131"/>
    <s v="vkundt3w@bigcartel.com"/>
    <s v="+353 (472) 791-2507"/>
    <s v="Ballivor"/>
    <x v="1"/>
    <x v="0"/>
    <x v="3"/>
    <x v="2"/>
    <x v="2"/>
    <n v="29.784999999999997"/>
    <n v="29.784999999999997"/>
  </r>
  <r>
    <s v="LOO-35324-159"/>
    <x v="126"/>
    <x v="132"/>
    <s v="A-L-0.2"/>
    <x v="4"/>
    <x v="132"/>
    <s v="bbett3x@google.de"/>
    <s v="+1 (202) 632-9905"/>
    <s v="Washington"/>
    <x v="0"/>
    <x v="0"/>
    <x v="2"/>
    <x v="1"/>
    <x v="3"/>
    <n v="3.8849999999999998"/>
    <n v="15.54"/>
  </r>
  <r>
    <s v="JBQ-93412-846"/>
    <x v="127"/>
    <x v="133"/>
    <s v="E-L-2.5"/>
    <x v="4"/>
    <x v="133"/>
    <n v="0"/>
    <n v="0"/>
    <s v="Portumna"/>
    <x v="1"/>
    <x v="0"/>
    <x v="1"/>
    <x v="1"/>
    <x v="2"/>
    <n v="34.154999999999994"/>
    <n v="136.61999999999998"/>
  </r>
  <r>
    <s v="EHX-66333-637"/>
    <x v="128"/>
    <x v="134"/>
    <s v="L-M-0.5"/>
    <x v="0"/>
    <x v="134"/>
    <s v="dstaite3z@scientificamerican.com"/>
    <s v="+1 (713) 478-3937"/>
    <s v="Houston"/>
    <x v="0"/>
    <x v="1"/>
    <x v="3"/>
    <x v="0"/>
    <x v="1"/>
    <n v="8.73"/>
    <n v="17.46"/>
  </r>
  <r>
    <s v="WXG-25759-236"/>
    <x v="103"/>
    <x v="135"/>
    <s v="E-L-2.5"/>
    <x v="0"/>
    <x v="135"/>
    <s v="wkeyse40@apple.com"/>
    <s v="+1 (650) 947-8867"/>
    <s v="Orange"/>
    <x v="0"/>
    <x v="0"/>
    <x v="1"/>
    <x v="1"/>
    <x v="2"/>
    <n v="34.154999999999994"/>
    <n v="68.309999999999988"/>
  </r>
  <r>
    <s v="QNA-31113-984"/>
    <x v="129"/>
    <x v="136"/>
    <s v="L-M-0.2"/>
    <x v="4"/>
    <x v="136"/>
    <s v="oclausenthue41@marriott.com"/>
    <s v="+1 (915) 558-6109"/>
    <s v="El Paso"/>
    <x v="0"/>
    <x v="1"/>
    <x v="3"/>
    <x v="0"/>
    <x v="3"/>
    <n v="4.3650000000000002"/>
    <n v="17.46"/>
  </r>
  <r>
    <s v="ZWI-52029-159"/>
    <x v="130"/>
    <x v="137"/>
    <s v="L-M-1"/>
    <x v="3"/>
    <x v="137"/>
    <s v="lfrancisco42@fema.gov"/>
    <s v="+1 (775) 346-9758"/>
    <s v="Carson City"/>
    <x v="0"/>
    <x v="1"/>
    <x v="3"/>
    <x v="0"/>
    <x v="0"/>
    <n v="14.55"/>
    <n v="43.650000000000006"/>
  </r>
  <r>
    <s v="ZWI-52029-159"/>
    <x v="130"/>
    <x v="137"/>
    <s v="E-M-1"/>
    <x v="0"/>
    <x v="137"/>
    <s v="lfrancisco42@fema.gov"/>
    <s v="+1 (775) 346-9758"/>
    <s v="Carson City"/>
    <x v="0"/>
    <x v="1"/>
    <x v="1"/>
    <x v="0"/>
    <x v="0"/>
    <n v="13.75"/>
    <n v="27.5"/>
  </r>
  <r>
    <s v="DFS-49954-707"/>
    <x v="131"/>
    <x v="138"/>
    <s v="E-D-0.2"/>
    <x v="1"/>
    <x v="138"/>
    <s v="gskingle44@clickbank.net"/>
    <s v="+1 (801) 886-5886"/>
    <s v="Provo"/>
    <x v="0"/>
    <x v="0"/>
    <x v="1"/>
    <x v="2"/>
    <x v="3"/>
    <n v="3.645"/>
    <n v="18.225000000000001"/>
  </r>
  <r>
    <s v="VYP-89830-878"/>
    <x v="132"/>
    <x v="139"/>
    <s v="A-M-2.5"/>
    <x v="0"/>
    <x v="139"/>
    <n v="0"/>
    <s v="+1 (305) 345-2788"/>
    <s v="Boca Raton"/>
    <x v="0"/>
    <x v="0"/>
    <x v="2"/>
    <x v="0"/>
    <x v="2"/>
    <n v="25.874999999999996"/>
    <n v="51.749999999999993"/>
  </r>
  <r>
    <s v="AMT-40418-362"/>
    <x v="133"/>
    <x v="140"/>
    <s v="L-D-1"/>
    <x v="2"/>
    <x v="140"/>
    <s v="jbalsillie46@princeton.edu"/>
    <s v="+1 (540) 905-2213"/>
    <s v="Roanoke"/>
    <x v="0"/>
    <x v="0"/>
    <x v="3"/>
    <x v="2"/>
    <x v="0"/>
    <n v="12.95"/>
    <n v="12.95"/>
  </r>
  <r>
    <s v="NFQ-23241-793"/>
    <x v="134"/>
    <x v="141"/>
    <s v="A-M-1"/>
    <x v="3"/>
    <x v="141"/>
    <n v="0"/>
    <s v="+1 (515) 508-1573"/>
    <s v="Des Moines"/>
    <x v="0"/>
    <x v="0"/>
    <x v="2"/>
    <x v="0"/>
    <x v="0"/>
    <n v="11.25"/>
    <n v="33.75"/>
  </r>
  <r>
    <s v="JQK-64922-985"/>
    <x v="113"/>
    <x v="142"/>
    <s v="R-M-2.5"/>
    <x v="3"/>
    <x v="142"/>
    <s v="bleffek48@ning.com"/>
    <s v="+1 (808) 815-3474"/>
    <s v="Honolulu"/>
    <x v="0"/>
    <x v="0"/>
    <x v="0"/>
    <x v="0"/>
    <x v="2"/>
    <n v="22.884999999999998"/>
    <n v="68.655000000000001"/>
  </r>
  <r>
    <s v="YET-17732-678"/>
    <x v="135"/>
    <x v="143"/>
    <s v="R-D-0.2"/>
    <x v="2"/>
    <x v="143"/>
    <n v="0"/>
    <s v="+1 (754) 664-6126"/>
    <s v="Fort Lauderdale"/>
    <x v="0"/>
    <x v="1"/>
    <x v="0"/>
    <x v="2"/>
    <x v="3"/>
    <n v="2.6849999999999996"/>
    <n v="2.6849999999999996"/>
  </r>
  <r>
    <s v="NKW-24945-846"/>
    <x v="35"/>
    <x v="144"/>
    <s v="A-D-2.5"/>
    <x v="1"/>
    <x v="144"/>
    <s v="jpray4a@youtube.com"/>
    <s v="+1 (215) 771-6504"/>
    <s v="Philadelphia"/>
    <x v="0"/>
    <x v="1"/>
    <x v="2"/>
    <x v="2"/>
    <x v="2"/>
    <n v="22.884999999999998"/>
    <n v="114.42499999999998"/>
  </r>
  <r>
    <s v="VKA-82720-513"/>
    <x v="136"/>
    <x v="145"/>
    <s v="A-M-2.5"/>
    <x v="5"/>
    <x v="145"/>
    <s v="gholborn4b@ow.ly"/>
    <s v="+1 (203) 577-5788"/>
    <s v="Norwalk"/>
    <x v="0"/>
    <x v="0"/>
    <x v="2"/>
    <x v="0"/>
    <x v="2"/>
    <n v="25.874999999999996"/>
    <n v="155.24999999999997"/>
  </r>
  <r>
    <s v="THA-60599-417"/>
    <x v="137"/>
    <x v="146"/>
    <s v="A-M-2.5"/>
    <x v="3"/>
    <x v="146"/>
    <s v="fkeinrat4c@dailymail.co.uk"/>
    <s v="+1 (817) 785-7050"/>
    <s v="Arlington"/>
    <x v="0"/>
    <x v="0"/>
    <x v="2"/>
    <x v="0"/>
    <x v="2"/>
    <n v="25.874999999999996"/>
    <n v="77.624999999999986"/>
  </r>
  <r>
    <s v="MEK-39769-035"/>
    <x v="138"/>
    <x v="147"/>
    <s v="R-D-2.5"/>
    <x v="3"/>
    <x v="147"/>
    <s v="pyea4d@aol.com"/>
    <s v="+353 (885) 555-9183"/>
    <s v="Ashford"/>
    <x v="1"/>
    <x v="1"/>
    <x v="0"/>
    <x v="2"/>
    <x v="2"/>
    <n v="20.584999999999997"/>
    <n v="61.754999999999995"/>
  </r>
  <r>
    <s v="JAF-18294-750"/>
    <x v="139"/>
    <x v="148"/>
    <s v="R-D-2.5"/>
    <x v="5"/>
    <x v="148"/>
    <n v="0"/>
    <s v="+1 (423) 485-6650"/>
    <s v="Chattanooga"/>
    <x v="0"/>
    <x v="0"/>
    <x v="0"/>
    <x v="2"/>
    <x v="2"/>
    <n v="20.584999999999997"/>
    <n v="123.50999999999999"/>
  </r>
  <r>
    <s v="TME-59627-221"/>
    <x v="140"/>
    <x v="149"/>
    <s v="L-L-2.5"/>
    <x v="5"/>
    <x v="149"/>
    <n v="0"/>
    <s v="+1 (503) 774-7836"/>
    <s v="Portland"/>
    <x v="0"/>
    <x v="1"/>
    <x v="3"/>
    <x v="1"/>
    <x v="2"/>
    <n v="36.454999999999998"/>
    <n v="218.73"/>
  </r>
  <r>
    <s v="UDG-65353-824"/>
    <x v="141"/>
    <x v="150"/>
    <s v="E-M-0.5"/>
    <x v="4"/>
    <x v="150"/>
    <s v="kswede4g@addthis.com"/>
    <s v="+1 (405) 535-0273"/>
    <s v="Oklahoma City"/>
    <x v="0"/>
    <x v="1"/>
    <x v="1"/>
    <x v="0"/>
    <x v="1"/>
    <n v="8.25"/>
    <n v="33"/>
  </r>
  <r>
    <s v="ENQ-42923-176"/>
    <x v="142"/>
    <x v="151"/>
    <s v="A-L-0.5"/>
    <x v="3"/>
    <x v="151"/>
    <s v="lrubrow4h@microsoft.com"/>
    <s v="+1 (202) 503-9022"/>
    <s v="Washington"/>
    <x v="0"/>
    <x v="1"/>
    <x v="2"/>
    <x v="1"/>
    <x v="1"/>
    <n v="7.77"/>
    <n v="23.31"/>
  </r>
  <r>
    <s v="CBT-55781-720"/>
    <x v="143"/>
    <x v="152"/>
    <s v="E-D-0.5"/>
    <x v="3"/>
    <x v="152"/>
    <s v="dtift4i@netvibes.com"/>
    <s v="+1 (336) 766-8518"/>
    <s v="Greensboro"/>
    <x v="0"/>
    <x v="0"/>
    <x v="1"/>
    <x v="2"/>
    <x v="1"/>
    <n v="7.29"/>
    <n v="21.87"/>
  </r>
  <r>
    <s v="NEU-86533-016"/>
    <x v="144"/>
    <x v="153"/>
    <s v="R-D-0.2"/>
    <x v="5"/>
    <x v="153"/>
    <s v="gschonfeld4j@oracle.com"/>
    <s v="+1 (571) 238-0580"/>
    <s v="Alexandria"/>
    <x v="0"/>
    <x v="1"/>
    <x v="0"/>
    <x v="2"/>
    <x v="3"/>
    <n v="2.6849999999999996"/>
    <n v="16.11"/>
  </r>
  <r>
    <s v="BYU-58154-603"/>
    <x v="145"/>
    <x v="154"/>
    <s v="E-D-0.5"/>
    <x v="4"/>
    <x v="154"/>
    <s v="cfeye4k@google.co.jp"/>
    <s v="+353 (471) 184-7815"/>
    <s v="Castlebridge"/>
    <x v="1"/>
    <x v="1"/>
    <x v="1"/>
    <x v="2"/>
    <x v="1"/>
    <n v="7.29"/>
    <n v="29.16"/>
  </r>
  <r>
    <s v="EHJ-05910-257"/>
    <x v="146"/>
    <x v="155"/>
    <s v="R-D-1"/>
    <x v="5"/>
    <x v="155"/>
    <n v="0"/>
    <s v="+1 (262) 320-1474"/>
    <s v="Racine"/>
    <x v="0"/>
    <x v="0"/>
    <x v="0"/>
    <x v="2"/>
    <x v="0"/>
    <n v="8.9499999999999993"/>
    <n v="53.699999999999996"/>
  </r>
  <r>
    <s v="EIL-44855-309"/>
    <x v="147"/>
    <x v="156"/>
    <s v="R-D-0.5"/>
    <x v="1"/>
    <x v="156"/>
    <n v="0"/>
    <s v="+1 (305) 419-8626"/>
    <s v="Clearwater"/>
    <x v="0"/>
    <x v="0"/>
    <x v="0"/>
    <x v="2"/>
    <x v="1"/>
    <n v="5.3699999999999992"/>
    <n v="26.849999999999994"/>
  </r>
  <r>
    <s v="HCA-87224-420"/>
    <x v="148"/>
    <x v="157"/>
    <s v="E-M-0.5"/>
    <x v="1"/>
    <x v="157"/>
    <s v="tfero4n@comsenz.com"/>
    <s v="+1 (262) 954-6859"/>
    <s v="Racine"/>
    <x v="0"/>
    <x v="0"/>
    <x v="1"/>
    <x v="0"/>
    <x v="1"/>
    <n v="8.25"/>
    <n v="41.25"/>
  </r>
  <r>
    <s v="ABO-29054-365"/>
    <x v="149"/>
    <x v="158"/>
    <s v="A-M-0.5"/>
    <x v="5"/>
    <x v="158"/>
    <n v="0"/>
    <s v="+353 (479) 865-9222"/>
    <s v="Castlebridge"/>
    <x v="1"/>
    <x v="1"/>
    <x v="2"/>
    <x v="0"/>
    <x v="1"/>
    <n v="6.75"/>
    <n v="40.5"/>
  </r>
  <r>
    <s v="TKN-58485-031"/>
    <x v="150"/>
    <x v="159"/>
    <s v="R-D-1"/>
    <x v="0"/>
    <x v="159"/>
    <s v="fdauney4p@sphinn.com"/>
    <s v="+353 (669) 355-6726"/>
    <s v="Castlebellingham"/>
    <x v="1"/>
    <x v="1"/>
    <x v="0"/>
    <x v="2"/>
    <x v="0"/>
    <n v="8.9499999999999993"/>
    <n v="17.899999999999999"/>
  </r>
  <r>
    <s v="RCK-04069-371"/>
    <x v="151"/>
    <x v="160"/>
    <s v="E-L-2.5"/>
    <x v="0"/>
    <x v="160"/>
    <s v="searley4q@youku.com"/>
    <n v="0"/>
    <s v="Craigavon"/>
    <x v="2"/>
    <x v="1"/>
    <x v="1"/>
    <x v="1"/>
    <x v="2"/>
    <n v="34.154999999999994"/>
    <n v="68.309999999999988"/>
  </r>
  <r>
    <s v="IRJ-67095-738"/>
    <x v="13"/>
    <x v="161"/>
    <s v="E-M-2.5"/>
    <x v="0"/>
    <x v="161"/>
    <s v="mchamberlayne4r@bigcartel.com"/>
    <s v="+1 (813) 801-0026"/>
    <s v="Tampa"/>
    <x v="0"/>
    <x v="0"/>
    <x v="1"/>
    <x v="0"/>
    <x v="2"/>
    <n v="31.624999999999996"/>
    <n v="63.249999999999993"/>
  </r>
  <r>
    <s v="VEA-31961-977"/>
    <x v="79"/>
    <x v="162"/>
    <s v="E-D-0.5"/>
    <x v="3"/>
    <x v="162"/>
    <s v="bflaherty4s@moonfruit.com"/>
    <n v="0"/>
    <s v="Eadestown"/>
    <x v="1"/>
    <x v="1"/>
    <x v="1"/>
    <x v="2"/>
    <x v="1"/>
    <n v="7.29"/>
    <n v="21.87"/>
  </r>
  <r>
    <s v="BAF-42286-205"/>
    <x v="152"/>
    <x v="163"/>
    <s v="R-M-2.5"/>
    <x v="4"/>
    <x v="163"/>
    <s v="ocolbeck4t@sina.com.cn"/>
    <s v="+1 (334) 441-4420"/>
    <s v="Montgomery"/>
    <x v="0"/>
    <x v="1"/>
    <x v="0"/>
    <x v="0"/>
    <x v="2"/>
    <n v="22.884999999999998"/>
    <n v="91.539999999999992"/>
  </r>
  <r>
    <s v="WOR-52762-511"/>
    <x v="153"/>
    <x v="164"/>
    <s v="E-L-2.5"/>
    <x v="5"/>
    <x v="164"/>
    <n v="0"/>
    <s v="+1 (775) 947-1470"/>
    <s v="Sparks"/>
    <x v="0"/>
    <x v="0"/>
    <x v="1"/>
    <x v="1"/>
    <x v="2"/>
    <n v="34.154999999999994"/>
    <n v="204.92999999999995"/>
  </r>
  <r>
    <s v="ZWK-03995-815"/>
    <x v="154"/>
    <x v="165"/>
    <s v="E-M-2.5"/>
    <x v="0"/>
    <x v="165"/>
    <s v="ehobbing4v@nsw.gov.au"/>
    <s v="+1 (478) 206-7670"/>
    <s v="Macon"/>
    <x v="0"/>
    <x v="0"/>
    <x v="1"/>
    <x v="0"/>
    <x v="2"/>
    <n v="31.624999999999996"/>
    <n v="63.249999999999993"/>
  </r>
  <r>
    <s v="CKF-43291-846"/>
    <x v="155"/>
    <x v="166"/>
    <s v="E-L-2.5"/>
    <x v="2"/>
    <x v="166"/>
    <s v="othynne4w@auda.org.au"/>
    <s v="+1 (562) 132-7323"/>
    <s v="Whittier"/>
    <x v="0"/>
    <x v="0"/>
    <x v="1"/>
    <x v="1"/>
    <x v="2"/>
    <n v="34.154999999999994"/>
    <n v="34.154999999999994"/>
  </r>
  <r>
    <s v="RMW-74160-339"/>
    <x v="156"/>
    <x v="167"/>
    <s v="R-L-2.5"/>
    <x v="4"/>
    <x v="167"/>
    <s v="eheining4x@flickr.com"/>
    <n v="0"/>
    <s v="Johnson City"/>
    <x v="0"/>
    <x v="0"/>
    <x v="0"/>
    <x v="1"/>
    <x v="2"/>
    <n v="27.484999999999996"/>
    <n v="109.93999999999998"/>
  </r>
  <r>
    <s v="FMT-94584-786"/>
    <x v="22"/>
    <x v="168"/>
    <s v="A-L-1"/>
    <x v="0"/>
    <x v="168"/>
    <s v="kmelloi4y@imdb.com"/>
    <s v="+1 (315) 525-0805"/>
    <s v="Rochester"/>
    <x v="0"/>
    <x v="1"/>
    <x v="2"/>
    <x v="1"/>
    <x v="0"/>
    <n v="12.95"/>
    <n v="25.9"/>
  </r>
  <r>
    <s v="NWT-78222-575"/>
    <x v="157"/>
    <x v="169"/>
    <s v="A-D-0.2"/>
    <x v="2"/>
    <x v="169"/>
    <n v="0"/>
    <s v="+353 (232) 652-5145"/>
    <s v="Portarlington"/>
    <x v="1"/>
    <x v="1"/>
    <x v="2"/>
    <x v="2"/>
    <x v="3"/>
    <n v="2.9849999999999999"/>
    <n v="2.9849999999999999"/>
  </r>
  <r>
    <s v="EOI-02511-919"/>
    <x v="158"/>
    <x v="170"/>
    <s v="E-L-0.2"/>
    <x v="1"/>
    <x v="170"/>
    <s v="amussen50@51.la"/>
    <s v="+1 (212) 630-8669"/>
    <s v="Brooklyn"/>
    <x v="0"/>
    <x v="1"/>
    <x v="1"/>
    <x v="1"/>
    <x v="3"/>
    <n v="4.4550000000000001"/>
    <n v="22.274999999999999"/>
  </r>
  <r>
    <s v="EOI-02511-919"/>
    <x v="158"/>
    <x v="170"/>
    <s v="A-D-0.5"/>
    <x v="1"/>
    <x v="170"/>
    <s v="amussen50@51.la"/>
    <s v="+1 (212) 630-8669"/>
    <s v="Brooklyn"/>
    <x v="0"/>
    <x v="1"/>
    <x v="2"/>
    <x v="2"/>
    <x v="1"/>
    <n v="5.97"/>
    <n v="29.849999999999998"/>
  </r>
  <r>
    <s v="UCT-03935-589"/>
    <x v="78"/>
    <x v="171"/>
    <s v="R-D-0.5"/>
    <x v="5"/>
    <x v="171"/>
    <s v="amundford52@nbcnews.com"/>
    <s v="+1 (434) 738-7279"/>
    <s v="Charlottesville"/>
    <x v="0"/>
    <x v="1"/>
    <x v="0"/>
    <x v="2"/>
    <x v="1"/>
    <n v="5.3699999999999992"/>
    <n v="32.22"/>
  </r>
  <r>
    <s v="SBI-60013-494"/>
    <x v="159"/>
    <x v="172"/>
    <s v="E-M-0.2"/>
    <x v="0"/>
    <x v="172"/>
    <s v="twalas53@google.ca"/>
    <s v="+1 (214) 205-7809"/>
    <s v="Garland"/>
    <x v="0"/>
    <x v="1"/>
    <x v="1"/>
    <x v="0"/>
    <x v="3"/>
    <n v="4.125"/>
    <n v="8.25"/>
  </r>
  <r>
    <s v="QRA-73277-814"/>
    <x v="160"/>
    <x v="173"/>
    <s v="A-L-0.5"/>
    <x v="4"/>
    <x v="173"/>
    <s v="iblazewicz54@thetimes.co.uk"/>
    <s v="+1 (612) 683-3450"/>
    <s v="Minneapolis"/>
    <x v="0"/>
    <x v="1"/>
    <x v="2"/>
    <x v="1"/>
    <x v="1"/>
    <n v="7.77"/>
    <n v="31.08"/>
  </r>
  <r>
    <s v="EQE-31648-909"/>
    <x v="161"/>
    <x v="174"/>
    <s v="E-D-0.5"/>
    <x v="1"/>
    <x v="174"/>
    <s v="arizzetti55@naver.com"/>
    <s v="+1 (517) 237-7606"/>
    <s v="Lansing"/>
    <x v="0"/>
    <x v="0"/>
    <x v="1"/>
    <x v="2"/>
    <x v="1"/>
    <n v="7.29"/>
    <n v="36.450000000000003"/>
  </r>
  <r>
    <s v="QOO-24615-950"/>
    <x v="162"/>
    <x v="175"/>
    <s v="R-M-2.5"/>
    <x v="3"/>
    <x v="175"/>
    <s v="mmeriet56@noaa.gov"/>
    <s v="+1 (701) 560-2604"/>
    <s v="Grand Forks"/>
    <x v="0"/>
    <x v="1"/>
    <x v="0"/>
    <x v="0"/>
    <x v="2"/>
    <n v="22.884999999999998"/>
    <n v="68.655000000000001"/>
  </r>
  <r>
    <s v="WDV-73864-037"/>
    <x v="70"/>
    <x v="176"/>
    <s v="L-M-0.5"/>
    <x v="1"/>
    <x v="176"/>
    <s v="lpratt57@netvibes.com"/>
    <n v="0"/>
    <s v="Anchorage"/>
    <x v="0"/>
    <x v="0"/>
    <x v="3"/>
    <x v="0"/>
    <x v="1"/>
    <n v="8.73"/>
    <n v="43.650000000000006"/>
  </r>
  <r>
    <s v="PKR-88575-066"/>
    <x v="163"/>
    <x v="177"/>
    <s v="E-L-0.2"/>
    <x v="2"/>
    <x v="177"/>
    <s v="akitchingham58@com.com"/>
    <s v="+1 (405) 645-2204"/>
    <s v="Oklahoma City"/>
    <x v="0"/>
    <x v="0"/>
    <x v="1"/>
    <x v="1"/>
    <x v="3"/>
    <n v="4.4550000000000001"/>
    <n v="4.4550000000000001"/>
  </r>
  <r>
    <s v="BWR-85735-955"/>
    <x v="153"/>
    <x v="178"/>
    <s v="L-M-1"/>
    <x v="3"/>
    <x v="178"/>
    <s v="bbartholin59@xinhuanet.com"/>
    <s v="+1 (918) 720-2715"/>
    <s v="Tulsa"/>
    <x v="0"/>
    <x v="0"/>
    <x v="3"/>
    <x v="0"/>
    <x v="0"/>
    <n v="14.55"/>
    <n v="43.650000000000006"/>
  </r>
  <r>
    <s v="YFX-64795-136"/>
    <x v="164"/>
    <x v="179"/>
    <s v="L-M-2.5"/>
    <x v="2"/>
    <x v="179"/>
    <s v="mprinn5a@usa.gov"/>
    <s v="+1 (734) 909-6836"/>
    <s v="Detroit"/>
    <x v="0"/>
    <x v="0"/>
    <x v="3"/>
    <x v="0"/>
    <x v="2"/>
    <n v="33.464999999999996"/>
    <n v="33.464999999999996"/>
  </r>
  <r>
    <s v="DDO-71442-967"/>
    <x v="165"/>
    <x v="180"/>
    <s v="L-D-0.2"/>
    <x v="1"/>
    <x v="180"/>
    <s v="abaudino5b@netvibes.com"/>
    <s v="+1 (202) 328-7869"/>
    <s v="Washington"/>
    <x v="0"/>
    <x v="0"/>
    <x v="3"/>
    <x v="2"/>
    <x v="3"/>
    <n v="3.8849999999999998"/>
    <n v="19.424999999999997"/>
  </r>
  <r>
    <s v="ILQ-11027-588"/>
    <x v="166"/>
    <x v="181"/>
    <s v="E-D-1"/>
    <x v="5"/>
    <x v="181"/>
    <s v="ppetrushanko5c@blinklist.com"/>
    <s v="+353 (540) 480-2145"/>
    <s v="Nenagh"/>
    <x v="1"/>
    <x v="0"/>
    <x v="1"/>
    <x v="2"/>
    <x v="0"/>
    <n v="12.15"/>
    <n v="72.900000000000006"/>
  </r>
  <r>
    <s v="KRZ-13868-122"/>
    <x v="167"/>
    <x v="182"/>
    <s v="E-L-1"/>
    <x v="3"/>
    <x v="182"/>
    <n v="0"/>
    <s v="+1 (602) 411-5038"/>
    <s v="Mesa"/>
    <x v="0"/>
    <x v="1"/>
    <x v="1"/>
    <x v="1"/>
    <x v="0"/>
    <n v="14.85"/>
    <n v="44.55"/>
  </r>
  <r>
    <s v="VRM-93594-914"/>
    <x v="168"/>
    <x v="183"/>
    <s v="E-D-0.5"/>
    <x v="1"/>
    <x v="183"/>
    <s v="elaird5e@bing.com"/>
    <s v="+1 (330) 112-0053"/>
    <s v="Warren"/>
    <x v="0"/>
    <x v="1"/>
    <x v="1"/>
    <x v="2"/>
    <x v="1"/>
    <n v="7.29"/>
    <n v="36.450000000000003"/>
  </r>
  <r>
    <s v="HXL-22497-359"/>
    <x v="169"/>
    <x v="184"/>
    <s v="A-L-1"/>
    <x v="3"/>
    <x v="184"/>
    <s v="mhowsden5f@infoseek.co.jp"/>
    <s v="+1 (901) 806-9640"/>
    <s v="Memphis"/>
    <x v="0"/>
    <x v="1"/>
    <x v="2"/>
    <x v="1"/>
    <x v="0"/>
    <n v="12.95"/>
    <n v="38.849999999999994"/>
  </r>
  <r>
    <s v="NOP-21394-646"/>
    <x v="170"/>
    <x v="185"/>
    <s v="E-L-0.5"/>
    <x v="5"/>
    <x v="185"/>
    <s v="ncuttler5g@parallels.com"/>
    <n v="0"/>
    <s v="Washington"/>
    <x v="0"/>
    <x v="1"/>
    <x v="1"/>
    <x v="1"/>
    <x v="1"/>
    <n v="8.91"/>
    <n v="53.46"/>
  </r>
  <r>
    <s v="NOP-21394-646"/>
    <x v="170"/>
    <x v="185"/>
    <s v="L-D-2.5"/>
    <x v="0"/>
    <x v="185"/>
    <s v="ncuttler5g@parallels.com"/>
    <n v="0"/>
    <s v="Washington"/>
    <x v="0"/>
    <x v="1"/>
    <x v="3"/>
    <x v="2"/>
    <x v="2"/>
    <n v="29.784999999999997"/>
    <n v="59.569999999999993"/>
  </r>
  <r>
    <s v="NOP-21394-646"/>
    <x v="170"/>
    <x v="185"/>
    <s v="L-D-2.5"/>
    <x v="3"/>
    <x v="185"/>
    <s v="ncuttler5g@parallels.com"/>
    <n v="0"/>
    <s v="Washington"/>
    <x v="0"/>
    <x v="1"/>
    <x v="3"/>
    <x v="2"/>
    <x v="2"/>
    <n v="29.784999999999997"/>
    <n v="89.35499999999999"/>
  </r>
  <r>
    <s v="NOP-21394-646"/>
    <x v="170"/>
    <x v="185"/>
    <s v="L-L-0.5"/>
    <x v="4"/>
    <x v="185"/>
    <s v="ncuttler5g@parallels.com"/>
    <n v="0"/>
    <s v="Washington"/>
    <x v="0"/>
    <x v="1"/>
    <x v="3"/>
    <x v="1"/>
    <x v="1"/>
    <n v="9.51"/>
    <n v="38.04"/>
  </r>
  <r>
    <s v="NOP-21394-646"/>
    <x v="170"/>
    <x v="185"/>
    <s v="E-M-1"/>
    <x v="3"/>
    <x v="185"/>
    <s v="ncuttler5g@parallels.com"/>
    <n v="0"/>
    <s v="Washington"/>
    <x v="0"/>
    <x v="1"/>
    <x v="1"/>
    <x v="0"/>
    <x v="0"/>
    <n v="13.75"/>
    <n v="41.25"/>
  </r>
  <r>
    <s v="FTV-77095-168"/>
    <x v="171"/>
    <x v="186"/>
    <s v="L-L-0.5"/>
    <x v="5"/>
    <x v="186"/>
    <n v="0"/>
    <s v="+1 (801) 581-0444"/>
    <s v="Ogden"/>
    <x v="0"/>
    <x v="1"/>
    <x v="3"/>
    <x v="1"/>
    <x v="1"/>
    <n v="9.51"/>
    <n v="57.06"/>
  </r>
  <r>
    <s v="BOR-02906-411"/>
    <x v="172"/>
    <x v="187"/>
    <s v="L-D-2.5"/>
    <x v="5"/>
    <x v="187"/>
    <s v="tfelip5m@typepad.com"/>
    <s v="+1 (518) 651-0940"/>
    <s v="Albany"/>
    <x v="0"/>
    <x v="0"/>
    <x v="3"/>
    <x v="2"/>
    <x v="2"/>
    <n v="29.784999999999997"/>
    <n v="178.70999999999998"/>
  </r>
  <r>
    <s v="WMP-68847-770"/>
    <x v="173"/>
    <x v="188"/>
    <s v="L-L-0.2"/>
    <x v="2"/>
    <x v="188"/>
    <s v="vle5n@disqus.com"/>
    <s v="+1 (864) 694-6658"/>
    <s v="Spartanburg"/>
    <x v="0"/>
    <x v="1"/>
    <x v="3"/>
    <x v="1"/>
    <x v="3"/>
    <n v="4.7549999999999999"/>
    <n v="4.7549999999999999"/>
  </r>
  <r>
    <s v="TMO-22785-872"/>
    <x v="174"/>
    <x v="189"/>
    <s v="E-M-1"/>
    <x v="5"/>
    <x v="189"/>
    <n v="0"/>
    <s v="+1 (914) 915-4328"/>
    <s v="Staten Island"/>
    <x v="0"/>
    <x v="1"/>
    <x v="1"/>
    <x v="0"/>
    <x v="0"/>
    <n v="13.75"/>
    <n v="82.5"/>
  </r>
  <r>
    <s v="TJG-73587-353"/>
    <x v="175"/>
    <x v="190"/>
    <s v="R-D-0.2"/>
    <x v="3"/>
    <x v="190"/>
    <n v="0"/>
    <s v="+1 (202) 137-6867"/>
    <s v="Washington"/>
    <x v="0"/>
    <x v="0"/>
    <x v="0"/>
    <x v="2"/>
    <x v="3"/>
    <n v="2.6849999999999996"/>
    <n v="8.0549999999999997"/>
  </r>
  <r>
    <s v="OOU-61343-455"/>
    <x v="176"/>
    <x v="191"/>
    <s v="A-M-1"/>
    <x v="0"/>
    <x v="191"/>
    <s v="npoolman5q@howstuffworks.com"/>
    <n v="0"/>
    <s v="Charlotte"/>
    <x v="0"/>
    <x v="1"/>
    <x v="2"/>
    <x v="0"/>
    <x v="0"/>
    <n v="11.25"/>
    <n v="22.5"/>
  </r>
  <r>
    <s v="RMA-08327-369"/>
    <x v="142"/>
    <x v="192"/>
    <s v="A-M-0.5"/>
    <x v="5"/>
    <x v="192"/>
    <s v="oduny5r@constantcontact.com"/>
    <s v="+1 (806) 181-9003"/>
    <s v="Lubbock"/>
    <x v="0"/>
    <x v="0"/>
    <x v="2"/>
    <x v="0"/>
    <x v="1"/>
    <n v="6.75"/>
    <n v="40.5"/>
  </r>
  <r>
    <s v="SFB-97929-779"/>
    <x v="177"/>
    <x v="193"/>
    <s v="E-D-0.5"/>
    <x v="4"/>
    <x v="193"/>
    <s v="chalfhide5s@google.ru"/>
    <s v="+353 (885) 827-8865"/>
    <s v="Fermoy"/>
    <x v="1"/>
    <x v="0"/>
    <x v="1"/>
    <x v="2"/>
    <x v="1"/>
    <n v="7.29"/>
    <n v="29.16"/>
  </r>
  <r>
    <s v="AUP-10128-606"/>
    <x v="178"/>
    <x v="194"/>
    <s v="A-M-0.5"/>
    <x v="2"/>
    <x v="194"/>
    <s v="fmalecky5t@list-manage.com"/>
    <s v="+44 (738) 660-4264"/>
    <s v="Whitwell"/>
    <x v="2"/>
    <x v="1"/>
    <x v="2"/>
    <x v="0"/>
    <x v="1"/>
    <n v="6.75"/>
    <n v="6.75"/>
  </r>
  <r>
    <s v="YTW-40242-005"/>
    <x v="179"/>
    <x v="195"/>
    <s v="L-D-1"/>
    <x v="4"/>
    <x v="195"/>
    <s v="aattwater5u@wikia.com"/>
    <s v="+1 (434) 821-8618"/>
    <s v="Charlottesville"/>
    <x v="0"/>
    <x v="0"/>
    <x v="3"/>
    <x v="2"/>
    <x v="0"/>
    <n v="12.95"/>
    <n v="51.8"/>
  </r>
  <r>
    <s v="PRP-53390-819"/>
    <x v="180"/>
    <x v="196"/>
    <s v="E-L-0.5"/>
    <x v="5"/>
    <x v="196"/>
    <s v="mwhellans5v@mapquest.com"/>
    <n v="0"/>
    <s v="New York City"/>
    <x v="0"/>
    <x v="1"/>
    <x v="1"/>
    <x v="1"/>
    <x v="1"/>
    <n v="8.91"/>
    <n v="53.46"/>
  </r>
  <r>
    <s v="GSJ-01065-125"/>
    <x v="181"/>
    <x v="197"/>
    <s v="E-D-0.2"/>
    <x v="4"/>
    <x v="197"/>
    <s v="dcamilletti5w@businesswire.com"/>
    <s v="+1 (540) 722-6065"/>
    <s v="Roanoke"/>
    <x v="0"/>
    <x v="0"/>
    <x v="1"/>
    <x v="2"/>
    <x v="3"/>
    <n v="3.645"/>
    <n v="14.58"/>
  </r>
  <r>
    <s v="YQU-65147-580"/>
    <x v="182"/>
    <x v="198"/>
    <s v="R-D-2.5"/>
    <x v="2"/>
    <x v="198"/>
    <s v="egalgey5x@wufoo.com"/>
    <s v="+1 (718) 311-6732"/>
    <s v="New York City"/>
    <x v="0"/>
    <x v="1"/>
    <x v="0"/>
    <x v="2"/>
    <x v="2"/>
    <n v="20.584999999999997"/>
    <n v="20.584999999999997"/>
  </r>
  <r>
    <s v="QPM-95832-683"/>
    <x v="183"/>
    <x v="199"/>
    <s v="L-L-1"/>
    <x v="0"/>
    <x v="199"/>
    <s v="mhame5y@newsvine.com"/>
    <s v="+353 (649) 297-0884"/>
    <s v="Balally"/>
    <x v="1"/>
    <x v="1"/>
    <x v="3"/>
    <x v="1"/>
    <x v="0"/>
    <n v="15.85"/>
    <n v="31.7"/>
  </r>
  <r>
    <s v="BNQ-88920-567"/>
    <x v="184"/>
    <x v="200"/>
    <s v="L-D-0.2"/>
    <x v="5"/>
    <x v="200"/>
    <s v="igurnee5z@usnews.com"/>
    <s v="+1 (801) 642-0352"/>
    <s v="Salt Lake City"/>
    <x v="0"/>
    <x v="1"/>
    <x v="3"/>
    <x v="2"/>
    <x v="3"/>
    <n v="3.8849999999999998"/>
    <n v="23.31"/>
  </r>
  <r>
    <s v="PUX-47906-110"/>
    <x v="185"/>
    <x v="201"/>
    <s v="L-M-1"/>
    <x v="4"/>
    <x v="201"/>
    <s v="asnowding60@comsenz.com"/>
    <s v="+1 (419) 996-2492"/>
    <s v="Toledo"/>
    <x v="0"/>
    <x v="0"/>
    <x v="3"/>
    <x v="0"/>
    <x v="0"/>
    <n v="14.55"/>
    <n v="58.2"/>
  </r>
  <r>
    <s v="COL-72079-610"/>
    <x v="186"/>
    <x v="202"/>
    <s v="E-L-0.5"/>
    <x v="4"/>
    <x v="202"/>
    <s v="gpoinsett61@berkeley.edu"/>
    <s v="+1 (626) 451-7397"/>
    <s v="Pasadena"/>
    <x v="0"/>
    <x v="1"/>
    <x v="1"/>
    <x v="1"/>
    <x v="1"/>
    <n v="8.91"/>
    <n v="35.64"/>
  </r>
  <r>
    <s v="LBC-45686-819"/>
    <x v="187"/>
    <x v="203"/>
    <s v="A-M-1"/>
    <x v="1"/>
    <x v="203"/>
    <s v="rfurman62@t.co"/>
    <s v="+353 (829) 808-4788"/>
    <s v="Kinsale"/>
    <x v="1"/>
    <x v="0"/>
    <x v="2"/>
    <x v="0"/>
    <x v="0"/>
    <n v="11.25"/>
    <n v="56.25"/>
  </r>
  <r>
    <s v="BLQ-03709-265"/>
    <x v="148"/>
    <x v="204"/>
    <s v="R-L-0.2"/>
    <x v="3"/>
    <x v="204"/>
    <s v="ccrosier63@xrea.com"/>
    <s v="+1 (816) 578-2743"/>
    <s v="Lees Summit"/>
    <x v="0"/>
    <x v="1"/>
    <x v="0"/>
    <x v="1"/>
    <x v="3"/>
    <n v="3.5849999999999995"/>
    <n v="10.754999999999999"/>
  </r>
  <r>
    <s v="BLQ-03709-265"/>
    <x v="148"/>
    <x v="204"/>
    <s v="R-M-0.2"/>
    <x v="1"/>
    <x v="204"/>
    <s v="ccrosier63@xrea.com"/>
    <s v="+1 (816) 578-2743"/>
    <s v="Lees Summit"/>
    <x v="0"/>
    <x v="1"/>
    <x v="0"/>
    <x v="0"/>
    <x v="3"/>
    <n v="2.9849999999999999"/>
    <n v="14.924999999999999"/>
  </r>
  <r>
    <s v="VFZ-91673-181"/>
    <x v="188"/>
    <x v="205"/>
    <s v="A-L-1"/>
    <x v="5"/>
    <x v="205"/>
    <s v="lrushmer65@europa.eu"/>
    <s v="+1 (949) 869-7598"/>
    <s v="Irvine"/>
    <x v="0"/>
    <x v="0"/>
    <x v="2"/>
    <x v="1"/>
    <x v="0"/>
    <n v="12.95"/>
    <n v="77.699999999999989"/>
  </r>
  <r>
    <s v="WKD-81956-870"/>
    <x v="189"/>
    <x v="206"/>
    <s v="L-D-0.5"/>
    <x v="3"/>
    <x v="206"/>
    <s v="wedinborough66@github.io"/>
    <s v="+1 (516) 445-4950"/>
    <s v="Hicksville"/>
    <x v="0"/>
    <x v="1"/>
    <x v="3"/>
    <x v="2"/>
    <x v="1"/>
    <n v="7.77"/>
    <n v="23.31"/>
  </r>
  <r>
    <s v="TNI-91067-006"/>
    <x v="190"/>
    <x v="207"/>
    <s v="E-L-1"/>
    <x v="4"/>
    <x v="207"/>
    <n v="0"/>
    <s v="+1 (202) 650-1803"/>
    <s v="Washington"/>
    <x v="0"/>
    <x v="0"/>
    <x v="1"/>
    <x v="1"/>
    <x v="0"/>
    <n v="14.85"/>
    <n v="59.4"/>
  </r>
  <r>
    <s v="IZA-61469-812"/>
    <x v="191"/>
    <x v="208"/>
    <s v="L-D-2.5"/>
    <x v="4"/>
    <x v="208"/>
    <s v="kbromehead68@un.org"/>
    <s v="+1 (646) 586-9964"/>
    <s v="New York City"/>
    <x v="0"/>
    <x v="0"/>
    <x v="3"/>
    <x v="2"/>
    <x v="2"/>
    <n v="29.784999999999997"/>
    <n v="119.13999999999999"/>
  </r>
  <r>
    <s v="PSS-22466-862"/>
    <x v="192"/>
    <x v="209"/>
    <s v="R-L-0.2"/>
    <x v="4"/>
    <x v="209"/>
    <s v="ewesterman69@si.edu"/>
    <s v="+353 (343) 455-4020"/>
    <s v="Newmarket on Fergus"/>
    <x v="1"/>
    <x v="1"/>
    <x v="0"/>
    <x v="1"/>
    <x v="3"/>
    <n v="3.5849999999999995"/>
    <n v="14.339999999999998"/>
  </r>
  <r>
    <s v="REH-56504-397"/>
    <x v="193"/>
    <x v="210"/>
    <s v="A-M-2.5"/>
    <x v="1"/>
    <x v="210"/>
    <s v="ahutchens6a@amazonaws.com"/>
    <s v="+1 (913) 108-5997"/>
    <s v="Shawnee Mission"/>
    <x v="0"/>
    <x v="1"/>
    <x v="2"/>
    <x v="0"/>
    <x v="2"/>
    <n v="25.874999999999996"/>
    <n v="129.37499999999997"/>
  </r>
  <r>
    <s v="ALA-62598-016"/>
    <x v="194"/>
    <x v="211"/>
    <s v="R-D-0.2"/>
    <x v="5"/>
    <x v="211"/>
    <s v="nwyvill6b@naver.com"/>
    <s v="+44 (872) 383-2829"/>
    <s v="Edinburgh"/>
    <x v="2"/>
    <x v="0"/>
    <x v="0"/>
    <x v="2"/>
    <x v="3"/>
    <n v="2.6849999999999996"/>
    <n v="16.11"/>
  </r>
  <r>
    <s v="EYE-70374-835"/>
    <x v="195"/>
    <x v="212"/>
    <s v="R-L-0.2"/>
    <x v="1"/>
    <x v="212"/>
    <s v="bmathon6c@barnesandnoble.com"/>
    <s v="+1 (916) 915-5069"/>
    <s v="Sacramento"/>
    <x v="0"/>
    <x v="1"/>
    <x v="0"/>
    <x v="1"/>
    <x v="3"/>
    <n v="3.5849999999999995"/>
    <n v="17.924999999999997"/>
  </r>
  <r>
    <s v="CCZ-19589-212"/>
    <x v="196"/>
    <x v="213"/>
    <s v="L-M-0.2"/>
    <x v="0"/>
    <x v="213"/>
    <s v="kstreight6d@about.com"/>
    <s v="+1 (570) 873-3891"/>
    <s v="Wilkes Barre"/>
    <x v="0"/>
    <x v="1"/>
    <x v="3"/>
    <x v="0"/>
    <x v="3"/>
    <n v="4.3650000000000002"/>
    <n v="8.73"/>
  </r>
  <r>
    <s v="BPT-83989-157"/>
    <x v="197"/>
    <x v="214"/>
    <s v="A-M-2.5"/>
    <x v="0"/>
    <x v="214"/>
    <s v="pcutchie6e@globo.com"/>
    <s v="+1 (336) 679-7755"/>
    <s v="Greensboro"/>
    <x v="0"/>
    <x v="1"/>
    <x v="2"/>
    <x v="0"/>
    <x v="2"/>
    <n v="25.874999999999996"/>
    <n v="51.749999999999993"/>
  </r>
  <r>
    <s v="YFH-87456-208"/>
    <x v="198"/>
    <x v="215"/>
    <s v="L-M-0.2"/>
    <x v="0"/>
    <x v="215"/>
    <n v="0"/>
    <s v="+1 (302) 746-8950"/>
    <s v="Newark"/>
    <x v="0"/>
    <x v="0"/>
    <x v="3"/>
    <x v="0"/>
    <x v="3"/>
    <n v="4.3650000000000002"/>
    <n v="8.73"/>
  </r>
  <r>
    <s v="JLN-14700-924"/>
    <x v="199"/>
    <x v="216"/>
    <s v="L-L-0.2"/>
    <x v="1"/>
    <x v="216"/>
    <s v="cgheraldi6g@opera.com"/>
    <s v="+44 (494) 875-2364"/>
    <s v="Kinloch"/>
    <x v="2"/>
    <x v="1"/>
    <x v="3"/>
    <x v="1"/>
    <x v="3"/>
    <n v="4.7549999999999999"/>
    <n v="23.774999999999999"/>
  </r>
  <r>
    <s v="JVW-22582-137"/>
    <x v="200"/>
    <x v="217"/>
    <s v="E-M-0.2"/>
    <x v="1"/>
    <x v="217"/>
    <s v="bkenwell6h@over-blog.com"/>
    <s v="+1 (808) 836-6023"/>
    <s v="Honolulu"/>
    <x v="0"/>
    <x v="1"/>
    <x v="1"/>
    <x v="0"/>
    <x v="3"/>
    <n v="4.125"/>
    <n v="20.625"/>
  </r>
  <r>
    <s v="LAA-41879-001"/>
    <x v="201"/>
    <x v="218"/>
    <s v="L-L-2.5"/>
    <x v="2"/>
    <x v="218"/>
    <s v="tsutty6i@google.es"/>
    <s v="+1 (212) 586-1957"/>
    <s v="New York City"/>
    <x v="0"/>
    <x v="1"/>
    <x v="3"/>
    <x v="1"/>
    <x v="2"/>
    <n v="36.454999999999998"/>
    <n v="36.454999999999998"/>
  </r>
  <r>
    <s v="BRV-64870-915"/>
    <x v="202"/>
    <x v="219"/>
    <s v="L-L-2.5"/>
    <x v="1"/>
    <x v="219"/>
    <n v="0"/>
    <n v="0"/>
    <s v="Ballinroad"/>
    <x v="1"/>
    <x v="1"/>
    <x v="3"/>
    <x v="1"/>
    <x v="2"/>
    <n v="36.454999999999998"/>
    <n v="182.27499999999998"/>
  </r>
  <r>
    <s v="RGJ-12544-083"/>
    <x v="203"/>
    <x v="220"/>
    <s v="L-D-2.5"/>
    <x v="3"/>
    <x v="220"/>
    <s v="charce6k@cafepress.com"/>
    <s v="+353 (444) 423-0673"/>
    <s v="D煤n Laoghaire"/>
    <x v="1"/>
    <x v="1"/>
    <x v="3"/>
    <x v="2"/>
    <x v="2"/>
    <n v="29.784999999999997"/>
    <n v="89.35499999999999"/>
  </r>
  <r>
    <s v="JJX-83339-346"/>
    <x v="204"/>
    <x v="221"/>
    <s v="R-L-0.2"/>
    <x v="2"/>
    <x v="221"/>
    <n v="0"/>
    <s v="+1 (513) 461-0440"/>
    <s v="Cincinnati"/>
    <x v="0"/>
    <x v="0"/>
    <x v="0"/>
    <x v="1"/>
    <x v="3"/>
    <n v="3.5849999999999995"/>
    <n v="3.5849999999999995"/>
  </r>
  <r>
    <s v="BIU-21970-705"/>
    <x v="205"/>
    <x v="222"/>
    <s v="R-M-2.5"/>
    <x v="0"/>
    <x v="222"/>
    <s v="fdrysdale6m@symantec.com"/>
    <s v="+1 (989) 215-5282"/>
    <s v="Midland"/>
    <x v="0"/>
    <x v="0"/>
    <x v="0"/>
    <x v="0"/>
    <x v="2"/>
    <n v="22.884999999999998"/>
    <n v="45.769999999999996"/>
  </r>
  <r>
    <s v="ELJ-87741-745"/>
    <x v="206"/>
    <x v="223"/>
    <s v="E-L-1"/>
    <x v="4"/>
    <x v="223"/>
    <s v="dmagowan6n@fc2.com"/>
    <s v="+1 (307) 159-5237"/>
    <s v="Cheyenne"/>
    <x v="0"/>
    <x v="1"/>
    <x v="1"/>
    <x v="1"/>
    <x v="0"/>
    <n v="14.85"/>
    <n v="59.4"/>
  </r>
  <r>
    <s v="SGI-48226-857"/>
    <x v="207"/>
    <x v="224"/>
    <s v="A-M-2.5"/>
    <x v="5"/>
    <x v="224"/>
    <n v="0"/>
    <n v="0"/>
    <s v="Atlanta"/>
    <x v="0"/>
    <x v="0"/>
    <x v="2"/>
    <x v="0"/>
    <x v="2"/>
    <n v="25.874999999999996"/>
    <n v="155.24999999999997"/>
  </r>
  <r>
    <s v="AHV-66988-037"/>
    <x v="208"/>
    <x v="225"/>
    <s v="R-M-2.5"/>
    <x v="0"/>
    <x v="225"/>
    <n v="0"/>
    <s v="+1 (678) 222-0967"/>
    <s v="Duluth"/>
    <x v="0"/>
    <x v="1"/>
    <x v="0"/>
    <x v="0"/>
    <x v="2"/>
    <n v="22.884999999999998"/>
    <n v="45.769999999999996"/>
  </r>
  <r>
    <s v="ISK-42066-094"/>
    <x v="209"/>
    <x v="226"/>
    <s v="E-D-1"/>
    <x v="3"/>
    <x v="226"/>
    <s v="srushbrooke6q@youku.com"/>
    <s v="+1 (916) 214-5665"/>
    <s v="Sacramento"/>
    <x v="0"/>
    <x v="0"/>
    <x v="1"/>
    <x v="2"/>
    <x v="0"/>
    <n v="12.15"/>
    <n v="36.450000000000003"/>
  </r>
  <r>
    <s v="FTC-35822-530"/>
    <x v="210"/>
    <x v="227"/>
    <s v="E-D-0.5"/>
    <x v="4"/>
    <x v="227"/>
    <s v="tdrynan6r@deviantart.com"/>
    <s v="+1 (813) 619-0579"/>
    <s v="Tampa"/>
    <x v="0"/>
    <x v="0"/>
    <x v="1"/>
    <x v="2"/>
    <x v="1"/>
    <n v="7.29"/>
    <n v="29.16"/>
  </r>
  <r>
    <s v="VSS-56247-688"/>
    <x v="211"/>
    <x v="228"/>
    <s v="L-M-2.5"/>
    <x v="4"/>
    <x v="228"/>
    <s v="eyurkov6s@hud.gov"/>
    <s v="+1 (808) 320-5976"/>
    <s v="Honolulu"/>
    <x v="0"/>
    <x v="1"/>
    <x v="3"/>
    <x v="0"/>
    <x v="2"/>
    <n v="33.464999999999996"/>
    <n v="133.85999999999999"/>
  </r>
  <r>
    <s v="HVW-25584-144"/>
    <x v="212"/>
    <x v="229"/>
    <s v="L-L-0.2"/>
    <x v="1"/>
    <x v="229"/>
    <s v="lmallan6t@state.gov"/>
    <s v="+1 (225) 484-4771"/>
    <s v="Baton Rouge"/>
    <x v="0"/>
    <x v="0"/>
    <x v="3"/>
    <x v="1"/>
    <x v="3"/>
    <n v="4.7549999999999999"/>
    <n v="23.774999999999999"/>
  </r>
  <r>
    <s v="MUY-15309-209"/>
    <x v="213"/>
    <x v="230"/>
    <s v="L-D-1"/>
    <x v="3"/>
    <x v="230"/>
    <s v="gbentjens6u@netlog.com"/>
    <s v="+44 (610) 153-1208"/>
    <s v="Newbiggin"/>
    <x v="2"/>
    <x v="1"/>
    <x v="3"/>
    <x v="2"/>
    <x v="0"/>
    <n v="12.95"/>
    <n v="38.849999999999994"/>
  </r>
  <r>
    <s v="VAJ-44572-469"/>
    <x v="63"/>
    <x v="231"/>
    <s v="R-L-0.2"/>
    <x v="5"/>
    <x v="231"/>
    <n v="0"/>
    <s v="+353 (382) 208-0531"/>
    <s v="Kilkenny"/>
    <x v="1"/>
    <x v="0"/>
    <x v="0"/>
    <x v="1"/>
    <x v="3"/>
    <n v="3.5849999999999995"/>
    <n v="21.509999999999998"/>
  </r>
  <r>
    <s v="YJU-84377-606"/>
    <x v="214"/>
    <x v="232"/>
    <s v="A-D-1"/>
    <x v="2"/>
    <x v="232"/>
    <s v="lentwistle6w@omniture.com"/>
    <s v="+1 (612) 972-1256"/>
    <s v="Minneapolis"/>
    <x v="0"/>
    <x v="0"/>
    <x v="2"/>
    <x v="2"/>
    <x v="0"/>
    <n v="9.9499999999999993"/>
    <n v="9.9499999999999993"/>
  </r>
  <r>
    <s v="VNC-93921-469"/>
    <x v="215"/>
    <x v="233"/>
    <s v="L-L-1"/>
    <x v="2"/>
    <x v="233"/>
    <s v="zkiffe74@cyberchimps.com"/>
    <s v="+1 (414) 703-7269"/>
    <s v="Milwaukee"/>
    <x v="0"/>
    <x v="0"/>
    <x v="3"/>
    <x v="1"/>
    <x v="0"/>
    <n v="15.85"/>
    <n v="15.85"/>
  </r>
  <r>
    <s v="OGB-91614-810"/>
    <x v="216"/>
    <x v="234"/>
    <s v="R-M-0.2"/>
    <x v="2"/>
    <x v="234"/>
    <s v="macott6y@pagesperso-orange.fr"/>
    <s v="+1 (704) 892-0605"/>
    <s v="Charlotte"/>
    <x v="0"/>
    <x v="0"/>
    <x v="0"/>
    <x v="0"/>
    <x v="3"/>
    <n v="2.9849999999999999"/>
    <n v="2.9849999999999999"/>
  </r>
  <r>
    <s v="BQI-61647-496"/>
    <x v="217"/>
    <x v="235"/>
    <s v="E-M-1"/>
    <x v="1"/>
    <x v="235"/>
    <s v="cheaviside6z@rediff.com"/>
    <s v="+1 (602) 260-2399"/>
    <s v="Phoenix"/>
    <x v="0"/>
    <x v="0"/>
    <x v="1"/>
    <x v="0"/>
    <x v="0"/>
    <n v="13.75"/>
    <n v="68.75"/>
  </r>
  <r>
    <s v="IOM-51636-823"/>
    <x v="218"/>
    <x v="236"/>
    <s v="A-D-1"/>
    <x v="3"/>
    <x v="236"/>
    <n v="0"/>
    <s v="+1 (212) 360-7479"/>
    <s v="Jamaica"/>
    <x v="0"/>
    <x v="1"/>
    <x v="2"/>
    <x v="2"/>
    <x v="0"/>
    <n v="9.9499999999999993"/>
    <n v="29.849999999999998"/>
  </r>
  <r>
    <s v="GGD-38107-641"/>
    <x v="219"/>
    <x v="237"/>
    <s v="L-M-1"/>
    <x v="4"/>
    <x v="237"/>
    <s v="lkernan71@wsj.com"/>
    <s v="+1 (217) 146-0949"/>
    <s v="Champaign"/>
    <x v="0"/>
    <x v="1"/>
    <x v="3"/>
    <x v="0"/>
    <x v="0"/>
    <n v="14.55"/>
    <n v="58.2"/>
  </r>
  <r>
    <s v="LTO-95975-728"/>
    <x v="220"/>
    <x v="238"/>
    <s v="R-L-0.5"/>
    <x v="4"/>
    <x v="238"/>
    <s v="rmclae72@dailymotion.com"/>
    <n v="0"/>
    <s v="Swindon"/>
    <x v="2"/>
    <x v="1"/>
    <x v="0"/>
    <x v="1"/>
    <x v="1"/>
    <n v="7.169999999999999"/>
    <n v="28.679999999999996"/>
  </r>
  <r>
    <s v="IGM-84664-265"/>
    <x v="114"/>
    <x v="239"/>
    <s v="R-L-0.5"/>
    <x v="3"/>
    <x v="239"/>
    <s v="cblowfelde73@ustream.tv"/>
    <s v="+1 (520) 951-0585"/>
    <s v="Tucson"/>
    <x v="0"/>
    <x v="1"/>
    <x v="0"/>
    <x v="1"/>
    <x v="1"/>
    <n v="7.169999999999999"/>
    <n v="21.509999999999998"/>
  </r>
  <r>
    <s v="SKO-45740-621"/>
    <x v="221"/>
    <x v="233"/>
    <s v="L-M-0.5"/>
    <x v="0"/>
    <x v="233"/>
    <s v="zkiffe74@cyberchimps.com"/>
    <s v="+1 (414) 703-7269"/>
    <s v="Milwaukee"/>
    <x v="0"/>
    <x v="0"/>
    <x v="3"/>
    <x v="0"/>
    <x v="1"/>
    <n v="8.73"/>
    <n v="17.46"/>
  </r>
  <r>
    <s v="FOJ-02234-063"/>
    <x v="222"/>
    <x v="240"/>
    <s v="E-D-2.5"/>
    <x v="2"/>
    <x v="240"/>
    <s v="docalleran75@ucla.edu"/>
    <s v="+1 (954) 368-3867"/>
    <s v="Pompano Beach"/>
    <x v="0"/>
    <x v="0"/>
    <x v="1"/>
    <x v="2"/>
    <x v="2"/>
    <n v="27.945"/>
    <n v="27.945"/>
  </r>
  <r>
    <s v="MSJ-11909-468"/>
    <x v="188"/>
    <x v="241"/>
    <s v="E-D-2.5"/>
    <x v="1"/>
    <x v="241"/>
    <s v="ccromwell76@desdev.cn"/>
    <s v="+1 (562) 516-6052"/>
    <s v="Whittier"/>
    <x v="0"/>
    <x v="1"/>
    <x v="1"/>
    <x v="2"/>
    <x v="2"/>
    <n v="27.945"/>
    <n v="139.72499999999999"/>
  </r>
  <r>
    <s v="DKB-78053-329"/>
    <x v="223"/>
    <x v="242"/>
    <s v="R-M-0.2"/>
    <x v="0"/>
    <x v="242"/>
    <s v="ihay77@lulu.com"/>
    <s v="+44 (878) 199-6257"/>
    <s v="Sheffield"/>
    <x v="2"/>
    <x v="1"/>
    <x v="0"/>
    <x v="0"/>
    <x v="3"/>
    <n v="2.9849999999999999"/>
    <n v="5.97"/>
  </r>
  <r>
    <s v="DFZ-45083-941"/>
    <x v="224"/>
    <x v="243"/>
    <s v="R-L-2.5"/>
    <x v="2"/>
    <x v="243"/>
    <s v="ttaffarello78@sciencedaily.com"/>
    <n v="0"/>
    <s v="Saint Louis"/>
    <x v="0"/>
    <x v="0"/>
    <x v="0"/>
    <x v="1"/>
    <x v="2"/>
    <n v="27.484999999999996"/>
    <n v="27.484999999999996"/>
  </r>
  <r>
    <s v="OTA-40969-710"/>
    <x v="83"/>
    <x v="244"/>
    <s v="R-L-1"/>
    <x v="1"/>
    <x v="244"/>
    <s v="mcanty79@jigsy.com"/>
    <s v="+1 (814) 215-3753"/>
    <s v="Erie"/>
    <x v="0"/>
    <x v="0"/>
    <x v="0"/>
    <x v="1"/>
    <x v="0"/>
    <n v="11.95"/>
    <n v="59.75"/>
  </r>
  <r>
    <s v="GRH-45571-667"/>
    <x v="104"/>
    <x v="245"/>
    <s v="E-M-1"/>
    <x v="3"/>
    <x v="245"/>
    <s v="jkopke7a@auda.org.au"/>
    <s v="+1 (253) 638-4435"/>
    <s v="Tacoma"/>
    <x v="0"/>
    <x v="1"/>
    <x v="1"/>
    <x v="0"/>
    <x v="0"/>
    <n v="13.75"/>
    <n v="41.25"/>
  </r>
  <r>
    <s v="NXV-05302-067"/>
    <x v="225"/>
    <x v="246"/>
    <s v="L-M-2.5"/>
    <x v="4"/>
    <x v="246"/>
    <n v="0"/>
    <s v="+1 (571) 479-3812"/>
    <s v="Richmond"/>
    <x v="0"/>
    <x v="1"/>
    <x v="3"/>
    <x v="0"/>
    <x v="2"/>
    <n v="33.464999999999996"/>
    <n v="133.85999999999999"/>
  </r>
  <r>
    <s v="VZH-86274-142"/>
    <x v="226"/>
    <x v="247"/>
    <s v="R-L-1"/>
    <x v="1"/>
    <x v="247"/>
    <n v="0"/>
    <s v="+353 (336) 656-6944"/>
    <s v="Kinsealy-Drinan"/>
    <x v="1"/>
    <x v="0"/>
    <x v="0"/>
    <x v="1"/>
    <x v="0"/>
    <n v="11.95"/>
    <n v="59.75"/>
  </r>
  <r>
    <s v="KIX-93248-135"/>
    <x v="227"/>
    <x v="248"/>
    <s v="A-D-0.5"/>
    <x v="2"/>
    <x v="248"/>
    <s v="vhellmore7d@bbc.co.uk"/>
    <s v="+1 (501) 899-4038"/>
    <s v="Little Rock"/>
    <x v="0"/>
    <x v="0"/>
    <x v="2"/>
    <x v="2"/>
    <x v="1"/>
    <n v="5.97"/>
    <n v="5.97"/>
  </r>
  <r>
    <s v="AXR-10962-010"/>
    <x v="180"/>
    <x v="249"/>
    <s v="E-D-1"/>
    <x v="0"/>
    <x v="249"/>
    <s v="mseawright7e@nbcnews.com"/>
    <s v="+44 (638) 528-2467"/>
    <s v="Newton"/>
    <x v="2"/>
    <x v="1"/>
    <x v="1"/>
    <x v="2"/>
    <x v="0"/>
    <n v="12.15"/>
    <n v="24.3"/>
  </r>
  <r>
    <s v="IHS-71573-008"/>
    <x v="228"/>
    <x v="250"/>
    <s v="E-D-0.2"/>
    <x v="5"/>
    <x v="250"/>
    <s v="snortheast7f@mashable.com"/>
    <s v="+1 (775) 344-1930"/>
    <s v="Sparks"/>
    <x v="0"/>
    <x v="0"/>
    <x v="1"/>
    <x v="2"/>
    <x v="3"/>
    <n v="3.645"/>
    <n v="21.87"/>
  </r>
  <r>
    <s v="QTR-19001-114"/>
    <x v="229"/>
    <x v="195"/>
    <s v="A-D-1"/>
    <x v="0"/>
    <x v="195"/>
    <s v="aattwater5u@wikia.com"/>
    <s v="+1 (434) 821-8618"/>
    <s v="Charlottesville"/>
    <x v="0"/>
    <x v="0"/>
    <x v="2"/>
    <x v="2"/>
    <x v="0"/>
    <n v="9.9499999999999993"/>
    <n v="19.899999999999999"/>
  </r>
  <r>
    <s v="WBK-62297-910"/>
    <x v="230"/>
    <x v="251"/>
    <s v="A-D-0.2"/>
    <x v="0"/>
    <x v="251"/>
    <s v="mfearon7h@reverbnation.com"/>
    <s v="+1 (972) 686-6332"/>
    <s v="Denton"/>
    <x v="0"/>
    <x v="1"/>
    <x v="2"/>
    <x v="2"/>
    <x v="3"/>
    <n v="2.9849999999999999"/>
    <n v="5.97"/>
  </r>
  <r>
    <s v="OGY-19377-175"/>
    <x v="231"/>
    <x v="252"/>
    <s v="E-D-0.5"/>
    <x v="2"/>
    <x v="252"/>
    <n v="0"/>
    <n v="0"/>
    <s v="Tullamore"/>
    <x v="1"/>
    <x v="0"/>
    <x v="1"/>
    <x v="2"/>
    <x v="1"/>
    <n v="7.29"/>
    <n v="7.29"/>
  </r>
  <r>
    <s v="ESR-66651-814"/>
    <x v="80"/>
    <x v="253"/>
    <s v="A-D-0.2"/>
    <x v="4"/>
    <x v="253"/>
    <s v="jsisneros7j@a8.net"/>
    <s v="+1 (919) 448-8909"/>
    <s v="Raleigh"/>
    <x v="0"/>
    <x v="0"/>
    <x v="2"/>
    <x v="2"/>
    <x v="3"/>
    <n v="2.9849999999999999"/>
    <n v="11.94"/>
  </r>
  <r>
    <s v="CPX-46916-770"/>
    <x v="232"/>
    <x v="254"/>
    <s v="R-L-1"/>
    <x v="5"/>
    <x v="254"/>
    <s v="zcarlson7k@bigcartel.com"/>
    <s v="+353 (259) 651-4128"/>
    <s v="Shankill"/>
    <x v="1"/>
    <x v="0"/>
    <x v="0"/>
    <x v="1"/>
    <x v="0"/>
    <n v="11.95"/>
    <n v="71.699999999999989"/>
  </r>
  <r>
    <s v="MDC-03318-645"/>
    <x v="233"/>
    <x v="255"/>
    <s v="A-L-0.2"/>
    <x v="0"/>
    <x v="255"/>
    <s v="wmaddox7l@timesonline.co.uk"/>
    <s v="+1 (917) 310-4684"/>
    <s v="New York City"/>
    <x v="0"/>
    <x v="1"/>
    <x v="2"/>
    <x v="1"/>
    <x v="3"/>
    <n v="3.8849999999999998"/>
    <n v="7.77"/>
  </r>
  <r>
    <s v="SFF-86059-407"/>
    <x v="234"/>
    <x v="256"/>
    <s v="A-M-2.5"/>
    <x v="2"/>
    <x v="256"/>
    <s v="dhedlestone7m@craigslist.org"/>
    <s v="+1 (203) 768-3169"/>
    <s v="Stamford"/>
    <x v="0"/>
    <x v="1"/>
    <x v="2"/>
    <x v="0"/>
    <x v="2"/>
    <n v="25.874999999999996"/>
    <n v="25.874999999999996"/>
  </r>
  <r>
    <s v="SCL-94540-788"/>
    <x v="235"/>
    <x v="257"/>
    <s v="E-L-2.5"/>
    <x v="5"/>
    <x v="257"/>
    <s v="tcrowthe7n@europa.eu"/>
    <s v="+1 (419) 561-6809"/>
    <s v="Toledo"/>
    <x v="0"/>
    <x v="1"/>
    <x v="1"/>
    <x v="1"/>
    <x v="2"/>
    <n v="34.154999999999994"/>
    <n v="204.92999999999995"/>
  </r>
  <r>
    <s v="HVU-21634-076"/>
    <x v="236"/>
    <x v="258"/>
    <s v="R-L-2.5"/>
    <x v="4"/>
    <x v="258"/>
    <s v="dbury7o@tinyurl.com"/>
    <s v="+353 (262) 842-7103"/>
    <s v="Castleblayney"/>
    <x v="1"/>
    <x v="0"/>
    <x v="0"/>
    <x v="1"/>
    <x v="2"/>
    <n v="27.484999999999996"/>
    <n v="109.93999999999998"/>
  </r>
  <r>
    <s v="XUS-73326-418"/>
    <x v="237"/>
    <x v="259"/>
    <s v="E-L-1"/>
    <x v="5"/>
    <x v="259"/>
    <s v="gbroadbear7p@omniture.com"/>
    <s v="+1 (573) 758-1104"/>
    <s v="Columbia"/>
    <x v="0"/>
    <x v="1"/>
    <x v="1"/>
    <x v="1"/>
    <x v="0"/>
    <n v="14.85"/>
    <n v="89.1"/>
  </r>
  <r>
    <s v="XWD-18933-006"/>
    <x v="238"/>
    <x v="260"/>
    <s v="A-L-0.2"/>
    <x v="0"/>
    <x v="260"/>
    <s v="epalfrey7q@devhub.com"/>
    <s v="+1 (260) 500-7893"/>
    <s v="Fort Wayne"/>
    <x v="0"/>
    <x v="0"/>
    <x v="2"/>
    <x v="1"/>
    <x v="3"/>
    <n v="3.8849999999999998"/>
    <n v="7.77"/>
  </r>
  <r>
    <s v="HPD-65272-772"/>
    <x v="52"/>
    <x v="261"/>
    <s v="L-M-2.5"/>
    <x v="2"/>
    <x v="261"/>
    <s v="pmetrick7r@rakuten.co.jp"/>
    <s v="+1 (314) 572-2164"/>
    <s v="Saint Louis"/>
    <x v="0"/>
    <x v="0"/>
    <x v="3"/>
    <x v="0"/>
    <x v="2"/>
    <n v="33.464999999999996"/>
    <n v="33.464999999999996"/>
  </r>
  <r>
    <s v="JEG-93140-224"/>
    <x v="146"/>
    <x v="262"/>
    <s v="E-M-0.5"/>
    <x v="1"/>
    <x v="262"/>
    <n v="0"/>
    <s v="+1 (208) 826-3825"/>
    <s v="Portland"/>
    <x v="0"/>
    <x v="0"/>
    <x v="1"/>
    <x v="0"/>
    <x v="1"/>
    <n v="8.25"/>
    <n v="41.25"/>
  </r>
  <r>
    <s v="NNH-62058-950"/>
    <x v="239"/>
    <x v="263"/>
    <s v="E-L-1"/>
    <x v="4"/>
    <x v="263"/>
    <s v="kkarby7t@sbwire.com"/>
    <s v="+1 (303) 516-4935"/>
    <s v="Boulder"/>
    <x v="0"/>
    <x v="0"/>
    <x v="1"/>
    <x v="1"/>
    <x v="0"/>
    <n v="14.85"/>
    <n v="59.4"/>
  </r>
  <r>
    <s v="LTD-71429-845"/>
    <x v="240"/>
    <x v="264"/>
    <s v="A-L-0.5"/>
    <x v="2"/>
    <x v="264"/>
    <s v="fcrumpe7u@ftc.gov"/>
    <s v="+44 (564) 507-1056"/>
    <s v="Norton"/>
    <x v="2"/>
    <x v="1"/>
    <x v="2"/>
    <x v="1"/>
    <x v="1"/>
    <n v="7.77"/>
    <n v="7.77"/>
  </r>
  <r>
    <s v="MPV-26985-215"/>
    <x v="241"/>
    <x v="265"/>
    <s v="R-D-0.5"/>
    <x v="2"/>
    <x v="265"/>
    <s v="achatto7v@sakura.ne.jp"/>
    <s v="+44 (522) 740-3583"/>
    <s v="Sheffield"/>
    <x v="2"/>
    <x v="0"/>
    <x v="0"/>
    <x v="2"/>
    <x v="1"/>
    <n v="5.3699999999999992"/>
    <n v="5.3699999999999992"/>
  </r>
  <r>
    <s v="IYO-10245-081"/>
    <x v="242"/>
    <x v="266"/>
    <s v="E-M-2.5"/>
    <x v="3"/>
    <x v="266"/>
    <n v="0"/>
    <s v="+1 (502) 913-2943"/>
    <s v="Louisville"/>
    <x v="0"/>
    <x v="1"/>
    <x v="1"/>
    <x v="0"/>
    <x v="2"/>
    <n v="31.624999999999996"/>
    <n v="94.874999999999986"/>
  </r>
  <r>
    <s v="BYZ-39669-954"/>
    <x v="243"/>
    <x v="267"/>
    <s v="L-L-2.5"/>
    <x v="2"/>
    <x v="267"/>
    <n v="0"/>
    <s v="+1 (716) 790-4379"/>
    <s v="Buffalo"/>
    <x v="0"/>
    <x v="1"/>
    <x v="3"/>
    <x v="1"/>
    <x v="2"/>
    <n v="36.454999999999998"/>
    <n v="36.454999999999998"/>
  </r>
  <r>
    <s v="EFB-72860-209"/>
    <x v="244"/>
    <x v="268"/>
    <s v="A-M-0.2"/>
    <x v="4"/>
    <x v="268"/>
    <s v="bmergue7y@umn.edu"/>
    <n v="0"/>
    <s v="Canton"/>
    <x v="0"/>
    <x v="0"/>
    <x v="2"/>
    <x v="0"/>
    <x v="3"/>
    <n v="3.375"/>
    <n v="13.5"/>
  </r>
  <r>
    <s v="GMM-72397-378"/>
    <x v="245"/>
    <x v="269"/>
    <s v="R-L-0.2"/>
    <x v="4"/>
    <x v="269"/>
    <s v="kpatise7z@jigsy.com"/>
    <s v="+1 (617) 552-8968"/>
    <s v="Boston"/>
    <x v="0"/>
    <x v="1"/>
    <x v="0"/>
    <x v="1"/>
    <x v="3"/>
    <n v="3.5849999999999995"/>
    <n v="14.339999999999998"/>
  </r>
  <r>
    <s v="LYP-52345-883"/>
    <x v="246"/>
    <x v="270"/>
    <s v="E-M-0.5"/>
    <x v="2"/>
    <x v="270"/>
    <n v="0"/>
    <s v="+353 (968) 887-1849"/>
    <s v="Kinlough"/>
    <x v="1"/>
    <x v="0"/>
    <x v="1"/>
    <x v="0"/>
    <x v="1"/>
    <n v="8.25"/>
    <n v="8.25"/>
  </r>
  <r>
    <s v="DFK-35846-692"/>
    <x v="247"/>
    <x v="271"/>
    <s v="R-D-0.2"/>
    <x v="1"/>
    <x v="271"/>
    <n v="0"/>
    <n v="0"/>
    <s v="Lynchburg"/>
    <x v="0"/>
    <x v="0"/>
    <x v="0"/>
    <x v="2"/>
    <x v="3"/>
    <n v="2.6849999999999996"/>
    <n v="13.424999999999997"/>
  </r>
  <r>
    <s v="XAH-93337-609"/>
    <x v="248"/>
    <x v="272"/>
    <s v="A-D-1"/>
    <x v="1"/>
    <x v="272"/>
    <s v="dduke82@vkontakte.ru"/>
    <s v="+1 (626) 268-7265"/>
    <s v="Los Angeles"/>
    <x v="0"/>
    <x v="1"/>
    <x v="2"/>
    <x v="2"/>
    <x v="0"/>
    <n v="9.9499999999999993"/>
    <n v="49.75"/>
  </r>
  <r>
    <s v="QKA-72582-644"/>
    <x v="249"/>
    <x v="273"/>
    <s v="E-M-0.5"/>
    <x v="0"/>
    <x v="273"/>
    <n v="0"/>
    <n v="0"/>
    <s v="Drumcondra"/>
    <x v="1"/>
    <x v="1"/>
    <x v="1"/>
    <x v="0"/>
    <x v="1"/>
    <n v="8.25"/>
    <n v="16.5"/>
  </r>
  <r>
    <s v="ZDK-84567-102"/>
    <x v="250"/>
    <x v="274"/>
    <s v="A-D-0.5"/>
    <x v="3"/>
    <x v="274"/>
    <s v="ihussey84@mapy.cz"/>
    <n v="0"/>
    <s v="Birmingham"/>
    <x v="0"/>
    <x v="1"/>
    <x v="2"/>
    <x v="2"/>
    <x v="1"/>
    <n v="5.97"/>
    <n v="17.91"/>
  </r>
  <r>
    <s v="WAV-38301-984"/>
    <x v="251"/>
    <x v="275"/>
    <s v="A-D-0.5"/>
    <x v="1"/>
    <x v="275"/>
    <s v="cpinkerton85@upenn.edu"/>
    <s v="+1 (202) 727-7464"/>
    <s v="Alexandria"/>
    <x v="0"/>
    <x v="1"/>
    <x v="2"/>
    <x v="2"/>
    <x v="1"/>
    <n v="5.97"/>
    <n v="29.849999999999998"/>
  </r>
  <r>
    <s v="KZR-33023-209"/>
    <x v="177"/>
    <x v="276"/>
    <s v="E-L-1"/>
    <x v="3"/>
    <x v="276"/>
    <n v="0"/>
    <s v="+1 (203) 722-1559"/>
    <s v="Danbury"/>
    <x v="0"/>
    <x v="1"/>
    <x v="1"/>
    <x v="1"/>
    <x v="0"/>
    <n v="14.85"/>
    <n v="44.55"/>
  </r>
  <r>
    <s v="ULM-49433-003"/>
    <x v="252"/>
    <x v="277"/>
    <s v="E-M-1"/>
    <x v="0"/>
    <x v="277"/>
    <n v="0"/>
    <n v="0"/>
    <s v="Albany"/>
    <x v="0"/>
    <x v="1"/>
    <x v="1"/>
    <x v="0"/>
    <x v="0"/>
    <n v="13.75"/>
    <n v="27.5"/>
  </r>
  <r>
    <s v="SIB-83254-136"/>
    <x v="253"/>
    <x v="278"/>
    <s v="R-M-0.5"/>
    <x v="5"/>
    <x v="278"/>
    <s v="dvizor88@furl.net"/>
    <s v="+1 (941) 130-0581"/>
    <s v="Naples"/>
    <x v="0"/>
    <x v="0"/>
    <x v="0"/>
    <x v="0"/>
    <x v="1"/>
    <n v="5.97"/>
    <n v="35.82"/>
  </r>
  <r>
    <s v="NOK-50349-551"/>
    <x v="254"/>
    <x v="279"/>
    <s v="R-D-0.5"/>
    <x v="3"/>
    <x v="279"/>
    <s v="esedgebeer89@oaic.gov.au"/>
    <s v="+1 (305) 898-4252"/>
    <s v="Miami Beach"/>
    <x v="0"/>
    <x v="0"/>
    <x v="0"/>
    <x v="2"/>
    <x v="1"/>
    <n v="5.3699999999999992"/>
    <n v="16.11"/>
  </r>
  <r>
    <s v="YIS-96268-844"/>
    <x v="227"/>
    <x v="280"/>
    <s v="E-L-0.2"/>
    <x v="5"/>
    <x v="280"/>
    <s v="klestrange8a@lulu.com"/>
    <s v="+1 (404) 479-6402"/>
    <s v="Atlanta"/>
    <x v="0"/>
    <x v="0"/>
    <x v="1"/>
    <x v="1"/>
    <x v="3"/>
    <n v="4.4550000000000001"/>
    <n v="26.73"/>
  </r>
  <r>
    <s v="CXI-04933-855"/>
    <x v="110"/>
    <x v="281"/>
    <s v="E-L-2.5"/>
    <x v="5"/>
    <x v="281"/>
    <s v="ltanti8b@techcrunch.com"/>
    <s v="+1 (361) 383-8015"/>
    <s v="Corpus Christi"/>
    <x v="0"/>
    <x v="0"/>
    <x v="1"/>
    <x v="1"/>
    <x v="2"/>
    <n v="34.154999999999994"/>
    <n v="204.92999999999995"/>
  </r>
  <r>
    <s v="IZU-90429-382"/>
    <x v="182"/>
    <x v="282"/>
    <s v="A-L-1"/>
    <x v="3"/>
    <x v="282"/>
    <s v="ade8c@1und1.de"/>
    <s v="+1 (808) 868-6669"/>
    <s v="Honolulu"/>
    <x v="0"/>
    <x v="0"/>
    <x v="2"/>
    <x v="1"/>
    <x v="0"/>
    <n v="12.95"/>
    <n v="38.849999999999994"/>
  </r>
  <r>
    <s v="WIT-40912-783"/>
    <x v="255"/>
    <x v="283"/>
    <s v="L-D-0.2"/>
    <x v="4"/>
    <x v="283"/>
    <s v="tjedrachowicz8d@acquirethisname.com"/>
    <s v="+1 (512) 635-4547"/>
    <s v="Austin"/>
    <x v="0"/>
    <x v="0"/>
    <x v="3"/>
    <x v="2"/>
    <x v="3"/>
    <n v="3.8849999999999998"/>
    <n v="15.54"/>
  </r>
  <r>
    <s v="PSD-57291-590"/>
    <x v="256"/>
    <x v="284"/>
    <s v="A-M-0.5"/>
    <x v="2"/>
    <x v="284"/>
    <s v="pstonner8e@moonfruit.com"/>
    <s v="+1 (410) 158-5285"/>
    <s v="Baltimore"/>
    <x v="0"/>
    <x v="1"/>
    <x v="2"/>
    <x v="0"/>
    <x v="1"/>
    <n v="6.75"/>
    <n v="6.75"/>
  </r>
  <r>
    <s v="GOI-41472-677"/>
    <x v="3"/>
    <x v="285"/>
    <s v="E-D-2.5"/>
    <x v="4"/>
    <x v="285"/>
    <s v="dtingly8f@goo.ne.jp"/>
    <n v="0"/>
    <s v="Lexington"/>
    <x v="0"/>
    <x v="0"/>
    <x v="1"/>
    <x v="2"/>
    <x v="2"/>
    <n v="27.945"/>
    <n v="111.78"/>
  </r>
  <r>
    <s v="KTX-17944-494"/>
    <x v="257"/>
    <x v="286"/>
    <s v="A-L-0.2"/>
    <x v="2"/>
    <x v="286"/>
    <s v="crushe8n@about.me"/>
    <s v="+1 (704) 883-8274"/>
    <s v="Charlotte"/>
    <x v="0"/>
    <x v="0"/>
    <x v="2"/>
    <x v="1"/>
    <x v="3"/>
    <n v="3.8849999999999998"/>
    <n v="3.8849999999999998"/>
  </r>
  <r>
    <s v="RDM-99811-230"/>
    <x v="258"/>
    <x v="287"/>
    <s v="L-M-0.2"/>
    <x v="1"/>
    <x v="287"/>
    <s v="bchecci8h@usa.gov"/>
    <s v="+44 (237) 377-1917"/>
    <s v="Eaton"/>
    <x v="2"/>
    <x v="1"/>
    <x v="3"/>
    <x v="0"/>
    <x v="3"/>
    <n v="4.3650000000000002"/>
    <n v="21.825000000000003"/>
  </r>
  <r>
    <s v="JTU-55897-581"/>
    <x v="259"/>
    <x v="288"/>
    <s v="R-M-0.2"/>
    <x v="1"/>
    <x v="288"/>
    <s v="jbagot8i@mac.com"/>
    <s v="+1 (402) 659-3815"/>
    <s v="Lincoln"/>
    <x v="0"/>
    <x v="1"/>
    <x v="0"/>
    <x v="0"/>
    <x v="3"/>
    <n v="2.9849999999999999"/>
    <n v="14.924999999999999"/>
  </r>
  <r>
    <s v="CRK-07584-240"/>
    <x v="260"/>
    <x v="289"/>
    <s v="A-M-1"/>
    <x v="3"/>
    <x v="289"/>
    <s v="ebeeble8j@soundcloud.com"/>
    <s v="+1 (513) 141-9892"/>
    <s v="Cincinnati"/>
    <x v="0"/>
    <x v="0"/>
    <x v="2"/>
    <x v="0"/>
    <x v="0"/>
    <n v="11.25"/>
    <n v="33.75"/>
  </r>
  <r>
    <s v="MKE-75518-399"/>
    <x v="261"/>
    <x v="290"/>
    <s v="A-M-1"/>
    <x v="3"/>
    <x v="290"/>
    <s v="cfluin8k@flickr.com"/>
    <n v="0"/>
    <s v="Sheffield"/>
    <x v="2"/>
    <x v="1"/>
    <x v="2"/>
    <x v="0"/>
    <x v="0"/>
    <n v="11.25"/>
    <n v="33.75"/>
  </r>
  <r>
    <s v="AEL-51169-725"/>
    <x v="262"/>
    <x v="291"/>
    <s v="L-M-0.2"/>
    <x v="5"/>
    <x v="291"/>
    <s v="ebletsor8l@vinaora.com"/>
    <s v="+1 (860) 182-4246"/>
    <s v="West Hartford"/>
    <x v="0"/>
    <x v="0"/>
    <x v="3"/>
    <x v="0"/>
    <x v="3"/>
    <n v="4.3650000000000002"/>
    <n v="26.19"/>
  </r>
  <r>
    <s v="ZGM-83108-823"/>
    <x v="263"/>
    <x v="292"/>
    <s v="E-L-1"/>
    <x v="2"/>
    <x v="292"/>
    <s v="pbrydell8m@bloglovin.com"/>
    <s v="+353 (522) 527-0155"/>
    <s v="Listowel"/>
    <x v="1"/>
    <x v="1"/>
    <x v="1"/>
    <x v="1"/>
    <x v="0"/>
    <n v="14.85"/>
    <n v="14.85"/>
  </r>
  <r>
    <s v="JBP-78754-392"/>
    <x v="212"/>
    <x v="286"/>
    <s v="E-M-2.5"/>
    <x v="5"/>
    <x v="286"/>
    <s v="crushe8n@about.me"/>
    <s v="+1 (704) 883-8274"/>
    <s v="Charlotte"/>
    <x v="0"/>
    <x v="0"/>
    <x v="1"/>
    <x v="0"/>
    <x v="2"/>
    <n v="31.624999999999996"/>
    <n v="189.74999999999997"/>
  </r>
  <r>
    <s v="RNH-54912-747"/>
    <x v="187"/>
    <x v="293"/>
    <s v="R-M-0.5"/>
    <x v="2"/>
    <x v="293"/>
    <s v="nleethem8o@mac.com"/>
    <s v="+1 (318) 839-1492"/>
    <s v="Alexandria"/>
    <x v="0"/>
    <x v="0"/>
    <x v="0"/>
    <x v="0"/>
    <x v="1"/>
    <n v="5.97"/>
    <n v="5.97"/>
  </r>
  <r>
    <s v="JDS-33440-914"/>
    <x v="248"/>
    <x v="294"/>
    <s v="R-M-1"/>
    <x v="3"/>
    <x v="294"/>
    <s v="anesfield8p@people.com.cn"/>
    <s v="+44 (418) 372-8139"/>
    <s v="Belfast"/>
    <x v="2"/>
    <x v="0"/>
    <x v="0"/>
    <x v="0"/>
    <x v="0"/>
    <n v="9.9499999999999993"/>
    <n v="29.849999999999998"/>
  </r>
  <r>
    <s v="SYX-48878-182"/>
    <x v="264"/>
    <x v="295"/>
    <s v="R-D-1"/>
    <x v="1"/>
    <x v="295"/>
    <n v="0"/>
    <s v="+1 (702) 723-3139"/>
    <s v="Las Vegas"/>
    <x v="0"/>
    <x v="1"/>
    <x v="0"/>
    <x v="2"/>
    <x v="0"/>
    <n v="8.9499999999999993"/>
    <n v="44.75"/>
  </r>
  <r>
    <s v="ZGD-94763-868"/>
    <x v="265"/>
    <x v="296"/>
    <s v="E-L-2.5"/>
    <x v="2"/>
    <x v="296"/>
    <s v="mbrockway8r@ibm.com"/>
    <s v="+1 (515) 216-0617"/>
    <s v="Des Moines"/>
    <x v="0"/>
    <x v="0"/>
    <x v="1"/>
    <x v="1"/>
    <x v="2"/>
    <n v="34.154999999999994"/>
    <n v="34.154999999999994"/>
  </r>
  <r>
    <s v="CZY-70361-485"/>
    <x v="266"/>
    <x v="297"/>
    <s v="E-L-2.5"/>
    <x v="5"/>
    <x v="297"/>
    <s v="nlush8s@dedecms.com"/>
    <s v="+353 (360) 805-4030"/>
    <s v="Ballivor"/>
    <x v="1"/>
    <x v="1"/>
    <x v="1"/>
    <x v="1"/>
    <x v="2"/>
    <n v="34.154999999999994"/>
    <n v="204.92999999999995"/>
  </r>
  <r>
    <s v="RJR-12175-899"/>
    <x v="267"/>
    <x v="298"/>
    <s v="E-D-0.5"/>
    <x v="3"/>
    <x v="298"/>
    <s v="smcmillian8t@csmonitor.com"/>
    <s v="+1 (330) 407-0631"/>
    <s v="Akron"/>
    <x v="0"/>
    <x v="1"/>
    <x v="1"/>
    <x v="2"/>
    <x v="1"/>
    <n v="7.29"/>
    <n v="21.87"/>
  </r>
  <r>
    <s v="ELB-07929-407"/>
    <x v="204"/>
    <x v="299"/>
    <s v="A-M-2.5"/>
    <x v="0"/>
    <x v="299"/>
    <s v="tbennison8u@google.cn"/>
    <s v="+1 (561) 413-7904"/>
    <s v="West Palm Beach"/>
    <x v="0"/>
    <x v="0"/>
    <x v="2"/>
    <x v="0"/>
    <x v="2"/>
    <n v="25.874999999999996"/>
    <n v="51.749999999999993"/>
  </r>
  <r>
    <s v="UJQ-54441-340"/>
    <x v="268"/>
    <x v="300"/>
    <s v="E-M-0.2"/>
    <x v="0"/>
    <x v="300"/>
    <s v="gtweed8v@yolasite.com"/>
    <n v="0"/>
    <s v="Fresno"/>
    <x v="0"/>
    <x v="0"/>
    <x v="1"/>
    <x v="0"/>
    <x v="3"/>
    <n v="4.125"/>
    <n v="8.25"/>
  </r>
  <r>
    <s v="UJQ-54441-340"/>
    <x v="268"/>
    <x v="300"/>
    <s v="A-L-0.2"/>
    <x v="1"/>
    <x v="300"/>
    <s v="gtweed8v@yolasite.com"/>
    <n v="0"/>
    <s v="Fresno"/>
    <x v="0"/>
    <x v="0"/>
    <x v="2"/>
    <x v="1"/>
    <x v="3"/>
    <n v="3.8849999999999998"/>
    <n v="19.424999999999997"/>
  </r>
  <r>
    <s v="OWY-43108-475"/>
    <x v="269"/>
    <x v="301"/>
    <s v="A-M-0.2"/>
    <x v="5"/>
    <x v="301"/>
    <s v="ggoggin8x@wix.com"/>
    <s v="+353 (484) 159-9549"/>
    <s v="Sandyford"/>
    <x v="1"/>
    <x v="0"/>
    <x v="2"/>
    <x v="0"/>
    <x v="3"/>
    <n v="3.375"/>
    <n v="20.25"/>
  </r>
  <r>
    <s v="GNO-91911-159"/>
    <x v="145"/>
    <x v="302"/>
    <s v="L-D-0.5"/>
    <x v="3"/>
    <x v="302"/>
    <s v="sjeyness8y@biglobe.ne.jp"/>
    <s v="+353 (460) 272-4069"/>
    <s v="Dublin"/>
    <x v="1"/>
    <x v="1"/>
    <x v="3"/>
    <x v="2"/>
    <x v="1"/>
    <n v="7.77"/>
    <n v="23.31"/>
  </r>
  <r>
    <s v="CNY-06284-066"/>
    <x v="270"/>
    <x v="303"/>
    <s v="E-D-0.2"/>
    <x v="1"/>
    <x v="303"/>
    <s v="dbonhome8z@shinystat.com"/>
    <s v="+1 (865) 238-4985"/>
    <s v="Knoxville"/>
    <x v="0"/>
    <x v="0"/>
    <x v="1"/>
    <x v="2"/>
    <x v="3"/>
    <n v="3.645"/>
    <n v="18.225000000000001"/>
  </r>
  <r>
    <s v="OQS-46321-904"/>
    <x v="271"/>
    <x v="304"/>
    <s v="E-M-1"/>
    <x v="2"/>
    <x v="304"/>
    <n v="0"/>
    <s v="+1 (913) 671-7118"/>
    <s v="Shawnee Mission"/>
    <x v="0"/>
    <x v="1"/>
    <x v="1"/>
    <x v="0"/>
    <x v="0"/>
    <n v="13.75"/>
    <n v="13.75"/>
  </r>
  <r>
    <s v="IBW-87442-480"/>
    <x v="272"/>
    <x v="305"/>
    <s v="A-L-2.5"/>
    <x v="2"/>
    <x v="305"/>
    <s v="tle91@epa.gov"/>
    <s v="+1 (415) 176-8216"/>
    <s v="San Francisco"/>
    <x v="0"/>
    <x v="0"/>
    <x v="2"/>
    <x v="1"/>
    <x v="2"/>
    <n v="29.784999999999997"/>
    <n v="29.784999999999997"/>
  </r>
  <r>
    <s v="DGZ-82537-477"/>
    <x v="252"/>
    <x v="306"/>
    <s v="R-D-1"/>
    <x v="1"/>
    <x v="306"/>
    <n v="0"/>
    <s v="+1 (205) 680-5859"/>
    <s v="Birmingham"/>
    <x v="0"/>
    <x v="1"/>
    <x v="0"/>
    <x v="2"/>
    <x v="0"/>
    <n v="8.9499999999999993"/>
    <n v="44.75"/>
  </r>
  <r>
    <s v="LPS-39089-432"/>
    <x v="273"/>
    <x v="307"/>
    <s v="R-D-1"/>
    <x v="1"/>
    <x v="307"/>
    <s v="balldridge93@yandex.ru"/>
    <s v="+1 (646) 561-0082"/>
    <s v="Brooklyn"/>
    <x v="0"/>
    <x v="0"/>
    <x v="0"/>
    <x v="2"/>
    <x v="0"/>
    <n v="8.9499999999999993"/>
    <n v="44.75"/>
  </r>
  <r>
    <s v="MQU-86100-929"/>
    <x v="274"/>
    <x v="308"/>
    <s v="L-L-0.5"/>
    <x v="4"/>
    <x v="308"/>
    <n v="0"/>
    <s v="+1 (915) 761-6081"/>
    <s v="El Paso"/>
    <x v="0"/>
    <x v="0"/>
    <x v="3"/>
    <x v="1"/>
    <x v="1"/>
    <n v="9.51"/>
    <n v="38.04"/>
  </r>
  <r>
    <s v="XUR-14132-391"/>
    <x v="275"/>
    <x v="309"/>
    <s v="R-D-0.5"/>
    <x v="4"/>
    <x v="309"/>
    <s v="lgoodger95@guardian.co.uk"/>
    <n v="0"/>
    <s v="Sacramento"/>
    <x v="0"/>
    <x v="0"/>
    <x v="0"/>
    <x v="2"/>
    <x v="1"/>
    <n v="5.3699999999999992"/>
    <n v="21.479999999999997"/>
  </r>
  <r>
    <s v="OVI-27064-381"/>
    <x v="276"/>
    <x v="298"/>
    <s v="R-D-0.5"/>
    <x v="3"/>
    <x v="298"/>
    <s v="smcmillian8t@csmonitor.com"/>
    <s v="+1 (330) 407-0631"/>
    <s v="Akron"/>
    <x v="0"/>
    <x v="1"/>
    <x v="0"/>
    <x v="2"/>
    <x v="1"/>
    <n v="5.3699999999999992"/>
    <n v="16.11"/>
  </r>
  <r>
    <s v="SHP-17012-870"/>
    <x v="277"/>
    <x v="310"/>
    <s v="R-M-2.5"/>
    <x v="2"/>
    <x v="310"/>
    <s v="cdrewett97@wikipedia.org"/>
    <s v="+1 (561) 651-3098"/>
    <s v="Boynton Beach"/>
    <x v="0"/>
    <x v="0"/>
    <x v="0"/>
    <x v="0"/>
    <x v="2"/>
    <n v="22.884999999999998"/>
    <n v="22.884999999999998"/>
  </r>
  <r>
    <s v="FDY-03414-903"/>
    <x v="278"/>
    <x v="311"/>
    <s v="A-D-0.5"/>
    <x v="3"/>
    <x v="311"/>
    <s v="qparsons98@blogtalkradio.com"/>
    <s v="+1 (323) 848-5169"/>
    <s v="Los Angeles"/>
    <x v="0"/>
    <x v="0"/>
    <x v="2"/>
    <x v="2"/>
    <x v="1"/>
    <n v="5.97"/>
    <n v="17.91"/>
  </r>
  <r>
    <s v="WXT-85291-143"/>
    <x v="279"/>
    <x v="312"/>
    <s v="R-M-0.5"/>
    <x v="4"/>
    <x v="312"/>
    <s v="vceely99@auda.org.au"/>
    <s v="+1 (410) 876-8486"/>
    <s v="Baltimore"/>
    <x v="0"/>
    <x v="0"/>
    <x v="0"/>
    <x v="0"/>
    <x v="1"/>
    <n v="5.97"/>
    <n v="23.88"/>
  </r>
  <r>
    <s v="QNP-18893-547"/>
    <x v="280"/>
    <x v="313"/>
    <s v="R-L-1"/>
    <x v="1"/>
    <x v="313"/>
    <n v="0"/>
    <n v="0"/>
    <s v="Salt Lake City"/>
    <x v="0"/>
    <x v="1"/>
    <x v="0"/>
    <x v="1"/>
    <x v="0"/>
    <n v="11.95"/>
    <n v="59.75"/>
  </r>
  <r>
    <s v="DOH-92927-530"/>
    <x v="281"/>
    <x v="314"/>
    <s v="L-L-0.2"/>
    <x v="5"/>
    <x v="314"/>
    <s v="cvasiliev9b@discuz.net"/>
    <s v="+1 (214) 507-8264"/>
    <s v="Garland"/>
    <x v="0"/>
    <x v="0"/>
    <x v="3"/>
    <x v="1"/>
    <x v="3"/>
    <n v="4.7549999999999999"/>
    <n v="28.53"/>
  </r>
  <r>
    <s v="HGJ-82768-173"/>
    <x v="282"/>
    <x v="315"/>
    <s v="A-M-1"/>
    <x v="4"/>
    <x v="315"/>
    <s v="tomoylan9c@liveinternet.ru"/>
    <s v="+44 (911) 807-7254"/>
    <s v="Church End"/>
    <x v="2"/>
    <x v="1"/>
    <x v="2"/>
    <x v="0"/>
    <x v="0"/>
    <n v="11.25"/>
    <n v="45"/>
  </r>
  <r>
    <s v="YPT-95383-088"/>
    <x v="283"/>
    <x v="306"/>
    <s v="E-D-2.5"/>
    <x v="0"/>
    <x v="306"/>
    <n v="0"/>
    <s v="+1 (205) 680-5859"/>
    <s v="Birmingham"/>
    <x v="0"/>
    <x v="1"/>
    <x v="1"/>
    <x v="2"/>
    <x v="2"/>
    <n v="27.945"/>
    <n v="55.89"/>
  </r>
  <r>
    <s v="OYH-16533-767"/>
    <x v="284"/>
    <x v="316"/>
    <s v="E-L-1"/>
    <x v="4"/>
    <x v="316"/>
    <s v="wfetherston9e@constantcontact.com"/>
    <s v="+1 (212) 724-3420"/>
    <s v="New York City"/>
    <x v="0"/>
    <x v="1"/>
    <x v="1"/>
    <x v="1"/>
    <x v="0"/>
    <n v="14.85"/>
    <n v="59.4"/>
  </r>
  <r>
    <s v="DWW-28642-549"/>
    <x v="285"/>
    <x v="317"/>
    <s v="E-D-0.2"/>
    <x v="0"/>
    <x v="317"/>
    <s v="erasmus9f@techcrunch.com"/>
    <s v="+1 (617) 830-9474"/>
    <s v="Boston"/>
    <x v="0"/>
    <x v="0"/>
    <x v="1"/>
    <x v="2"/>
    <x v="3"/>
    <n v="3.645"/>
    <n v="7.29"/>
  </r>
  <r>
    <s v="CGO-79583-871"/>
    <x v="286"/>
    <x v="318"/>
    <s v="E-D-0.5"/>
    <x v="2"/>
    <x v="318"/>
    <s v="wgiorgioni9g@wikipedia.org"/>
    <s v="+1 (415) 960-7198"/>
    <s v="San Francisco"/>
    <x v="0"/>
    <x v="0"/>
    <x v="1"/>
    <x v="2"/>
    <x v="1"/>
    <n v="7.29"/>
    <n v="7.29"/>
  </r>
  <r>
    <s v="TFY-52090-386"/>
    <x v="287"/>
    <x v="319"/>
    <s v="E-L-0.5"/>
    <x v="0"/>
    <x v="319"/>
    <s v="lscargle9h@myspace.com"/>
    <s v="+1 (317) 136-7045"/>
    <s v="Indianapolis"/>
    <x v="0"/>
    <x v="1"/>
    <x v="1"/>
    <x v="1"/>
    <x v="1"/>
    <n v="8.91"/>
    <n v="17.82"/>
  </r>
  <r>
    <s v="TFY-52090-386"/>
    <x v="287"/>
    <x v="319"/>
    <s v="L-D-0.5"/>
    <x v="1"/>
    <x v="319"/>
    <s v="lscargle9h@myspace.com"/>
    <s v="+1 (317) 136-7045"/>
    <s v="Indianapolis"/>
    <x v="0"/>
    <x v="1"/>
    <x v="3"/>
    <x v="2"/>
    <x v="1"/>
    <n v="7.77"/>
    <n v="38.849999999999994"/>
  </r>
  <r>
    <s v="NYY-73968-094"/>
    <x v="288"/>
    <x v="320"/>
    <s v="R-D-0.5"/>
    <x v="5"/>
    <x v="320"/>
    <s v="nclimance9j@europa.eu"/>
    <n v="0"/>
    <s v="Seattle"/>
    <x v="0"/>
    <x v="1"/>
    <x v="0"/>
    <x v="2"/>
    <x v="1"/>
    <n v="5.3699999999999992"/>
    <n v="32.22"/>
  </r>
  <r>
    <s v="QEY-71761-460"/>
    <x v="250"/>
    <x v="321"/>
    <s v="R-M-1"/>
    <x v="0"/>
    <x v="321"/>
    <n v="0"/>
    <s v="+353 (950) 306-4776"/>
    <s v="Dunmanway"/>
    <x v="1"/>
    <x v="0"/>
    <x v="0"/>
    <x v="0"/>
    <x v="0"/>
    <n v="9.9499999999999993"/>
    <n v="19.899999999999999"/>
  </r>
  <r>
    <s v="GKQ-82603-910"/>
    <x v="289"/>
    <x v="322"/>
    <s v="R-L-1"/>
    <x v="1"/>
    <x v="322"/>
    <s v="asnazle9l@oracle.com"/>
    <s v="+1 (334) 193-6359"/>
    <s v="Montgomery"/>
    <x v="0"/>
    <x v="1"/>
    <x v="0"/>
    <x v="1"/>
    <x v="0"/>
    <n v="11.95"/>
    <n v="59.75"/>
  </r>
  <r>
    <s v="IOB-32673-745"/>
    <x v="290"/>
    <x v="323"/>
    <s v="A-L-0.5"/>
    <x v="3"/>
    <x v="323"/>
    <s v="rworg9m@arstechnica.com"/>
    <s v="+1 (214) 985-2470"/>
    <s v="Dallas"/>
    <x v="0"/>
    <x v="0"/>
    <x v="2"/>
    <x v="1"/>
    <x v="1"/>
    <n v="7.77"/>
    <n v="23.31"/>
  </r>
  <r>
    <s v="YAU-98893-150"/>
    <x v="291"/>
    <x v="324"/>
    <s v="L-M-1"/>
    <x v="3"/>
    <x v="324"/>
    <s v="ldanes9n@umn.edu"/>
    <s v="+1 (785) 398-5129"/>
    <s v="Topeka"/>
    <x v="0"/>
    <x v="1"/>
    <x v="3"/>
    <x v="0"/>
    <x v="0"/>
    <n v="14.55"/>
    <n v="43.650000000000006"/>
  </r>
  <r>
    <s v="XNM-14163-951"/>
    <x v="292"/>
    <x v="325"/>
    <s v="E-L-2.5"/>
    <x v="5"/>
    <x v="325"/>
    <s v="skeynd9o@narod.ru"/>
    <s v="+1 (903) 299-3053"/>
    <s v="Tyler"/>
    <x v="0"/>
    <x v="1"/>
    <x v="1"/>
    <x v="1"/>
    <x v="2"/>
    <n v="34.154999999999994"/>
    <n v="204.92999999999995"/>
  </r>
  <r>
    <s v="JPB-45297-000"/>
    <x v="293"/>
    <x v="326"/>
    <s v="R-L-0.2"/>
    <x v="4"/>
    <x v="326"/>
    <s v="ddaveridge9p@arstechnica.com"/>
    <s v="+1 (213) 474-2139"/>
    <s v="Los Angeles"/>
    <x v="0"/>
    <x v="1"/>
    <x v="0"/>
    <x v="1"/>
    <x v="3"/>
    <n v="3.5849999999999995"/>
    <n v="14.339999999999998"/>
  </r>
  <r>
    <s v="MOU-74341-266"/>
    <x v="294"/>
    <x v="327"/>
    <s v="A-D-0.5"/>
    <x v="4"/>
    <x v="327"/>
    <s v="jawdry9q@utexas.edu"/>
    <s v="+1 (318) 747-7610"/>
    <s v="Shreveport"/>
    <x v="0"/>
    <x v="1"/>
    <x v="2"/>
    <x v="2"/>
    <x v="1"/>
    <n v="5.97"/>
    <n v="23.88"/>
  </r>
  <r>
    <s v="DHJ-87461-571"/>
    <x v="295"/>
    <x v="328"/>
    <s v="A-M-1"/>
    <x v="0"/>
    <x v="328"/>
    <s v="eryles9r@fastcompany.com"/>
    <s v="+1 (208) 760-1705"/>
    <s v="Boise"/>
    <x v="0"/>
    <x v="1"/>
    <x v="2"/>
    <x v="0"/>
    <x v="0"/>
    <n v="11.25"/>
    <n v="22.5"/>
  </r>
  <r>
    <s v="DKM-97676-850"/>
    <x v="296"/>
    <x v="306"/>
    <s v="E-D-0.5"/>
    <x v="1"/>
    <x v="306"/>
    <n v="0"/>
    <s v="+1 (205) 680-5859"/>
    <s v="Birmingham"/>
    <x v="0"/>
    <x v="1"/>
    <x v="1"/>
    <x v="2"/>
    <x v="1"/>
    <n v="7.29"/>
    <n v="36.450000000000003"/>
  </r>
  <r>
    <s v="UEB-09112-118"/>
    <x v="297"/>
    <x v="329"/>
    <s v="A-M-0.5"/>
    <x v="4"/>
    <x v="329"/>
    <n v="0"/>
    <s v="+1 (334) 191-0127"/>
    <s v="Montgomery"/>
    <x v="0"/>
    <x v="0"/>
    <x v="2"/>
    <x v="0"/>
    <x v="1"/>
    <n v="6.75"/>
    <n v="27"/>
  </r>
  <r>
    <s v="ORZ-67699-748"/>
    <x v="298"/>
    <x v="330"/>
    <s v="A-M-2.5"/>
    <x v="5"/>
    <x v="330"/>
    <s v="jcaldicott9u@usda.gov"/>
    <n v="0"/>
    <s v="Fort Pierce"/>
    <x v="0"/>
    <x v="1"/>
    <x v="2"/>
    <x v="0"/>
    <x v="2"/>
    <n v="25.874999999999996"/>
    <n v="155.24999999999997"/>
  </r>
  <r>
    <s v="JXP-28398-485"/>
    <x v="299"/>
    <x v="331"/>
    <s v="A-D-2.5"/>
    <x v="1"/>
    <x v="331"/>
    <s v="mvedmore9v@a8.net"/>
    <s v="+1 (336) 366-8873"/>
    <s v="Greensboro"/>
    <x v="0"/>
    <x v="0"/>
    <x v="2"/>
    <x v="2"/>
    <x v="2"/>
    <n v="22.884999999999998"/>
    <n v="114.42499999999998"/>
  </r>
  <r>
    <s v="WWH-92259-198"/>
    <x v="300"/>
    <x v="332"/>
    <s v="L-D-1"/>
    <x v="4"/>
    <x v="332"/>
    <s v="wromao9w@chronoengine.com"/>
    <s v="+1 (916) 623-2394"/>
    <s v="Sacramento"/>
    <x v="0"/>
    <x v="0"/>
    <x v="3"/>
    <x v="2"/>
    <x v="0"/>
    <n v="12.95"/>
    <n v="51.8"/>
  </r>
  <r>
    <s v="FLR-82914-153"/>
    <x v="301"/>
    <x v="333"/>
    <s v="A-M-2.5"/>
    <x v="5"/>
    <x v="333"/>
    <n v="0"/>
    <s v="+1 (512) 200-9234"/>
    <s v="Round Rock"/>
    <x v="0"/>
    <x v="1"/>
    <x v="2"/>
    <x v="0"/>
    <x v="2"/>
    <n v="25.874999999999996"/>
    <n v="155.24999999999997"/>
  </r>
  <r>
    <s v="AMB-93600-000"/>
    <x v="302"/>
    <x v="334"/>
    <s v="A-L-2.5"/>
    <x v="2"/>
    <x v="334"/>
    <s v="tcotmore9y@amazonaws.com"/>
    <s v="+1 (571) 250-3012"/>
    <s v="Reston"/>
    <x v="0"/>
    <x v="1"/>
    <x v="2"/>
    <x v="1"/>
    <x v="2"/>
    <n v="29.784999999999997"/>
    <n v="29.784999999999997"/>
  </r>
  <r>
    <s v="FEP-36895-658"/>
    <x v="303"/>
    <x v="335"/>
    <s v="R-L-0.2"/>
    <x v="5"/>
    <x v="335"/>
    <s v="yskipsey9z@spotify.com"/>
    <s v="+44 (257) 759-9950"/>
    <s v="Charlton"/>
    <x v="2"/>
    <x v="1"/>
    <x v="0"/>
    <x v="1"/>
    <x v="3"/>
    <n v="3.5849999999999995"/>
    <n v="21.509999999999998"/>
  </r>
  <r>
    <s v="RXW-91413-276"/>
    <x v="304"/>
    <x v="336"/>
    <s v="R-D-2.5"/>
    <x v="0"/>
    <x v="336"/>
    <s v="ncorpsa0@gmpg.org"/>
    <s v="+1 (803) 730-8217"/>
    <s v="Columbia"/>
    <x v="0"/>
    <x v="1"/>
    <x v="0"/>
    <x v="2"/>
    <x v="2"/>
    <n v="20.584999999999997"/>
    <n v="41.169999999999995"/>
  </r>
  <r>
    <s v="RXW-91413-276"/>
    <x v="304"/>
    <x v="336"/>
    <s v="R-M-0.5"/>
    <x v="2"/>
    <x v="336"/>
    <s v="ncorpsa0@gmpg.org"/>
    <s v="+1 (803) 730-8217"/>
    <s v="Columbia"/>
    <x v="0"/>
    <x v="1"/>
    <x v="0"/>
    <x v="0"/>
    <x v="1"/>
    <n v="5.97"/>
    <n v="5.97"/>
  </r>
  <r>
    <s v="SDB-77492-188"/>
    <x v="305"/>
    <x v="337"/>
    <s v="E-L-1"/>
    <x v="1"/>
    <x v="337"/>
    <s v="fbabbera2@stanford.edu"/>
    <s v="+1 (623) 550-6050"/>
    <s v="Phoenix"/>
    <x v="0"/>
    <x v="0"/>
    <x v="1"/>
    <x v="1"/>
    <x v="0"/>
    <n v="14.85"/>
    <n v="74.25"/>
  </r>
  <r>
    <s v="RZN-65182-395"/>
    <x v="196"/>
    <x v="338"/>
    <s v="L-M-1"/>
    <x v="5"/>
    <x v="338"/>
    <s v="kloxtona3@opensource.org"/>
    <n v="0"/>
    <s v="Miami"/>
    <x v="0"/>
    <x v="1"/>
    <x v="3"/>
    <x v="0"/>
    <x v="0"/>
    <n v="14.55"/>
    <n v="87.300000000000011"/>
  </r>
  <r>
    <s v="HDQ-86094-507"/>
    <x v="110"/>
    <x v="339"/>
    <s v="E-D-1"/>
    <x v="5"/>
    <x v="339"/>
    <s v="ptoffula4@posterous.com"/>
    <s v="+1 (310) 210-6841"/>
    <s v="Fresno"/>
    <x v="0"/>
    <x v="0"/>
    <x v="1"/>
    <x v="2"/>
    <x v="0"/>
    <n v="12.15"/>
    <n v="72.900000000000006"/>
  </r>
  <r>
    <s v="YXO-79631-417"/>
    <x v="24"/>
    <x v="340"/>
    <s v="L-D-0.5"/>
    <x v="2"/>
    <x v="340"/>
    <s v="cgwinnetta5@behance.net"/>
    <n v="0"/>
    <s v="Anaheim"/>
    <x v="0"/>
    <x v="1"/>
    <x v="3"/>
    <x v="2"/>
    <x v="1"/>
    <n v="7.77"/>
    <n v="7.77"/>
  </r>
  <r>
    <s v="SNF-57032-096"/>
    <x v="306"/>
    <x v="341"/>
    <s v="E-D-0.5"/>
    <x v="5"/>
    <x v="341"/>
    <n v="0"/>
    <s v="+1 (757) 211-0153"/>
    <s v="Newport News"/>
    <x v="0"/>
    <x v="1"/>
    <x v="1"/>
    <x v="2"/>
    <x v="1"/>
    <n v="7.29"/>
    <n v="43.74"/>
  </r>
  <r>
    <s v="DGL-29648-995"/>
    <x v="307"/>
    <x v="342"/>
    <s v="L-M-0.2"/>
    <x v="0"/>
    <x v="342"/>
    <n v="0"/>
    <n v="0"/>
    <s v="Spartanburg"/>
    <x v="0"/>
    <x v="0"/>
    <x v="3"/>
    <x v="0"/>
    <x v="3"/>
    <n v="4.3650000000000002"/>
    <n v="8.73"/>
  </r>
  <r>
    <s v="GPU-65651-504"/>
    <x v="308"/>
    <x v="343"/>
    <s v="E-M-2.5"/>
    <x v="0"/>
    <x v="343"/>
    <s v="lflaoniera8@wordpress.org"/>
    <s v="+1 (718) 586-2839"/>
    <s v="Staten Island"/>
    <x v="0"/>
    <x v="1"/>
    <x v="1"/>
    <x v="0"/>
    <x v="2"/>
    <n v="31.624999999999996"/>
    <n v="63.249999999999993"/>
  </r>
  <r>
    <s v="OJU-34452-896"/>
    <x v="309"/>
    <x v="344"/>
    <s v="E-L-0.5"/>
    <x v="2"/>
    <x v="344"/>
    <n v="0"/>
    <n v="0"/>
    <s v="Las Vegas"/>
    <x v="0"/>
    <x v="0"/>
    <x v="1"/>
    <x v="1"/>
    <x v="1"/>
    <n v="8.91"/>
    <n v="8.91"/>
  </r>
  <r>
    <s v="GZS-50547-887"/>
    <x v="310"/>
    <x v="345"/>
    <s v="E-D-1"/>
    <x v="0"/>
    <x v="345"/>
    <s v="ccatchesideaa@macromedia.com"/>
    <s v="+1 (801) 121-6042"/>
    <s v="Salt Lake City"/>
    <x v="0"/>
    <x v="0"/>
    <x v="1"/>
    <x v="2"/>
    <x v="0"/>
    <n v="12.15"/>
    <n v="24.3"/>
  </r>
  <r>
    <s v="ESR-54041-053"/>
    <x v="311"/>
    <x v="346"/>
    <s v="A-L-0.5"/>
    <x v="5"/>
    <x v="346"/>
    <s v="cgibbonsonab@accuweather.com"/>
    <s v="+1 (206) 848-3585"/>
    <s v="Seattle"/>
    <x v="0"/>
    <x v="0"/>
    <x v="2"/>
    <x v="1"/>
    <x v="1"/>
    <n v="7.77"/>
    <n v="46.62"/>
  </r>
  <r>
    <s v="OGD-10781-526"/>
    <x v="132"/>
    <x v="347"/>
    <s v="R-L-0.5"/>
    <x v="5"/>
    <x v="347"/>
    <s v="tfarraac@behance.net"/>
    <s v="+1 (432) 648-9589"/>
    <s v="Odessa"/>
    <x v="0"/>
    <x v="1"/>
    <x v="0"/>
    <x v="1"/>
    <x v="1"/>
    <n v="7.169999999999999"/>
    <n v="43.019999999999996"/>
  </r>
  <r>
    <s v="FVH-29271-315"/>
    <x v="312"/>
    <x v="348"/>
    <s v="A-D-0.5"/>
    <x v="3"/>
    <x v="348"/>
    <n v="0"/>
    <s v="+353 (772) 127-7148"/>
    <s v="Castleknock"/>
    <x v="1"/>
    <x v="0"/>
    <x v="2"/>
    <x v="2"/>
    <x v="1"/>
    <n v="5.97"/>
    <n v="17.91"/>
  </r>
  <r>
    <s v="BNZ-20544-633"/>
    <x v="313"/>
    <x v="349"/>
    <s v="L-L-0.5"/>
    <x v="4"/>
    <x v="349"/>
    <s v="gbamfieldae@yellowpages.com"/>
    <s v="+1 (214) 200-7886"/>
    <s v="Irving"/>
    <x v="0"/>
    <x v="0"/>
    <x v="3"/>
    <x v="1"/>
    <x v="1"/>
    <n v="9.51"/>
    <n v="38.04"/>
  </r>
  <r>
    <s v="FUX-85791-078"/>
    <x v="156"/>
    <x v="350"/>
    <s v="A-M-0.2"/>
    <x v="0"/>
    <x v="350"/>
    <s v="whollingdaleaf@about.me"/>
    <s v="+1 (937) 354-2653"/>
    <s v="Dayton"/>
    <x v="0"/>
    <x v="0"/>
    <x v="2"/>
    <x v="0"/>
    <x v="3"/>
    <n v="3.375"/>
    <n v="6.75"/>
  </r>
  <r>
    <s v="YXP-20078-116"/>
    <x v="314"/>
    <x v="351"/>
    <s v="R-M-0.5"/>
    <x v="2"/>
    <x v="351"/>
    <s v="jdeag@xrea.com"/>
    <s v="+1 (616) 966-1581"/>
    <s v="Grand Rapids"/>
    <x v="0"/>
    <x v="0"/>
    <x v="0"/>
    <x v="0"/>
    <x v="1"/>
    <n v="5.97"/>
    <n v="5.97"/>
  </r>
  <r>
    <s v="VQV-59984-866"/>
    <x v="315"/>
    <x v="352"/>
    <s v="R-D-0.2"/>
    <x v="3"/>
    <x v="352"/>
    <s v="vskulletah@tinyurl.com"/>
    <s v="+353 (215) 420-1467"/>
    <s v="Balally"/>
    <x v="1"/>
    <x v="1"/>
    <x v="0"/>
    <x v="2"/>
    <x v="3"/>
    <n v="2.6849999999999996"/>
    <n v="8.0549999999999997"/>
  </r>
  <r>
    <s v="JEH-37276-048"/>
    <x v="316"/>
    <x v="353"/>
    <s v="A-L-0.5"/>
    <x v="3"/>
    <x v="353"/>
    <s v="jrudeforthai@wunderground.com"/>
    <s v="+353 (232) 377-5407"/>
    <s v="Tullyallen"/>
    <x v="1"/>
    <x v="0"/>
    <x v="2"/>
    <x v="1"/>
    <x v="1"/>
    <n v="7.77"/>
    <n v="23.31"/>
  </r>
  <r>
    <s v="VYD-28555-589"/>
    <x v="317"/>
    <x v="354"/>
    <s v="R-L-0.5"/>
    <x v="5"/>
    <x v="354"/>
    <s v="atomaszewskiaj@answers.com"/>
    <n v="0"/>
    <s v="Sutton"/>
    <x v="2"/>
    <x v="0"/>
    <x v="0"/>
    <x v="1"/>
    <x v="1"/>
    <n v="7.169999999999999"/>
    <n v="43.019999999999996"/>
  </r>
  <r>
    <s v="WUG-76466-650"/>
    <x v="318"/>
    <x v="306"/>
    <s v="L-D-0.5"/>
    <x v="3"/>
    <x v="306"/>
    <n v="0"/>
    <s v="+1 (205) 680-5859"/>
    <s v="Birmingham"/>
    <x v="0"/>
    <x v="1"/>
    <x v="3"/>
    <x v="2"/>
    <x v="1"/>
    <n v="7.77"/>
    <n v="23.31"/>
  </r>
  <r>
    <s v="RJV-08261-583"/>
    <x v="182"/>
    <x v="355"/>
    <s v="A-D-0.2"/>
    <x v="1"/>
    <x v="355"/>
    <s v="pbessal@qq.com"/>
    <s v="+1 (949) 121-4600"/>
    <s v="Los Angeles"/>
    <x v="0"/>
    <x v="0"/>
    <x v="2"/>
    <x v="2"/>
    <x v="3"/>
    <n v="2.9849999999999999"/>
    <n v="14.924999999999999"/>
  </r>
  <r>
    <s v="PMR-56062-609"/>
    <x v="319"/>
    <x v="356"/>
    <s v="E-D-0.5"/>
    <x v="3"/>
    <x v="356"/>
    <s v="ewindressam@marketwatch.com"/>
    <s v="+1 (443) 619-7953"/>
    <s v="Baltimore"/>
    <x v="0"/>
    <x v="1"/>
    <x v="1"/>
    <x v="2"/>
    <x v="1"/>
    <n v="7.29"/>
    <n v="21.87"/>
  </r>
  <r>
    <s v="XLD-12920-505"/>
    <x v="320"/>
    <x v="357"/>
    <s v="E-L-0.5"/>
    <x v="5"/>
    <x v="357"/>
    <n v="0"/>
    <s v="+1 (717) 990-3931"/>
    <s v="Harrisburg"/>
    <x v="0"/>
    <x v="0"/>
    <x v="1"/>
    <x v="1"/>
    <x v="1"/>
    <n v="8.91"/>
    <n v="53.46"/>
  </r>
  <r>
    <s v="UBW-50312-037"/>
    <x v="321"/>
    <x v="358"/>
    <s v="A-L-2.5"/>
    <x v="4"/>
    <x v="358"/>
    <n v="0"/>
    <s v="+1 (469) 579-2051"/>
    <s v="Dallas"/>
    <x v="0"/>
    <x v="1"/>
    <x v="2"/>
    <x v="1"/>
    <x v="2"/>
    <n v="29.784999999999997"/>
    <n v="119.13999999999999"/>
  </r>
  <r>
    <s v="QAW-05889-019"/>
    <x v="322"/>
    <x v="359"/>
    <s v="L-M-0.5"/>
    <x v="1"/>
    <x v="359"/>
    <s v="vbaumadierap@google.cn"/>
    <s v="+1 (816) 987-4857"/>
    <s v="Kansas City"/>
    <x v="0"/>
    <x v="0"/>
    <x v="3"/>
    <x v="0"/>
    <x v="1"/>
    <n v="8.73"/>
    <n v="43.650000000000006"/>
  </r>
  <r>
    <s v="EPT-12715-397"/>
    <x v="128"/>
    <x v="360"/>
    <s v="A-D-0.2"/>
    <x v="5"/>
    <x v="360"/>
    <n v="0"/>
    <s v="+1 (217) 713-5108"/>
    <s v="Springfield"/>
    <x v="0"/>
    <x v="0"/>
    <x v="2"/>
    <x v="2"/>
    <x v="3"/>
    <n v="2.9849999999999999"/>
    <n v="17.91"/>
  </r>
  <r>
    <s v="DHT-93810-053"/>
    <x v="323"/>
    <x v="361"/>
    <s v="E-L-1"/>
    <x v="1"/>
    <x v="361"/>
    <s v="sweldsar@wired.com"/>
    <s v="+1 (203) 568-7058"/>
    <s v="New Haven"/>
    <x v="0"/>
    <x v="0"/>
    <x v="1"/>
    <x v="1"/>
    <x v="0"/>
    <n v="14.85"/>
    <n v="74.25"/>
  </r>
  <r>
    <s v="DMY-96037-963"/>
    <x v="324"/>
    <x v="362"/>
    <s v="L-D-0.2"/>
    <x v="3"/>
    <x v="362"/>
    <s v="msarvaras@artisteer.com"/>
    <s v="+1 (404) 401-6865"/>
    <s v="Lawrenceville"/>
    <x v="0"/>
    <x v="0"/>
    <x v="3"/>
    <x v="2"/>
    <x v="3"/>
    <n v="3.8849999999999998"/>
    <n v="11.654999999999999"/>
  </r>
  <r>
    <s v="MBM-55936-917"/>
    <x v="325"/>
    <x v="363"/>
    <s v="L-D-0.5"/>
    <x v="3"/>
    <x v="363"/>
    <s v="ahavickat@nsw.gov.au"/>
    <s v="+1 (828) 769-0743"/>
    <s v="Asheville"/>
    <x v="0"/>
    <x v="0"/>
    <x v="3"/>
    <x v="2"/>
    <x v="1"/>
    <n v="7.77"/>
    <n v="23.31"/>
  </r>
  <r>
    <s v="TPA-93614-840"/>
    <x v="326"/>
    <x v="364"/>
    <s v="E-D-0.5"/>
    <x v="0"/>
    <x v="364"/>
    <s v="sdivinyau@ask.com"/>
    <n v="0"/>
    <s v="Saint Paul"/>
    <x v="0"/>
    <x v="0"/>
    <x v="1"/>
    <x v="2"/>
    <x v="1"/>
    <n v="7.29"/>
    <n v="14.58"/>
  </r>
  <r>
    <s v="WDM-77521-710"/>
    <x v="327"/>
    <x v="365"/>
    <s v="A-M-0.5"/>
    <x v="0"/>
    <x v="365"/>
    <s v="inorquoyav@businessweek.com"/>
    <n v="0"/>
    <s v="Minneapolis"/>
    <x v="0"/>
    <x v="1"/>
    <x v="2"/>
    <x v="0"/>
    <x v="1"/>
    <n v="6.75"/>
    <n v="13.5"/>
  </r>
  <r>
    <s v="EIP-19142-462"/>
    <x v="328"/>
    <x v="366"/>
    <s v="E-L-1"/>
    <x v="5"/>
    <x v="366"/>
    <s v="aiddisonaw@usa.gov"/>
    <s v="+1 (714) 658-0310"/>
    <s v="Santa Ana"/>
    <x v="0"/>
    <x v="1"/>
    <x v="1"/>
    <x v="1"/>
    <x v="0"/>
    <n v="14.85"/>
    <n v="89.1"/>
  </r>
  <r>
    <s v="EIP-19142-462"/>
    <x v="328"/>
    <x v="366"/>
    <s v="A-L-0.2"/>
    <x v="2"/>
    <x v="366"/>
    <s v="aiddisonaw@usa.gov"/>
    <s v="+1 (714) 658-0310"/>
    <s v="Santa Ana"/>
    <x v="0"/>
    <x v="1"/>
    <x v="2"/>
    <x v="1"/>
    <x v="3"/>
    <n v="3.8849999999999998"/>
    <n v="3.8849999999999998"/>
  </r>
  <r>
    <s v="ZZL-76364-387"/>
    <x v="128"/>
    <x v="367"/>
    <s v="R-L-2.5"/>
    <x v="4"/>
    <x v="367"/>
    <s v="rlongfielday@bluehost.com"/>
    <s v="+1 (612) 210-6966"/>
    <s v="Minneapolis"/>
    <x v="0"/>
    <x v="1"/>
    <x v="0"/>
    <x v="1"/>
    <x v="2"/>
    <n v="27.484999999999996"/>
    <n v="109.93999999999998"/>
  </r>
  <r>
    <s v="GMF-18638-786"/>
    <x v="329"/>
    <x v="368"/>
    <s v="L-D-0.5"/>
    <x v="5"/>
    <x v="368"/>
    <s v="gkislingburyaz@samsung.com"/>
    <n v="0"/>
    <s v="Washington"/>
    <x v="0"/>
    <x v="0"/>
    <x v="3"/>
    <x v="2"/>
    <x v="1"/>
    <n v="7.77"/>
    <n v="46.62"/>
  </r>
  <r>
    <s v="TDJ-20844-787"/>
    <x v="330"/>
    <x v="369"/>
    <s v="A-L-0.5"/>
    <x v="1"/>
    <x v="369"/>
    <s v="xgibbonsb0@artisteer.com"/>
    <s v="+1 (909) 614-0008"/>
    <s v="San Bernardino"/>
    <x v="0"/>
    <x v="1"/>
    <x v="2"/>
    <x v="1"/>
    <x v="1"/>
    <n v="7.77"/>
    <n v="38.849999999999994"/>
  </r>
  <r>
    <s v="BWK-39400-446"/>
    <x v="331"/>
    <x v="370"/>
    <s v="L-D-0.5"/>
    <x v="4"/>
    <x v="370"/>
    <s v="fparresb1@imageshack.us"/>
    <s v="+1 (585) 672-4256"/>
    <s v="Rochester"/>
    <x v="0"/>
    <x v="0"/>
    <x v="3"/>
    <x v="2"/>
    <x v="1"/>
    <n v="7.77"/>
    <n v="31.08"/>
  </r>
  <r>
    <s v="LCB-02099-995"/>
    <x v="332"/>
    <x v="371"/>
    <s v="A-D-0.2"/>
    <x v="5"/>
    <x v="371"/>
    <s v="gsibrayb2@wsj.com"/>
    <s v="+1 (360) 389-5295"/>
    <s v="Vancouver"/>
    <x v="0"/>
    <x v="0"/>
    <x v="2"/>
    <x v="2"/>
    <x v="3"/>
    <n v="2.9849999999999999"/>
    <n v="17.91"/>
  </r>
  <r>
    <s v="UBA-43678-174"/>
    <x v="333"/>
    <x v="372"/>
    <s v="E-D-2.5"/>
    <x v="5"/>
    <x v="372"/>
    <s v="ihotchkinb3@mit.edu"/>
    <s v="+44 (387) 464-9544"/>
    <s v="Preston"/>
    <x v="2"/>
    <x v="1"/>
    <x v="1"/>
    <x v="2"/>
    <x v="2"/>
    <n v="27.945"/>
    <n v="167.67000000000002"/>
  </r>
  <r>
    <s v="UDH-24280-432"/>
    <x v="334"/>
    <x v="373"/>
    <s v="L-L-1"/>
    <x v="4"/>
    <x v="373"/>
    <s v="nbroadberrieb4@gnu.org"/>
    <s v="+1 (202) 327-2217"/>
    <s v="Washington"/>
    <x v="0"/>
    <x v="1"/>
    <x v="3"/>
    <x v="1"/>
    <x v="0"/>
    <n v="15.85"/>
    <n v="63.4"/>
  </r>
  <r>
    <s v="IDQ-20193-502"/>
    <x v="335"/>
    <x v="374"/>
    <s v="L-M-0.2"/>
    <x v="0"/>
    <x v="374"/>
    <s v="rpithcockb5@yellowbook.com"/>
    <s v="+1 (865) 655-9540"/>
    <s v="Knoxville"/>
    <x v="0"/>
    <x v="0"/>
    <x v="3"/>
    <x v="0"/>
    <x v="3"/>
    <n v="4.3650000000000002"/>
    <n v="8.73"/>
  </r>
  <r>
    <s v="DJG-14442-608"/>
    <x v="336"/>
    <x v="375"/>
    <s v="R-D-1"/>
    <x v="3"/>
    <x v="375"/>
    <s v="gcroysdaleb6@nih.gov"/>
    <s v="+1 (304) 384-2939"/>
    <s v="Charleston"/>
    <x v="0"/>
    <x v="0"/>
    <x v="0"/>
    <x v="2"/>
    <x v="0"/>
    <n v="8.9499999999999993"/>
    <n v="26.849999999999998"/>
  </r>
  <r>
    <s v="DWB-61381-370"/>
    <x v="337"/>
    <x v="376"/>
    <s v="L-L-0.2"/>
    <x v="0"/>
    <x v="376"/>
    <s v="bgozzettb7@github.com"/>
    <s v="+1 (214) 700-0229"/>
    <s v="Dallas"/>
    <x v="0"/>
    <x v="1"/>
    <x v="3"/>
    <x v="1"/>
    <x v="3"/>
    <n v="4.7549999999999999"/>
    <n v="9.51"/>
  </r>
  <r>
    <s v="FRD-17347-990"/>
    <x v="80"/>
    <x v="377"/>
    <s v="A-D-1"/>
    <x v="4"/>
    <x v="377"/>
    <s v="tcraggsb8@house.gov"/>
    <s v="+353 (239) 197-6142"/>
    <s v="Whitegate"/>
    <x v="1"/>
    <x v="1"/>
    <x v="2"/>
    <x v="2"/>
    <x v="0"/>
    <n v="9.9499999999999993"/>
    <n v="39.799999999999997"/>
  </r>
  <r>
    <s v="YPP-27450-525"/>
    <x v="338"/>
    <x v="378"/>
    <s v="E-M-0.5"/>
    <x v="3"/>
    <x v="378"/>
    <s v="lcullrfordb9@xing.com"/>
    <s v="+1 (530) 998-9789"/>
    <s v="Chico"/>
    <x v="0"/>
    <x v="0"/>
    <x v="1"/>
    <x v="0"/>
    <x v="1"/>
    <n v="8.25"/>
    <n v="24.75"/>
  </r>
  <r>
    <s v="EFC-39577-424"/>
    <x v="339"/>
    <x v="379"/>
    <s v="E-M-1"/>
    <x v="1"/>
    <x v="379"/>
    <s v="arizonba@xing.com"/>
    <s v="+1 (501) 732-3644"/>
    <s v="Little Rock"/>
    <x v="0"/>
    <x v="0"/>
    <x v="1"/>
    <x v="0"/>
    <x v="0"/>
    <n v="13.75"/>
    <n v="68.75"/>
  </r>
  <r>
    <s v="LAW-80062-016"/>
    <x v="340"/>
    <x v="380"/>
    <s v="E-M-0.5"/>
    <x v="5"/>
    <x v="380"/>
    <n v="0"/>
    <s v="+353 (764) 294-5957"/>
    <s v="Balrothery"/>
    <x v="1"/>
    <x v="1"/>
    <x v="1"/>
    <x v="0"/>
    <x v="1"/>
    <n v="8.25"/>
    <n v="49.5"/>
  </r>
  <r>
    <s v="WKL-27981-758"/>
    <x v="177"/>
    <x v="381"/>
    <s v="A-M-2.5"/>
    <x v="0"/>
    <x v="381"/>
    <s v="fmiellbc@spiegel.de"/>
    <s v="+1 (732) 770-5368"/>
    <s v="New Brunswick"/>
    <x v="0"/>
    <x v="0"/>
    <x v="2"/>
    <x v="0"/>
    <x v="2"/>
    <n v="25.874999999999996"/>
    <n v="51.749999999999993"/>
  </r>
  <r>
    <s v="VRT-39834-265"/>
    <x v="341"/>
    <x v="382"/>
    <s v="L-L-1"/>
    <x v="3"/>
    <x v="382"/>
    <n v="0"/>
    <s v="+353 (677) 415-3920"/>
    <s v="Valleymount"/>
    <x v="1"/>
    <x v="0"/>
    <x v="3"/>
    <x v="1"/>
    <x v="0"/>
    <n v="15.85"/>
    <n v="47.55"/>
  </r>
  <r>
    <s v="QTC-71005-730"/>
    <x v="342"/>
    <x v="383"/>
    <s v="A-L-0.2"/>
    <x v="4"/>
    <x v="383"/>
    <n v="0"/>
    <s v="+1 (415) 414-0382"/>
    <s v="San Francisco"/>
    <x v="0"/>
    <x v="1"/>
    <x v="2"/>
    <x v="1"/>
    <x v="3"/>
    <n v="3.8849999999999998"/>
    <n v="15.54"/>
  </r>
  <r>
    <s v="TNX-09857-717"/>
    <x v="343"/>
    <x v="384"/>
    <s v="L-M-1"/>
    <x v="5"/>
    <x v="384"/>
    <n v="0"/>
    <s v="+1 (337) 322-9762"/>
    <s v="Lafayette"/>
    <x v="0"/>
    <x v="0"/>
    <x v="3"/>
    <x v="0"/>
    <x v="0"/>
    <n v="14.55"/>
    <n v="87.300000000000011"/>
  </r>
  <r>
    <s v="JZV-43874-185"/>
    <x v="344"/>
    <x v="385"/>
    <s v="A-M-1"/>
    <x v="1"/>
    <x v="385"/>
    <n v="0"/>
    <s v="+1 (619) 481-1493"/>
    <s v="San Diego"/>
    <x v="0"/>
    <x v="0"/>
    <x v="2"/>
    <x v="0"/>
    <x v="0"/>
    <n v="11.25"/>
    <n v="56.25"/>
  </r>
  <r>
    <s v="ICF-17486-106"/>
    <x v="47"/>
    <x v="386"/>
    <s v="L-L-2.5"/>
    <x v="2"/>
    <x v="386"/>
    <s v="wspringallbh@jugem.jp"/>
    <s v="+1 (626) 495-9253"/>
    <s v="Alhambra"/>
    <x v="0"/>
    <x v="0"/>
    <x v="3"/>
    <x v="1"/>
    <x v="2"/>
    <n v="36.454999999999998"/>
    <n v="36.454999999999998"/>
  </r>
  <r>
    <s v="BMK-49520-383"/>
    <x v="345"/>
    <x v="387"/>
    <s v="R-L-0.2"/>
    <x v="3"/>
    <x v="387"/>
    <n v="0"/>
    <s v="+1 (903) 801-9492"/>
    <s v="Tyler"/>
    <x v="0"/>
    <x v="0"/>
    <x v="0"/>
    <x v="1"/>
    <x v="3"/>
    <n v="3.5849999999999995"/>
    <n v="10.754999999999999"/>
  </r>
  <r>
    <s v="HTS-15020-632"/>
    <x v="169"/>
    <x v="388"/>
    <s v="R-M-0.2"/>
    <x v="3"/>
    <x v="388"/>
    <s v="ghawkyensbj@census.gov"/>
    <n v="0"/>
    <s v="Lafayette"/>
    <x v="0"/>
    <x v="1"/>
    <x v="0"/>
    <x v="0"/>
    <x v="3"/>
    <n v="2.9849999999999999"/>
    <n v="8.9550000000000001"/>
  </r>
  <r>
    <s v="YLE-18247-749"/>
    <x v="346"/>
    <x v="389"/>
    <s v="A-L-0.5"/>
    <x v="3"/>
    <x v="389"/>
    <n v="0"/>
    <s v="+1 (937) 683-0925"/>
    <s v="Dayton"/>
    <x v="0"/>
    <x v="0"/>
    <x v="2"/>
    <x v="1"/>
    <x v="1"/>
    <n v="7.77"/>
    <n v="23.31"/>
  </r>
  <r>
    <s v="KJJ-12573-591"/>
    <x v="347"/>
    <x v="390"/>
    <s v="A-L-2.5"/>
    <x v="2"/>
    <x v="390"/>
    <n v="0"/>
    <s v="+1 (602) 598-9823"/>
    <s v="Phoenix"/>
    <x v="0"/>
    <x v="0"/>
    <x v="2"/>
    <x v="1"/>
    <x v="2"/>
    <n v="29.784999999999997"/>
    <n v="29.784999999999997"/>
  </r>
  <r>
    <s v="RGU-43561-950"/>
    <x v="348"/>
    <x v="391"/>
    <s v="A-L-2.5"/>
    <x v="1"/>
    <x v="391"/>
    <s v="bmcgilvrabm@so-net.ne.jp"/>
    <n v="0"/>
    <s v="Sacramento"/>
    <x v="0"/>
    <x v="0"/>
    <x v="2"/>
    <x v="1"/>
    <x v="2"/>
    <n v="29.784999999999997"/>
    <n v="148.92499999999998"/>
  </r>
  <r>
    <s v="JSN-73975-443"/>
    <x v="349"/>
    <x v="392"/>
    <s v="L-M-0.5"/>
    <x v="2"/>
    <x v="392"/>
    <s v="adanzeybn@github.com"/>
    <s v="+1 (402) 633-9913"/>
    <s v="Lincoln"/>
    <x v="0"/>
    <x v="0"/>
    <x v="3"/>
    <x v="0"/>
    <x v="1"/>
    <n v="8.73"/>
    <n v="8.73"/>
  </r>
  <r>
    <s v="WNR-71736-993"/>
    <x v="350"/>
    <x v="347"/>
    <s v="L-D-0.5"/>
    <x v="4"/>
    <x v="347"/>
    <s v="tfarraac@behance.net"/>
    <s v="+1 (432) 648-9589"/>
    <s v="Odessa"/>
    <x v="0"/>
    <x v="1"/>
    <x v="3"/>
    <x v="2"/>
    <x v="1"/>
    <n v="7.77"/>
    <n v="31.08"/>
  </r>
  <r>
    <s v="WNR-71736-993"/>
    <x v="350"/>
    <x v="347"/>
    <s v="A-D-2.5"/>
    <x v="5"/>
    <x v="347"/>
    <s v="tfarraac@behance.net"/>
    <s v="+1 (432) 648-9589"/>
    <s v="Odessa"/>
    <x v="0"/>
    <x v="1"/>
    <x v="2"/>
    <x v="2"/>
    <x v="2"/>
    <n v="22.884999999999998"/>
    <n v="137.31"/>
  </r>
  <r>
    <s v="HNI-91338-546"/>
    <x v="54"/>
    <x v="393"/>
    <s v="A-D-0.5"/>
    <x v="1"/>
    <x v="393"/>
    <n v="0"/>
    <s v="+1 (608) 617-1365"/>
    <s v="Madison"/>
    <x v="0"/>
    <x v="1"/>
    <x v="2"/>
    <x v="2"/>
    <x v="1"/>
    <n v="5.97"/>
    <n v="29.849999999999998"/>
  </r>
  <r>
    <s v="CYH-53243-218"/>
    <x v="237"/>
    <x v="394"/>
    <s v="R-M-0.5"/>
    <x v="3"/>
    <x v="394"/>
    <n v="0"/>
    <s v="+1 (304) 604-2131"/>
    <s v="Charleston"/>
    <x v="0"/>
    <x v="1"/>
    <x v="0"/>
    <x v="0"/>
    <x v="1"/>
    <n v="5.97"/>
    <n v="17.91"/>
  </r>
  <r>
    <s v="SVD-75407-177"/>
    <x v="351"/>
    <x v="395"/>
    <s v="E-L-0.5"/>
    <x v="3"/>
    <x v="395"/>
    <s v="ydombrellbs@dedecms.com"/>
    <s v="+1 (501) 136-0040"/>
    <s v="Little Rock"/>
    <x v="0"/>
    <x v="0"/>
    <x v="1"/>
    <x v="1"/>
    <x v="1"/>
    <n v="8.91"/>
    <n v="26.73"/>
  </r>
  <r>
    <s v="NVN-66443-451"/>
    <x v="352"/>
    <x v="396"/>
    <s v="R-D-1"/>
    <x v="0"/>
    <x v="396"/>
    <s v="adarthbt@t.co"/>
    <s v="+1 (907) 557-6903"/>
    <s v="Anchorage"/>
    <x v="0"/>
    <x v="1"/>
    <x v="0"/>
    <x v="2"/>
    <x v="0"/>
    <n v="8.9499999999999993"/>
    <n v="17.899999999999999"/>
  </r>
  <r>
    <s v="JUA-13580-095"/>
    <x v="102"/>
    <x v="397"/>
    <s v="R-L-0.2"/>
    <x v="4"/>
    <x v="397"/>
    <s v="mdarrigoebu@hud.gov"/>
    <s v="+353 (973) 320-9537"/>
    <s v="Longwood"/>
    <x v="1"/>
    <x v="0"/>
    <x v="0"/>
    <x v="1"/>
    <x v="3"/>
    <n v="3.5849999999999995"/>
    <n v="14.339999999999998"/>
  </r>
  <r>
    <s v="ACY-56225-839"/>
    <x v="353"/>
    <x v="398"/>
    <s v="A-M-2.5"/>
    <x v="3"/>
    <x v="398"/>
    <n v="0"/>
    <s v="+1 (562) 331-4713"/>
    <s v="San Francisco"/>
    <x v="0"/>
    <x v="0"/>
    <x v="2"/>
    <x v="0"/>
    <x v="2"/>
    <n v="25.874999999999996"/>
    <n v="77.624999999999986"/>
  </r>
  <r>
    <s v="QBB-07903-622"/>
    <x v="354"/>
    <x v="399"/>
    <s v="R-L-1"/>
    <x v="1"/>
    <x v="399"/>
    <s v="mackrillbw@bandcamp.com"/>
    <s v="+1 (330) 603-2373"/>
    <s v="Warren"/>
    <x v="0"/>
    <x v="1"/>
    <x v="0"/>
    <x v="1"/>
    <x v="0"/>
    <n v="11.95"/>
    <n v="59.75"/>
  </r>
  <r>
    <s v="JLJ-81802-619"/>
    <x v="135"/>
    <x v="347"/>
    <s v="A-L-1"/>
    <x v="5"/>
    <x v="347"/>
    <s v="tfarraac@behance.net"/>
    <s v="+1 (432) 648-9589"/>
    <s v="Odessa"/>
    <x v="0"/>
    <x v="1"/>
    <x v="2"/>
    <x v="1"/>
    <x v="0"/>
    <n v="12.95"/>
    <n v="77.699999999999989"/>
  </r>
  <r>
    <s v="HFT-77191-168"/>
    <x v="343"/>
    <x v="400"/>
    <s v="R-D-0.2"/>
    <x v="0"/>
    <x v="400"/>
    <s v="mkippenby@dion.ne.jp"/>
    <s v="+1 (601) 262-2557"/>
    <s v="Jackson"/>
    <x v="0"/>
    <x v="0"/>
    <x v="0"/>
    <x v="2"/>
    <x v="3"/>
    <n v="2.6849999999999996"/>
    <n v="5.3699999999999992"/>
  </r>
  <r>
    <s v="SZR-35951-530"/>
    <x v="89"/>
    <x v="401"/>
    <s v="E-D-2.5"/>
    <x v="3"/>
    <x v="401"/>
    <s v="wransonbz@ted.com"/>
    <s v="+353 (376) 165-2897"/>
    <s v="Kildare"/>
    <x v="1"/>
    <x v="0"/>
    <x v="1"/>
    <x v="2"/>
    <x v="2"/>
    <n v="27.945"/>
    <n v="83.835000000000008"/>
  </r>
  <r>
    <s v="IKL-95976-565"/>
    <x v="355"/>
    <x v="402"/>
    <s v="A-M-1"/>
    <x v="0"/>
    <x v="402"/>
    <n v="0"/>
    <s v="+1 (360) 347-6756"/>
    <s v="Milwaukee"/>
    <x v="0"/>
    <x v="1"/>
    <x v="2"/>
    <x v="0"/>
    <x v="0"/>
    <n v="11.25"/>
    <n v="22.5"/>
  </r>
  <r>
    <s v="XEY-48929-474"/>
    <x v="204"/>
    <x v="403"/>
    <s v="L-M-2.5"/>
    <x v="5"/>
    <x v="403"/>
    <s v="lrignoldc1@miibeian.gov.cn"/>
    <s v="+1 (916) 472-7804"/>
    <s v="Sacramento"/>
    <x v="0"/>
    <x v="0"/>
    <x v="3"/>
    <x v="0"/>
    <x v="2"/>
    <n v="33.464999999999996"/>
    <n v="200.78999999999996"/>
  </r>
  <r>
    <s v="SQT-07286-736"/>
    <x v="356"/>
    <x v="404"/>
    <s v="A-M-1"/>
    <x v="5"/>
    <x v="404"/>
    <n v="0"/>
    <s v="+1 (617) 535-7583"/>
    <s v="Boston"/>
    <x v="0"/>
    <x v="1"/>
    <x v="2"/>
    <x v="0"/>
    <x v="0"/>
    <n v="11.25"/>
    <n v="67.5"/>
  </r>
  <r>
    <s v="QDU-45390-361"/>
    <x v="357"/>
    <x v="405"/>
    <s v="E-M-0.5"/>
    <x v="2"/>
    <x v="405"/>
    <s v="crowthornc3@msn.com"/>
    <s v="+1 (785) 380-3311"/>
    <s v="Topeka"/>
    <x v="0"/>
    <x v="1"/>
    <x v="1"/>
    <x v="0"/>
    <x v="1"/>
    <n v="8.25"/>
    <n v="8.25"/>
  </r>
  <r>
    <s v="RUJ-30649-712"/>
    <x v="300"/>
    <x v="406"/>
    <s v="L-L-0.2"/>
    <x v="0"/>
    <x v="406"/>
    <s v="orylandc4@deviantart.com"/>
    <s v="+1 (701) 417-3513"/>
    <s v="Fargo"/>
    <x v="0"/>
    <x v="0"/>
    <x v="3"/>
    <x v="1"/>
    <x v="3"/>
    <n v="4.7549999999999999"/>
    <n v="9.51"/>
  </r>
  <r>
    <s v="WSV-49732-075"/>
    <x v="358"/>
    <x v="407"/>
    <s v="L-D-2.5"/>
    <x v="2"/>
    <x v="407"/>
    <n v="0"/>
    <s v="+1 (832) 263-0050"/>
    <s v="Houston"/>
    <x v="0"/>
    <x v="1"/>
    <x v="3"/>
    <x v="2"/>
    <x v="2"/>
    <n v="29.784999999999997"/>
    <n v="29.784999999999997"/>
  </r>
  <r>
    <s v="VJF-46305-323"/>
    <x v="161"/>
    <x v="408"/>
    <s v="L-D-0.5"/>
    <x v="0"/>
    <x v="408"/>
    <s v="msesonck@census.gov"/>
    <s v="+1 (206) 642-0902"/>
    <s v="Seattle"/>
    <x v="0"/>
    <x v="1"/>
    <x v="3"/>
    <x v="2"/>
    <x v="1"/>
    <n v="7.77"/>
    <n v="15.54"/>
  </r>
  <r>
    <s v="CXD-74176-600"/>
    <x v="129"/>
    <x v="409"/>
    <s v="E-L-0.5"/>
    <x v="4"/>
    <x v="409"/>
    <s v="craglessc7@webmd.com"/>
    <s v="+353 (736) 602-8469"/>
    <s v="Caherconlish"/>
    <x v="1"/>
    <x v="1"/>
    <x v="1"/>
    <x v="1"/>
    <x v="1"/>
    <n v="8.91"/>
    <n v="35.64"/>
  </r>
  <r>
    <s v="ADX-50674-975"/>
    <x v="359"/>
    <x v="410"/>
    <s v="A-M-2.5"/>
    <x v="4"/>
    <x v="410"/>
    <s v="fhollowsc8@blogtalkradio.com"/>
    <s v="+1 (716) 632-6865"/>
    <s v="Buffalo"/>
    <x v="0"/>
    <x v="0"/>
    <x v="2"/>
    <x v="0"/>
    <x v="2"/>
    <n v="25.874999999999996"/>
    <n v="103.49999999999999"/>
  </r>
  <r>
    <s v="RRP-51647-420"/>
    <x v="360"/>
    <x v="411"/>
    <s v="E-D-1"/>
    <x v="3"/>
    <x v="411"/>
    <s v="llathleiffc9@nationalgeographic.com"/>
    <s v="+353 (895) 566-0110"/>
    <s v="Shankill"/>
    <x v="1"/>
    <x v="0"/>
    <x v="1"/>
    <x v="2"/>
    <x v="0"/>
    <n v="12.15"/>
    <n v="36.450000000000003"/>
  </r>
  <r>
    <s v="PKJ-99134-523"/>
    <x v="361"/>
    <x v="412"/>
    <s v="R-L-0.5"/>
    <x v="1"/>
    <x v="412"/>
    <s v="kheadsca@jalbum.net"/>
    <s v="+1 (484) 131-2636"/>
    <s v="Bethlehem"/>
    <x v="0"/>
    <x v="1"/>
    <x v="0"/>
    <x v="1"/>
    <x v="1"/>
    <n v="7.169999999999999"/>
    <n v="35.849999999999994"/>
  </r>
  <r>
    <s v="FZQ-29439-457"/>
    <x v="362"/>
    <x v="413"/>
    <s v="E-L-0.2"/>
    <x v="1"/>
    <x v="413"/>
    <s v="tbownecb@unicef.org"/>
    <s v="+353 (540) 432-8009"/>
    <s v="Watergrasshill"/>
    <x v="1"/>
    <x v="0"/>
    <x v="1"/>
    <x v="1"/>
    <x v="3"/>
    <n v="4.4550000000000001"/>
    <n v="22.274999999999999"/>
  </r>
  <r>
    <s v="USN-68115-161"/>
    <x v="363"/>
    <x v="414"/>
    <s v="E-M-0.2"/>
    <x v="5"/>
    <x v="414"/>
    <s v="rjacquemardcc@acquirethisname.com"/>
    <s v="+353 (959) 389-1521"/>
    <s v="Monasterevin"/>
    <x v="1"/>
    <x v="1"/>
    <x v="1"/>
    <x v="0"/>
    <x v="3"/>
    <n v="4.125"/>
    <n v="24.75"/>
  </r>
  <r>
    <s v="IXU-20263-532"/>
    <x v="364"/>
    <x v="415"/>
    <s v="L-M-2.5"/>
    <x v="0"/>
    <x v="415"/>
    <s v="kwarmancd@printfriendly.com"/>
    <n v="0"/>
    <s v="Sandyford"/>
    <x v="1"/>
    <x v="0"/>
    <x v="3"/>
    <x v="0"/>
    <x v="2"/>
    <n v="33.464999999999996"/>
    <n v="66.929999999999993"/>
  </r>
  <r>
    <s v="CBT-15092-420"/>
    <x v="85"/>
    <x v="416"/>
    <s v="L-M-0.5"/>
    <x v="2"/>
    <x v="416"/>
    <s v="wcholomince@about.com"/>
    <s v="+44 (512) 340-9049"/>
    <s v="Birmingham"/>
    <x v="2"/>
    <x v="0"/>
    <x v="3"/>
    <x v="0"/>
    <x v="1"/>
    <n v="8.73"/>
    <n v="8.73"/>
  </r>
  <r>
    <s v="PKQ-46841-696"/>
    <x v="365"/>
    <x v="417"/>
    <s v="R-M-0.5"/>
    <x v="3"/>
    <x v="417"/>
    <s v="abraidmancf@census.gov"/>
    <n v="0"/>
    <s v="Phoenix"/>
    <x v="0"/>
    <x v="1"/>
    <x v="0"/>
    <x v="0"/>
    <x v="1"/>
    <n v="5.97"/>
    <n v="17.91"/>
  </r>
  <r>
    <s v="XDU-05471-219"/>
    <x v="366"/>
    <x v="418"/>
    <s v="R-L-0.5"/>
    <x v="2"/>
    <x v="418"/>
    <s v="pdurbancg@symantec.com"/>
    <s v="+353 (709) 884-1892"/>
    <s v="Longford"/>
    <x v="1"/>
    <x v="1"/>
    <x v="0"/>
    <x v="1"/>
    <x v="1"/>
    <n v="7.169999999999999"/>
    <n v="7.169999999999999"/>
  </r>
  <r>
    <s v="NID-20149-329"/>
    <x v="367"/>
    <x v="419"/>
    <s v="R-D-0.2"/>
    <x v="0"/>
    <x v="419"/>
    <s v="aharroldch@miibeian.gov.cn"/>
    <s v="+1 (419) 153-2104"/>
    <s v="Toledo"/>
    <x v="0"/>
    <x v="1"/>
    <x v="0"/>
    <x v="2"/>
    <x v="3"/>
    <n v="2.6849999999999996"/>
    <n v="5.3699999999999992"/>
  </r>
  <r>
    <s v="SVU-27222-213"/>
    <x v="142"/>
    <x v="420"/>
    <s v="L-L-0.2"/>
    <x v="1"/>
    <x v="420"/>
    <s v="spamphilonci@mlb.com"/>
    <s v="+353 (456) 630-8490"/>
    <s v="Ballylinan"/>
    <x v="1"/>
    <x v="1"/>
    <x v="3"/>
    <x v="1"/>
    <x v="3"/>
    <n v="4.7549999999999999"/>
    <n v="23.774999999999999"/>
  </r>
  <r>
    <s v="RWI-84131-848"/>
    <x v="368"/>
    <x v="421"/>
    <s v="R-D-2.5"/>
    <x v="0"/>
    <x v="421"/>
    <s v="mspurdencj@exblog.jp"/>
    <s v="+1 (704) 256-1371"/>
    <s v="Charlotte"/>
    <x v="0"/>
    <x v="0"/>
    <x v="0"/>
    <x v="2"/>
    <x v="2"/>
    <n v="20.584999999999997"/>
    <n v="41.169999999999995"/>
  </r>
  <r>
    <s v="GUU-40666-525"/>
    <x v="31"/>
    <x v="408"/>
    <s v="A-L-0.2"/>
    <x v="3"/>
    <x v="408"/>
    <s v="msesonck@census.gov"/>
    <s v="+1 (206) 642-0902"/>
    <s v="Seattle"/>
    <x v="0"/>
    <x v="1"/>
    <x v="2"/>
    <x v="1"/>
    <x v="3"/>
    <n v="3.8849999999999998"/>
    <n v="11.654999999999999"/>
  </r>
  <r>
    <s v="SCN-51395-066"/>
    <x v="369"/>
    <x v="422"/>
    <s v="L-L-0.5"/>
    <x v="4"/>
    <x v="422"/>
    <s v="npirronecl@weibo.com"/>
    <s v="+1 (570) 223-3194"/>
    <s v="Wilkes Barre"/>
    <x v="0"/>
    <x v="1"/>
    <x v="3"/>
    <x v="1"/>
    <x v="1"/>
    <n v="9.51"/>
    <n v="38.04"/>
  </r>
  <r>
    <s v="ULA-24644-321"/>
    <x v="370"/>
    <x v="423"/>
    <s v="R-D-2.5"/>
    <x v="4"/>
    <x v="423"/>
    <s v="rcawleycm@yellowbook.com"/>
    <n v="0"/>
    <s v="Ballyboden"/>
    <x v="1"/>
    <x v="0"/>
    <x v="0"/>
    <x v="2"/>
    <x v="2"/>
    <n v="20.584999999999997"/>
    <n v="82.339999999999989"/>
  </r>
  <r>
    <s v="EOL-92666-762"/>
    <x v="371"/>
    <x v="424"/>
    <s v="L-L-0.2"/>
    <x v="0"/>
    <x v="424"/>
    <s v="sbarribalcn@microsoft.com"/>
    <s v="+353 (310) 256-3698"/>
    <s v="Bagenalstown"/>
    <x v="1"/>
    <x v="0"/>
    <x v="3"/>
    <x v="1"/>
    <x v="3"/>
    <n v="4.7549999999999999"/>
    <n v="9.51"/>
  </r>
  <r>
    <s v="AJV-18231-334"/>
    <x v="372"/>
    <x v="425"/>
    <s v="R-D-2.5"/>
    <x v="0"/>
    <x v="425"/>
    <s v="aadamidesco@bizjournals.com"/>
    <s v="+44 (131) 485-2183"/>
    <s v="Liverpool"/>
    <x v="2"/>
    <x v="1"/>
    <x v="0"/>
    <x v="2"/>
    <x v="2"/>
    <n v="20.584999999999997"/>
    <n v="41.169999999999995"/>
  </r>
  <r>
    <s v="ZQI-47236-301"/>
    <x v="373"/>
    <x v="426"/>
    <s v="L-L-0.5"/>
    <x v="1"/>
    <x v="426"/>
    <s v="cthowescp@craigslist.org"/>
    <s v="+1 (585) 785-2424"/>
    <s v="Rochester"/>
    <x v="0"/>
    <x v="1"/>
    <x v="3"/>
    <x v="1"/>
    <x v="1"/>
    <n v="9.51"/>
    <n v="47.55"/>
  </r>
  <r>
    <s v="ZCR-15721-658"/>
    <x v="374"/>
    <x v="427"/>
    <s v="A-M-1"/>
    <x v="4"/>
    <x v="427"/>
    <s v="rwillowaycq@admin.ch"/>
    <s v="+1 (520) 126-8439"/>
    <s v="Tucson"/>
    <x v="0"/>
    <x v="1"/>
    <x v="2"/>
    <x v="0"/>
    <x v="0"/>
    <n v="11.25"/>
    <n v="45"/>
  </r>
  <r>
    <s v="QEW-47945-682"/>
    <x v="319"/>
    <x v="428"/>
    <s v="L-L-0.2"/>
    <x v="1"/>
    <x v="428"/>
    <s v="aelwincr@privacy.gov.au"/>
    <s v="+1 (612) 244-0885"/>
    <s v="Minneapolis"/>
    <x v="0"/>
    <x v="1"/>
    <x v="3"/>
    <x v="1"/>
    <x v="3"/>
    <n v="4.7549999999999999"/>
    <n v="23.774999999999999"/>
  </r>
  <r>
    <s v="PSY-45485-542"/>
    <x v="375"/>
    <x v="429"/>
    <s v="R-D-0.5"/>
    <x v="3"/>
    <x v="429"/>
    <s v="abilbrookcs@booking.com"/>
    <s v="+353 (138) 323-3320"/>
    <s v="Ashbourne"/>
    <x v="1"/>
    <x v="0"/>
    <x v="0"/>
    <x v="2"/>
    <x v="1"/>
    <n v="5.3699999999999992"/>
    <n v="16.11"/>
  </r>
  <r>
    <s v="BAQ-74241-156"/>
    <x v="376"/>
    <x v="430"/>
    <s v="R-D-0.2"/>
    <x v="4"/>
    <x v="430"/>
    <s v="rmckallct@sakura.ne.jp"/>
    <s v="+44 (841) 988-2775"/>
    <s v="Bristol"/>
    <x v="2"/>
    <x v="0"/>
    <x v="0"/>
    <x v="2"/>
    <x v="3"/>
    <n v="2.6849999999999996"/>
    <n v="10.739999999999998"/>
  </r>
  <r>
    <s v="BVU-77367-451"/>
    <x v="377"/>
    <x v="431"/>
    <s v="A-D-1"/>
    <x v="1"/>
    <x v="431"/>
    <s v="bdailecu@vistaprint.com"/>
    <s v="+1 (770) 330-7785"/>
    <s v="Atlanta"/>
    <x v="0"/>
    <x v="0"/>
    <x v="2"/>
    <x v="2"/>
    <x v="0"/>
    <n v="9.9499999999999993"/>
    <n v="49.75"/>
  </r>
  <r>
    <s v="TJE-91516-344"/>
    <x v="378"/>
    <x v="432"/>
    <s v="E-M-1"/>
    <x v="0"/>
    <x v="432"/>
    <s v="atrehernecv@state.tx.us"/>
    <s v="+353 (860) 359-7907"/>
    <s v="Farranacoush"/>
    <x v="1"/>
    <x v="1"/>
    <x v="1"/>
    <x v="0"/>
    <x v="0"/>
    <n v="13.75"/>
    <n v="27.5"/>
  </r>
  <r>
    <s v="LIS-96202-702"/>
    <x v="277"/>
    <x v="433"/>
    <s v="L-D-2.5"/>
    <x v="4"/>
    <x v="433"/>
    <s v="abrentnallcw@biglobe.ne.jp"/>
    <s v="+44 (373) 897-1797"/>
    <s v="East End"/>
    <x v="2"/>
    <x v="1"/>
    <x v="3"/>
    <x v="2"/>
    <x v="2"/>
    <n v="29.784999999999997"/>
    <n v="119.13999999999999"/>
  </r>
  <r>
    <s v="VIO-27668-766"/>
    <x v="379"/>
    <x v="434"/>
    <s v="R-D-2.5"/>
    <x v="2"/>
    <x v="434"/>
    <s v="ddrinkallcx@psu.edu"/>
    <s v="+1 (865) 407-3871"/>
    <s v="Knoxville"/>
    <x v="0"/>
    <x v="0"/>
    <x v="0"/>
    <x v="2"/>
    <x v="2"/>
    <n v="20.584999999999997"/>
    <n v="20.584999999999997"/>
  </r>
  <r>
    <s v="ZVG-20473-043"/>
    <x v="86"/>
    <x v="435"/>
    <s v="A-D-0.2"/>
    <x v="3"/>
    <x v="435"/>
    <s v="dkornelcy@cyberchimps.com"/>
    <s v="+1 (989) 565-9120"/>
    <s v="Saginaw"/>
    <x v="0"/>
    <x v="0"/>
    <x v="2"/>
    <x v="2"/>
    <x v="3"/>
    <n v="2.9849999999999999"/>
    <n v="8.9550000000000001"/>
  </r>
  <r>
    <s v="KGZ-56395-231"/>
    <x v="380"/>
    <x v="436"/>
    <s v="A-D-0.5"/>
    <x v="2"/>
    <x v="436"/>
    <s v="rlequeuxcz@newyorker.com"/>
    <s v="+1 (904) 161-6088"/>
    <s v="Saint Augustine"/>
    <x v="0"/>
    <x v="1"/>
    <x v="2"/>
    <x v="2"/>
    <x v="1"/>
    <n v="5.97"/>
    <n v="5.97"/>
  </r>
  <r>
    <s v="CUU-92244-729"/>
    <x v="381"/>
    <x v="437"/>
    <s v="E-M-1"/>
    <x v="3"/>
    <x v="437"/>
    <s v="jmccaulld0@parallels.com"/>
    <n v="0"/>
    <s v="San Rafael"/>
    <x v="0"/>
    <x v="0"/>
    <x v="1"/>
    <x v="0"/>
    <x v="0"/>
    <n v="13.75"/>
    <n v="41.25"/>
  </r>
  <r>
    <s v="EHE-94714-312"/>
    <x v="382"/>
    <x v="438"/>
    <s v="E-L-0.2"/>
    <x v="1"/>
    <x v="438"/>
    <s v="abrashda@plala.or.jp"/>
    <s v="+1 (917) 544-7136"/>
    <s v="Flushing"/>
    <x v="0"/>
    <x v="0"/>
    <x v="1"/>
    <x v="1"/>
    <x v="3"/>
    <n v="4.4550000000000001"/>
    <n v="22.274999999999999"/>
  </r>
  <r>
    <s v="RTL-16205-161"/>
    <x v="11"/>
    <x v="439"/>
    <s v="A-M-0.5"/>
    <x v="2"/>
    <x v="439"/>
    <s v="ahutchinsond2@imgur.com"/>
    <s v="+1 (404) 775-3251"/>
    <s v="Lawrenceville"/>
    <x v="0"/>
    <x v="0"/>
    <x v="2"/>
    <x v="0"/>
    <x v="1"/>
    <n v="6.75"/>
    <n v="6.75"/>
  </r>
  <r>
    <s v="GTS-22482-014"/>
    <x v="167"/>
    <x v="440"/>
    <s v="L-M-2.5"/>
    <x v="4"/>
    <x v="440"/>
    <n v="0"/>
    <s v="+1 (785) 654-9564"/>
    <s v="Topeka"/>
    <x v="0"/>
    <x v="0"/>
    <x v="3"/>
    <x v="0"/>
    <x v="2"/>
    <n v="33.464999999999996"/>
    <n v="133.85999999999999"/>
  </r>
  <r>
    <s v="DYG-25473-881"/>
    <x v="383"/>
    <x v="441"/>
    <s v="A-D-0.2"/>
    <x v="0"/>
    <x v="441"/>
    <s v="rdriversd4@hexun.com"/>
    <s v="+1 (913) 127-4257"/>
    <s v="Shawnee Mission"/>
    <x v="0"/>
    <x v="1"/>
    <x v="2"/>
    <x v="2"/>
    <x v="3"/>
    <n v="2.9849999999999999"/>
    <n v="5.97"/>
  </r>
  <r>
    <s v="HTR-21838-286"/>
    <x v="18"/>
    <x v="442"/>
    <s v="A-L-1"/>
    <x v="0"/>
    <x v="442"/>
    <s v="hzeald5@google.de"/>
    <s v="+1 (206) 775-4468"/>
    <s v="Seattle"/>
    <x v="0"/>
    <x v="1"/>
    <x v="2"/>
    <x v="1"/>
    <x v="0"/>
    <n v="12.95"/>
    <n v="25.9"/>
  </r>
  <r>
    <s v="KYG-28296-920"/>
    <x v="84"/>
    <x v="443"/>
    <s v="E-M-2.5"/>
    <x v="2"/>
    <x v="443"/>
    <s v="gsmallcombed6@ucla.edu"/>
    <s v="+353 (374) 810-4528"/>
    <s v="Kilkenny"/>
    <x v="1"/>
    <x v="0"/>
    <x v="1"/>
    <x v="0"/>
    <x v="2"/>
    <n v="31.624999999999996"/>
    <n v="31.624999999999996"/>
  </r>
  <r>
    <s v="NNB-20459-430"/>
    <x v="384"/>
    <x v="444"/>
    <s v="L-M-0.2"/>
    <x v="0"/>
    <x v="444"/>
    <s v="ddibleyd7@feedburner.com"/>
    <n v="0"/>
    <s v="Kissimmee"/>
    <x v="0"/>
    <x v="1"/>
    <x v="3"/>
    <x v="0"/>
    <x v="3"/>
    <n v="4.3650000000000002"/>
    <n v="8.73"/>
  </r>
  <r>
    <s v="FEK-14025-351"/>
    <x v="385"/>
    <x v="445"/>
    <s v="E-L-0.2"/>
    <x v="5"/>
    <x v="445"/>
    <s v="gdimitrioud8@chronoengine.com"/>
    <s v="+1 (585) 303-7337"/>
    <s v="Rochester"/>
    <x v="0"/>
    <x v="0"/>
    <x v="1"/>
    <x v="1"/>
    <x v="3"/>
    <n v="4.4550000000000001"/>
    <n v="26.73"/>
  </r>
  <r>
    <s v="AWH-16980-469"/>
    <x v="386"/>
    <x v="446"/>
    <s v="L-M-0.2"/>
    <x v="5"/>
    <x v="446"/>
    <s v="fflanagand9@woothemes.com"/>
    <s v="+1 (903) 455-7155"/>
    <s v="Tyler"/>
    <x v="0"/>
    <x v="1"/>
    <x v="3"/>
    <x v="0"/>
    <x v="3"/>
    <n v="4.3650000000000002"/>
    <n v="26.19"/>
  </r>
  <r>
    <s v="ZPW-31329-741"/>
    <x v="387"/>
    <x v="438"/>
    <s v="R-D-1"/>
    <x v="5"/>
    <x v="438"/>
    <s v="abrashda@plala.or.jp"/>
    <s v="+1 (917) 544-7136"/>
    <s v="Flushing"/>
    <x v="0"/>
    <x v="0"/>
    <x v="0"/>
    <x v="2"/>
    <x v="0"/>
    <n v="8.9499999999999993"/>
    <n v="53.699999999999996"/>
  </r>
  <r>
    <s v="ZPW-31329-741"/>
    <x v="387"/>
    <x v="438"/>
    <s v="E-M-2.5"/>
    <x v="4"/>
    <x v="438"/>
    <s v="abrashda@plala.or.jp"/>
    <s v="+1 (917) 544-7136"/>
    <s v="Flushing"/>
    <x v="0"/>
    <x v="0"/>
    <x v="1"/>
    <x v="0"/>
    <x v="2"/>
    <n v="31.624999999999996"/>
    <n v="126.49999999999999"/>
  </r>
  <r>
    <s v="ZPW-31329-741"/>
    <x v="387"/>
    <x v="438"/>
    <s v="E-M-0.2"/>
    <x v="2"/>
    <x v="438"/>
    <s v="abrashda@plala.or.jp"/>
    <s v="+1 (917) 544-7136"/>
    <s v="Flushing"/>
    <x v="0"/>
    <x v="0"/>
    <x v="1"/>
    <x v="0"/>
    <x v="3"/>
    <n v="4.125"/>
    <n v="4.125"/>
  </r>
  <r>
    <s v="UBI-83843-396"/>
    <x v="388"/>
    <x v="447"/>
    <s v="R-L-1"/>
    <x v="0"/>
    <x v="447"/>
    <s v="nizhakovdd@aol.com"/>
    <s v="+44 (570) 683-9517"/>
    <s v="Seaton"/>
    <x v="2"/>
    <x v="1"/>
    <x v="0"/>
    <x v="1"/>
    <x v="0"/>
    <n v="11.95"/>
    <n v="23.9"/>
  </r>
  <r>
    <s v="VID-40587-569"/>
    <x v="389"/>
    <x v="448"/>
    <s v="E-D-2.5"/>
    <x v="1"/>
    <x v="448"/>
    <s v="skeetsde@answers.com"/>
    <s v="+1 (703) 230-2979"/>
    <s v="Alexandria"/>
    <x v="0"/>
    <x v="0"/>
    <x v="1"/>
    <x v="2"/>
    <x v="2"/>
    <n v="27.945"/>
    <n v="139.72499999999999"/>
  </r>
  <r>
    <s v="KBB-52530-416"/>
    <x v="229"/>
    <x v="449"/>
    <s v="L-D-2.5"/>
    <x v="0"/>
    <x v="449"/>
    <n v="0"/>
    <s v="+1 (801) 322-2923"/>
    <s v="Salt Lake City"/>
    <x v="0"/>
    <x v="0"/>
    <x v="3"/>
    <x v="2"/>
    <x v="2"/>
    <n v="29.784999999999997"/>
    <n v="59.569999999999993"/>
  </r>
  <r>
    <s v="ISJ-48676-420"/>
    <x v="390"/>
    <x v="450"/>
    <s v="L-L-0.5"/>
    <x v="5"/>
    <x v="450"/>
    <s v="kcakedg@huffingtonpost.com"/>
    <n v="0"/>
    <s v="San Jose"/>
    <x v="0"/>
    <x v="1"/>
    <x v="3"/>
    <x v="1"/>
    <x v="1"/>
    <n v="9.51"/>
    <n v="57.06"/>
  </r>
  <r>
    <s v="MIF-17920-768"/>
    <x v="391"/>
    <x v="451"/>
    <s v="R-L-0.2"/>
    <x v="5"/>
    <x v="451"/>
    <s v="mhanseddh@instagram.com"/>
    <s v="+353 (997) 520-7802"/>
    <s v="Tr谩 Mh贸r"/>
    <x v="1"/>
    <x v="0"/>
    <x v="0"/>
    <x v="1"/>
    <x v="3"/>
    <n v="3.5849999999999995"/>
    <n v="21.509999999999998"/>
  </r>
  <r>
    <s v="CPX-19312-088"/>
    <x v="117"/>
    <x v="452"/>
    <s v="L-M-0.5"/>
    <x v="5"/>
    <x v="452"/>
    <s v="fkienleindi@trellian.com"/>
    <s v="+353 (972) 241-3434"/>
    <s v="Coolock"/>
    <x v="1"/>
    <x v="0"/>
    <x v="3"/>
    <x v="0"/>
    <x v="1"/>
    <n v="8.73"/>
    <n v="52.38"/>
  </r>
  <r>
    <s v="RXI-67978-260"/>
    <x v="392"/>
    <x v="453"/>
    <s v="E-D-1"/>
    <x v="5"/>
    <x v="453"/>
    <s v="kegglestonedj@sphinn.com"/>
    <s v="+353 (452) 975-6438"/>
    <s v="Coolock"/>
    <x v="1"/>
    <x v="1"/>
    <x v="1"/>
    <x v="2"/>
    <x v="0"/>
    <n v="12.15"/>
    <n v="72.900000000000006"/>
  </r>
  <r>
    <s v="LKE-14821-285"/>
    <x v="393"/>
    <x v="454"/>
    <s v="R-M-0.2"/>
    <x v="1"/>
    <x v="454"/>
    <s v="bsemkinsdk@unc.edu"/>
    <s v="+353 (209) 764-2690"/>
    <s v="Kinnegad"/>
    <x v="1"/>
    <x v="0"/>
    <x v="0"/>
    <x v="0"/>
    <x v="3"/>
    <n v="2.9849999999999999"/>
    <n v="14.924999999999999"/>
  </r>
  <r>
    <s v="LRK-97117-150"/>
    <x v="394"/>
    <x v="455"/>
    <s v="L-L-1"/>
    <x v="5"/>
    <x v="455"/>
    <s v="slorenzettidl@is.gd"/>
    <s v="+1 (915) 581-0694"/>
    <s v="El Paso"/>
    <x v="0"/>
    <x v="1"/>
    <x v="3"/>
    <x v="1"/>
    <x v="0"/>
    <n v="15.85"/>
    <n v="95.1"/>
  </r>
  <r>
    <s v="IGK-51227-573"/>
    <x v="137"/>
    <x v="456"/>
    <s v="L-D-0.5"/>
    <x v="0"/>
    <x v="456"/>
    <s v="bgiannazzidm@apple.com"/>
    <s v="+1 (754) 827-8970"/>
    <s v="Fort Lauderdale"/>
    <x v="0"/>
    <x v="1"/>
    <x v="3"/>
    <x v="2"/>
    <x v="1"/>
    <n v="7.77"/>
    <n v="15.54"/>
  </r>
  <r>
    <s v="ZAY-43009-775"/>
    <x v="395"/>
    <x v="457"/>
    <s v="L-D-0.2"/>
    <x v="5"/>
    <x v="457"/>
    <n v="0"/>
    <s v="+1 (317) 595-9406"/>
    <s v="Indianapolis"/>
    <x v="0"/>
    <x v="1"/>
    <x v="3"/>
    <x v="2"/>
    <x v="3"/>
    <n v="3.8849999999999998"/>
    <n v="23.31"/>
  </r>
  <r>
    <s v="EMA-63190-618"/>
    <x v="396"/>
    <x v="458"/>
    <s v="E-M-0.2"/>
    <x v="2"/>
    <x v="458"/>
    <s v="ulethbrigdo@hc360.com"/>
    <s v="+1 (414) 580-9714"/>
    <s v="Milwaukee"/>
    <x v="0"/>
    <x v="0"/>
    <x v="1"/>
    <x v="0"/>
    <x v="3"/>
    <n v="4.125"/>
    <n v="4.125"/>
  </r>
  <r>
    <s v="FBI-35855-418"/>
    <x v="189"/>
    <x v="459"/>
    <s v="R-M-0.5"/>
    <x v="5"/>
    <x v="459"/>
    <s v="sfarnishdp@dmoz.org"/>
    <s v="+44 (847) 377-8172"/>
    <s v="Eaton"/>
    <x v="2"/>
    <x v="1"/>
    <x v="0"/>
    <x v="0"/>
    <x v="1"/>
    <n v="5.97"/>
    <n v="35.82"/>
  </r>
  <r>
    <s v="TXB-80533-417"/>
    <x v="8"/>
    <x v="460"/>
    <s v="L-L-1"/>
    <x v="0"/>
    <x v="460"/>
    <s v="fjecockdq@unicef.org"/>
    <s v="+1 (225) 116-2959"/>
    <s v="Baton Rouge"/>
    <x v="0"/>
    <x v="1"/>
    <x v="3"/>
    <x v="1"/>
    <x v="0"/>
    <n v="15.85"/>
    <n v="31.7"/>
  </r>
  <r>
    <s v="MBM-00112-248"/>
    <x v="397"/>
    <x v="461"/>
    <s v="L-L-1"/>
    <x v="1"/>
    <x v="461"/>
    <n v="0"/>
    <s v="+1 (203) 490-3839"/>
    <s v="Danbury"/>
    <x v="0"/>
    <x v="0"/>
    <x v="3"/>
    <x v="1"/>
    <x v="0"/>
    <n v="15.85"/>
    <n v="79.25"/>
  </r>
  <r>
    <s v="EUO-69145-988"/>
    <x v="398"/>
    <x v="462"/>
    <s v="E-D-0.2"/>
    <x v="3"/>
    <x v="462"/>
    <s v="hpallisterds@ning.com"/>
    <s v="+1 (850) 517-1353"/>
    <s v="Pensacola"/>
    <x v="0"/>
    <x v="1"/>
    <x v="1"/>
    <x v="2"/>
    <x v="3"/>
    <n v="3.645"/>
    <n v="10.935"/>
  </r>
  <r>
    <s v="GYA-80327-368"/>
    <x v="399"/>
    <x v="463"/>
    <s v="A-D-1"/>
    <x v="4"/>
    <x v="463"/>
    <s v="cmershdt@drupal.org"/>
    <s v="+353 (343) 889-4565"/>
    <s v="Milltown"/>
    <x v="1"/>
    <x v="1"/>
    <x v="2"/>
    <x v="2"/>
    <x v="0"/>
    <n v="9.9499999999999993"/>
    <n v="39.799999999999997"/>
  </r>
  <r>
    <s v="TNW-41601-420"/>
    <x v="400"/>
    <x v="464"/>
    <s v="R-M-1"/>
    <x v="1"/>
    <x v="464"/>
    <s v="murione5@alexa.com"/>
    <s v="+353 (715) 989-0283"/>
    <s v="Virginia"/>
    <x v="1"/>
    <x v="0"/>
    <x v="0"/>
    <x v="0"/>
    <x v="0"/>
    <n v="9.9499999999999993"/>
    <n v="49.75"/>
  </r>
  <r>
    <s v="ALR-62963-723"/>
    <x v="401"/>
    <x v="465"/>
    <s v="R-D-0.2"/>
    <x v="3"/>
    <x v="465"/>
    <n v="0"/>
    <s v="+353 (160) 183-4278"/>
    <s v="Balally"/>
    <x v="1"/>
    <x v="0"/>
    <x v="0"/>
    <x v="2"/>
    <x v="3"/>
    <n v="2.6849999999999996"/>
    <n v="8.0549999999999997"/>
  </r>
  <r>
    <s v="JIG-27636-870"/>
    <x v="402"/>
    <x v="466"/>
    <s v="R-L-1"/>
    <x v="4"/>
    <x v="466"/>
    <n v="0"/>
    <s v="+1 (616) 511-3898"/>
    <s v="Grand Rapids"/>
    <x v="0"/>
    <x v="1"/>
    <x v="0"/>
    <x v="1"/>
    <x v="0"/>
    <n v="11.95"/>
    <n v="47.8"/>
  </r>
  <r>
    <s v="CTE-31437-326"/>
    <x v="6"/>
    <x v="467"/>
    <s v="R-M-0.2"/>
    <x v="4"/>
    <x v="467"/>
    <s v="gduckerdx@patch.com"/>
    <s v="+44 (749) 987-9016"/>
    <s v="Belfast"/>
    <x v="2"/>
    <x v="1"/>
    <x v="0"/>
    <x v="0"/>
    <x v="3"/>
    <n v="2.9849999999999999"/>
    <n v="11.94"/>
  </r>
  <r>
    <s v="CTE-31437-326"/>
    <x v="6"/>
    <x v="467"/>
    <s v="E-M-0.2"/>
    <x v="4"/>
    <x v="467"/>
    <s v="gduckerdx@patch.com"/>
    <s v="+44 (749) 987-9016"/>
    <s v="Belfast"/>
    <x v="2"/>
    <x v="1"/>
    <x v="1"/>
    <x v="0"/>
    <x v="3"/>
    <n v="4.125"/>
    <n v="16.5"/>
  </r>
  <r>
    <s v="CTE-31437-326"/>
    <x v="6"/>
    <x v="467"/>
    <s v="L-D-1"/>
    <x v="4"/>
    <x v="467"/>
    <s v="gduckerdx@patch.com"/>
    <s v="+44 (749) 987-9016"/>
    <s v="Belfast"/>
    <x v="2"/>
    <x v="1"/>
    <x v="3"/>
    <x v="2"/>
    <x v="0"/>
    <n v="12.95"/>
    <n v="51.8"/>
  </r>
  <r>
    <s v="CTE-31437-326"/>
    <x v="6"/>
    <x v="467"/>
    <s v="L-L-0.2"/>
    <x v="3"/>
    <x v="467"/>
    <s v="gduckerdx@patch.com"/>
    <s v="+44 (749) 987-9016"/>
    <s v="Belfast"/>
    <x v="2"/>
    <x v="1"/>
    <x v="3"/>
    <x v="1"/>
    <x v="3"/>
    <n v="4.7549999999999999"/>
    <n v="14.265000000000001"/>
  </r>
  <r>
    <s v="SLD-63003-334"/>
    <x v="403"/>
    <x v="468"/>
    <s v="L-M-0.2"/>
    <x v="5"/>
    <x v="468"/>
    <s v="wstearleye1@census.gov"/>
    <s v="+1 (336) 213-3687"/>
    <s v="High Point"/>
    <x v="0"/>
    <x v="1"/>
    <x v="3"/>
    <x v="0"/>
    <x v="3"/>
    <n v="4.3650000000000002"/>
    <n v="26.19"/>
  </r>
  <r>
    <s v="BXN-64230-789"/>
    <x v="404"/>
    <x v="469"/>
    <s v="A-L-1"/>
    <x v="0"/>
    <x v="469"/>
    <s v="dwincere2@marriott.com"/>
    <s v="+1 (915) 676-6367"/>
    <s v="El Paso"/>
    <x v="0"/>
    <x v="0"/>
    <x v="2"/>
    <x v="1"/>
    <x v="0"/>
    <n v="12.95"/>
    <n v="25.9"/>
  </r>
  <r>
    <s v="XEE-37895-169"/>
    <x v="21"/>
    <x v="470"/>
    <s v="A-L-2.5"/>
    <x v="3"/>
    <x v="470"/>
    <s v="plyfielde3@baidu.com"/>
    <s v="+1 (216) 614-9325"/>
    <s v="Cleveland"/>
    <x v="0"/>
    <x v="0"/>
    <x v="2"/>
    <x v="1"/>
    <x v="2"/>
    <n v="29.784999999999997"/>
    <n v="89.35499999999999"/>
  </r>
  <r>
    <s v="ZTX-80764-911"/>
    <x v="239"/>
    <x v="471"/>
    <s v="L-D-0.5"/>
    <x v="5"/>
    <x v="471"/>
    <s v="hperrise4@studiopress.com"/>
    <s v="+353 (954) 293-8675"/>
    <s v="Ballymahon"/>
    <x v="1"/>
    <x v="1"/>
    <x v="3"/>
    <x v="2"/>
    <x v="1"/>
    <n v="7.77"/>
    <n v="46.62"/>
  </r>
  <r>
    <s v="WVT-88135-549"/>
    <x v="405"/>
    <x v="464"/>
    <s v="A-D-1"/>
    <x v="3"/>
    <x v="464"/>
    <s v="murione5@alexa.com"/>
    <s v="+353 (715) 989-0283"/>
    <s v="Virginia"/>
    <x v="1"/>
    <x v="0"/>
    <x v="2"/>
    <x v="2"/>
    <x v="0"/>
    <n v="9.9499999999999993"/>
    <n v="29.849999999999998"/>
  </r>
  <r>
    <s v="IPA-94170-889"/>
    <x v="292"/>
    <x v="472"/>
    <s v="R-L-0.2"/>
    <x v="3"/>
    <x v="472"/>
    <s v="ckide6@narod.ru"/>
    <s v="+353 (866) 707-2603"/>
    <s v="Whitegate"/>
    <x v="1"/>
    <x v="0"/>
    <x v="0"/>
    <x v="1"/>
    <x v="3"/>
    <n v="3.5849999999999995"/>
    <n v="10.754999999999999"/>
  </r>
  <r>
    <s v="YQL-63755-365"/>
    <x v="117"/>
    <x v="473"/>
    <s v="A-M-0.2"/>
    <x v="4"/>
    <x v="473"/>
    <s v="cbeinee7@xinhuanet.com"/>
    <s v="+1 (205) 468-0236"/>
    <s v="Birmingham"/>
    <x v="0"/>
    <x v="0"/>
    <x v="2"/>
    <x v="0"/>
    <x v="3"/>
    <n v="3.375"/>
    <n v="13.5"/>
  </r>
  <r>
    <s v="RKW-81145-984"/>
    <x v="406"/>
    <x v="474"/>
    <s v="L-L-1"/>
    <x v="3"/>
    <x v="474"/>
    <s v="cbakeupe8@globo.com"/>
    <s v="+1 (320) 375-8504"/>
    <s v="Saint Cloud"/>
    <x v="0"/>
    <x v="1"/>
    <x v="3"/>
    <x v="1"/>
    <x v="0"/>
    <n v="15.85"/>
    <n v="47.55"/>
  </r>
  <r>
    <s v="MBT-23379-866"/>
    <x v="407"/>
    <x v="475"/>
    <s v="L-L-1"/>
    <x v="1"/>
    <x v="475"/>
    <s v="nhelkine9@example.com"/>
    <n v="0"/>
    <s v="Philadelphia"/>
    <x v="0"/>
    <x v="1"/>
    <x v="3"/>
    <x v="1"/>
    <x v="0"/>
    <n v="15.85"/>
    <n v="79.25"/>
  </r>
  <r>
    <s v="GEJ-39834-935"/>
    <x v="408"/>
    <x v="476"/>
    <s v="L-M-0.2"/>
    <x v="5"/>
    <x v="476"/>
    <s v="pwitheringtonea@networkadvertising.org"/>
    <s v="+1 (810) 202-8870"/>
    <s v="Detroit"/>
    <x v="0"/>
    <x v="0"/>
    <x v="3"/>
    <x v="0"/>
    <x v="3"/>
    <n v="4.3650000000000002"/>
    <n v="26.19"/>
  </r>
  <r>
    <s v="KRW-91640-596"/>
    <x v="409"/>
    <x v="477"/>
    <s v="R-L-0.5"/>
    <x v="3"/>
    <x v="477"/>
    <s v="ttilzeyeb@hostgator.com"/>
    <s v="+1 (314) 876-7205"/>
    <s v="Saint Louis"/>
    <x v="0"/>
    <x v="1"/>
    <x v="0"/>
    <x v="1"/>
    <x v="1"/>
    <n v="7.169999999999999"/>
    <n v="21.509999999999998"/>
  </r>
  <r>
    <s v="AOT-70449-651"/>
    <x v="410"/>
    <x v="478"/>
    <s v="R-D-2.5"/>
    <x v="1"/>
    <x v="478"/>
    <n v="0"/>
    <s v="+1 (518) 562-5402"/>
    <s v="Schenectady"/>
    <x v="0"/>
    <x v="0"/>
    <x v="0"/>
    <x v="2"/>
    <x v="2"/>
    <n v="20.584999999999997"/>
    <n v="102.92499999999998"/>
  </r>
  <r>
    <s v="DGC-21813-731"/>
    <x v="127"/>
    <x v="479"/>
    <s v="L-D-0.2"/>
    <x v="0"/>
    <x v="479"/>
    <n v="0"/>
    <s v="+1 (863) 303-5561"/>
    <s v="Lakeland"/>
    <x v="0"/>
    <x v="1"/>
    <x v="3"/>
    <x v="2"/>
    <x v="3"/>
    <n v="3.8849999999999998"/>
    <n v="7.77"/>
  </r>
  <r>
    <s v="JBE-92943-643"/>
    <x v="411"/>
    <x v="480"/>
    <s v="E-D-2.5"/>
    <x v="1"/>
    <x v="480"/>
    <s v="kimortsee@alexa.com"/>
    <s v="+1 (321) 156-1160"/>
    <s v="Melbourne"/>
    <x v="0"/>
    <x v="1"/>
    <x v="1"/>
    <x v="2"/>
    <x v="2"/>
    <n v="27.945"/>
    <n v="139.72499999999999"/>
  </r>
  <r>
    <s v="ZIL-34948-499"/>
    <x v="112"/>
    <x v="464"/>
    <s v="A-D-0.5"/>
    <x v="0"/>
    <x v="464"/>
    <s v="murione5@alexa.com"/>
    <s v="+353 (715) 989-0283"/>
    <s v="Virginia"/>
    <x v="1"/>
    <x v="0"/>
    <x v="2"/>
    <x v="2"/>
    <x v="1"/>
    <n v="5.97"/>
    <n v="11.94"/>
  </r>
  <r>
    <s v="JSU-23781-256"/>
    <x v="412"/>
    <x v="481"/>
    <s v="L-D-0.2"/>
    <x v="2"/>
    <x v="481"/>
    <s v="marmisteadeg@blogtalkradio.com"/>
    <s v="+1 (504) 611-3400"/>
    <s v="New Orleans"/>
    <x v="0"/>
    <x v="1"/>
    <x v="3"/>
    <x v="2"/>
    <x v="3"/>
    <n v="3.8849999999999998"/>
    <n v="3.8849999999999998"/>
  </r>
  <r>
    <s v="JSU-23781-256"/>
    <x v="412"/>
    <x v="481"/>
    <s v="R-M-1"/>
    <x v="4"/>
    <x v="481"/>
    <s v="marmisteadeg@blogtalkradio.com"/>
    <s v="+1 (504) 611-3400"/>
    <s v="New Orleans"/>
    <x v="0"/>
    <x v="1"/>
    <x v="0"/>
    <x v="0"/>
    <x v="0"/>
    <n v="9.9499999999999993"/>
    <n v="39.799999999999997"/>
  </r>
  <r>
    <s v="VPX-44956-367"/>
    <x v="413"/>
    <x v="482"/>
    <s v="R-M-0.5"/>
    <x v="1"/>
    <x v="482"/>
    <s v="vupstoneei@google.pl"/>
    <s v="+1 (785) 366-9983"/>
    <s v="Topeka"/>
    <x v="0"/>
    <x v="1"/>
    <x v="0"/>
    <x v="0"/>
    <x v="1"/>
    <n v="5.97"/>
    <n v="29.849999999999998"/>
  </r>
  <r>
    <s v="VTB-46451-959"/>
    <x v="414"/>
    <x v="483"/>
    <s v="L-D-2.5"/>
    <x v="2"/>
    <x v="483"/>
    <s v="bbeelbyej@rediff.com"/>
    <s v="+353 (537) 360-4393"/>
    <s v="Lucan"/>
    <x v="1"/>
    <x v="1"/>
    <x v="3"/>
    <x v="2"/>
    <x v="2"/>
    <n v="29.784999999999997"/>
    <n v="29.784999999999997"/>
  </r>
  <r>
    <s v="DNZ-11665-950"/>
    <x v="415"/>
    <x v="484"/>
    <s v="L-L-2.5"/>
    <x v="0"/>
    <x v="484"/>
    <n v="0"/>
    <s v="+1 (217) 450-8384"/>
    <s v="Springfield"/>
    <x v="0"/>
    <x v="1"/>
    <x v="3"/>
    <x v="1"/>
    <x v="2"/>
    <n v="36.454999999999998"/>
    <n v="72.91"/>
  </r>
  <r>
    <s v="ITR-54735-364"/>
    <x v="416"/>
    <x v="485"/>
    <s v="R-D-0.2"/>
    <x v="1"/>
    <x v="485"/>
    <n v="0"/>
    <s v="+1 (856) 793-3491"/>
    <s v="Camden"/>
    <x v="0"/>
    <x v="0"/>
    <x v="0"/>
    <x v="2"/>
    <x v="3"/>
    <n v="2.6849999999999996"/>
    <n v="13.424999999999997"/>
  </r>
  <r>
    <s v="YDS-02797-307"/>
    <x v="417"/>
    <x v="486"/>
    <s v="E-M-2.5"/>
    <x v="4"/>
    <x v="486"/>
    <s v="wspeechlyem@amazon.com"/>
    <s v="+1 (206) 440-5750"/>
    <s v="Seattle"/>
    <x v="0"/>
    <x v="0"/>
    <x v="1"/>
    <x v="0"/>
    <x v="2"/>
    <n v="31.624999999999996"/>
    <n v="126.49999999999999"/>
  </r>
  <r>
    <s v="BPG-68988-842"/>
    <x v="418"/>
    <x v="487"/>
    <s v="E-M-0.5"/>
    <x v="1"/>
    <x v="487"/>
    <s v="iphillpoten@buzzfeed.com"/>
    <s v="+44 (610) 826-3107"/>
    <s v="Wootton"/>
    <x v="2"/>
    <x v="1"/>
    <x v="1"/>
    <x v="0"/>
    <x v="1"/>
    <n v="8.25"/>
    <n v="41.25"/>
  </r>
  <r>
    <s v="XZG-51938-658"/>
    <x v="419"/>
    <x v="488"/>
    <s v="E-L-0.5"/>
    <x v="5"/>
    <x v="488"/>
    <s v="lpennaccieo@statcounter.com"/>
    <s v="+1 (254) 597-0519"/>
    <s v="Waco"/>
    <x v="0"/>
    <x v="1"/>
    <x v="1"/>
    <x v="1"/>
    <x v="1"/>
    <n v="8.91"/>
    <n v="53.46"/>
  </r>
  <r>
    <s v="KAR-24978-271"/>
    <x v="420"/>
    <x v="489"/>
    <s v="R-M-1"/>
    <x v="5"/>
    <x v="489"/>
    <s v="sarpinep@moonfruit.com"/>
    <s v="+1 (804) 588-4160"/>
    <s v="Richmond"/>
    <x v="0"/>
    <x v="1"/>
    <x v="0"/>
    <x v="0"/>
    <x v="0"/>
    <n v="9.9499999999999993"/>
    <n v="59.699999999999996"/>
  </r>
  <r>
    <s v="FQK-28730-361"/>
    <x v="421"/>
    <x v="490"/>
    <s v="R-M-1"/>
    <x v="5"/>
    <x v="490"/>
    <s v="dfrieseq@cargocollective.com"/>
    <s v="+1 (419) 138-9171"/>
    <s v="Toledo"/>
    <x v="0"/>
    <x v="1"/>
    <x v="0"/>
    <x v="0"/>
    <x v="0"/>
    <n v="9.9499999999999993"/>
    <n v="59.699999999999996"/>
  </r>
  <r>
    <s v="BGB-67996-089"/>
    <x v="422"/>
    <x v="491"/>
    <s v="R-D-1"/>
    <x v="1"/>
    <x v="491"/>
    <s v="rsharerer@flavors.me"/>
    <s v="+1 (304) 632-1951"/>
    <s v="Huntington"/>
    <x v="0"/>
    <x v="1"/>
    <x v="0"/>
    <x v="2"/>
    <x v="0"/>
    <n v="8.9499999999999993"/>
    <n v="44.75"/>
  </r>
  <r>
    <s v="XMC-20620-809"/>
    <x v="423"/>
    <x v="492"/>
    <s v="E-M-0.5"/>
    <x v="0"/>
    <x v="492"/>
    <s v="nnasebyes@umich.edu"/>
    <s v="+1 (407) 225-7234"/>
    <s v="Winter Haven"/>
    <x v="0"/>
    <x v="0"/>
    <x v="1"/>
    <x v="0"/>
    <x v="1"/>
    <n v="8.25"/>
    <n v="16.5"/>
  </r>
  <r>
    <s v="ZSO-58292-191"/>
    <x v="109"/>
    <x v="493"/>
    <s v="R-D-0.5"/>
    <x v="4"/>
    <x v="493"/>
    <n v="0"/>
    <s v="+1 (214) 171-1701"/>
    <s v="Dallas"/>
    <x v="0"/>
    <x v="1"/>
    <x v="0"/>
    <x v="2"/>
    <x v="1"/>
    <n v="5.3699999999999992"/>
    <n v="21.479999999999997"/>
  </r>
  <r>
    <s v="LWJ-06793-303"/>
    <x v="204"/>
    <x v="494"/>
    <s v="R-M-2.5"/>
    <x v="0"/>
    <x v="494"/>
    <s v="koculleneu@ca.gov"/>
    <s v="+353 (284) 183-7528"/>
    <s v="Adare"/>
    <x v="1"/>
    <x v="0"/>
    <x v="0"/>
    <x v="0"/>
    <x v="2"/>
    <n v="22.884999999999998"/>
    <n v="45.769999999999996"/>
  </r>
  <r>
    <s v="FLM-82229-989"/>
    <x v="424"/>
    <x v="495"/>
    <s v="L-L-0.2"/>
    <x v="0"/>
    <x v="495"/>
    <n v="0"/>
    <s v="+353 (316) 279-4429"/>
    <s v="Ballivor"/>
    <x v="1"/>
    <x v="1"/>
    <x v="3"/>
    <x v="1"/>
    <x v="3"/>
    <n v="4.7549999999999999"/>
    <n v="9.51"/>
  </r>
  <r>
    <s v="CPV-90280-133"/>
    <x v="13"/>
    <x v="464"/>
    <s v="R-D-0.2"/>
    <x v="3"/>
    <x v="464"/>
    <s v="murione5@alexa.com"/>
    <s v="+353 (715) 989-0283"/>
    <s v="Virginia"/>
    <x v="1"/>
    <x v="0"/>
    <x v="0"/>
    <x v="2"/>
    <x v="3"/>
    <n v="2.6849999999999996"/>
    <n v="8.0549999999999997"/>
  </r>
  <r>
    <s v="OGW-60685-912"/>
    <x v="224"/>
    <x v="496"/>
    <s v="E-D-2.5"/>
    <x v="4"/>
    <x v="496"/>
    <s v="hbranganex@woothemes.com"/>
    <n v="0"/>
    <s v="Evansville"/>
    <x v="0"/>
    <x v="0"/>
    <x v="1"/>
    <x v="2"/>
    <x v="2"/>
    <n v="27.945"/>
    <n v="111.78"/>
  </r>
  <r>
    <s v="DEC-11160-362"/>
    <x v="220"/>
    <x v="497"/>
    <s v="R-D-0.2"/>
    <x v="4"/>
    <x v="497"/>
    <s v="agallyoney@engadget.com"/>
    <n v="0"/>
    <s v="Naperville"/>
    <x v="0"/>
    <x v="0"/>
    <x v="0"/>
    <x v="2"/>
    <x v="3"/>
    <n v="2.6849999999999996"/>
    <n v="10.739999999999998"/>
  </r>
  <r>
    <s v="WCT-07869-499"/>
    <x v="91"/>
    <x v="498"/>
    <s v="R-D-0.5"/>
    <x v="1"/>
    <x v="498"/>
    <s v="bdomangeez@yahoo.co.jp"/>
    <n v="0"/>
    <s v="Charleston"/>
    <x v="0"/>
    <x v="1"/>
    <x v="0"/>
    <x v="2"/>
    <x v="1"/>
    <n v="5.3699999999999992"/>
    <n v="26.849999999999994"/>
  </r>
  <r>
    <s v="FHD-89872-325"/>
    <x v="425"/>
    <x v="499"/>
    <s v="L-L-1"/>
    <x v="4"/>
    <x v="499"/>
    <s v="koslerf0@gmpg.org"/>
    <s v="+1 (517) 647-5356"/>
    <s v="Lansing"/>
    <x v="0"/>
    <x v="0"/>
    <x v="3"/>
    <x v="1"/>
    <x v="0"/>
    <n v="15.85"/>
    <n v="63.4"/>
  </r>
  <r>
    <s v="AZF-45991-584"/>
    <x v="426"/>
    <x v="500"/>
    <s v="A-D-2.5"/>
    <x v="2"/>
    <x v="500"/>
    <n v="0"/>
    <s v="+353 (963) 987-6580"/>
    <s v="Boyle"/>
    <x v="1"/>
    <x v="0"/>
    <x v="2"/>
    <x v="2"/>
    <x v="2"/>
    <n v="22.884999999999998"/>
    <n v="22.884999999999998"/>
  </r>
  <r>
    <s v="MDG-14481-513"/>
    <x v="427"/>
    <x v="501"/>
    <s v="A-M-2.5"/>
    <x v="4"/>
    <x v="501"/>
    <s v="zpellettf2@dailymotion.com"/>
    <s v="+1 (318) 218-5955"/>
    <s v="Shreveport"/>
    <x v="0"/>
    <x v="1"/>
    <x v="2"/>
    <x v="0"/>
    <x v="2"/>
    <n v="25.874999999999996"/>
    <n v="103.49999999999999"/>
  </r>
  <r>
    <s v="OFN-49424-848"/>
    <x v="428"/>
    <x v="502"/>
    <s v="R-L-2.5"/>
    <x v="0"/>
    <x v="502"/>
    <s v="isprakesf3@spiegel.de"/>
    <s v="+1 (408) 319-9787"/>
    <s v="San Jose"/>
    <x v="0"/>
    <x v="1"/>
    <x v="0"/>
    <x v="1"/>
    <x v="2"/>
    <n v="27.484999999999996"/>
    <n v="54.969999999999992"/>
  </r>
  <r>
    <s v="NFA-03411-746"/>
    <x v="383"/>
    <x v="503"/>
    <s v="A-L-0.5"/>
    <x v="0"/>
    <x v="503"/>
    <s v="hfromantf4@ucsd.edu"/>
    <s v="+1 (610) 156-1700"/>
    <s v="Philadelphia"/>
    <x v="0"/>
    <x v="1"/>
    <x v="2"/>
    <x v="1"/>
    <x v="1"/>
    <n v="7.77"/>
    <n v="15.54"/>
  </r>
  <r>
    <s v="CYM-74988-450"/>
    <x v="156"/>
    <x v="504"/>
    <s v="L-D-0.2"/>
    <x v="4"/>
    <x v="504"/>
    <s v="rflearf5@artisteer.com"/>
    <s v="+44 (271) 881-4912"/>
    <s v="Sheffield"/>
    <x v="2"/>
    <x v="1"/>
    <x v="3"/>
    <x v="2"/>
    <x v="3"/>
    <n v="3.8849999999999998"/>
    <n v="15.54"/>
  </r>
  <r>
    <s v="WTV-24996-658"/>
    <x v="429"/>
    <x v="505"/>
    <s v="E-D-2.5"/>
    <x v="3"/>
    <x v="505"/>
    <n v="0"/>
    <s v="+353 (361) 732-3444"/>
    <s v="Manorhamilton"/>
    <x v="1"/>
    <x v="1"/>
    <x v="1"/>
    <x v="2"/>
    <x v="2"/>
    <n v="27.945"/>
    <n v="83.835000000000008"/>
  </r>
  <r>
    <s v="DSL-69915-544"/>
    <x v="103"/>
    <x v="506"/>
    <s v="R-L-0.2"/>
    <x v="3"/>
    <x v="506"/>
    <s v="wlightollersf9@baidu.com"/>
    <s v="+1 (646) 793-8756"/>
    <s v="New York City"/>
    <x v="0"/>
    <x v="0"/>
    <x v="0"/>
    <x v="1"/>
    <x v="3"/>
    <n v="3.5849999999999995"/>
    <n v="10.754999999999999"/>
  </r>
  <r>
    <s v="NBT-35757-542"/>
    <x v="361"/>
    <x v="507"/>
    <s v="E-L-0.2"/>
    <x v="3"/>
    <x v="507"/>
    <s v="bmundenf8@elpais.com"/>
    <s v="+1 (405) 290-3207"/>
    <s v="Oklahoma City"/>
    <x v="0"/>
    <x v="0"/>
    <x v="1"/>
    <x v="1"/>
    <x v="3"/>
    <n v="4.4550000000000001"/>
    <n v="13.365"/>
  </r>
  <r>
    <s v="OYU-25085-528"/>
    <x v="120"/>
    <x v="506"/>
    <s v="E-L-0.2"/>
    <x v="4"/>
    <x v="506"/>
    <s v="wlightollersf9@baidu.com"/>
    <s v="+1 (646) 793-8756"/>
    <s v="New York City"/>
    <x v="0"/>
    <x v="0"/>
    <x v="1"/>
    <x v="1"/>
    <x v="3"/>
    <n v="4.4550000000000001"/>
    <n v="17.82"/>
  </r>
  <r>
    <s v="XCG-07109-195"/>
    <x v="430"/>
    <x v="508"/>
    <s v="L-D-0.2"/>
    <x v="5"/>
    <x v="508"/>
    <s v="nbrakespearfa@rediff.com"/>
    <s v="+1 (973) 380-3976"/>
    <s v="Newark"/>
    <x v="0"/>
    <x v="0"/>
    <x v="3"/>
    <x v="2"/>
    <x v="3"/>
    <n v="3.8849999999999998"/>
    <n v="23.31"/>
  </r>
  <r>
    <s v="YZA-25234-630"/>
    <x v="125"/>
    <x v="509"/>
    <s v="E-D-0.2"/>
    <x v="0"/>
    <x v="509"/>
    <s v="mglawsopfb@reverbnation.com"/>
    <s v="+1 (203) 608-9937"/>
    <s v="New Haven"/>
    <x v="0"/>
    <x v="1"/>
    <x v="1"/>
    <x v="2"/>
    <x v="3"/>
    <n v="3.645"/>
    <n v="7.29"/>
  </r>
  <r>
    <s v="OKU-29966-417"/>
    <x v="431"/>
    <x v="510"/>
    <s v="E-L-0.2"/>
    <x v="4"/>
    <x v="510"/>
    <s v="galbertsfc@etsy.com"/>
    <s v="+44 (788) 686-0408"/>
    <s v="Belfast"/>
    <x v="2"/>
    <x v="0"/>
    <x v="1"/>
    <x v="1"/>
    <x v="3"/>
    <n v="4.4550000000000001"/>
    <n v="17.82"/>
  </r>
  <r>
    <s v="MEX-29350-659"/>
    <x v="40"/>
    <x v="511"/>
    <s v="E-M-1"/>
    <x v="1"/>
    <x v="511"/>
    <s v="vpolglasefd@about.me"/>
    <n v="0"/>
    <s v="Toledo"/>
    <x v="0"/>
    <x v="1"/>
    <x v="1"/>
    <x v="0"/>
    <x v="0"/>
    <n v="13.75"/>
    <n v="68.75"/>
  </r>
  <r>
    <s v="NOY-99738-977"/>
    <x v="432"/>
    <x v="512"/>
    <s v="R-L-2.5"/>
    <x v="0"/>
    <x v="512"/>
    <n v="0"/>
    <s v="+44 (572) 727-1868"/>
    <s v="Newton"/>
    <x v="2"/>
    <x v="0"/>
    <x v="0"/>
    <x v="1"/>
    <x v="2"/>
    <n v="27.484999999999996"/>
    <n v="54.969999999999992"/>
  </r>
  <r>
    <s v="TCR-01064-030"/>
    <x v="254"/>
    <x v="513"/>
    <s v="E-M-1"/>
    <x v="5"/>
    <x v="513"/>
    <s v="sbuschff@so-net.ne.jp"/>
    <s v="+353 (953) 333-8754"/>
    <s v="Bantry"/>
    <x v="1"/>
    <x v="1"/>
    <x v="1"/>
    <x v="0"/>
    <x v="0"/>
    <n v="13.75"/>
    <n v="82.5"/>
  </r>
  <r>
    <s v="YUL-42750-776"/>
    <x v="219"/>
    <x v="514"/>
    <s v="L-M-0.2"/>
    <x v="0"/>
    <x v="514"/>
    <s v="craisbeckfg@webnode.com"/>
    <n v="0"/>
    <s v="Shreveport"/>
    <x v="0"/>
    <x v="0"/>
    <x v="3"/>
    <x v="0"/>
    <x v="3"/>
    <n v="4.3650000000000002"/>
    <n v="8.73"/>
  </r>
  <r>
    <s v="XQJ-86887-506"/>
    <x v="433"/>
    <x v="464"/>
    <s v="E-L-1"/>
    <x v="4"/>
    <x v="464"/>
    <s v="murione5@alexa.com"/>
    <s v="+353 (715) 989-0283"/>
    <s v="Virginia"/>
    <x v="1"/>
    <x v="0"/>
    <x v="1"/>
    <x v="1"/>
    <x v="0"/>
    <n v="14.85"/>
    <n v="59.4"/>
  </r>
  <r>
    <s v="CUN-90044-279"/>
    <x v="434"/>
    <x v="515"/>
    <s v="L-D-0.2"/>
    <x v="4"/>
    <x v="515"/>
    <n v="0"/>
    <s v="+1 (859) 628-7241"/>
    <s v="Lexington"/>
    <x v="0"/>
    <x v="0"/>
    <x v="3"/>
    <x v="2"/>
    <x v="3"/>
    <n v="3.8849999999999998"/>
    <n v="15.54"/>
  </r>
  <r>
    <s v="ICC-73030-502"/>
    <x v="435"/>
    <x v="516"/>
    <s v="A-L-1"/>
    <x v="3"/>
    <x v="516"/>
    <s v="raynoldfj@ustream.tv"/>
    <s v="+1 (414) 429-0919"/>
    <s v="Milwaukee"/>
    <x v="0"/>
    <x v="0"/>
    <x v="2"/>
    <x v="1"/>
    <x v="0"/>
    <n v="12.95"/>
    <n v="38.849999999999994"/>
  </r>
  <r>
    <s v="ADP-04506-084"/>
    <x v="436"/>
    <x v="517"/>
    <s v="E-M-2.5"/>
    <x v="5"/>
    <x v="517"/>
    <n v="0"/>
    <s v="+1 (281) 416-9557"/>
    <s v="Amarillo"/>
    <x v="0"/>
    <x v="0"/>
    <x v="1"/>
    <x v="0"/>
    <x v="2"/>
    <n v="31.624999999999996"/>
    <n v="189.74999999999997"/>
  </r>
  <r>
    <s v="PNU-22150-408"/>
    <x v="437"/>
    <x v="518"/>
    <s v="A-D-0.2"/>
    <x v="5"/>
    <x v="518"/>
    <n v="0"/>
    <s v="+353 (652) 208-7526"/>
    <s v="Daingean"/>
    <x v="1"/>
    <x v="0"/>
    <x v="2"/>
    <x v="2"/>
    <x v="3"/>
    <n v="2.9849999999999999"/>
    <n v="17.91"/>
  </r>
  <r>
    <s v="VSQ-07182-513"/>
    <x v="438"/>
    <x v="519"/>
    <s v="L-L-0.2"/>
    <x v="5"/>
    <x v="519"/>
    <s v="bgrecefm@naver.com"/>
    <s v="+44 (933) 508-3795"/>
    <s v="Halton"/>
    <x v="2"/>
    <x v="1"/>
    <x v="3"/>
    <x v="1"/>
    <x v="3"/>
    <n v="4.7549999999999999"/>
    <n v="28.53"/>
  </r>
  <r>
    <s v="SPF-31673-217"/>
    <x v="439"/>
    <x v="520"/>
    <s v="E-M-1"/>
    <x v="5"/>
    <x v="520"/>
    <s v="dflintiffg1@e-recht24.de"/>
    <n v="0"/>
    <s v="London"/>
    <x v="2"/>
    <x v="1"/>
    <x v="1"/>
    <x v="0"/>
    <x v="0"/>
    <n v="13.75"/>
    <n v="82.5"/>
  </r>
  <r>
    <s v="NEX-63825-598"/>
    <x v="175"/>
    <x v="521"/>
    <s v="R-L-0.5"/>
    <x v="0"/>
    <x v="521"/>
    <s v="athysfo@cdc.gov"/>
    <s v="+1 (865) 217-6208"/>
    <s v="Knoxville"/>
    <x v="0"/>
    <x v="1"/>
    <x v="0"/>
    <x v="1"/>
    <x v="1"/>
    <n v="7.169999999999999"/>
    <n v="14.339999999999998"/>
  </r>
  <r>
    <s v="XPG-66112-335"/>
    <x v="440"/>
    <x v="522"/>
    <s v="R-D-2.5"/>
    <x v="4"/>
    <x v="522"/>
    <s v="jchuggfp@about.me"/>
    <s v="+1 (913) 466-8319"/>
    <s v="Shawnee Mission"/>
    <x v="0"/>
    <x v="1"/>
    <x v="0"/>
    <x v="2"/>
    <x v="2"/>
    <n v="20.584999999999997"/>
    <n v="82.339999999999989"/>
  </r>
  <r>
    <s v="NSQ-72210-345"/>
    <x v="441"/>
    <x v="523"/>
    <s v="A-M-0.2"/>
    <x v="5"/>
    <x v="523"/>
    <s v="akelstonfq@sakura.ne.jp"/>
    <s v="+1 (954) 981-8804"/>
    <s v="Fort Lauderdale"/>
    <x v="0"/>
    <x v="0"/>
    <x v="2"/>
    <x v="0"/>
    <x v="3"/>
    <n v="3.375"/>
    <n v="20.25"/>
  </r>
  <r>
    <s v="XRR-28376-277"/>
    <x v="442"/>
    <x v="524"/>
    <s v="R-L-2.5"/>
    <x v="5"/>
    <x v="524"/>
    <n v="0"/>
    <s v="+353 (921) 742-1111"/>
    <s v="Tralee"/>
    <x v="1"/>
    <x v="1"/>
    <x v="0"/>
    <x v="1"/>
    <x v="2"/>
    <n v="27.484999999999996"/>
    <n v="164.90999999999997"/>
  </r>
  <r>
    <s v="WHQ-25197-475"/>
    <x v="443"/>
    <x v="525"/>
    <s v="L-L-0.2"/>
    <x v="4"/>
    <x v="525"/>
    <s v="cmottramfs@harvard.edu"/>
    <s v="+1 (512) 333-9861"/>
    <s v="Austin"/>
    <x v="0"/>
    <x v="0"/>
    <x v="3"/>
    <x v="1"/>
    <x v="3"/>
    <n v="4.7549999999999999"/>
    <n v="19.02"/>
  </r>
  <r>
    <s v="HMB-30634-745"/>
    <x v="216"/>
    <x v="520"/>
    <s v="A-D-2.5"/>
    <x v="5"/>
    <x v="520"/>
    <s v="dflintiffg1@e-recht24.de"/>
    <n v="0"/>
    <s v="London"/>
    <x v="2"/>
    <x v="1"/>
    <x v="2"/>
    <x v="2"/>
    <x v="2"/>
    <n v="22.884999999999998"/>
    <n v="137.31"/>
  </r>
  <r>
    <s v="XTL-68000-371"/>
    <x v="444"/>
    <x v="526"/>
    <s v="A-M-0.5"/>
    <x v="4"/>
    <x v="526"/>
    <s v="dsangwinfu@weebly.com"/>
    <s v="+1 (301) 879-4079"/>
    <s v="Hyattsville"/>
    <x v="0"/>
    <x v="1"/>
    <x v="2"/>
    <x v="0"/>
    <x v="1"/>
    <n v="6.75"/>
    <n v="27"/>
  </r>
  <r>
    <s v="YES-51109-625"/>
    <x v="37"/>
    <x v="527"/>
    <s v="E-L-0.5"/>
    <x v="4"/>
    <x v="527"/>
    <s v="eaizikowitzfv@virginia.edu"/>
    <s v="+44 (148) 635-3706"/>
    <s v="Ashley"/>
    <x v="2"/>
    <x v="1"/>
    <x v="1"/>
    <x v="1"/>
    <x v="1"/>
    <n v="8.91"/>
    <n v="35.64"/>
  </r>
  <r>
    <s v="EAY-89850-211"/>
    <x v="445"/>
    <x v="528"/>
    <s v="A-D-0.2"/>
    <x v="0"/>
    <x v="528"/>
    <n v="0"/>
    <n v="0"/>
    <s v="Pasadena"/>
    <x v="0"/>
    <x v="0"/>
    <x v="2"/>
    <x v="2"/>
    <x v="3"/>
    <n v="2.9849999999999999"/>
    <n v="5.97"/>
  </r>
  <r>
    <s v="IOQ-84840-827"/>
    <x v="446"/>
    <x v="529"/>
    <s v="A-M-1"/>
    <x v="5"/>
    <x v="529"/>
    <s v="cvenourfx@ask.com"/>
    <s v="+1 (318) 578-8039"/>
    <s v="Shreveport"/>
    <x v="0"/>
    <x v="1"/>
    <x v="2"/>
    <x v="0"/>
    <x v="0"/>
    <n v="11.25"/>
    <n v="67.5"/>
  </r>
  <r>
    <s v="FBD-56220-430"/>
    <x v="245"/>
    <x v="530"/>
    <s v="R-L-0.2"/>
    <x v="5"/>
    <x v="530"/>
    <s v="mharbyfy@163.com"/>
    <n v="0"/>
    <s v="Pensacola"/>
    <x v="0"/>
    <x v="0"/>
    <x v="0"/>
    <x v="1"/>
    <x v="3"/>
    <n v="3.5849999999999995"/>
    <n v="21.509999999999998"/>
  </r>
  <r>
    <s v="COV-52659-202"/>
    <x v="447"/>
    <x v="531"/>
    <s v="L-M-2.5"/>
    <x v="0"/>
    <x v="531"/>
    <s v="rthickpennyfz@cafepress.com"/>
    <s v="+1 (213) 234-9242"/>
    <s v="Los Angeles"/>
    <x v="0"/>
    <x v="1"/>
    <x v="3"/>
    <x v="0"/>
    <x v="2"/>
    <n v="33.464999999999996"/>
    <n v="66.929999999999993"/>
  </r>
  <r>
    <s v="YUO-76652-814"/>
    <x v="448"/>
    <x v="532"/>
    <s v="A-D-0.2"/>
    <x v="5"/>
    <x v="532"/>
    <s v="pormerodg0@redcross.org"/>
    <s v="+1 (919) 491-2772"/>
    <s v="Durham"/>
    <x v="0"/>
    <x v="1"/>
    <x v="2"/>
    <x v="2"/>
    <x v="3"/>
    <n v="2.9849999999999999"/>
    <n v="17.91"/>
  </r>
  <r>
    <s v="PBT-36926-102"/>
    <x v="344"/>
    <x v="520"/>
    <s v="L-M-1"/>
    <x v="4"/>
    <x v="520"/>
    <s v="dflintiffg1@e-recht24.de"/>
    <n v="0"/>
    <s v="London"/>
    <x v="2"/>
    <x v="1"/>
    <x v="3"/>
    <x v="0"/>
    <x v="0"/>
    <n v="14.55"/>
    <n v="58.2"/>
  </r>
  <r>
    <s v="BLV-60087-454"/>
    <x v="152"/>
    <x v="533"/>
    <s v="E-L-0.2"/>
    <x v="3"/>
    <x v="533"/>
    <s v="tzanettig2@gravatar.com"/>
    <s v="+353 (351) 897-2630"/>
    <s v="Loughrea"/>
    <x v="1"/>
    <x v="1"/>
    <x v="1"/>
    <x v="1"/>
    <x v="3"/>
    <n v="4.4550000000000001"/>
    <n v="13.365"/>
  </r>
  <r>
    <s v="BLV-60087-454"/>
    <x v="152"/>
    <x v="533"/>
    <s v="A-M-0.5"/>
    <x v="1"/>
    <x v="533"/>
    <s v="tzanettig2@gravatar.com"/>
    <s v="+353 (351) 897-2630"/>
    <s v="Loughrea"/>
    <x v="1"/>
    <x v="1"/>
    <x v="2"/>
    <x v="0"/>
    <x v="1"/>
    <n v="6.75"/>
    <n v="33.75"/>
  </r>
  <r>
    <s v="QYC-63914-195"/>
    <x v="449"/>
    <x v="534"/>
    <s v="E-L-1"/>
    <x v="3"/>
    <x v="534"/>
    <s v="rkirtleyg4@hatena.ne.jp"/>
    <s v="+1 (626) 635-6367"/>
    <s v="Whittier"/>
    <x v="0"/>
    <x v="0"/>
    <x v="1"/>
    <x v="1"/>
    <x v="0"/>
    <n v="14.85"/>
    <n v="44.55"/>
  </r>
  <r>
    <s v="OIB-77163-890"/>
    <x v="450"/>
    <x v="535"/>
    <s v="E-L-0.5"/>
    <x v="1"/>
    <x v="535"/>
    <s v="cclemencetg5@weather.com"/>
    <n v="0"/>
    <s v="Birmingham"/>
    <x v="2"/>
    <x v="0"/>
    <x v="1"/>
    <x v="1"/>
    <x v="1"/>
    <n v="8.91"/>
    <n v="44.55"/>
  </r>
  <r>
    <s v="SGS-87525-238"/>
    <x v="451"/>
    <x v="536"/>
    <s v="E-D-1"/>
    <x v="1"/>
    <x v="536"/>
    <s v="rdonetg6@oakley.com"/>
    <s v="+1 (804) 583-2067"/>
    <s v="Richmond"/>
    <x v="0"/>
    <x v="1"/>
    <x v="1"/>
    <x v="2"/>
    <x v="0"/>
    <n v="12.15"/>
    <n v="60.75"/>
  </r>
  <r>
    <s v="GQR-12490-152"/>
    <x v="83"/>
    <x v="537"/>
    <s v="R-L-0.2"/>
    <x v="2"/>
    <x v="537"/>
    <s v="sgaweng7@creativecommons.org"/>
    <s v="+1 (571) 317-3089"/>
    <s v="Sterling"/>
    <x v="0"/>
    <x v="0"/>
    <x v="0"/>
    <x v="1"/>
    <x v="3"/>
    <n v="3.5849999999999995"/>
    <n v="3.5849999999999995"/>
  </r>
  <r>
    <s v="UOJ-28238-299"/>
    <x v="452"/>
    <x v="538"/>
    <s v="R-L-0.2"/>
    <x v="5"/>
    <x v="538"/>
    <s v="rreadieg8@guardian.co.uk"/>
    <s v="+1 (775) 993-8273"/>
    <s v="Carson City"/>
    <x v="0"/>
    <x v="1"/>
    <x v="0"/>
    <x v="1"/>
    <x v="3"/>
    <n v="3.5849999999999995"/>
    <n v="21.509999999999998"/>
  </r>
  <r>
    <s v="ETD-58130-674"/>
    <x v="453"/>
    <x v="539"/>
    <s v="E-M-0.5"/>
    <x v="0"/>
    <x v="539"/>
    <s v="cverissimogh@theglobeandmail.com"/>
    <n v="0"/>
    <s v="Upton"/>
    <x v="2"/>
    <x v="0"/>
    <x v="1"/>
    <x v="0"/>
    <x v="1"/>
    <n v="8.25"/>
    <n v="16.5"/>
  </r>
  <r>
    <s v="UPF-60123-025"/>
    <x v="454"/>
    <x v="540"/>
    <s v="R-L-2.5"/>
    <x v="3"/>
    <x v="540"/>
    <n v="0"/>
    <s v="+1 (612) 477-9298"/>
    <s v="Saint Paul"/>
    <x v="0"/>
    <x v="1"/>
    <x v="0"/>
    <x v="1"/>
    <x v="2"/>
    <n v="27.484999999999996"/>
    <n v="82.454999999999984"/>
  </r>
  <r>
    <s v="NQS-01613-687"/>
    <x v="455"/>
    <x v="541"/>
    <s v="L-D-0.5"/>
    <x v="2"/>
    <x v="541"/>
    <s v="bogb@elpais.com"/>
    <n v="0"/>
    <s v="Huntsville"/>
    <x v="0"/>
    <x v="0"/>
    <x v="3"/>
    <x v="2"/>
    <x v="1"/>
    <n v="7.77"/>
    <n v="7.77"/>
  </r>
  <r>
    <s v="MGH-36050-573"/>
    <x v="456"/>
    <x v="542"/>
    <s v="R-M-0.5"/>
    <x v="0"/>
    <x v="542"/>
    <s v="vstansburygc@unblog.fr"/>
    <s v="+1 (915) 530-3435"/>
    <s v="El Paso"/>
    <x v="0"/>
    <x v="0"/>
    <x v="0"/>
    <x v="0"/>
    <x v="1"/>
    <n v="5.97"/>
    <n v="11.94"/>
  </r>
  <r>
    <s v="UVF-59322-459"/>
    <x v="373"/>
    <x v="543"/>
    <s v="E-L-2.5"/>
    <x v="5"/>
    <x v="543"/>
    <s v="dheinonengd@printfriendly.com"/>
    <n v="0"/>
    <s v="Decatur"/>
    <x v="0"/>
    <x v="1"/>
    <x v="1"/>
    <x v="1"/>
    <x v="2"/>
    <n v="34.154999999999994"/>
    <n v="204.92999999999995"/>
  </r>
  <r>
    <s v="VET-41158-896"/>
    <x v="457"/>
    <x v="544"/>
    <s v="E-M-2.5"/>
    <x v="0"/>
    <x v="544"/>
    <s v="jshentonge@google.com.hk"/>
    <s v="+1 (650) 712-0135"/>
    <s v="Orange"/>
    <x v="0"/>
    <x v="0"/>
    <x v="1"/>
    <x v="0"/>
    <x v="2"/>
    <n v="31.624999999999996"/>
    <n v="63.249999999999993"/>
  </r>
  <r>
    <s v="XYL-52196-459"/>
    <x v="458"/>
    <x v="545"/>
    <s v="R-D-0.2"/>
    <x v="3"/>
    <x v="545"/>
    <s v="jwilkissongf@nba.com"/>
    <n v="0"/>
    <s v="Huntington Beach"/>
    <x v="0"/>
    <x v="0"/>
    <x v="0"/>
    <x v="2"/>
    <x v="3"/>
    <n v="2.6849999999999996"/>
    <n v="8.0549999999999997"/>
  </r>
  <r>
    <s v="BPZ-51283-916"/>
    <x v="264"/>
    <x v="546"/>
    <s v="A-M-2.5"/>
    <x v="0"/>
    <x v="546"/>
    <n v="0"/>
    <s v="+1 (206) 275-3973"/>
    <s v="Milwaukee"/>
    <x v="0"/>
    <x v="1"/>
    <x v="2"/>
    <x v="0"/>
    <x v="2"/>
    <n v="25.874999999999996"/>
    <n v="51.749999999999993"/>
  </r>
  <r>
    <s v="VQW-91903-926"/>
    <x v="459"/>
    <x v="539"/>
    <s v="E-D-2.5"/>
    <x v="2"/>
    <x v="539"/>
    <s v="cverissimogh@theglobeandmail.com"/>
    <n v="0"/>
    <s v="Upton"/>
    <x v="2"/>
    <x v="0"/>
    <x v="1"/>
    <x v="2"/>
    <x v="2"/>
    <n v="27.945"/>
    <n v="27.945"/>
  </r>
  <r>
    <s v="OLF-77983-457"/>
    <x v="460"/>
    <x v="547"/>
    <s v="A-L-2.5"/>
    <x v="0"/>
    <x v="547"/>
    <s v="gstarcksgi@abc.net.au"/>
    <s v="+1 (423) 903-3146"/>
    <s v="Chattanooga"/>
    <x v="0"/>
    <x v="1"/>
    <x v="2"/>
    <x v="1"/>
    <x v="2"/>
    <n v="29.784999999999997"/>
    <n v="59.569999999999993"/>
  </r>
  <r>
    <s v="MVI-04946-827"/>
    <x v="461"/>
    <x v="548"/>
    <s v="E-L-1"/>
    <x v="2"/>
    <x v="548"/>
    <n v="0"/>
    <n v="0"/>
    <s v="Manchester"/>
    <x v="2"/>
    <x v="1"/>
    <x v="1"/>
    <x v="1"/>
    <x v="0"/>
    <n v="14.85"/>
    <n v="14.85"/>
  </r>
  <r>
    <s v="UOG-94188-104"/>
    <x v="219"/>
    <x v="549"/>
    <s v="A-M-0.5"/>
    <x v="1"/>
    <x v="549"/>
    <s v="kscholardgk@sbwire.com"/>
    <s v="+1 (614) 199-9032"/>
    <s v="Columbus"/>
    <x v="0"/>
    <x v="1"/>
    <x v="2"/>
    <x v="0"/>
    <x v="1"/>
    <n v="6.75"/>
    <n v="33.75"/>
  </r>
  <r>
    <s v="DSN-15872-519"/>
    <x v="462"/>
    <x v="550"/>
    <s v="L-L-2.5"/>
    <x v="4"/>
    <x v="550"/>
    <s v="bkindleygl@wikimedia.org"/>
    <s v="+1 (650) 799-2315"/>
    <s v="Pasadena"/>
    <x v="0"/>
    <x v="0"/>
    <x v="3"/>
    <x v="1"/>
    <x v="2"/>
    <n v="36.454999999999998"/>
    <n v="145.82"/>
  </r>
  <r>
    <s v="OUQ-73954-002"/>
    <x v="463"/>
    <x v="551"/>
    <s v="R-M-0.2"/>
    <x v="4"/>
    <x v="551"/>
    <s v="khammettgm@dmoz.org"/>
    <s v="+1 (415) 825-4799"/>
    <s v="San Francisco"/>
    <x v="0"/>
    <x v="0"/>
    <x v="0"/>
    <x v="0"/>
    <x v="3"/>
    <n v="2.9849999999999999"/>
    <n v="11.94"/>
  </r>
  <r>
    <s v="LGL-16843-667"/>
    <x v="464"/>
    <x v="552"/>
    <s v="A-D-0.2"/>
    <x v="4"/>
    <x v="552"/>
    <s v="ahulburtgn@fda.gov"/>
    <n v="0"/>
    <s v="Shreveport"/>
    <x v="0"/>
    <x v="0"/>
    <x v="2"/>
    <x v="2"/>
    <x v="3"/>
    <n v="2.9849999999999999"/>
    <n v="11.94"/>
  </r>
  <r>
    <s v="TCC-89722-031"/>
    <x v="465"/>
    <x v="553"/>
    <s v="L-D-0.5"/>
    <x v="2"/>
    <x v="553"/>
    <s v="plauritzengo@photobucket.com"/>
    <s v="+1 (215) 308-0788"/>
    <s v="Philadelphia"/>
    <x v="0"/>
    <x v="1"/>
    <x v="3"/>
    <x v="2"/>
    <x v="1"/>
    <n v="7.77"/>
    <n v="7.77"/>
  </r>
  <r>
    <s v="TRA-79507-007"/>
    <x v="466"/>
    <x v="554"/>
    <s v="R-L-2.5"/>
    <x v="4"/>
    <x v="554"/>
    <s v="aburgwingp@redcross.org"/>
    <s v="+1 (314) 407-3962"/>
    <s v="Migrate"/>
    <x v="0"/>
    <x v="0"/>
    <x v="0"/>
    <x v="1"/>
    <x v="2"/>
    <n v="27.484999999999996"/>
    <n v="109.93999999999998"/>
  </r>
  <r>
    <s v="MZJ-77284-941"/>
    <x v="467"/>
    <x v="555"/>
    <s v="E-L-0.2"/>
    <x v="1"/>
    <x v="555"/>
    <s v="erolingq@google.fr"/>
    <s v="+1 (419) 597-8743"/>
    <s v="Toledo"/>
    <x v="0"/>
    <x v="0"/>
    <x v="1"/>
    <x v="1"/>
    <x v="3"/>
    <n v="4.4550000000000001"/>
    <n v="22.274999999999999"/>
  </r>
  <r>
    <s v="AXN-57779-891"/>
    <x v="468"/>
    <x v="556"/>
    <s v="R-M-0.2"/>
    <x v="3"/>
    <x v="556"/>
    <s v="dfowlegr@epa.gov"/>
    <n v="0"/>
    <s v="Colorado Springs"/>
    <x v="0"/>
    <x v="1"/>
    <x v="0"/>
    <x v="0"/>
    <x v="3"/>
    <n v="2.9849999999999999"/>
    <n v="8.9550000000000001"/>
  </r>
  <r>
    <s v="PJB-15659-994"/>
    <x v="469"/>
    <x v="557"/>
    <s v="L-D-2.5"/>
    <x v="4"/>
    <x v="557"/>
    <n v="0"/>
    <s v="+353 (782) 457-9198"/>
    <s v="Longwood"/>
    <x v="1"/>
    <x v="1"/>
    <x v="3"/>
    <x v="2"/>
    <x v="2"/>
    <n v="29.784999999999997"/>
    <n v="119.13999999999999"/>
  </r>
  <r>
    <s v="LTS-03470-353"/>
    <x v="470"/>
    <x v="558"/>
    <s v="A-L-2.5"/>
    <x v="1"/>
    <x v="558"/>
    <s v="wpowleslandgt@soundcloud.com"/>
    <s v="+1 (412) 453-4798"/>
    <s v="Pittsburgh"/>
    <x v="0"/>
    <x v="0"/>
    <x v="2"/>
    <x v="1"/>
    <x v="2"/>
    <n v="29.784999999999997"/>
    <n v="148.92499999999998"/>
  </r>
  <r>
    <s v="UMM-28497-689"/>
    <x v="471"/>
    <x v="539"/>
    <s v="L-L-2.5"/>
    <x v="3"/>
    <x v="539"/>
    <s v="cverissimogh@theglobeandmail.com"/>
    <n v="0"/>
    <s v="Upton"/>
    <x v="2"/>
    <x v="0"/>
    <x v="3"/>
    <x v="1"/>
    <x v="2"/>
    <n v="36.454999999999998"/>
    <n v="109.36499999999999"/>
  </r>
  <r>
    <s v="MJZ-93232-402"/>
    <x v="472"/>
    <x v="559"/>
    <s v="E-D-0.2"/>
    <x v="2"/>
    <x v="559"/>
    <s v="lellinghamgv@sciencedaily.com"/>
    <s v="+1 (318) 670-8027"/>
    <s v="Shreveport"/>
    <x v="0"/>
    <x v="0"/>
    <x v="1"/>
    <x v="2"/>
    <x v="3"/>
    <n v="3.645"/>
    <n v="3.645"/>
  </r>
  <r>
    <s v="UHW-74617-126"/>
    <x v="173"/>
    <x v="560"/>
    <s v="E-D-2.5"/>
    <x v="0"/>
    <x v="560"/>
    <n v="0"/>
    <n v="0"/>
    <s v="Cleveland"/>
    <x v="0"/>
    <x v="1"/>
    <x v="1"/>
    <x v="2"/>
    <x v="2"/>
    <n v="27.945"/>
    <n v="55.89"/>
  </r>
  <r>
    <s v="RIK-61730-794"/>
    <x v="473"/>
    <x v="561"/>
    <s v="L-M-0.2"/>
    <x v="5"/>
    <x v="561"/>
    <s v="afendtgx@forbes.com"/>
    <s v="+1 (414) 811-7606"/>
    <s v="Milwaukee"/>
    <x v="0"/>
    <x v="0"/>
    <x v="3"/>
    <x v="0"/>
    <x v="3"/>
    <n v="4.3650000000000002"/>
    <n v="26.19"/>
  </r>
  <r>
    <s v="IDJ-55379-750"/>
    <x v="474"/>
    <x v="562"/>
    <s v="R-M-1"/>
    <x v="4"/>
    <x v="562"/>
    <s v="acleyburngy@lycos.com"/>
    <s v="+1 (754) 355-3802"/>
    <s v="Fort Lauderdale"/>
    <x v="0"/>
    <x v="1"/>
    <x v="0"/>
    <x v="0"/>
    <x v="0"/>
    <n v="9.9499999999999993"/>
    <n v="39.799999999999997"/>
  </r>
  <r>
    <s v="OHX-11953-965"/>
    <x v="475"/>
    <x v="563"/>
    <s v="E-L-2.5"/>
    <x v="0"/>
    <x v="563"/>
    <s v="tcastiglionegz@xing.com"/>
    <s v="+1 (318) 820-6128"/>
    <s v="Shreveport"/>
    <x v="0"/>
    <x v="1"/>
    <x v="1"/>
    <x v="1"/>
    <x v="2"/>
    <n v="34.154999999999994"/>
    <n v="68.309999999999988"/>
  </r>
  <r>
    <s v="TVV-42245-088"/>
    <x v="476"/>
    <x v="564"/>
    <s v="A-M-0.2"/>
    <x v="4"/>
    <x v="564"/>
    <n v="0"/>
    <s v="+353 (930) 704-1778"/>
    <s v="Beaumont"/>
    <x v="1"/>
    <x v="1"/>
    <x v="2"/>
    <x v="0"/>
    <x v="3"/>
    <n v="3.375"/>
    <n v="13.5"/>
  </r>
  <r>
    <s v="DYP-74337-787"/>
    <x v="431"/>
    <x v="565"/>
    <s v="R-M-0.5"/>
    <x v="2"/>
    <x v="565"/>
    <n v="0"/>
    <s v="+1 (916) 626-5223"/>
    <s v="Sacramento"/>
    <x v="0"/>
    <x v="1"/>
    <x v="0"/>
    <x v="0"/>
    <x v="1"/>
    <n v="5.97"/>
    <n v="5.97"/>
  </r>
  <r>
    <s v="OKA-93124-100"/>
    <x v="477"/>
    <x v="539"/>
    <s v="R-M-0.5"/>
    <x v="1"/>
    <x v="539"/>
    <s v="cverissimogh@theglobeandmail.com"/>
    <n v="0"/>
    <s v="Upton"/>
    <x v="2"/>
    <x v="0"/>
    <x v="0"/>
    <x v="0"/>
    <x v="1"/>
    <n v="5.97"/>
    <n v="29.849999999999998"/>
  </r>
  <r>
    <s v="IXW-20780-268"/>
    <x v="478"/>
    <x v="566"/>
    <s v="L-L-2.5"/>
    <x v="0"/>
    <x v="566"/>
    <s v="scouronneh3@mozilla.org"/>
    <s v="+1 (701) 894-8081"/>
    <s v="Fargo"/>
    <x v="0"/>
    <x v="0"/>
    <x v="3"/>
    <x v="1"/>
    <x v="2"/>
    <n v="36.454999999999998"/>
    <n v="72.91"/>
  </r>
  <r>
    <s v="NGG-24006-937"/>
    <x v="45"/>
    <x v="567"/>
    <s v="E-M-2.5"/>
    <x v="4"/>
    <x v="567"/>
    <s v="lflippellih4@github.io"/>
    <s v="+44 (200) 860-6521"/>
    <s v="Middleton"/>
    <x v="2"/>
    <x v="1"/>
    <x v="1"/>
    <x v="0"/>
    <x v="2"/>
    <n v="31.624999999999996"/>
    <n v="126.49999999999999"/>
  </r>
  <r>
    <s v="JZC-31180-557"/>
    <x v="444"/>
    <x v="568"/>
    <s v="L-M-2.5"/>
    <x v="2"/>
    <x v="568"/>
    <s v="relizabethh5@live.com"/>
    <s v="+1 (918) 203-3263"/>
    <s v="Tulsa"/>
    <x v="0"/>
    <x v="1"/>
    <x v="3"/>
    <x v="0"/>
    <x v="2"/>
    <n v="33.464999999999996"/>
    <n v="33.464999999999996"/>
  </r>
  <r>
    <s v="ZMU-63715-204"/>
    <x v="479"/>
    <x v="569"/>
    <s v="E-D-1"/>
    <x v="5"/>
    <x v="569"/>
    <s v="irenhardh6@i2i.jp"/>
    <s v="+1 (646) 225-6560"/>
    <s v="New York City"/>
    <x v="0"/>
    <x v="0"/>
    <x v="1"/>
    <x v="2"/>
    <x v="0"/>
    <n v="12.15"/>
    <n v="72.900000000000006"/>
  </r>
  <r>
    <s v="GND-08192-056"/>
    <x v="480"/>
    <x v="570"/>
    <s v="L-D-0.5"/>
    <x v="0"/>
    <x v="570"/>
    <s v="wrocheh7@xinhuanet.com"/>
    <s v="+1 (317) 439-5584"/>
    <s v="Seminole"/>
    <x v="0"/>
    <x v="0"/>
    <x v="3"/>
    <x v="2"/>
    <x v="1"/>
    <n v="7.77"/>
    <n v="15.54"/>
  </r>
  <r>
    <s v="RYY-38961-093"/>
    <x v="481"/>
    <x v="571"/>
    <s v="A-M-0.2"/>
    <x v="5"/>
    <x v="571"/>
    <s v="lalawayhh@weather.com"/>
    <n v="0"/>
    <s v="Fort Lauderdale"/>
    <x v="0"/>
    <x v="1"/>
    <x v="2"/>
    <x v="0"/>
    <x v="3"/>
    <n v="3.375"/>
    <n v="20.25"/>
  </r>
  <r>
    <s v="CVA-64996-969"/>
    <x v="478"/>
    <x v="572"/>
    <s v="A-L-1"/>
    <x v="5"/>
    <x v="572"/>
    <s v="codgaardh9@nsw.gov.au"/>
    <s v="+1 (503) 203-1484"/>
    <s v="Portland"/>
    <x v="0"/>
    <x v="1"/>
    <x v="2"/>
    <x v="1"/>
    <x v="0"/>
    <n v="12.95"/>
    <n v="77.699999999999989"/>
  </r>
  <r>
    <s v="XTH-67276-442"/>
    <x v="482"/>
    <x v="573"/>
    <s v="L-M-2.5"/>
    <x v="4"/>
    <x v="573"/>
    <s v="bbyrdha@4shared.com"/>
    <n v="0"/>
    <s v="Las Vegas"/>
    <x v="0"/>
    <x v="1"/>
    <x v="3"/>
    <x v="0"/>
    <x v="2"/>
    <n v="33.464999999999996"/>
    <n v="133.85999999999999"/>
  </r>
  <r>
    <s v="PVU-02950-470"/>
    <x v="353"/>
    <x v="574"/>
    <s v="E-D-1"/>
    <x v="2"/>
    <x v="574"/>
    <n v="0"/>
    <s v="+44 (141) 640-7113"/>
    <s v="Merton"/>
    <x v="2"/>
    <x v="1"/>
    <x v="1"/>
    <x v="2"/>
    <x v="0"/>
    <n v="12.15"/>
    <n v="12.15"/>
  </r>
  <r>
    <s v="XSN-26809-910"/>
    <x v="199"/>
    <x v="575"/>
    <s v="E-M-2.5"/>
    <x v="0"/>
    <x v="575"/>
    <s v="dchardinhc@nhs.uk"/>
    <n v="0"/>
    <s v="Ballybofey"/>
    <x v="1"/>
    <x v="0"/>
    <x v="1"/>
    <x v="0"/>
    <x v="2"/>
    <n v="31.624999999999996"/>
    <n v="63.249999999999993"/>
  </r>
  <r>
    <s v="UDN-88321-005"/>
    <x v="372"/>
    <x v="576"/>
    <s v="R-L-0.5"/>
    <x v="1"/>
    <x v="576"/>
    <s v="hradbonehd@newsvine.com"/>
    <s v="+1 (415) 968-9559"/>
    <s v="San Francisco"/>
    <x v="0"/>
    <x v="1"/>
    <x v="0"/>
    <x v="1"/>
    <x v="1"/>
    <n v="7.169999999999999"/>
    <n v="35.849999999999994"/>
  </r>
  <r>
    <s v="EXP-21628-670"/>
    <x v="267"/>
    <x v="577"/>
    <s v="A-M-2.5"/>
    <x v="3"/>
    <x v="577"/>
    <s v="wbernthhe@miitbeian.gov.cn"/>
    <s v="+1 (412) 597-3861"/>
    <s v="Pittsburgh"/>
    <x v="0"/>
    <x v="1"/>
    <x v="2"/>
    <x v="0"/>
    <x v="2"/>
    <n v="25.874999999999996"/>
    <n v="77.624999999999986"/>
  </r>
  <r>
    <s v="VGM-24161-361"/>
    <x v="480"/>
    <x v="578"/>
    <s v="E-M-2.5"/>
    <x v="0"/>
    <x v="578"/>
    <s v="bacarsonhf@cnn.com"/>
    <s v="+1 (713) 418-6385"/>
    <s v="Houston"/>
    <x v="0"/>
    <x v="0"/>
    <x v="1"/>
    <x v="0"/>
    <x v="2"/>
    <n v="31.624999999999996"/>
    <n v="63.249999999999993"/>
  </r>
  <r>
    <s v="PKN-19556-918"/>
    <x v="483"/>
    <x v="579"/>
    <s v="E-L-0.2"/>
    <x v="5"/>
    <x v="579"/>
    <s v="fbrighamhg@blog.com"/>
    <s v="+353 (620) 657-2946"/>
    <s v="Castlerea"/>
    <x v="1"/>
    <x v="0"/>
    <x v="1"/>
    <x v="1"/>
    <x v="3"/>
    <n v="4.4550000000000001"/>
    <n v="26.73"/>
  </r>
  <r>
    <s v="PKN-19556-918"/>
    <x v="483"/>
    <x v="579"/>
    <s v="L-D-0.5"/>
    <x v="4"/>
    <x v="579"/>
    <s v="fbrighamhg@blog.com"/>
    <s v="+353 (620) 657-2946"/>
    <s v="Castlerea"/>
    <x v="1"/>
    <x v="0"/>
    <x v="3"/>
    <x v="2"/>
    <x v="1"/>
    <n v="7.77"/>
    <n v="31.08"/>
  </r>
  <r>
    <s v="PKN-19556-918"/>
    <x v="483"/>
    <x v="579"/>
    <s v="A-D-0.2"/>
    <x v="2"/>
    <x v="579"/>
    <s v="fbrighamhg@blog.com"/>
    <s v="+353 (620) 657-2946"/>
    <s v="Castlerea"/>
    <x v="1"/>
    <x v="0"/>
    <x v="2"/>
    <x v="2"/>
    <x v="3"/>
    <n v="2.9849999999999999"/>
    <n v="2.9849999999999999"/>
  </r>
  <r>
    <s v="PKN-19556-918"/>
    <x v="483"/>
    <x v="579"/>
    <s v="R-D-2.5"/>
    <x v="1"/>
    <x v="579"/>
    <s v="fbrighamhg@blog.com"/>
    <s v="+353 (620) 657-2946"/>
    <s v="Castlerea"/>
    <x v="1"/>
    <x v="0"/>
    <x v="0"/>
    <x v="2"/>
    <x v="2"/>
    <n v="20.584999999999997"/>
    <n v="102.92499999999998"/>
  </r>
  <r>
    <s v="DXQ-44537-297"/>
    <x v="484"/>
    <x v="580"/>
    <s v="E-L-0.5"/>
    <x v="4"/>
    <x v="580"/>
    <s v="myoxenhk@google.com"/>
    <s v="+1 (213) 241-8051"/>
    <s v="Los Angeles"/>
    <x v="0"/>
    <x v="1"/>
    <x v="1"/>
    <x v="1"/>
    <x v="1"/>
    <n v="8.91"/>
    <n v="35.64"/>
  </r>
  <r>
    <s v="BPC-54727-307"/>
    <x v="485"/>
    <x v="581"/>
    <s v="R-L-1"/>
    <x v="4"/>
    <x v="581"/>
    <s v="gmcgavinhl@histats.com"/>
    <s v="+1 (570) 745-7589"/>
    <s v="Wilkes Barre"/>
    <x v="0"/>
    <x v="1"/>
    <x v="0"/>
    <x v="1"/>
    <x v="0"/>
    <n v="11.95"/>
    <n v="47.8"/>
  </r>
  <r>
    <s v="KSH-47717-456"/>
    <x v="486"/>
    <x v="582"/>
    <s v="L-M-1"/>
    <x v="3"/>
    <x v="582"/>
    <s v="luttermarehm@engadget.com"/>
    <s v="+1 (817) 793-6871"/>
    <s v="Denton"/>
    <x v="0"/>
    <x v="1"/>
    <x v="3"/>
    <x v="0"/>
    <x v="0"/>
    <n v="14.55"/>
    <n v="43.650000000000006"/>
  </r>
  <r>
    <s v="ANK-59436-446"/>
    <x v="487"/>
    <x v="583"/>
    <s v="E-L-0.5"/>
    <x v="4"/>
    <x v="583"/>
    <s v="edambrogiohn@techcrunch.com"/>
    <s v="+1 (816) 196-1729"/>
    <s v="Lees Summit"/>
    <x v="0"/>
    <x v="0"/>
    <x v="1"/>
    <x v="1"/>
    <x v="1"/>
    <n v="8.91"/>
    <n v="35.64"/>
  </r>
  <r>
    <s v="AYY-83051-752"/>
    <x v="488"/>
    <x v="584"/>
    <s v="L-L-1"/>
    <x v="5"/>
    <x v="584"/>
    <s v="cwinchcombeho@jiathis.com"/>
    <s v="+1 (501) 772-4397"/>
    <s v="Little Rock"/>
    <x v="0"/>
    <x v="0"/>
    <x v="3"/>
    <x v="1"/>
    <x v="0"/>
    <n v="15.85"/>
    <n v="95.1"/>
  </r>
  <r>
    <s v="CSW-59644-267"/>
    <x v="489"/>
    <x v="585"/>
    <s v="E-M-2.5"/>
    <x v="2"/>
    <x v="585"/>
    <s v="bpaumierhp@umn.edu"/>
    <s v="+353 (777) 856-8236"/>
    <s v="Ballisodare"/>
    <x v="1"/>
    <x v="0"/>
    <x v="1"/>
    <x v="0"/>
    <x v="2"/>
    <n v="31.624999999999996"/>
    <n v="31.624999999999996"/>
  </r>
  <r>
    <s v="ITY-92466-909"/>
    <x v="162"/>
    <x v="586"/>
    <s v="A-M-2.5"/>
    <x v="3"/>
    <x v="586"/>
    <n v="0"/>
    <s v="+353 (573) 561-9754"/>
    <s v="Daingean"/>
    <x v="1"/>
    <x v="0"/>
    <x v="2"/>
    <x v="0"/>
    <x v="2"/>
    <n v="25.874999999999996"/>
    <n v="77.624999999999986"/>
  </r>
  <r>
    <s v="IGW-04801-466"/>
    <x v="490"/>
    <x v="587"/>
    <s v="L-D-0.2"/>
    <x v="2"/>
    <x v="587"/>
    <s v="jcapeyhr@bravesites.com"/>
    <s v="+1 (814) 974-7878"/>
    <s v="Erie"/>
    <x v="0"/>
    <x v="0"/>
    <x v="3"/>
    <x v="2"/>
    <x v="3"/>
    <n v="3.8849999999999998"/>
    <n v="3.8849999999999998"/>
  </r>
  <r>
    <s v="LJN-34281-921"/>
    <x v="491"/>
    <x v="588"/>
    <s v="R-L-2.5"/>
    <x v="1"/>
    <x v="588"/>
    <s v="tmathonneti0@google.co.jp"/>
    <s v="+1 (614) 781-0396"/>
    <s v="Columbus"/>
    <x v="0"/>
    <x v="1"/>
    <x v="0"/>
    <x v="1"/>
    <x v="2"/>
    <n v="27.484999999999996"/>
    <n v="137.42499999999998"/>
  </r>
  <r>
    <s v="BWZ-46364-547"/>
    <x v="301"/>
    <x v="589"/>
    <s v="R-L-1"/>
    <x v="3"/>
    <x v="589"/>
    <s v="ybasillht@theguardian.com"/>
    <s v="+1 (412) 297-2806"/>
    <s v="Pittsburgh"/>
    <x v="0"/>
    <x v="0"/>
    <x v="0"/>
    <x v="1"/>
    <x v="0"/>
    <n v="11.95"/>
    <n v="35.849999999999994"/>
  </r>
  <r>
    <s v="SBC-95710-706"/>
    <x v="194"/>
    <x v="590"/>
    <s v="E-M-0.2"/>
    <x v="0"/>
    <x v="590"/>
    <s v="mbaistowhu@i2i.jp"/>
    <s v="+44 (876) 508-3376"/>
    <s v="Ford"/>
    <x v="2"/>
    <x v="0"/>
    <x v="1"/>
    <x v="0"/>
    <x v="3"/>
    <n v="4.125"/>
    <n v="8.25"/>
  </r>
  <r>
    <s v="WRN-55114-031"/>
    <x v="26"/>
    <x v="591"/>
    <s v="E-L-2.5"/>
    <x v="3"/>
    <x v="591"/>
    <s v="cpallanthv@typepad.com"/>
    <n v="0"/>
    <s v="Dallas"/>
    <x v="0"/>
    <x v="0"/>
    <x v="1"/>
    <x v="1"/>
    <x v="2"/>
    <n v="34.154999999999994"/>
    <n v="102.46499999999997"/>
  </r>
  <r>
    <s v="TZU-64255-831"/>
    <x v="125"/>
    <x v="592"/>
    <s v="R-D-2.5"/>
    <x v="0"/>
    <x v="592"/>
    <n v="0"/>
    <s v="+1 (786) 445-8879"/>
    <s v="Miami"/>
    <x v="0"/>
    <x v="1"/>
    <x v="0"/>
    <x v="2"/>
    <x v="2"/>
    <n v="20.584999999999997"/>
    <n v="41.169999999999995"/>
  </r>
  <r>
    <s v="JVF-91003-729"/>
    <x v="492"/>
    <x v="593"/>
    <s v="A-D-2.5"/>
    <x v="3"/>
    <x v="593"/>
    <s v="dohx@redcross.org"/>
    <s v="+1 (325) 276-3690"/>
    <s v="San Angelo"/>
    <x v="0"/>
    <x v="0"/>
    <x v="2"/>
    <x v="2"/>
    <x v="2"/>
    <n v="22.884999999999998"/>
    <n v="68.655000000000001"/>
  </r>
  <r>
    <s v="MVB-22135-665"/>
    <x v="462"/>
    <x v="594"/>
    <s v="A-D-1"/>
    <x v="2"/>
    <x v="594"/>
    <s v="drallinhy@howstuffworks.com"/>
    <s v="+1 (518) 981-1531"/>
    <s v="Albany"/>
    <x v="0"/>
    <x v="0"/>
    <x v="2"/>
    <x v="2"/>
    <x v="0"/>
    <n v="9.9499999999999993"/>
    <n v="9.9499999999999993"/>
  </r>
  <r>
    <s v="CKS-47815-571"/>
    <x v="493"/>
    <x v="595"/>
    <s v="L-L-0.5"/>
    <x v="3"/>
    <x v="595"/>
    <s v="achillhz@epa.gov"/>
    <s v="+44 (411) 344-1320"/>
    <s v="Thorpe"/>
    <x v="2"/>
    <x v="0"/>
    <x v="3"/>
    <x v="1"/>
    <x v="1"/>
    <n v="9.51"/>
    <n v="28.53"/>
  </r>
  <r>
    <s v="OAW-17338-101"/>
    <x v="494"/>
    <x v="588"/>
    <s v="R-D-0.2"/>
    <x v="5"/>
    <x v="588"/>
    <s v="tmathonneti0@google.co.jp"/>
    <s v="+1 (614) 781-0396"/>
    <s v="Columbus"/>
    <x v="0"/>
    <x v="1"/>
    <x v="0"/>
    <x v="2"/>
    <x v="3"/>
    <n v="2.6849999999999996"/>
    <n v="16.11"/>
  </r>
  <r>
    <s v="ALP-37623-536"/>
    <x v="495"/>
    <x v="596"/>
    <s v="L-L-1"/>
    <x v="5"/>
    <x v="596"/>
    <s v="cdenysi1@is.gd"/>
    <s v="+44 (341) 297-2539"/>
    <s v="Carlton"/>
    <x v="2"/>
    <x v="1"/>
    <x v="3"/>
    <x v="1"/>
    <x v="0"/>
    <n v="15.85"/>
    <n v="95.1"/>
  </r>
  <r>
    <s v="WMU-87639-108"/>
    <x v="496"/>
    <x v="597"/>
    <s v="R-D-0.5"/>
    <x v="2"/>
    <x v="597"/>
    <s v="cstebbingsi2@drupal.org"/>
    <s v="+1 (951) 986-4062"/>
    <s v="Corona"/>
    <x v="0"/>
    <x v="0"/>
    <x v="0"/>
    <x v="2"/>
    <x v="1"/>
    <n v="5.3699999999999992"/>
    <n v="5.3699999999999992"/>
  </r>
  <r>
    <s v="USN-44968-231"/>
    <x v="497"/>
    <x v="598"/>
    <s v="R-L-1"/>
    <x v="4"/>
    <x v="598"/>
    <n v="0"/>
    <s v="+1 (202) 931-2413"/>
    <s v="Washington"/>
    <x v="0"/>
    <x v="1"/>
    <x v="0"/>
    <x v="1"/>
    <x v="0"/>
    <n v="11.95"/>
    <n v="47.8"/>
  </r>
  <r>
    <s v="YZG-20575-451"/>
    <x v="498"/>
    <x v="599"/>
    <s v="L-L-1"/>
    <x v="4"/>
    <x v="599"/>
    <s v="rzywickii4@ifeng.com"/>
    <n v="0"/>
    <s v="Ballinteer"/>
    <x v="1"/>
    <x v="1"/>
    <x v="3"/>
    <x v="1"/>
    <x v="0"/>
    <n v="15.85"/>
    <n v="63.4"/>
  </r>
  <r>
    <s v="HTH-52867-812"/>
    <x v="382"/>
    <x v="600"/>
    <s v="A-M-2.5"/>
    <x v="4"/>
    <x v="600"/>
    <s v="aburgetti5@moonfruit.com"/>
    <s v="+1 (419) 372-4746"/>
    <s v="Toledo"/>
    <x v="0"/>
    <x v="1"/>
    <x v="2"/>
    <x v="0"/>
    <x v="2"/>
    <n v="25.874999999999996"/>
    <n v="103.49999999999999"/>
  </r>
  <r>
    <s v="FWU-44971-444"/>
    <x v="499"/>
    <x v="601"/>
    <s v="A-D-2.5"/>
    <x v="3"/>
    <x v="601"/>
    <s v="mmalloyi6@seattletimes.com"/>
    <s v="+1 (202) 284-7115"/>
    <s v="Washington"/>
    <x v="0"/>
    <x v="1"/>
    <x v="2"/>
    <x v="2"/>
    <x v="2"/>
    <n v="22.884999999999998"/>
    <n v="68.655000000000001"/>
  </r>
  <r>
    <s v="EQI-82205-066"/>
    <x v="500"/>
    <x v="602"/>
    <s v="R-M-2.5"/>
    <x v="0"/>
    <x v="602"/>
    <s v="mmcparlandi7@w3.org"/>
    <n v="0"/>
    <s v="Cedar Rapids"/>
    <x v="0"/>
    <x v="0"/>
    <x v="0"/>
    <x v="0"/>
    <x v="2"/>
    <n v="22.884999999999998"/>
    <n v="45.769999999999996"/>
  </r>
  <r>
    <s v="NAR-00747-074"/>
    <x v="501"/>
    <x v="603"/>
    <s v="L-D-1"/>
    <x v="4"/>
    <x v="603"/>
    <s v="sjennaroyi8@purevolume.com"/>
    <n v="0"/>
    <s v="Aurora"/>
    <x v="0"/>
    <x v="1"/>
    <x v="3"/>
    <x v="2"/>
    <x v="0"/>
    <n v="12.95"/>
    <n v="51.8"/>
  </r>
  <r>
    <s v="JYR-22052-185"/>
    <x v="502"/>
    <x v="604"/>
    <s v="A-M-0.5"/>
    <x v="0"/>
    <x v="604"/>
    <s v="wplacei9@wsj.com"/>
    <s v="+1 (408) 106-8863"/>
    <s v="Sunnyvale"/>
    <x v="0"/>
    <x v="0"/>
    <x v="2"/>
    <x v="0"/>
    <x v="1"/>
    <n v="6.75"/>
    <n v="13.5"/>
  </r>
  <r>
    <s v="XKO-54097-932"/>
    <x v="503"/>
    <x v="605"/>
    <s v="E-M-0.5"/>
    <x v="3"/>
    <x v="605"/>
    <s v="jmillettik@addtoany.com"/>
    <s v="+1 (919) 302-3228"/>
    <s v="Durham"/>
    <x v="0"/>
    <x v="0"/>
    <x v="1"/>
    <x v="0"/>
    <x v="1"/>
    <n v="8.25"/>
    <n v="24.75"/>
  </r>
  <r>
    <s v="HXA-72415-025"/>
    <x v="504"/>
    <x v="606"/>
    <s v="A-D-2.5"/>
    <x v="0"/>
    <x v="606"/>
    <s v="dgadsdenib@google.com.hk"/>
    <s v="+353 (847) 447-7835"/>
    <s v="Cluain Meala"/>
    <x v="1"/>
    <x v="0"/>
    <x v="2"/>
    <x v="2"/>
    <x v="2"/>
    <n v="22.884999999999998"/>
    <n v="45.769999999999996"/>
  </r>
  <r>
    <s v="MJF-20065-335"/>
    <x v="497"/>
    <x v="607"/>
    <s v="E-L-0.5"/>
    <x v="5"/>
    <x v="607"/>
    <s v="vwakelinic@unesco.org"/>
    <s v="+1 (517) 163-7746"/>
    <s v="Lansing"/>
    <x v="0"/>
    <x v="1"/>
    <x v="1"/>
    <x v="1"/>
    <x v="1"/>
    <n v="8.91"/>
    <n v="53.46"/>
  </r>
  <r>
    <s v="GFI-83300-059"/>
    <x v="501"/>
    <x v="608"/>
    <s v="A-M-0.2"/>
    <x v="5"/>
    <x v="608"/>
    <s v="acampsallid@zimbio.com"/>
    <s v="+1 (713) 339-5547"/>
    <s v="Houston"/>
    <x v="0"/>
    <x v="0"/>
    <x v="2"/>
    <x v="0"/>
    <x v="3"/>
    <n v="3.375"/>
    <n v="20.25"/>
  </r>
  <r>
    <s v="WJR-51493-682"/>
    <x v="1"/>
    <x v="609"/>
    <s v="L-D-2.5"/>
    <x v="1"/>
    <x v="609"/>
    <s v="smosebyie@stanford.edu"/>
    <n v="0"/>
    <s v="Murfreesboro"/>
    <x v="0"/>
    <x v="1"/>
    <x v="3"/>
    <x v="2"/>
    <x v="2"/>
    <n v="29.784999999999997"/>
    <n v="148.92499999999998"/>
  </r>
  <r>
    <s v="SHP-55648-472"/>
    <x v="505"/>
    <x v="610"/>
    <s v="A-M-1"/>
    <x v="5"/>
    <x v="610"/>
    <s v="cwassif@prweb.com"/>
    <n v="0"/>
    <s v="Charleston"/>
    <x v="0"/>
    <x v="1"/>
    <x v="2"/>
    <x v="0"/>
    <x v="0"/>
    <n v="11.25"/>
    <n v="67.5"/>
  </r>
  <r>
    <s v="HYR-03455-684"/>
    <x v="506"/>
    <x v="611"/>
    <s v="E-D-1"/>
    <x v="5"/>
    <x v="611"/>
    <s v="isjostromig@pbs.org"/>
    <s v="+1 (814) 359-4610"/>
    <s v="Erie"/>
    <x v="0"/>
    <x v="1"/>
    <x v="1"/>
    <x v="2"/>
    <x v="0"/>
    <n v="12.15"/>
    <n v="72.900000000000006"/>
  </r>
  <r>
    <s v="HYR-03455-684"/>
    <x v="506"/>
    <x v="611"/>
    <s v="L-D-0.2"/>
    <x v="0"/>
    <x v="611"/>
    <s v="isjostromig@pbs.org"/>
    <s v="+1 (814) 359-4610"/>
    <s v="Erie"/>
    <x v="0"/>
    <x v="1"/>
    <x v="3"/>
    <x v="2"/>
    <x v="3"/>
    <n v="3.8849999999999998"/>
    <n v="7.77"/>
  </r>
  <r>
    <s v="HUG-52766-375"/>
    <x v="507"/>
    <x v="612"/>
    <s v="A-D-2.5"/>
    <x v="4"/>
    <x v="612"/>
    <s v="jbranchettii@bravesites.com"/>
    <s v="+1 (806) 376-6144"/>
    <s v="Lubbock"/>
    <x v="0"/>
    <x v="1"/>
    <x v="2"/>
    <x v="2"/>
    <x v="2"/>
    <n v="22.884999999999998"/>
    <n v="91.539999999999992"/>
  </r>
  <r>
    <s v="DAH-46595-917"/>
    <x v="508"/>
    <x v="613"/>
    <s v="A-D-1"/>
    <x v="5"/>
    <x v="613"/>
    <s v="nrudlandij@blogs.com"/>
    <s v="+353 (445) 224-6111"/>
    <s v="Gorey"/>
    <x v="1"/>
    <x v="1"/>
    <x v="2"/>
    <x v="2"/>
    <x v="0"/>
    <n v="9.9499999999999993"/>
    <n v="59.699999999999996"/>
  </r>
  <r>
    <s v="VEM-79839-466"/>
    <x v="509"/>
    <x v="605"/>
    <s v="R-L-2.5"/>
    <x v="1"/>
    <x v="605"/>
    <s v="jmillettik@addtoany.com"/>
    <s v="+1 (919) 302-3228"/>
    <s v="Durham"/>
    <x v="0"/>
    <x v="0"/>
    <x v="0"/>
    <x v="1"/>
    <x v="2"/>
    <n v="27.484999999999996"/>
    <n v="137.42499999999998"/>
  </r>
  <r>
    <s v="OWH-11126-533"/>
    <x v="131"/>
    <x v="614"/>
    <s v="L-M-2.5"/>
    <x v="0"/>
    <x v="614"/>
    <s v="ftourryil@google.de"/>
    <s v="+1 (843) 243-1686"/>
    <s v="Florence"/>
    <x v="0"/>
    <x v="1"/>
    <x v="3"/>
    <x v="0"/>
    <x v="2"/>
    <n v="33.464999999999996"/>
    <n v="66.929999999999993"/>
  </r>
  <r>
    <s v="UMT-26130-151"/>
    <x v="510"/>
    <x v="615"/>
    <s v="L-M-0.2"/>
    <x v="3"/>
    <x v="615"/>
    <s v="cweatherallim@toplist.cz"/>
    <s v="+1 (315) 335-0182"/>
    <s v="Syracuse"/>
    <x v="0"/>
    <x v="0"/>
    <x v="3"/>
    <x v="0"/>
    <x v="3"/>
    <n v="4.3650000000000002"/>
    <n v="13.095000000000001"/>
  </r>
  <r>
    <s v="JKA-27899-806"/>
    <x v="511"/>
    <x v="616"/>
    <s v="R-L-1"/>
    <x v="1"/>
    <x v="616"/>
    <s v="gheindrickin@usda.gov"/>
    <s v="+1 (229) 111-7292"/>
    <s v="Lawrenceville"/>
    <x v="0"/>
    <x v="1"/>
    <x v="0"/>
    <x v="1"/>
    <x v="0"/>
    <n v="11.95"/>
    <n v="59.75"/>
  </r>
  <r>
    <s v="ULU-07744-724"/>
    <x v="512"/>
    <x v="617"/>
    <s v="L-M-0.5"/>
    <x v="1"/>
    <x v="617"/>
    <s v="limasonio@discuz.net"/>
    <n v="0"/>
    <s v="Houston"/>
    <x v="0"/>
    <x v="0"/>
    <x v="3"/>
    <x v="0"/>
    <x v="1"/>
    <n v="8.73"/>
    <n v="43.650000000000006"/>
  </r>
  <r>
    <s v="NOM-56457-507"/>
    <x v="513"/>
    <x v="618"/>
    <s v="E-M-1"/>
    <x v="5"/>
    <x v="618"/>
    <s v="hsaillip@odnoklassniki.ru"/>
    <s v="+1 (913) 968-8024"/>
    <s v="Kansas City"/>
    <x v="0"/>
    <x v="0"/>
    <x v="1"/>
    <x v="0"/>
    <x v="0"/>
    <n v="13.75"/>
    <n v="82.5"/>
  </r>
  <r>
    <s v="NZN-71683-705"/>
    <x v="514"/>
    <x v="619"/>
    <s v="A-L-2.5"/>
    <x v="5"/>
    <x v="619"/>
    <s v="hlarvoriq@last.fm"/>
    <s v="+1 (941) 779-2195"/>
    <s v="Bradenton"/>
    <x v="0"/>
    <x v="0"/>
    <x v="2"/>
    <x v="1"/>
    <x v="2"/>
    <n v="29.784999999999997"/>
    <n v="178.70999999999998"/>
  </r>
  <r>
    <s v="WMA-34232-850"/>
    <x v="7"/>
    <x v="620"/>
    <s v="L-D-2.5"/>
    <x v="4"/>
    <x v="620"/>
    <n v="0"/>
    <s v="+1 (610) 942-2790"/>
    <s v="Allentown"/>
    <x v="0"/>
    <x v="0"/>
    <x v="3"/>
    <x v="2"/>
    <x v="2"/>
    <n v="29.784999999999997"/>
    <n v="119.13999999999999"/>
  </r>
  <r>
    <s v="EZL-27919-704"/>
    <x v="481"/>
    <x v="621"/>
    <s v="L-L-0.5"/>
    <x v="1"/>
    <x v="621"/>
    <n v="0"/>
    <s v="+1 (757) 101-9459"/>
    <s v="Hampton"/>
    <x v="0"/>
    <x v="1"/>
    <x v="3"/>
    <x v="1"/>
    <x v="1"/>
    <n v="9.51"/>
    <n v="47.55"/>
  </r>
  <r>
    <s v="ZYU-11345-774"/>
    <x v="515"/>
    <x v="622"/>
    <s v="L-M-0.5"/>
    <x v="1"/>
    <x v="622"/>
    <s v="cpenwardenit@mlb.com"/>
    <s v="+353 (765) 345-5590"/>
    <s v="Whitegate"/>
    <x v="1"/>
    <x v="1"/>
    <x v="3"/>
    <x v="0"/>
    <x v="1"/>
    <n v="8.73"/>
    <n v="43.650000000000006"/>
  </r>
  <r>
    <s v="CPW-34587-459"/>
    <x v="516"/>
    <x v="623"/>
    <s v="A-L-2.5"/>
    <x v="5"/>
    <x v="623"/>
    <s v="mmiddisiu@dmoz.org"/>
    <s v="+1 (316) 736-9645"/>
    <s v="Wichita"/>
    <x v="0"/>
    <x v="0"/>
    <x v="2"/>
    <x v="1"/>
    <x v="2"/>
    <n v="29.784999999999997"/>
    <n v="178.70999999999998"/>
  </r>
  <r>
    <s v="NQZ-82067-394"/>
    <x v="517"/>
    <x v="624"/>
    <s v="R-L-2.5"/>
    <x v="2"/>
    <x v="624"/>
    <s v="avairowiv@studiopress.com"/>
    <s v="+44 (236) 517-2586"/>
    <s v="Thorpe"/>
    <x v="2"/>
    <x v="1"/>
    <x v="0"/>
    <x v="1"/>
    <x v="2"/>
    <n v="27.484999999999996"/>
    <n v="27.484999999999996"/>
  </r>
  <r>
    <s v="JBW-95055-851"/>
    <x v="518"/>
    <x v="625"/>
    <s v="A-M-1"/>
    <x v="1"/>
    <x v="625"/>
    <s v="agoldieiw@goo.gl"/>
    <n v="0"/>
    <s v="Danbury"/>
    <x v="0"/>
    <x v="1"/>
    <x v="2"/>
    <x v="0"/>
    <x v="0"/>
    <n v="11.25"/>
    <n v="56.25"/>
  </r>
  <r>
    <s v="AHY-20324-088"/>
    <x v="519"/>
    <x v="626"/>
    <s v="L-L-0.2"/>
    <x v="0"/>
    <x v="626"/>
    <s v="nayrisix@t-online.de"/>
    <s v="+44 (627) 552-5656"/>
    <s v="Kinloch"/>
    <x v="2"/>
    <x v="0"/>
    <x v="3"/>
    <x v="1"/>
    <x v="3"/>
    <n v="4.7549999999999999"/>
    <n v="9.51"/>
  </r>
  <r>
    <s v="ZSL-66684-103"/>
    <x v="520"/>
    <x v="627"/>
    <s v="E-M-0.2"/>
    <x v="0"/>
    <x v="627"/>
    <s v="lbenediktovichiy@wunderground.com"/>
    <s v="+1 (904) 330-1211"/>
    <s v="Jacksonville"/>
    <x v="0"/>
    <x v="0"/>
    <x v="1"/>
    <x v="0"/>
    <x v="3"/>
    <n v="4.125"/>
    <n v="8.25"/>
  </r>
  <r>
    <s v="WNE-73911-475"/>
    <x v="521"/>
    <x v="628"/>
    <s v="L-D-0.5"/>
    <x v="5"/>
    <x v="628"/>
    <s v="tjacobovitziz@cbc.ca"/>
    <s v="+1 (713) 642-2082"/>
    <s v="Houston"/>
    <x v="0"/>
    <x v="1"/>
    <x v="3"/>
    <x v="2"/>
    <x v="1"/>
    <n v="7.77"/>
    <n v="46.62"/>
  </r>
  <r>
    <s v="EZB-68383-559"/>
    <x v="418"/>
    <x v="629"/>
    <s v="R-L-1"/>
    <x v="5"/>
    <x v="629"/>
    <n v="0"/>
    <s v="+1 (971) 254-5295"/>
    <s v="Portland"/>
    <x v="0"/>
    <x v="1"/>
    <x v="0"/>
    <x v="1"/>
    <x v="0"/>
    <n v="11.95"/>
    <n v="71.699999999999989"/>
  </r>
  <r>
    <s v="OVO-01283-090"/>
    <x v="122"/>
    <x v="630"/>
    <s v="L-L-2.5"/>
    <x v="0"/>
    <x v="630"/>
    <s v="jdruittj1@feedburner.com"/>
    <s v="+1 (650) 693-6904"/>
    <s v="Pasadena"/>
    <x v="0"/>
    <x v="0"/>
    <x v="3"/>
    <x v="1"/>
    <x v="2"/>
    <n v="36.454999999999998"/>
    <n v="72.91"/>
  </r>
  <r>
    <s v="TXH-78646-919"/>
    <x v="423"/>
    <x v="631"/>
    <s v="R-D-0.2"/>
    <x v="3"/>
    <x v="631"/>
    <s v="dshortallj2@wikipedia.org"/>
    <s v="+1 (714) 917-8665"/>
    <s v="Santa Ana"/>
    <x v="0"/>
    <x v="0"/>
    <x v="0"/>
    <x v="2"/>
    <x v="3"/>
    <n v="2.6849999999999996"/>
    <n v="8.0549999999999997"/>
  </r>
  <r>
    <s v="CYZ-37122-164"/>
    <x v="463"/>
    <x v="632"/>
    <s v="E-M-0.5"/>
    <x v="0"/>
    <x v="632"/>
    <s v="wcottierj3@cafepress.com"/>
    <s v="+1 (408) 261-7902"/>
    <s v="San Jose"/>
    <x v="0"/>
    <x v="1"/>
    <x v="1"/>
    <x v="0"/>
    <x v="1"/>
    <n v="8.25"/>
    <n v="16.5"/>
  </r>
  <r>
    <s v="AGQ-06534-750"/>
    <x v="273"/>
    <x v="633"/>
    <s v="A-L-1"/>
    <x v="1"/>
    <x v="633"/>
    <s v="kgrinstedj4@google.com.br"/>
    <s v="+353 (773) 225-6216"/>
    <s v="Tallaght"/>
    <x v="1"/>
    <x v="1"/>
    <x v="2"/>
    <x v="1"/>
    <x v="0"/>
    <n v="12.95"/>
    <n v="64.75"/>
  </r>
  <r>
    <s v="QVL-32245-818"/>
    <x v="522"/>
    <x v="634"/>
    <s v="A-M-0.5"/>
    <x v="1"/>
    <x v="634"/>
    <s v="dskynerj5@hubpages.com"/>
    <s v="+1 (719) 937-4913"/>
    <s v="Colorado Springs"/>
    <x v="0"/>
    <x v="1"/>
    <x v="2"/>
    <x v="0"/>
    <x v="1"/>
    <n v="6.75"/>
    <n v="33.75"/>
  </r>
  <r>
    <s v="LTD-96842-834"/>
    <x v="523"/>
    <x v="635"/>
    <s v="L-D-2.5"/>
    <x v="5"/>
    <x v="635"/>
    <n v="0"/>
    <n v="0"/>
    <s v="Toledo"/>
    <x v="0"/>
    <x v="1"/>
    <x v="3"/>
    <x v="2"/>
    <x v="2"/>
    <n v="29.784999999999997"/>
    <n v="178.70999999999998"/>
  </r>
  <r>
    <s v="SEC-91807-425"/>
    <x v="260"/>
    <x v="636"/>
    <s v="A-M-1"/>
    <x v="0"/>
    <x v="636"/>
    <s v="jdymokeje@prnewswire.com"/>
    <s v="+353 (390) 459-9269"/>
    <s v="Beaumont"/>
    <x v="1"/>
    <x v="1"/>
    <x v="2"/>
    <x v="0"/>
    <x v="0"/>
    <n v="11.25"/>
    <n v="22.5"/>
  </r>
  <r>
    <s v="MHM-44857-599"/>
    <x v="331"/>
    <x v="637"/>
    <s v="L-D-1"/>
    <x v="2"/>
    <x v="637"/>
    <s v="aweinmannj8@shinystat.com"/>
    <s v="+1 (513) 966-3308"/>
    <s v="Cincinnati"/>
    <x v="0"/>
    <x v="1"/>
    <x v="3"/>
    <x v="2"/>
    <x v="0"/>
    <n v="12.95"/>
    <n v="12.95"/>
  </r>
  <r>
    <s v="KGC-95046-911"/>
    <x v="524"/>
    <x v="638"/>
    <s v="A-M-2.5"/>
    <x v="0"/>
    <x v="638"/>
    <s v="eandriessenj9@europa.eu"/>
    <s v="+1 (314) 307-5250"/>
    <s v="Saint Louis"/>
    <x v="0"/>
    <x v="0"/>
    <x v="2"/>
    <x v="0"/>
    <x v="2"/>
    <n v="25.874999999999996"/>
    <n v="51.749999999999993"/>
  </r>
  <r>
    <s v="RZC-75150-413"/>
    <x v="525"/>
    <x v="639"/>
    <s v="E-D-0.5"/>
    <x v="1"/>
    <x v="639"/>
    <s v="rdeaconsonja@archive.org"/>
    <s v="+1 (914) 524-1161"/>
    <s v="Yonkers"/>
    <x v="0"/>
    <x v="1"/>
    <x v="1"/>
    <x v="2"/>
    <x v="1"/>
    <n v="7.29"/>
    <n v="36.450000000000003"/>
  </r>
  <r>
    <s v="EYH-88288-452"/>
    <x v="526"/>
    <x v="640"/>
    <s v="L-L-2.5"/>
    <x v="1"/>
    <x v="640"/>
    <s v="dcarojb@twitter.com"/>
    <s v="+1 (410) 594-3041"/>
    <s v="Baltimore"/>
    <x v="0"/>
    <x v="0"/>
    <x v="3"/>
    <x v="1"/>
    <x v="2"/>
    <n v="36.454999999999998"/>
    <n v="182.27499999999998"/>
  </r>
  <r>
    <s v="NYQ-24237-772"/>
    <x v="104"/>
    <x v="641"/>
    <s v="L-D-0.5"/>
    <x v="4"/>
    <x v="641"/>
    <s v="jbluckjc@imageshack.us"/>
    <s v="+1 (904) 875-3139"/>
    <s v="Jacksonville"/>
    <x v="0"/>
    <x v="1"/>
    <x v="3"/>
    <x v="2"/>
    <x v="1"/>
    <n v="7.77"/>
    <n v="31.08"/>
  </r>
  <r>
    <s v="WKB-21680-566"/>
    <x v="491"/>
    <x v="642"/>
    <s v="A-M-0.5"/>
    <x v="3"/>
    <x v="642"/>
    <n v="0"/>
    <n v="0"/>
    <s v="Bayside"/>
    <x v="1"/>
    <x v="1"/>
    <x v="2"/>
    <x v="0"/>
    <x v="1"/>
    <n v="6.75"/>
    <n v="20.25"/>
  </r>
  <r>
    <s v="THE-61147-027"/>
    <x v="157"/>
    <x v="636"/>
    <s v="L-D-1"/>
    <x v="0"/>
    <x v="636"/>
    <s v="jdymokeje@prnewswire.com"/>
    <s v="+353 (390) 459-9269"/>
    <s v="Beaumont"/>
    <x v="1"/>
    <x v="1"/>
    <x v="3"/>
    <x v="2"/>
    <x v="0"/>
    <n v="12.95"/>
    <n v="25.9"/>
  </r>
  <r>
    <s v="PTY-86420-119"/>
    <x v="527"/>
    <x v="643"/>
    <s v="A-D-0.5"/>
    <x v="4"/>
    <x v="643"/>
    <s v="otadmanjf@ft.com"/>
    <s v="+1 (305) 205-3682"/>
    <s v="Miami"/>
    <x v="0"/>
    <x v="0"/>
    <x v="2"/>
    <x v="2"/>
    <x v="1"/>
    <n v="5.97"/>
    <n v="23.88"/>
  </r>
  <r>
    <s v="QHL-27188-431"/>
    <x v="528"/>
    <x v="644"/>
    <s v="L-L-0.5"/>
    <x v="0"/>
    <x v="644"/>
    <s v="bguddejg@dailymotion.com"/>
    <n v="0"/>
    <s v="San Francisco"/>
    <x v="0"/>
    <x v="1"/>
    <x v="3"/>
    <x v="1"/>
    <x v="1"/>
    <n v="9.51"/>
    <n v="19.02"/>
  </r>
  <r>
    <s v="MIS-54381-047"/>
    <x v="99"/>
    <x v="645"/>
    <s v="A-D-0.5"/>
    <x v="1"/>
    <x v="645"/>
    <s v="nsictornesjh@buzzfeed.com"/>
    <s v="+353 (410) 713-0145"/>
    <s v="Sandyford"/>
    <x v="1"/>
    <x v="0"/>
    <x v="2"/>
    <x v="2"/>
    <x v="1"/>
    <n v="5.97"/>
    <n v="29.849999999999998"/>
  </r>
  <r>
    <s v="TBB-29780-459"/>
    <x v="529"/>
    <x v="646"/>
    <s v="A-L-0.5"/>
    <x v="2"/>
    <x v="646"/>
    <s v="vdunningji@independent.co.uk"/>
    <n v="0"/>
    <s v="Punta Gorda"/>
    <x v="0"/>
    <x v="0"/>
    <x v="2"/>
    <x v="1"/>
    <x v="1"/>
    <n v="7.77"/>
    <n v="7.77"/>
  </r>
  <r>
    <s v="QLC-52637-305"/>
    <x v="530"/>
    <x v="647"/>
    <s v="L-D-2.5"/>
    <x v="4"/>
    <x v="647"/>
    <n v="0"/>
    <s v="+353 (214) 406-4884"/>
    <s v="Ballivor"/>
    <x v="1"/>
    <x v="0"/>
    <x v="3"/>
    <x v="2"/>
    <x v="2"/>
    <n v="29.784999999999997"/>
    <n v="119.13999999999999"/>
  </r>
  <r>
    <s v="CWT-27056-328"/>
    <x v="531"/>
    <x v="648"/>
    <s v="E-D-0.2"/>
    <x v="5"/>
    <x v="648"/>
    <n v="0"/>
    <s v="+1 (212) 163-1916"/>
    <s v="New York City"/>
    <x v="0"/>
    <x v="0"/>
    <x v="1"/>
    <x v="2"/>
    <x v="3"/>
    <n v="3.645"/>
    <n v="21.87"/>
  </r>
  <r>
    <s v="ASS-05878-128"/>
    <x v="210"/>
    <x v="649"/>
    <s v="E-L-0.5"/>
    <x v="0"/>
    <x v="649"/>
    <s v="sgehringjl@gnu.org"/>
    <s v="+1 (864) 940-7075"/>
    <s v="Spartanburg"/>
    <x v="0"/>
    <x v="1"/>
    <x v="1"/>
    <x v="1"/>
    <x v="1"/>
    <n v="8.91"/>
    <n v="17.82"/>
  </r>
  <r>
    <s v="EGK-03027-418"/>
    <x v="532"/>
    <x v="650"/>
    <s v="E-M-0.2"/>
    <x v="3"/>
    <x v="650"/>
    <s v="bfallowesjm@purevolume.com"/>
    <s v="+1 (805) 975-3527"/>
    <s v="Bakersfield"/>
    <x v="0"/>
    <x v="1"/>
    <x v="1"/>
    <x v="0"/>
    <x v="3"/>
    <n v="4.125"/>
    <n v="12.375"/>
  </r>
  <r>
    <s v="KCY-61732-849"/>
    <x v="533"/>
    <x v="651"/>
    <s v="L-D-1"/>
    <x v="0"/>
    <x v="651"/>
    <n v="0"/>
    <s v="+353 (861) 791-0313"/>
    <s v="Dungarvan"/>
    <x v="1"/>
    <x v="1"/>
    <x v="3"/>
    <x v="2"/>
    <x v="0"/>
    <n v="12.95"/>
    <n v="25.9"/>
  </r>
  <r>
    <s v="BLI-21697-702"/>
    <x v="534"/>
    <x v="652"/>
    <s v="A-M-0.5"/>
    <x v="0"/>
    <x v="652"/>
    <s v="sdejo@newsvine.com"/>
    <s v="+1 (314) 496-2561"/>
    <s v="Saint Louis"/>
    <x v="0"/>
    <x v="0"/>
    <x v="2"/>
    <x v="0"/>
    <x v="1"/>
    <n v="6.75"/>
    <n v="13.5"/>
  </r>
  <r>
    <s v="KFJ-46568-890"/>
    <x v="535"/>
    <x v="653"/>
    <s v="E-L-0.5"/>
    <x v="0"/>
    <x v="653"/>
    <n v="0"/>
    <s v="+1 (260) 280-7251"/>
    <s v="Fort Wayne"/>
    <x v="0"/>
    <x v="0"/>
    <x v="1"/>
    <x v="1"/>
    <x v="1"/>
    <n v="8.91"/>
    <n v="17.82"/>
  </r>
  <r>
    <s v="SOK-43535-680"/>
    <x v="536"/>
    <x v="654"/>
    <s v="E-M-0.5"/>
    <x v="3"/>
    <x v="654"/>
    <s v="scountjq@nba.com"/>
    <s v="+1 (952) 721-7276"/>
    <s v="Young America"/>
    <x v="0"/>
    <x v="1"/>
    <x v="1"/>
    <x v="0"/>
    <x v="1"/>
    <n v="8.25"/>
    <n v="24.75"/>
  </r>
  <r>
    <s v="XUE-87260-201"/>
    <x v="537"/>
    <x v="655"/>
    <s v="R-M-0.2"/>
    <x v="5"/>
    <x v="655"/>
    <s v="sraglesjr@blogtalkradio.com"/>
    <s v="+1 (479) 494-1369"/>
    <s v="Fort Smith"/>
    <x v="0"/>
    <x v="1"/>
    <x v="0"/>
    <x v="0"/>
    <x v="3"/>
    <n v="2.9849999999999999"/>
    <n v="17.91"/>
  </r>
  <r>
    <s v="CZF-40873-691"/>
    <x v="61"/>
    <x v="656"/>
    <s v="E-M-0.5"/>
    <x v="0"/>
    <x v="656"/>
    <n v="0"/>
    <n v="0"/>
    <s v="Charlton"/>
    <x v="2"/>
    <x v="1"/>
    <x v="1"/>
    <x v="0"/>
    <x v="1"/>
    <n v="8.25"/>
    <n v="16.5"/>
  </r>
  <r>
    <s v="AIA-98989-755"/>
    <x v="242"/>
    <x v="657"/>
    <s v="R-M-0.2"/>
    <x v="2"/>
    <x v="657"/>
    <s v="sbruunjt@blogtalkradio.com"/>
    <s v="+1 (209) 784-1969"/>
    <s v="Stockton"/>
    <x v="0"/>
    <x v="1"/>
    <x v="0"/>
    <x v="0"/>
    <x v="3"/>
    <n v="2.9849999999999999"/>
    <n v="2.9849999999999999"/>
  </r>
  <r>
    <s v="ITZ-21793-986"/>
    <x v="299"/>
    <x v="658"/>
    <s v="E-D-0.2"/>
    <x v="4"/>
    <x v="658"/>
    <s v="aplluju@dagondesign.com"/>
    <s v="+353 (915) 742-6707"/>
    <s v="Navan"/>
    <x v="1"/>
    <x v="0"/>
    <x v="1"/>
    <x v="2"/>
    <x v="3"/>
    <n v="3.645"/>
    <n v="14.58"/>
  </r>
  <r>
    <s v="YOK-93322-608"/>
    <x v="343"/>
    <x v="659"/>
    <s v="E-L-1"/>
    <x v="5"/>
    <x v="659"/>
    <s v="gcornierjv@techcrunch.com"/>
    <n v="0"/>
    <s v="Tampa"/>
    <x v="0"/>
    <x v="1"/>
    <x v="1"/>
    <x v="1"/>
    <x v="0"/>
    <n v="14.85"/>
    <n v="89.1"/>
  </r>
  <r>
    <s v="LXK-00634-611"/>
    <x v="538"/>
    <x v="636"/>
    <s v="R-L-1"/>
    <x v="3"/>
    <x v="636"/>
    <s v="jdymokeje@prnewswire.com"/>
    <s v="+353 (390) 459-9269"/>
    <s v="Beaumont"/>
    <x v="1"/>
    <x v="1"/>
    <x v="0"/>
    <x v="1"/>
    <x v="0"/>
    <n v="11.95"/>
    <n v="35.849999999999994"/>
  </r>
  <r>
    <s v="CQW-37388-302"/>
    <x v="539"/>
    <x v="660"/>
    <s v="A-D-2.5"/>
    <x v="3"/>
    <x v="660"/>
    <s v="wharvisonjx@gizmodo.com"/>
    <s v="+1 (610) 316-8430"/>
    <s v="Philadelphia"/>
    <x v="0"/>
    <x v="1"/>
    <x v="2"/>
    <x v="2"/>
    <x v="2"/>
    <n v="22.884999999999998"/>
    <n v="68.655000000000001"/>
  </r>
  <r>
    <s v="SPA-79365-334"/>
    <x v="27"/>
    <x v="661"/>
    <s v="L-D-1"/>
    <x v="3"/>
    <x v="661"/>
    <s v="dheafordjy@twitpic.com"/>
    <s v="+1 (325) 537-8835"/>
    <s v="San Angelo"/>
    <x v="0"/>
    <x v="1"/>
    <x v="3"/>
    <x v="2"/>
    <x v="0"/>
    <n v="12.95"/>
    <n v="38.849999999999994"/>
  </r>
  <r>
    <s v="VPX-08817-517"/>
    <x v="540"/>
    <x v="662"/>
    <s v="L-L-1"/>
    <x v="1"/>
    <x v="662"/>
    <s v="gfanthamjz@hexun.com"/>
    <s v="+1 (323) 878-8818"/>
    <s v="Los Angeles"/>
    <x v="0"/>
    <x v="0"/>
    <x v="3"/>
    <x v="1"/>
    <x v="0"/>
    <n v="15.85"/>
    <n v="79.25"/>
  </r>
  <r>
    <s v="PBP-87115-410"/>
    <x v="541"/>
    <x v="663"/>
    <s v="E-D-0.5"/>
    <x v="1"/>
    <x v="663"/>
    <s v="rcrookshanksk0@unc.edu"/>
    <s v="+1 (517) 654-6004"/>
    <s v="Lansing"/>
    <x v="0"/>
    <x v="0"/>
    <x v="1"/>
    <x v="2"/>
    <x v="1"/>
    <n v="7.29"/>
    <n v="36.450000000000003"/>
  </r>
  <r>
    <s v="SFB-93752-440"/>
    <x v="390"/>
    <x v="664"/>
    <s v="R-M-0.2"/>
    <x v="3"/>
    <x v="664"/>
    <s v="nleakek1@cmu.edu"/>
    <s v="+1 (786) 470-1233"/>
    <s v="Clearwater"/>
    <x v="0"/>
    <x v="0"/>
    <x v="0"/>
    <x v="0"/>
    <x v="3"/>
    <n v="2.9849999999999999"/>
    <n v="8.9550000000000001"/>
  </r>
  <r>
    <s v="TBU-65158-068"/>
    <x v="396"/>
    <x v="665"/>
    <s v="E-D-1"/>
    <x v="0"/>
    <x v="665"/>
    <n v="0"/>
    <s v="+1 (562) 343-9707"/>
    <s v="Whittier"/>
    <x v="0"/>
    <x v="1"/>
    <x v="1"/>
    <x v="2"/>
    <x v="0"/>
    <n v="12.15"/>
    <n v="24.3"/>
  </r>
  <r>
    <s v="TEH-08414-216"/>
    <x v="185"/>
    <x v="666"/>
    <s v="E-M-2.5"/>
    <x v="0"/>
    <x v="666"/>
    <s v="geilhersenk3@networksolutions.com"/>
    <s v="+1 (559) 791-5117"/>
    <s v="Fresno"/>
    <x v="0"/>
    <x v="1"/>
    <x v="1"/>
    <x v="0"/>
    <x v="2"/>
    <n v="31.624999999999996"/>
    <n v="63.249999999999993"/>
  </r>
  <r>
    <s v="MAY-77231-536"/>
    <x v="542"/>
    <x v="667"/>
    <s v="A-M-0.2"/>
    <x v="0"/>
    <x v="667"/>
    <n v="0"/>
    <s v="+1 (646) 228-3492"/>
    <s v="New York City"/>
    <x v="0"/>
    <x v="0"/>
    <x v="2"/>
    <x v="0"/>
    <x v="3"/>
    <n v="3.375"/>
    <n v="6.75"/>
  </r>
  <r>
    <s v="ATY-28980-884"/>
    <x v="117"/>
    <x v="668"/>
    <s v="A-L-0.2"/>
    <x v="5"/>
    <x v="668"/>
    <s v="caleixok5@globo.com"/>
    <s v="+1 (719) 241-4639"/>
    <s v="Colorado Springs"/>
    <x v="0"/>
    <x v="1"/>
    <x v="2"/>
    <x v="1"/>
    <x v="3"/>
    <n v="3.8849999999999998"/>
    <n v="23.31"/>
  </r>
  <r>
    <s v="SWP-88281-918"/>
    <x v="543"/>
    <x v="669"/>
    <s v="L-L-2.5"/>
    <x v="4"/>
    <x v="669"/>
    <n v="0"/>
    <s v="+1 (562) 723-4457"/>
    <s v="Long Beach"/>
    <x v="0"/>
    <x v="1"/>
    <x v="3"/>
    <x v="1"/>
    <x v="2"/>
    <n v="36.454999999999998"/>
    <n v="145.82"/>
  </r>
  <r>
    <s v="VCE-56531-986"/>
    <x v="544"/>
    <x v="670"/>
    <s v="R-M-0.5"/>
    <x v="1"/>
    <x v="670"/>
    <s v="rtomkowiczk7@bravesites.com"/>
    <s v="+353 (849) 645-1593"/>
    <s v="Lusk"/>
    <x v="1"/>
    <x v="0"/>
    <x v="0"/>
    <x v="0"/>
    <x v="1"/>
    <n v="5.97"/>
    <n v="29.849999999999998"/>
  </r>
  <r>
    <s v="FVV-75700-005"/>
    <x v="545"/>
    <x v="671"/>
    <s v="E-D-0.5"/>
    <x v="3"/>
    <x v="671"/>
    <s v="rhuscroftk8@jimdo.com"/>
    <s v="+1 (775) 223-5044"/>
    <s v="Reno"/>
    <x v="0"/>
    <x v="0"/>
    <x v="1"/>
    <x v="2"/>
    <x v="1"/>
    <n v="7.29"/>
    <n v="21.87"/>
  </r>
  <r>
    <s v="CFZ-53492-600"/>
    <x v="546"/>
    <x v="672"/>
    <s v="L-M-0.2"/>
    <x v="2"/>
    <x v="672"/>
    <s v="sscurrerk9@flavors.me"/>
    <s v="+44 (520) 402-1303"/>
    <s v="Upton"/>
    <x v="2"/>
    <x v="1"/>
    <x v="3"/>
    <x v="0"/>
    <x v="3"/>
    <n v="4.3650000000000002"/>
    <n v="4.3650000000000002"/>
  </r>
  <r>
    <s v="LDK-71031-121"/>
    <x v="420"/>
    <x v="673"/>
    <s v="L-L-2.5"/>
    <x v="2"/>
    <x v="673"/>
    <s v="arudramka@prnewswire.com"/>
    <s v="+1 (702) 333-7442"/>
    <s v="Las Vegas"/>
    <x v="0"/>
    <x v="1"/>
    <x v="3"/>
    <x v="1"/>
    <x v="2"/>
    <n v="36.454999999999998"/>
    <n v="36.454999999999998"/>
  </r>
  <r>
    <s v="EBA-82404-343"/>
    <x v="547"/>
    <x v="674"/>
    <s v="L-D-0.2"/>
    <x v="4"/>
    <x v="674"/>
    <n v="0"/>
    <s v="+1 (302) 620-1205"/>
    <s v="Wilmington"/>
    <x v="0"/>
    <x v="0"/>
    <x v="3"/>
    <x v="2"/>
    <x v="3"/>
    <n v="3.8849999999999998"/>
    <n v="15.54"/>
  </r>
  <r>
    <s v="USA-42811-560"/>
    <x v="548"/>
    <x v="675"/>
    <s v="E-L-0.2"/>
    <x v="0"/>
    <x v="675"/>
    <s v="jmahakc@cyberchimps.com"/>
    <s v="+1 (702) 238-8287"/>
    <s v="Reno"/>
    <x v="0"/>
    <x v="1"/>
    <x v="1"/>
    <x v="1"/>
    <x v="3"/>
    <n v="4.4550000000000001"/>
    <n v="8.91"/>
  </r>
  <r>
    <s v="SNL-83703-516"/>
    <x v="549"/>
    <x v="676"/>
    <s v="L-M-2.5"/>
    <x v="3"/>
    <x v="676"/>
    <s v="gclemonkd@networksolutions.com"/>
    <s v="+1 (205) 681-2376"/>
    <s v="Tuscaloosa"/>
    <x v="0"/>
    <x v="0"/>
    <x v="3"/>
    <x v="0"/>
    <x v="2"/>
    <n v="33.464999999999996"/>
    <n v="100.39499999999998"/>
  </r>
  <r>
    <s v="SUZ-83036-175"/>
    <x v="550"/>
    <x v="677"/>
    <s v="R-D-0.2"/>
    <x v="1"/>
    <x v="677"/>
    <n v="0"/>
    <s v="+1 (209) 133-9447"/>
    <s v="Garden Grove"/>
    <x v="0"/>
    <x v="1"/>
    <x v="0"/>
    <x v="2"/>
    <x v="3"/>
    <n v="2.6849999999999996"/>
    <n v="13.424999999999997"/>
  </r>
  <r>
    <s v="RGM-01187-513"/>
    <x v="551"/>
    <x v="678"/>
    <s v="E-D-0.2"/>
    <x v="5"/>
    <x v="678"/>
    <s v="bpollinskf@shinystat.com"/>
    <n v="0"/>
    <s v="Shawnee Mission"/>
    <x v="0"/>
    <x v="1"/>
    <x v="1"/>
    <x v="2"/>
    <x v="3"/>
    <n v="3.645"/>
    <n v="21.87"/>
  </r>
  <r>
    <s v="CZG-01299-952"/>
    <x v="552"/>
    <x v="679"/>
    <s v="L-D-1"/>
    <x v="0"/>
    <x v="679"/>
    <s v="jtoyekg@pinterest.com"/>
    <s v="+353 (587) 270-6561"/>
    <s v="Ballivor"/>
    <x v="1"/>
    <x v="0"/>
    <x v="3"/>
    <x v="2"/>
    <x v="0"/>
    <n v="12.95"/>
    <n v="25.9"/>
  </r>
  <r>
    <s v="KLD-88731-484"/>
    <x v="553"/>
    <x v="680"/>
    <s v="A-M-1"/>
    <x v="1"/>
    <x v="680"/>
    <s v="clinskillkh@sphinn.com"/>
    <s v="+1 (513) 743-7556"/>
    <s v="Cincinnati"/>
    <x v="0"/>
    <x v="1"/>
    <x v="2"/>
    <x v="0"/>
    <x v="0"/>
    <n v="11.25"/>
    <n v="56.25"/>
  </r>
  <r>
    <s v="BQK-38412-229"/>
    <x v="554"/>
    <x v="681"/>
    <s v="R-L-0.2"/>
    <x v="3"/>
    <x v="681"/>
    <s v="nvigrasski@ezinearticles.com"/>
    <s v="+44 (336) 257-7415"/>
    <s v="Whitwell"/>
    <x v="2"/>
    <x v="1"/>
    <x v="0"/>
    <x v="1"/>
    <x v="3"/>
    <n v="3.5849999999999995"/>
    <n v="10.754999999999999"/>
  </r>
  <r>
    <s v="TCX-76953-071"/>
    <x v="555"/>
    <x v="636"/>
    <s v="E-D-0.2"/>
    <x v="1"/>
    <x v="636"/>
    <s v="jdymokeje@prnewswire.com"/>
    <s v="+353 (390) 459-9269"/>
    <s v="Beaumont"/>
    <x v="1"/>
    <x v="1"/>
    <x v="1"/>
    <x v="2"/>
    <x v="3"/>
    <n v="3.645"/>
    <n v="18.225000000000001"/>
  </r>
  <r>
    <s v="LIN-88046-551"/>
    <x v="150"/>
    <x v="682"/>
    <s v="R-L-0.5"/>
    <x v="4"/>
    <x v="682"/>
    <s v="kcragellkk@google.com"/>
    <s v="+353 (458) 634-2269"/>
    <s v="Dungarvan"/>
    <x v="1"/>
    <x v="1"/>
    <x v="0"/>
    <x v="1"/>
    <x v="1"/>
    <n v="7.169999999999999"/>
    <n v="28.679999999999996"/>
  </r>
  <r>
    <s v="PMV-54491-220"/>
    <x v="556"/>
    <x v="683"/>
    <s v="L-M-0.2"/>
    <x v="0"/>
    <x v="683"/>
    <s v="libertkl@huffingtonpost.com"/>
    <s v="+1 (408) 546-0790"/>
    <s v="Sunnyvale"/>
    <x v="0"/>
    <x v="1"/>
    <x v="3"/>
    <x v="0"/>
    <x v="3"/>
    <n v="4.3650000000000002"/>
    <n v="8.73"/>
  </r>
  <r>
    <s v="SKA-73676-005"/>
    <x v="327"/>
    <x v="684"/>
    <s v="L-M-1"/>
    <x v="4"/>
    <x v="684"/>
    <s v="rlidgeykm@vimeo.com"/>
    <s v="+1 (901) 276-4141"/>
    <s v="Memphis"/>
    <x v="0"/>
    <x v="1"/>
    <x v="3"/>
    <x v="0"/>
    <x v="0"/>
    <n v="14.55"/>
    <n v="58.2"/>
  </r>
  <r>
    <s v="TKH-62197-239"/>
    <x v="557"/>
    <x v="685"/>
    <s v="A-D-0.5"/>
    <x v="3"/>
    <x v="685"/>
    <s v="tcastagnekn@wikia.com"/>
    <s v="+1 (407) 154-6967"/>
    <s v="Orlando"/>
    <x v="0"/>
    <x v="1"/>
    <x v="2"/>
    <x v="2"/>
    <x v="1"/>
    <n v="5.97"/>
    <n v="17.91"/>
  </r>
  <r>
    <s v="YXF-57218-272"/>
    <x v="333"/>
    <x v="686"/>
    <s v="R-M-0.2"/>
    <x v="5"/>
    <x v="686"/>
    <n v="0"/>
    <s v="+1 (313) 436-2249"/>
    <s v="Detroit"/>
    <x v="0"/>
    <x v="0"/>
    <x v="0"/>
    <x v="0"/>
    <x v="3"/>
    <n v="2.9849999999999999"/>
    <n v="17.91"/>
  </r>
  <r>
    <s v="PKJ-30083-501"/>
    <x v="558"/>
    <x v="687"/>
    <s v="E-D-0.5"/>
    <x v="0"/>
    <x v="687"/>
    <s v="jhaldenkp@comcast.net"/>
    <s v="+353 (278) 873-4395"/>
    <s v="Clones"/>
    <x v="1"/>
    <x v="1"/>
    <x v="1"/>
    <x v="2"/>
    <x v="1"/>
    <n v="7.29"/>
    <n v="14.58"/>
  </r>
  <r>
    <s v="WTT-91832-645"/>
    <x v="559"/>
    <x v="688"/>
    <s v="A-M-1"/>
    <x v="3"/>
    <x v="688"/>
    <s v="holliffkq@sciencedirect.com"/>
    <s v="+353 (203) 716-7239"/>
    <s v="Stradbally"/>
    <x v="1"/>
    <x v="1"/>
    <x v="2"/>
    <x v="0"/>
    <x v="0"/>
    <n v="11.25"/>
    <n v="33.75"/>
  </r>
  <r>
    <s v="TRZ-94735-865"/>
    <x v="310"/>
    <x v="689"/>
    <s v="L-M-0.5"/>
    <x v="4"/>
    <x v="689"/>
    <s v="tquadrikr@opensource.org"/>
    <s v="+353 (789) 442-3189"/>
    <s v="Ballina"/>
    <x v="1"/>
    <x v="0"/>
    <x v="3"/>
    <x v="0"/>
    <x v="1"/>
    <n v="8.73"/>
    <n v="34.92"/>
  </r>
  <r>
    <s v="UDB-09651-780"/>
    <x v="560"/>
    <x v="690"/>
    <s v="E-D-0.5"/>
    <x v="0"/>
    <x v="690"/>
    <s v="feshmadeks@umn.edu"/>
    <s v="+1 (804) 531-4136"/>
    <s v="Richmond"/>
    <x v="0"/>
    <x v="1"/>
    <x v="1"/>
    <x v="2"/>
    <x v="1"/>
    <n v="7.29"/>
    <n v="14.58"/>
  </r>
  <r>
    <s v="EHJ-82097-549"/>
    <x v="561"/>
    <x v="691"/>
    <s v="R-D-0.2"/>
    <x v="0"/>
    <x v="691"/>
    <s v="moilierkt@paginegialle.it"/>
    <s v="+353 (675) 503-7567"/>
    <s v="Glasnevin"/>
    <x v="1"/>
    <x v="0"/>
    <x v="0"/>
    <x v="2"/>
    <x v="3"/>
    <n v="2.6849999999999996"/>
    <n v="5.3699999999999992"/>
  </r>
  <r>
    <s v="ZFR-79447-696"/>
    <x v="562"/>
    <x v="692"/>
    <s v="R-M-0.5"/>
    <x v="2"/>
    <x v="692"/>
    <n v="0"/>
    <s v="+1 (682) 246-6139"/>
    <s v="Fort Worth"/>
    <x v="0"/>
    <x v="0"/>
    <x v="0"/>
    <x v="0"/>
    <x v="1"/>
    <n v="5.97"/>
    <n v="5.97"/>
  </r>
  <r>
    <s v="NUU-03893-975"/>
    <x v="563"/>
    <x v="693"/>
    <s v="L-L-0.5"/>
    <x v="0"/>
    <x v="693"/>
    <s v="vshoebothamkv@redcross.org"/>
    <s v="+1 (212) 998-0802"/>
    <s v="Brooklyn"/>
    <x v="0"/>
    <x v="1"/>
    <x v="3"/>
    <x v="1"/>
    <x v="1"/>
    <n v="9.51"/>
    <n v="19.02"/>
  </r>
  <r>
    <s v="GVG-59542-307"/>
    <x v="564"/>
    <x v="694"/>
    <s v="E-M-1"/>
    <x v="0"/>
    <x v="694"/>
    <s v="bsterkekw@biblegateway.com"/>
    <s v="+1 (682) 617-0470"/>
    <s v="Fort Worth"/>
    <x v="0"/>
    <x v="0"/>
    <x v="1"/>
    <x v="0"/>
    <x v="0"/>
    <n v="13.75"/>
    <n v="27.5"/>
  </r>
  <r>
    <s v="YLY-35287-172"/>
    <x v="565"/>
    <x v="695"/>
    <s v="A-D-0.5"/>
    <x v="1"/>
    <x v="695"/>
    <s v="scaponkx@craigslist.org"/>
    <s v="+1 (602) 619-0168"/>
    <s v="Phoenix"/>
    <x v="0"/>
    <x v="1"/>
    <x v="2"/>
    <x v="2"/>
    <x v="1"/>
    <n v="5.97"/>
    <n v="29.849999999999998"/>
  </r>
  <r>
    <s v="DCI-96254-548"/>
    <x v="566"/>
    <x v="636"/>
    <s v="A-D-0.2"/>
    <x v="5"/>
    <x v="636"/>
    <s v="jdymokeje@prnewswire.com"/>
    <s v="+353 (390) 459-9269"/>
    <s v="Beaumont"/>
    <x v="1"/>
    <x v="1"/>
    <x v="2"/>
    <x v="2"/>
    <x v="3"/>
    <n v="2.9849999999999999"/>
    <n v="17.91"/>
  </r>
  <r>
    <s v="KHZ-26264-253"/>
    <x v="160"/>
    <x v="696"/>
    <s v="L-L-0.2"/>
    <x v="5"/>
    <x v="696"/>
    <s v="fconstancekz@ifeng.com"/>
    <s v="+1 (214) 388-6754"/>
    <s v="Dallas"/>
    <x v="0"/>
    <x v="1"/>
    <x v="3"/>
    <x v="1"/>
    <x v="3"/>
    <n v="4.7549999999999999"/>
    <n v="28.53"/>
  </r>
  <r>
    <s v="AAQ-13644-699"/>
    <x v="567"/>
    <x v="697"/>
    <s v="R-D-1"/>
    <x v="4"/>
    <x v="697"/>
    <s v="fsulmanl0@washington.edu"/>
    <s v="+1 (828) 464-2678"/>
    <s v="Asheville"/>
    <x v="0"/>
    <x v="0"/>
    <x v="0"/>
    <x v="2"/>
    <x v="0"/>
    <n v="8.9499999999999993"/>
    <n v="35.799999999999997"/>
  </r>
  <r>
    <s v="LWL-68108-794"/>
    <x v="568"/>
    <x v="698"/>
    <s v="A-D-0.5"/>
    <x v="3"/>
    <x v="698"/>
    <s v="dhollymanl1@ibm.com"/>
    <s v="+1 (406) 851-1244"/>
    <s v="Billings"/>
    <x v="0"/>
    <x v="0"/>
    <x v="2"/>
    <x v="2"/>
    <x v="1"/>
    <n v="5.97"/>
    <n v="17.91"/>
  </r>
  <r>
    <s v="JQT-14347-517"/>
    <x v="569"/>
    <x v="699"/>
    <s v="R-D-1"/>
    <x v="2"/>
    <x v="699"/>
    <s v="lnardonil2@hao123.com"/>
    <n v="0"/>
    <s v="Saint Louis"/>
    <x v="0"/>
    <x v="1"/>
    <x v="0"/>
    <x v="2"/>
    <x v="0"/>
    <n v="8.9499999999999993"/>
    <n v="8.9499999999999993"/>
  </r>
  <r>
    <s v="BMM-86471-923"/>
    <x v="570"/>
    <x v="700"/>
    <s v="L-D-2.5"/>
    <x v="2"/>
    <x v="700"/>
    <s v="dyarhaml3@moonfruit.com"/>
    <s v="+1 (816) 213-5248"/>
    <s v="Independence"/>
    <x v="0"/>
    <x v="0"/>
    <x v="3"/>
    <x v="2"/>
    <x v="2"/>
    <n v="29.784999999999997"/>
    <n v="29.784999999999997"/>
  </r>
  <r>
    <s v="IXU-67272-326"/>
    <x v="571"/>
    <x v="701"/>
    <s v="E-L-0.5"/>
    <x v="1"/>
    <x v="701"/>
    <s v="aferreal4@wikia.com"/>
    <n v="0"/>
    <s v="Greensboro"/>
    <x v="0"/>
    <x v="1"/>
    <x v="1"/>
    <x v="1"/>
    <x v="1"/>
    <n v="8.91"/>
    <n v="44.55"/>
  </r>
  <r>
    <s v="ITE-28312-615"/>
    <x v="139"/>
    <x v="702"/>
    <s v="E-L-1"/>
    <x v="5"/>
    <x v="702"/>
    <s v="ckendrickl5@webnode.com"/>
    <n v="0"/>
    <s v="Monroe"/>
    <x v="0"/>
    <x v="0"/>
    <x v="1"/>
    <x v="1"/>
    <x v="0"/>
    <n v="14.85"/>
    <n v="89.1"/>
  </r>
  <r>
    <s v="ZHQ-30471-635"/>
    <x v="303"/>
    <x v="703"/>
    <s v="L-M-0.5"/>
    <x v="1"/>
    <x v="703"/>
    <s v="sdanilchikl6@mit.edu"/>
    <s v="+44 (292) 975-0144"/>
    <s v="Halton"/>
    <x v="2"/>
    <x v="1"/>
    <x v="3"/>
    <x v="0"/>
    <x v="1"/>
    <n v="8.73"/>
    <n v="43.650000000000006"/>
  </r>
  <r>
    <s v="LTP-31133-134"/>
    <x v="572"/>
    <x v="704"/>
    <s v="A-L-0.5"/>
    <x v="3"/>
    <x v="704"/>
    <n v="0"/>
    <s v="+1 (817) 389-2294"/>
    <s v="Fort Worth"/>
    <x v="0"/>
    <x v="1"/>
    <x v="2"/>
    <x v="1"/>
    <x v="1"/>
    <n v="7.77"/>
    <n v="23.31"/>
  </r>
  <r>
    <s v="ZVQ-26122-859"/>
    <x v="573"/>
    <x v="705"/>
    <s v="A-L-2.5"/>
    <x v="5"/>
    <x v="705"/>
    <s v="bfolomkinl8@yolasite.com"/>
    <s v="+1 (701) 278-8412"/>
    <s v="Fargo"/>
    <x v="0"/>
    <x v="0"/>
    <x v="2"/>
    <x v="1"/>
    <x v="2"/>
    <n v="29.784999999999997"/>
    <n v="178.70999999999998"/>
  </r>
  <r>
    <s v="MIU-01481-194"/>
    <x v="574"/>
    <x v="706"/>
    <s v="R-M-1"/>
    <x v="5"/>
    <x v="706"/>
    <s v="rpursglovel9@biblegateway.com"/>
    <s v="+1 (214) 813-8745"/>
    <s v="Garland"/>
    <x v="0"/>
    <x v="0"/>
    <x v="0"/>
    <x v="0"/>
    <x v="0"/>
    <n v="9.9499999999999993"/>
    <n v="59.699999999999996"/>
  </r>
  <r>
    <s v="MIU-01481-194"/>
    <x v="574"/>
    <x v="706"/>
    <s v="A-L-0.5"/>
    <x v="0"/>
    <x v="706"/>
    <s v="rpursglovel9@biblegateway.com"/>
    <s v="+1 (214) 813-8745"/>
    <s v="Garland"/>
    <x v="0"/>
    <x v="0"/>
    <x v="2"/>
    <x v="1"/>
    <x v="1"/>
    <n v="7.77"/>
    <n v="15.54"/>
  </r>
  <r>
    <s v="UEA-72681-629"/>
    <x v="455"/>
    <x v="696"/>
    <s v="A-L-2.5"/>
    <x v="3"/>
    <x v="696"/>
    <s v="fconstancekz@ifeng.com"/>
    <s v="+1 (214) 388-6754"/>
    <s v="Dallas"/>
    <x v="0"/>
    <x v="1"/>
    <x v="2"/>
    <x v="1"/>
    <x v="2"/>
    <n v="29.784999999999997"/>
    <n v="89.35499999999999"/>
  </r>
  <r>
    <s v="CVE-15042-481"/>
    <x v="575"/>
    <x v="696"/>
    <s v="R-L-1"/>
    <x v="0"/>
    <x v="696"/>
    <s v="fconstancekz@ifeng.com"/>
    <s v="+1 (214) 388-6754"/>
    <s v="Dallas"/>
    <x v="0"/>
    <x v="1"/>
    <x v="0"/>
    <x v="1"/>
    <x v="0"/>
    <n v="11.95"/>
    <n v="23.9"/>
  </r>
  <r>
    <s v="EJA-79176-833"/>
    <x v="576"/>
    <x v="707"/>
    <s v="R-M-2.5"/>
    <x v="5"/>
    <x v="707"/>
    <s v="deburahld@google.co.jp"/>
    <s v="+44 (607) 596-3921"/>
    <s v="Birmingham"/>
    <x v="2"/>
    <x v="1"/>
    <x v="0"/>
    <x v="0"/>
    <x v="2"/>
    <n v="22.884999999999998"/>
    <n v="137.31"/>
  </r>
  <r>
    <s v="AHQ-40440-522"/>
    <x v="577"/>
    <x v="708"/>
    <s v="A-D-1"/>
    <x v="2"/>
    <x v="708"/>
    <s v="mbrimilcombele@cnn.com"/>
    <n v="0"/>
    <s v="Springfield"/>
    <x v="0"/>
    <x v="1"/>
    <x v="2"/>
    <x v="2"/>
    <x v="0"/>
    <n v="9.9499999999999993"/>
    <n v="9.9499999999999993"/>
  </r>
  <r>
    <s v="TID-21626-411"/>
    <x v="578"/>
    <x v="709"/>
    <s v="R-L-0.5"/>
    <x v="3"/>
    <x v="709"/>
    <s v="sbollamlf@list-manage.com"/>
    <s v="+1 (303) 746-0415"/>
    <s v="Littleton"/>
    <x v="0"/>
    <x v="1"/>
    <x v="0"/>
    <x v="1"/>
    <x v="1"/>
    <n v="7.169999999999999"/>
    <n v="21.509999999999998"/>
  </r>
  <r>
    <s v="RSR-96390-187"/>
    <x v="579"/>
    <x v="710"/>
    <s v="E-M-1"/>
    <x v="5"/>
    <x v="710"/>
    <n v="0"/>
    <s v="+1 (410) 273-2348"/>
    <s v="Baltimore"/>
    <x v="0"/>
    <x v="1"/>
    <x v="1"/>
    <x v="0"/>
    <x v="0"/>
    <n v="13.75"/>
    <n v="82.5"/>
  </r>
  <r>
    <s v="BZE-96093-118"/>
    <x v="91"/>
    <x v="711"/>
    <s v="L-M-0.2"/>
    <x v="0"/>
    <x v="711"/>
    <s v="afilipczaklh@ning.com"/>
    <s v="+353 (176) 447-3656"/>
    <s v="Moycullen"/>
    <x v="1"/>
    <x v="1"/>
    <x v="3"/>
    <x v="0"/>
    <x v="3"/>
    <n v="4.3650000000000002"/>
    <n v="8.73"/>
  </r>
  <r>
    <s v="LOU-41819-242"/>
    <x v="272"/>
    <x v="712"/>
    <s v="R-M-1"/>
    <x v="0"/>
    <x v="712"/>
    <n v="0"/>
    <s v="+1 (754) 336-4224"/>
    <s v="Fort Lauderdale"/>
    <x v="0"/>
    <x v="0"/>
    <x v="0"/>
    <x v="0"/>
    <x v="0"/>
    <n v="9.9499999999999993"/>
    <n v="19.899999999999999"/>
  </r>
  <r>
    <s v="FND-99527-640"/>
    <x v="65"/>
    <x v="713"/>
    <s v="E-L-0.5"/>
    <x v="0"/>
    <x v="713"/>
    <s v="relnaughlj@comsenz.com"/>
    <s v="+1 (619) 728-2474"/>
    <s v="San Diego"/>
    <x v="0"/>
    <x v="0"/>
    <x v="1"/>
    <x v="1"/>
    <x v="1"/>
    <n v="8.91"/>
    <n v="17.82"/>
  </r>
  <r>
    <s v="ASG-27179-958"/>
    <x v="580"/>
    <x v="714"/>
    <s v="A-M-0.5"/>
    <x v="3"/>
    <x v="714"/>
    <s v="jdeehanlk@about.me"/>
    <s v="+1 (972) 327-1194"/>
    <s v="Dallas"/>
    <x v="0"/>
    <x v="1"/>
    <x v="2"/>
    <x v="0"/>
    <x v="1"/>
    <n v="6.75"/>
    <n v="20.25"/>
  </r>
  <r>
    <s v="YKX-23510-272"/>
    <x v="581"/>
    <x v="715"/>
    <s v="A-L-2.5"/>
    <x v="0"/>
    <x v="715"/>
    <s v="jedenll@e-recht24.de"/>
    <n v="0"/>
    <s v="Joliet"/>
    <x v="0"/>
    <x v="1"/>
    <x v="2"/>
    <x v="1"/>
    <x v="2"/>
    <n v="29.784999999999997"/>
    <n v="59.569999999999993"/>
  </r>
  <r>
    <s v="FSA-98650-921"/>
    <x v="489"/>
    <x v="716"/>
    <s v="L-L-0.5"/>
    <x v="0"/>
    <x v="716"/>
    <s v="cjewsterlu@moonfruit.com"/>
    <s v="+1 (937) 925-7390"/>
    <s v="Dayton"/>
    <x v="0"/>
    <x v="0"/>
    <x v="3"/>
    <x v="1"/>
    <x v="1"/>
    <n v="9.51"/>
    <n v="19.02"/>
  </r>
  <r>
    <s v="ZUR-55774-294"/>
    <x v="234"/>
    <x v="717"/>
    <s v="L-D-1"/>
    <x v="5"/>
    <x v="717"/>
    <s v="usoutherdenln@hao123.com"/>
    <s v="+1 (786) 490-0037"/>
    <s v="Clearwater"/>
    <x v="0"/>
    <x v="0"/>
    <x v="3"/>
    <x v="2"/>
    <x v="0"/>
    <n v="12.95"/>
    <n v="77.699999999999989"/>
  </r>
  <r>
    <s v="FUO-99821-974"/>
    <x v="175"/>
    <x v="718"/>
    <s v="E-M-1"/>
    <x v="3"/>
    <x v="718"/>
    <n v="0"/>
    <s v="+1 (763) 806-0186"/>
    <s v="Minneapolis"/>
    <x v="0"/>
    <x v="1"/>
    <x v="1"/>
    <x v="0"/>
    <x v="0"/>
    <n v="13.75"/>
    <n v="41.25"/>
  </r>
  <r>
    <s v="YVH-19865-819"/>
    <x v="582"/>
    <x v="719"/>
    <s v="L-L-2.5"/>
    <x v="4"/>
    <x v="719"/>
    <s v="lburtenshawlp@shinystat.com"/>
    <s v="+1 (678) 536-4251"/>
    <s v="Lawrenceville"/>
    <x v="0"/>
    <x v="1"/>
    <x v="3"/>
    <x v="1"/>
    <x v="2"/>
    <n v="36.454999999999998"/>
    <n v="145.82"/>
  </r>
  <r>
    <s v="NNF-47422-501"/>
    <x v="583"/>
    <x v="720"/>
    <s v="E-L-0.2"/>
    <x v="5"/>
    <x v="720"/>
    <s v="agregorattilq@vistaprint.com"/>
    <s v="+353 (773) 508-6581"/>
    <s v="Malahide"/>
    <x v="1"/>
    <x v="1"/>
    <x v="1"/>
    <x v="1"/>
    <x v="3"/>
    <n v="4.4550000000000001"/>
    <n v="26.73"/>
  </r>
  <r>
    <s v="RJI-71409-490"/>
    <x v="548"/>
    <x v="721"/>
    <s v="L-M-0.5"/>
    <x v="1"/>
    <x v="721"/>
    <s v="ccrosterlr@gov.uk"/>
    <s v="+1 (813) 621-3097"/>
    <s v="Tampa"/>
    <x v="0"/>
    <x v="0"/>
    <x v="3"/>
    <x v="0"/>
    <x v="1"/>
    <n v="8.73"/>
    <n v="43.650000000000006"/>
  </r>
  <r>
    <s v="UZL-46108-213"/>
    <x v="584"/>
    <x v="722"/>
    <s v="L-L-1"/>
    <x v="0"/>
    <x v="722"/>
    <s v="gwhiteheadls@hp.com"/>
    <n v="0"/>
    <s v="Nashville"/>
    <x v="0"/>
    <x v="1"/>
    <x v="3"/>
    <x v="1"/>
    <x v="0"/>
    <n v="15.85"/>
    <n v="31.7"/>
  </r>
  <r>
    <s v="AOX-44467-109"/>
    <x v="64"/>
    <x v="723"/>
    <s v="A-D-2.5"/>
    <x v="2"/>
    <x v="723"/>
    <s v="hjodrellelt@samsung.com"/>
    <s v="+1 (305) 334-0992"/>
    <s v="Miami"/>
    <x v="0"/>
    <x v="1"/>
    <x v="2"/>
    <x v="2"/>
    <x v="2"/>
    <n v="22.884999999999998"/>
    <n v="22.884999999999998"/>
  </r>
  <r>
    <s v="TZD-67261-174"/>
    <x v="585"/>
    <x v="716"/>
    <s v="E-D-2.5"/>
    <x v="2"/>
    <x v="716"/>
    <s v="cjewsterlu@moonfruit.com"/>
    <s v="+1 (937) 925-7390"/>
    <s v="Dayton"/>
    <x v="0"/>
    <x v="0"/>
    <x v="1"/>
    <x v="2"/>
    <x v="2"/>
    <n v="27.945"/>
    <n v="27.945"/>
  </r>
  <r>
    <s v="TBU-64277-625"/>
    <x v="32"/>
    <x v="724"/>
    <s v="E-M-1"/>
    <x v="5"/>
    <x v="724"/>
    <n v="0"/>
    <s v="+1 (312) 648-4940"/>
    <s v="Chicago"/>
    <x v="0"/>
    <x v="0"/>
    <x v="1"/>
    <x v="0"/>
    <x v="0"/>
    <n v="13.75"/>
    <n v="82.5"/>
  </r>
  <r>
    <s v="TYP-85767-944"/>
    <x v="586"/>
    <x v="725"/>
    <s v="R-M-2.5"/>
    <x v="0"/>
    <x v="725"/>
    <s v="knottramlw@odnoklassniki.ru"/>
    <s v="+353 (549) 358-7019"/>
    <s v="Arklow"/>
    <x v="1"/>
    <x v="0"/>
    <x v="0"/>
    <x v="0"/>
    <x v="2"/>
    <n v="22.884999999999998"/>
    <n v="45.769999999999996"/>
  </r>
  <r>
    <s v="GTT-73214-334"/>
    <x v="535"/>
    <x v="726"/>
    <s v="A-L-1"/>
    <x v="5"/>
    <x v="726"/>
    <s v="nbuneylx@jugem.jp"/>
    <s v="+1 (510) 973-7084"/>
    <s v="Richmond"/>
    <x v="0"/>
    <x v="1"/>
    <x v="2"/>
    <x v="1"/>
    <x v="0"/>
    <n v="12.95"/>
    <n v="77.699999999999989"/>
  </r>
  <r>
    <s v="WAI-89905-069"/>
    <x v="587"/>
    <x v="727"/>
    <s v="A-L-0.5"/>
    <x v="3"/>
    <x v="727"/>
    <s v="smcshealy@photobucket.com"/>
    <s v="+1 (360) 578-2262"/>
    <s v="Olympia"/>
    <x v="0"/>
    <x v="1"/>
    <x v="2"/>
    <x v="1"/>
    <x v="1"/>
    <n v="7.77"/>
    <n v="23.31"/>
  </r>
  <r>
    <s v="OJL-96844-459"/>
    <x v="393"/>
    <x v="728"/>
    <s v="L-L-0.2"/>
    <x v="1"/>
    <x v="728"/>
    <s v="khuddartlz@about.com"/>
    <s v="+1 (214) 931-4518"/>
    <s v="Arlington"/>
    <x v="0"/>
    <x v="0"/>
    <x v="3"/>
    <x v="1"/>
    <x v="3"/>
    <n v="4.7549999999999999"/>
    <n v="23.774999999999999"/>
  </r>
  <r>
    <s v="VGI-33205-360"/>
    <x v="588"/>
    <x v="729"/>
    <s v="L-M-0.5"/>
    <x v="5"/>
    <x v="729"/>
    <s v="jgippesm0@cloudflare.com"/>
    <s v="+44 (185) 319-5850"/>
    <s v="Twyford"/>
    <x v="2"/>
    <x v="0"/>
    <x v="3"/>
    <x v="0"/>
    <x v="1"/>
    <n v="8.73"/>
    <n v="52.38"/>
  </r>
  <r>
    <s v="PCA-14081-576"/>
    <x v="15"/>
    <x v="730"/>
    <s v="R-L-0.2"/>
    <x v="1"/>
    <x v="730"/>
    <s v="lwhittleseem1@e-recht24.de"/>
    <s v="+1 (540) 413-9605"/>
    <s v="Roanoke"/>
    <x v="0"/>
    <x v="1"/>
    <x v="0"/>
    <x v="1"/>
    <x v="3"/>
    <n v="3.5849999999999995"/>
    <n v="17.924999999999997"/>
  </r>
  <r>
    <s v="SCS-67069-962"/>
    <x v="507"/>
    <x v="731"/>
    <s v="A-L-2.5"/>
    <x v="1"/>
    <x v="731"/>
    <s v="gtrengrovem2@elpais.com"/>
    <s v="+1 (516) 513-7620"/>
    <s v="New Hyde Park"/>
    <x v="0"/>
    <x v="1"/>
    <x v="2"/>
    <x v="1"/>
    <x v="2"/>
    <n v="29.784999999999997"/>
    <n v="148.92499999999998"/>
  </r>
  <r>
    <s v="BDM-03174-485"/>
    <x v="533"/>
    <x v="732"/>
    <s v="R-L-0.5"/>
    <x v="4"/>
    <x v="732"/>
    <s v="wcalderom3@stumbleupon.com"/>
    <s v="+1 (714) 117-5483"/>
    <s v="Anaheim"/>
    <x v="0"/>
    <x v="1"/>
    <x v="0"/>
    <x v="1"/>
    <x v="1"/>
    <n v="7.169999999999999"/>
    <n v="28.679999999999996"/>
  </r>
  <r>
    <s v="UJV-32333-364"/>
    <x v="589"/>
    <x v="733"/>
    <s v="L-L-0.5"/>
    <x v="2"/>
    <x v="733"/>
    <n v="0"/>
    <s v="+1 (606) 824-3445"/>
    <s v="Lexington"/>
    <x v="0"/>
    <x v="1"/>
    <x v="3"/>
    <x v="1"/>
    <x v="1"/>
    <n v="9.51"/>
    <n v="9.51"/>
  </r>
  <r>
    <s v="FLI-11493-954"/>
    <x v="590"/>
    <x v="734"/>
    <s v="A-L-0.5"/>
    <x v="4"/>
    <x v="734"/>
    <s v="jkennicottm5@yahoo.co.jp"/>
    <s v="+1 (813) 579-8389"/>
    <s v="Tampa"/>
    <x v="0"/>
    <x v="1"/>
    <x v="2"/>
    <x v="1"/>
    <x v="1"/>
    <n v="7.77"/>
    <n v="31.08"/>
  </r>
  <r>
    <s v="IWL-13117-537"/>
    <x v="457"/>
    <x v="735"/>
    <s v="R-D-0.2"/>
    <x v="3"/>
    <x v="735"/>
    <s v="gruggenm6@nymag.com"/>
    <s v="+1 (408) 211-2306"/>
    <s v="San Jose"/>
    <x v="0"/>
    <x v="0"/>
    <x v="0"/>
    <x v="2"/>
    <x v="3"/>
    <n v="2.6849999999999996"/>
    <n v="8.0549999999999997"/>
  </r>
  <r>
    <s v="OAM-76916-748"/>
    <x v="591"/>
    <x v="736"/>
    <s v="E-D-1"/>
    <x v="3"/>
    <x v="736"/>
    <n v="0"/>
    <n v="0"/>
    <s v="Washington"/>
    <x v="0"/>
    <x v="0"/>
    <x v="1"/>
    <x v="2"/>
    <x v="0"/>
    <n v="12.15"/>
    <n v="36.450000000000003"/>
  </r>
  <r>
    <s v="UMB-11223-710"/>
    <x v="592"/>
    <x v="737"/>
    <s v="R-D-0.2"/>
    <x v="5"/>
    <x v="737"/>
    <s v="mfrightm8@harvard.edu"/>
    <s v="+353 (955) 108-0675"/>
    <s v="Daingean"/>
    <x v="1"/>
    <x v="1"/>
    <x v="0"/>
    <x v="2"/>
    <x v="3"/>
    <n v="2.6849999999999996"/>
    <n v="16.11"/>
  </r>
  <r>
    <s v="LXR-09892-726"/>
    <x v="402"/>
    <x v="738"/>
    <s v="R-D-2.5"/>
    <x v="0"/>
    <x v="738"/>
    <s v="btartem9@aol.com"/>
    <s v="+1 (360) 927-6561"/>
    <s v="Olympia"/>
    <x v="0"/>
    <x v="0"/>
    <x v="0"/>
    <x v="2"/>
    <x v="2"/>
    <n v="20.584999999999997"/>
    <n v="41.169999999999995"/>
  </r>
  <r>
    <s v="QXX-89943-393"/>
    <x v="593"/>
    <x v="739"/>
    <s v="R-D-0.2"/>
    <x v="4"/>
    <x v="739"/>
    <s v="ckrzysztofiakma@skyrock.com"/>
    <s v="+1 (972) 782-4187"/>
    <s v="Mesquite"/>
    <x v="0"/>
    <x v="1"/>
    <x v="0"/>
    <x v="2"/>
    <x v="3"/>
    <n v="2.6849999999999996"/>
    <n v="10.739999999999998"/>
  </r>
  <r>
    <s v="WVS-57822-366"/>
    <x v="594"/>
    <x v="740"/>
    <s v="E-M-2.5"/>
    <x v="4"/>
    <x v="740"/>
    <s v="dpenquetmb@diigo.com"/>
    <n v="0"/>
    <s v="Sacramento"/>
    <x v="0"/>
    <x v="1"/>
    <x v="1"/>
    <x v="0"/>
    <x v="2"/>
    <n v="31.624999999999996"/>
    <n v="126.49999999999999"/>
  </r>
  <r>
    <s v="CLJ-23403-689"/>
    <x v="77"/>
    <x v="741"/>
    <s v="R-L-1"/>
    <x v="0"/>
    <x v="741"/>
    <n v="0"/>
    <s v="+44 (540) 353-5754"/>
    <s v="Newton"/>
    <x v="2"/>
    <x v="1"/>
    <x v="0"/>
    <x v="1"/>
    <x v="0"/>
    <n v="11.95"/>
    <n v="23.9"/>
  </r>
  <r>
    <s v="XNU-83276-288"/>
    <x v="595"/>
    <x v="742"/>
    <s v="R-M-0.5"/>
    <x v="2"/>
    <x v="742"/>
    <n v="0"/>
    <s v="+1 (763) 691-6777"/>
    <s v="Monticello"/>
    <x v="0"/>
    <x v="1"/>
    <x v="0"/>
    <x v="0"/>
    <x v="1"/>
    <n v="5.97"/>
    <n v="5.97"/>
  </r>
  <r>
    <s v="YOG-94666-679"/>
    <x v="596"/>
    <x v="743"/>
    <s v="L-D-0.2"/>
    <x v="0"/>
    <x v="743"/>
    <n v="0"/>
    <n v="0"/>
    <s v="Kinloch"/>
    <x v="2"/>
    <x v="0"/>
    <x v="3"/>
    <x v="2"/>
    <x v="3"/>
    <n v="3.8849999999999998"/>
    <n v="7.77"/>
  </r>
  <r>
    <s v="KHG-33953-115"/>
    <x v="514"/>
    <x v="744"/>
    <s v="L-D-0.5"/>
    <x v="3"/>
    <x v="744"/>
    <s v="kferrettimf@huffingtonpost.com"/>
    <s v="+353 (526) 215-2582"/>
    <s v="Balrothery"/>
    <x v="1"/>
    <x v="1"/>
    <x v="3"/>
    <x v="2"/>
    <x v="1"/>
    <n v="7.77"/>
    <n v="23.31"/>
  </r>
  <r>
    <s v="MHD-95615-696"/>
    <x v="54"/>
    <x v="745"/>
    <s v="R-L-2.5"/>
    <x v="1"/>
    <x v="745"/>
    <n v="0"/>
    <s v="+1 (713) 984-5207"/>
    <s v="Houston"/>
    <x v="0"/>
    <x v="1"/>
    <x v="0"/>
    <x v="1"/>
    <x v="2"/>
    <n v="27.484999999999996"/>
    <n v="137.42499999999998"/>
  </r>
  <r>
    <s v="HBH-64794-080"/>
    <x v="597"/>
    <x v="746"/>
    <s v="R-D-0.2"/>
    <x v="3"/>
    <x v="746"/>
    <n v="0"/>
    <s v="+1 (915) 204-2588"/>
    <s v="El Paso"/>
    <x v="0"/>
    <x v="0"/>
    <x v="0"/>
    <x v="2"/>
    <x v="3"/>
    <n v="2.6849999999999996"/>
    <n v="8.0549999999999997"/>
  </r>
  <r>
    <s v="CNJ-56058-223"/>
    <x v="105"/>
    <x v="747"/>
    <s v="L-L-0.5"/>
    <x v="3"/>
    <x v="747"/>
    <s v="abalsdonemi@toplist.cz"/>
    <s v="+1 (863) 490-5370"/>
    <s v="Largo"/>
    <x v="0"/>
    <x v="1"/>
    <x v="3"/>
    <x v="1"/>
    <x v="1"/>
    <n v="9.51"/>
    <n v="28.53"/>
  </r>
  <r>
    <s v="KHO-27106-786"/>
    <x v="210"/>
    <x v="748"/>
    <s v="A-M-1"/>
    <x v="5"/>
    <x v="748"/>
    <s v="bromeramj@list-manage.com"/>
    <s v="+353 (640) 110-9801"/>
    <s v="Foxrock"/>
    <x v="1"/>
    <x v="0"/>
    <x v="2"/>
    <x v="0"/>
    <x v="0"/>
    <n v="11.25"/>
    <n v="67.5"/>
  </r>
  <r>
    <s v="KHO-27106-786"/>
    <x v="210"/>
    <x v="748"/>
    <s v="L-D-2.5"/>
    <x v="5"/>
    <x v="748"/>
    <s v="bromeramj@list-manage.com"/>
    <s v="+353 (640) 110-9801"/>
    <s v="Foxrock"/>
    <x v="1"/>
    <x v="0"/>
    <x v="3"/>
    <x v="2"/>
    <x v="2"/>
    <n v="29.784999999999997"/>
    <n v="178.70999999999998"/>
  </r>
  <r>
    <s v="YAC-50329-982"/>
    <x v="598"/>
    <x v="749"/>
    <s v="E-M-2.5"/>
    <x v="2"/>
    <x v="749"/>
    <s v="cbrydeml@tuttocitta.it"/>
    <s v="+1 (405) 497-2199"/>
    <s v="Oklahoma City"/>
    <x v="0"/>
    <x v="0"/>
    <x v="1"/>
    <x v="0"/>
    <x v="2"/>
    <n v="31.624999999999996"/>
    <n v="31.624999999999996"/>
  </r>
  <r>
    <s v="VVL-95291-039"/>
    <x v="360"/>
    <x v="750"/>
    <s v="E-L-0.2"/>
    <x v="0"/>
    <x v="750"/>
    <s v="senefermm@blog.com"/>
    <s v="+1 (202) 877-3473"/>
    <s v="Washington"/>
    <x v="0"/>
    <x v="1"/>
    <x v="1"/>
    <x v="1"/>
    <x v="3"/>
    <n v="4.4550000000000001"/>
    <n v="8.91"/>
  </r>
  <r>
    <s v="VUT-20974-364"/>
    <x v="62"/>
    <x v="751"/>
    <s v="R-M-0.5"/>
    <x v="5"/>
    <x v="751"/>
    <s v="lhaggerstonemn@independent.co.uk"/>
    <s v="+1 (770) 779-0007"/>
    <s v="Atlanta"/>
    <x v="0"/>
    <x v="1"/>
    <x v="0"/>
    <x v="0"/>
    <x v="1"/>
    <n v="5.97"/>
    <n v="35.82"/>
  </r>
  <r>
    <s v="SFC-34054-213"/>
    <x v="599"/>
    <x v="752"/>
    <s v="L-L-0.5"/>
    <x v="4"/>
    <x v="752"/>
    <s v="mgundrymo@omniture.com"/>
    <s v="+353 (500) 164-9392"/>
    <s v="Castlebridge"/>
    <x v="1"/>
    <x v="1"/>
    <x v="3"/>
    <x v="1"/>
    <x v="1"/>
    <n v="9.51"/>
    <n v="38.04"/>
  </r>
  <r>
    <s v="UDS-04807-593"/>
    <x v="600"/>
    <x v="753"/>
    <s v="L-D-0.5"/>
    <x v="0"/>
    <x v="753"/>
    <s v="bwellanmp@cafepress.com"/>
    <n v="0"/>
    <s v="Buffalo"/>
    <x v="0"/>
    <x v="1"/>
    <x v="3"/>
    <x v="2"/>
    <x v="1"/>
    <n v="7.77"/>
    <n v="15.54"/>
  </r>
  <r>
    <s v="FWE-98471-488"/>
    <x v="601"/>
    <x v="745"/>
    <s v="L-L-1"/>
    <x v="1"/>
    <x v="745"/>
    <n v="0"/>
    <s v="+1 (713) 984-5207"/>
    <s v="Houston"/>
    <x v="0"/>
    <x v="1"/>
    <x v="3"/>
    <x v="1"/>
    <x v="0"/>
    <n v="15.85"/>
    <n v="79.25"/>
  </r>
  <r>
    <s v="RAU-17060-674"/>
    <x v="602"/>
    <x v="754"/>
    <s v="L-L-0.2"/>
    <x v="2"/>
    <x v="754"/>
    <s v="catchesonmr@xinhuanet.com"/>
    <s v="+1 (202) 975-7723"/>
    <s v="Washington"/>
    <x v="0"/>
    <x v="0"/>
    <x v="3"/>
    <x v="1"/>
    <x v="3"/>
    <n v="4.7549999999999999"/>
    <n v="4.7549999999999999"/>
  </r>
  <r>
    <s v="AOL-13866-711"/>
    <x v="603"/>
    <x v="755"/>
    <s v="E-M-1"/>
    <x v="4"/>
    <x v="755"/>
    <s v="estentonms@google.it"/>
    <s v="+1 (512) 819-1430"/>
    <s v="Austin"/>
    <x v="0"/>
    <x v="0"/>
    <x v="1"/>
    <x v="0"/>
    <x v="0"/>
    <n v="13.75"/>
    <n v="55"/>
  </r>
  <r>
    <s v="NOA-79645-377"/>
    <x v="604"/>
    <x v="756"/>
    <s v="R-D-0.5"/>
    <x v="1"/>
    <x v="756"/>
    <s v="etrippmt@wp.com"/>
    <s v="+1 (602) 971-9708"/>
    <s v="Mesa"/>
    <x v="0"/>
    <x v="1"/>
    <x v="0"/>
    <x v="2"/>
    <x v="1"/>
    <n v="5.3699999999999992"/>
    <n v="26.849999999999994"/>
  </r>
  <r>
    <s v="KMS-49214-806"/>
    <x v="605"/>
    <x v="757"/>
    <s v="E-L-2.5"/>
    <x v="4"/>
    <x v="757"/>
    <s v="lmacmanusmu@imdb.com"/>
    <s v="+1 (912) 191-6620"/>
    <s v="Savannah"/>
    <x v="0"/>
    <x v="1"/>
    <x v="1"/>
    <x v="1"/>
    <x v="2"/>
    <n v="34.154999999999994"/>
    <n v="136.61999999999998"/>
  </r>
  <r>
    <s v="ABK-08091-531"/>
    <x v="606"/>
    <x v="758"/>
    <s v="L-L-1"/>
    <x v="3"/>
    <x v="758"/>
    <s v="tbenediktovichmv@ebay.com"/>
    <s v="+1 (505) 523-8113"/>
    <s v="Albuquerque"/>
    <x v="0"/>
    <x v="0"/>
    <x v="3"/>
    <x v="1"/>
    <x v="0"/>
    <n v="15.85"/>
    <n v="47.55"/>
  </r>
  <r>
    <s v="GPT-67705-953"/>
    <x v="446"/>
    <x v="759"/>
    <s v="A-M-0.2"/>
    <x v="1"/>
    <x v="759"/>
    <s v="cbournermw@chronoengine.com"/>
    <n v="0"/>
    <s v="Charlotte"/>
    <x v="0"/>
    <x v="0"/>
    <x v="2"/>
    <x v="0"/>
    <x v="3"/>
    <n v="3.375"/>
    <n v="16.875"/>
  </r>
  <r>
    <s v="JNA-21450-177"/>
    <x v="18"/>
    <x v="760"/>
    <s v="A-D-1"/>
    <x v="3"/>
    <x v="760"/>
    <s v="oskermen3@hatena.ne.jp"/>
    <s v="+1 (405) 615-0298"/>
    <s v="Oklahoma City"/>
    <x v="0"/>
    <x v="0"/>
    <x v="2"/>
    <x v="2"/>
    <x v="0"/>
    <n v="9.9499999999999993"/>
    <n v="29.849999999999998"/>
  </r>
  <r>
    <s v="MPQ-23421-608"/>
    <x v="180"/>
    <x v="761"/>
    <s v="E-M-0.5"/>
    <x v="1"/>
    <x v="761"/>
    <s v="kheddanmy@icq.com"/>
    <s v="+1 (850) 796-6812"/>
    <s v="Pensacola"/>
    <x v="0"/>
    <x v="0"/>
    <x v="1"/>
    <x v="0"/>
    <x v="1"/>
    <n v="8.25"/>
    <n v="41.25"/>
  </r>
  <r>
    <s v="NLI-63891-565"/>
    <x v="580"/>
    <x v="762"/>
    <s v="E-M-0.2"/>
    <x v="1"/>
    <x v="762"/>
    <s v="ichartersmz@abc.net.au"/>
    <s v="+1 (202) 710-9776"/>
    <s v="Washington"/>
    <x v="0"/>
    <x v="1"/>
    <x v="1"/>
    <x v="0"/>
    <x v="3"/>
    <n v="4.125"/>
    <n v="20.625"/>
  </r>
  <r>
    <s v="HHF-36647-854"/>
    <x v="453"/>
    <x v="763"/>
    <s v="A-D-2.5"/>
    <x v="5"/>
    <x v="763"/>
    <s v="aroubertn0@tmall.com"/>
    <s v="+1 (772) 366-6549"/>
    <s v="Port Saint Lucie"/>
    <x v="0"/>
    <x v="0"/>
    <x v="2"/>
    <x v="2"/>
    <x v="2"/>
    <n v="22.884999999999998"/>
    <n v="137.31"/>
  </r>
  <r>
    <s v="SBN-16537-046"/>
    <x v="259"/>
    <x v="764"/>
    <s v="A-D-0.2"/>
    <x v="2"/>
    <x v="764"/>
    <s v="hmairsn1@so-net.ne.jp"/>
    <s v="+1 (304) 834-9665"/>
    <s v="Huntington"/>
    <x v="0"/>
    <x v="1"/>
    <x v="2"/>
    <x v="2"/>
    <x v="3"/>
    <n v="2.9849999999999999"/>
    <n v="2.9849999999999999"/>
  </r>
  <r>
    <s v="XZD-44484-632"/>
    <x v="607"/>
    <x v="765"/>
    <s v="E-M-1"/>
    <x v="0"/>
    <x v="765"/>
    <s v="hrainforthn2@blog.com"/>
    <s v="+1 (215) 607-9440"/>
    <s v="Philadelphia"/>
    <x v="0"/>
    <x v="1"/>
    <x v="1"/>
    <x v="0"/>
    <x v="0"/>
    <n v="13.75"/>
    <n v="27.5"/>
  </r>
  <r>
    <s v="XZD-44484-632"/>
    <x v="607"/>
    <x v="765"/>
    <s v="A-D-0.2"/>
    <x v="0"/>
    <x v="765"/>
    <s v="hrainforthn2@blog.com"/>
    <s v="+1 (215) 607-9440"/>
    <s v="Philadelphia"/>
    <x v="0"/>
    <x v="1"/>
    <x v="2"/>
    <x v="2"/>
    <x v="3"/>
    <n v="2.9849999999999999"/>
    <n v="5.97"/>
  </r>
  <r>
    <s v="IKQ-39946-768"/>
    <x v="385"/>
    <x v="766"/>
    <s v="R-M-1"/>
    <x v="5"/>
    <x v="766"/>
    <s v="ijespern4@theglobeandmail.com"/>
    <s v="+1 (239) 918-0943"/>
    <s v="Naples"/>
    <x v="0"/>
    <x v="1"/>
    <x v="0"/>
    <x v="0"/>
    <x v="0"/>
    <n v="9.9499999999999993"/>
    <n v="59.699999999999996"/>
  </r>
  <r>
    <s v="KMB-95211-174"/>
    <x v="608"/>
    <x v="767"/>
    <s v="R-D-2.5"/>
    <x v="4"/>
    <x v="767"/>
    <s v="ldwerryhousen5@gravatar.com"/>
    <s v="+1 (682) 812-1698"/>
    <s v="Fort Worth"/>
    <x v="0"/>
    <x v="0"/>
    <x v="0"/>
    <x v="2"/>
    <x v="2"/>
    <n v="20.584999999999997"/>
    <n v="82.339999999999989"/>
  </r>
  <r>
    <s v="QWY-99467-368"/>
    <x v="609"/>
    <x v="768"/>
    <s v="A-D-2.5"/>
    <x v="2"/>
    <x v="768"/>
    <s v="nbroomern6@examiner.com"/>
    <s v="+1 (402) 219-2018"/>
    <s v="Omaha"/>
    <x v="0"/>
    <x v="1"/>
    <x v="2"/>
    <x v="2"/>
    <x v="2"/>
    <n v="22.884999999999998"/>
    <n v="22.884999999999998"/>
  </r>
  <r>
    <s v="SRG-76791-614"/>
    <x v="147"/>
    <x v="769"/>
    <s v="E-L-0.5"/>
    <x v="2"/>
    <x v="769"/>
    <s v="kthoumassonn7@bloglovin.com"/>
    <n v="0"/>
    <s v="Tucson"/>
    <x v="0"/>
    <x v="0"/>
    <x v="1"/>
    <x v="1"/>
    <x v="1"/>
    <n v="8.91"/>
    <n v="8.91"/>
  </r>
  <r>
    <s v="VSN-94485-621"/>
    <x v="172"/>
    <x v="770"/>
    <s v="A-D-0.2"/>
    <x v="4"/>
    <x v="770"/>
    <s v="fhabberghamn8@discovery.com"/>
    <s v="+1 (775) 814-9362"/>
    <s v="Sparks"/>
    <x v="0"/>
    <x v="1"/>
    <x v="2"/>
    <x v="2"/>
    <x v="3"/>
    <n v="2.9849999999999999"/>
    <n v="11.94"/>
  </r>
  <r>
    <s v="UFZ-24348-219"/>
    <x v="610"/>
    <x v="745"/>
    <s v="L-M-2.5"/>
    <x v="3"/>
    <x v="745"/>
    <n v="0"/>
    <s v="+1 (713) 984-5207"/>
    <s v="Houston"/>
    <x v="0"/>
    <x v="1"/>
    <x v="3"/>
    <x v="0"/>
    <x v="2"/>
    <n v="33.464999999999996"/>
    <n v="100.39499999999998"/>
  </r>
  <r>
    <s v="UKS-93055-397"/>
    <x v="611"/>
    <x v="771"/>
    <s v="A-D-2.5"/>
    <x v="1"/>
    <x v="771"/>
    <s v="ravrashinna@tamu.edu"/>
    <s v="+1 (202) 973-9890"/>
    <s v="Washington"/>
    <x v="0"/>
    <x v="1"/>
    <x v="2"/>
    <x v="2"/>
    <x v="2"/>
    <n v="22.884999999999998"/>
    <n v="114.42499999999998"/>
  </r>
  <r>
    <s v="AVH-56062-335"/>
    <x v="612"/>
    <x v="772"/>
    <s v="E-M-0.5"/>
    <x v="1"/>
    <x v="772"/>
    <s v="mdoidgenb@etsy.com"/>
    <s v="+1 (831) 955-4716"/>
    <s v="Salinas"/>
    <x v="0"/>
    <x v="1"/>
    <x v="1"/>
    <x v="0"/>
    <x v="1"/>
    <n v="8.25"/>
    <n v="41.25"/>
  </r>
  <r>
    <s v="HGE-19842-613"/>
    <x v="613"/>
    <x v="773"/>
    <s v="R-L-0.5"/>
    <x v="4"/>
    <x v="773"/>
    <s v="jedinboronc@reverbnation.com"/>
    <s v="+1 (754) 219-4187"/>
    <s v="Fort Lauderdale"/>
    <x v="0"/>
    <x v="0"/>
    <x v="0"/>
    <x v="1"/>
    <x v="1"/>
    <n v="7.169999999999999"/>
    <n v="28.679999999999996"/>
  </r>
  <r>
    <s v="WBA-85905-175"/>
    <x v="611"/>
    <x v="774"/>
    <s v="L-M-0.2"/>
    <x v="2"/>
    <x v="774"/>
    <s v="ttewelsonnd@cdbaby.com"/>
    <n v="0"/>
    <s v="El Paso"/>
    <x v="0"/>
    <x v="1"/>
    <x v="3"/>
    <x v="0"/>
    <x v="3"/>
    <n v="4.3650000000000002"/>
    <n v="4.3650000000000002"/>
  </r>
  <r>
    <s v="DZI-35365-596"/>
    <x v="493"/>
    <x v="760"/>
    <s v="E-M-0.2"/>
    <x v="0"/>
    <x v="760"/>
    <s v="oskermen3@hatena.ne.jp"/>
    <s v="+1 (405) 615-0298"/>
    <s v="Oklahoma City"/>
    <x v="0"/>
    <x v="0"/>
    <x v="1"/>
    <x v="0"/>
    <x v="3"/>
    <n v="4.125"/>
    <n v="8.25"/>
  </r>
  <r>
    <s v="XIR-88982-743"/>
    <x v="614"/>
    <x v="775"/>
    <s v="E-M-0.2"/>
    <x v="0"/>
    <x v="775"/>
    <s v="ddrewittnf@mapquest.com"/>
    <s v="+1 (571) 504-1175"/>
    <s v="Alexandria"/>
    <x v="0"/>
    <x v="0"/>
    <x v="1"/>
    <x v="0"/>
    <x v="3"/>
    <n v="4.125"/>
    <n v="8.25"/>
  </r>
  <r>
    <s v="VUC-72395-865"/>
    <x v="151"/>
    <x v="776"/>
    <s v="A-D-0.5"/>
    <x v="5"/>
    <x v="776"/>
    <s v="agladhillng@stanford.edu"/>
    <s v="+1 (410) 991-5601"/>
    <s v="Baltimore"/>
    <x v="0"/>
    <x v="0"/>
    <x v="2"/>
    <x v="2"/>
    <x v="1"/>
    <n v="5.97"/>
    <n v="35.82"/>
  </r>
  <r>
    <s v="BQJ-44755-910"/>
    <x v="489"/>
    <x v="777"/>
    <s v="E-D-2.5"/>
    <x v="5"/>
    <x v="777"/>
    <s v="mlorineznh@whitehouse.gov"/>
    <n v="0"/>
    <s v="Evansville"/>
    <x v="0"/>
    <x v="1"/>
    <x v="1"/>
    <x v="2"/>
    <x v="2"/>
    <n v="27.945"/>
    <n v="167.67000000000002"/>
  </r>
  <r>
    <s v="JKC-64636-831"/>
    <x v="615"/>
    <x v="778"/>
    <s v="A-M-2.5"/>
    <x v="0"/>
    <x v="778"/>
    <n v="0"/>
    <s v="+1 (404) 514-8311"/>
    <s v="Lawrenceville"/>
    <x v="0"/>
    <x v="0"/>
    <x v="2"/>
    <x v="0"/>
    <x v="2"/>
    <n v="25.874999999999996"/>
    <n v="51.749999999999993"/>
  </r>
  <r>
    <s v="ZKI-78561-066"/>
    <x v="616"/>
    <x v="779"/>
    <s v="A-D-0.2"/>
    <x v="3"/>
    <x v="779"/>
    <s v="mvannj@wikipedia.org"/>
    <n v="0"/>
    <s v="Mobile"/>
    <x v="0"/>
    <x v="0"/>
    <x v="2"/>
    <x v="2"/>
    <x v="3"/>
    <n v="2.9849999999999999"/>
    <n v="8.9550000000000001"/>
  </r>
  <r>
    <s v="IMP-12563-728"/>
    <x v="578"/>
    <x v="780"/>
    <s v="E-L-0.5"/>
    <x v="5"/>
    <x v="780"/>
    <n v="0"/>
    <s v="+1 (432) 765-8747"/>
    <s v="Midland"/>
    <x v="0"/>
    <x v="1"/>
    <x v="1"/>
    <x v="1"/>
    <x v="1"/>
    <n v="8.91"/>
    <n v="53.46"/>
  </r>
  <r>
    <s v="MZL-81126-390"/>
    <x v="617"/>
    <x v="781"/>
    <s v="A-L-0.2"/>
    <x v="5"/>
    <x v="781"/>
    <s v="jethelstonnl@creativecommons.org"/>
    <s v="+1 (954) 385-3551"/>
    <s v="Hollywood"/>
    <x v="0"/>
    <x v="0"/>
    <x v="2"/>
    <x v="1"/>
    <x v="3"/>
    <n v="3.8849999999999998"/>
    <n v="23.31"/>
  </r>
  <r>
    <s v="MZL-81126-390"/>
    <x v="617"/>
    <x v="781"/>
    <s v="A-M-0.2"/>
    <x v="0"/>
    <x v="781"/>
    <s v="jethelstonnl@creativecommons.org"/>
    <s v="+1 (954) 385-3551"/>
    <s v="Hollywood"/>
    <x v="0"/>
    <x v="0"/>
    <x v="2"/>
    <x v="0"/>
    <x v="3"/>
    <n v="3.375"/>
    <n v="6.75"/>
  </r>
  <r>
    <s v="TVF-57766-608"/>
    <x v="155"/>
    <x v="782"/>
    <s v="L-D-0.5"/>
    <x v="2"/>
    <x v="782"/>
    <s v="peberznn@woothemes.com"/>
    <s v="+1 (530) 938-1204"/>
    <s v="Chico"/>
    <x v="0"/>
    <x v="0"/>
    <x v="3"/>
    <x v="2"/>
    <x v="1"/>
    <n v="7.77"/>
    <n v="7.77"/>
  </r>
  <r>
    <s v="RUX-37995-892"/>
    <x v="461"/>
    <x v="783"/>
    <s v="L-D-2.5"/>
    <x v="4"/>
    <x v="783"/>
    <s v="bgaishno@altervista.org"/>
    <n v="0"/>
    <s v="Austin"/>
    <x v="0"/>
    <x v="0"/>
    <x v="3"/>
    <x v="2"/>
    <x v="2"/>
    <n v="29.784999999999997"/>
    <n v="119.13999999999999"/>
  </r>
  <r>
    <s v="AVK-76526-953"/>
    <x v="87"/>
    <x v="784"/>
    <s v="A-D-1"/>
    <x v="0"/>
    <x v="784"/>
    <s v="ldantonnp@miitbeian.gov.cn"/>
    <n v="0"/>
    <s v="El Paso"/>
    <x v="0"/>
    <x v="1"/>
    <x v="2"/>
    <x v="2"/>
    <x v="0"/>
    <n v="9.9499999999999993"/>
    <n v="19.899999999999999"/>
  </r>
  <r>
    <s v="RIU-02231-623"/>
    <x v="618"/>
    <x v="785"/>
    <s v="R-L-0.5"/>
    <x v="1"/>
    <x v="785"/>
    <s v="smorrallnq@answers.com"/>
    <s v="+1 (304) 897-5422"/>
    <s v="Charleston"/>
    <x v="0"/>
    <x v="0"/>
    <x v="0"/>
    <x v="1"/>
    <x v="1"/>
    <n v="7.169999999999999"/>
    <n v="35.849999999999994"/>
  </r>
  <r>
    <s v="WFK-99317-827"/>
    <x v="619"/>
    <x v="786"/>
    <s v="L-D-2.5"/>
    <x v="3"/>
    <x v="786"/>
    <s v="dcrownshawnr@photobucket.com"/>
    <s v="+1 (610) 576-4733"/>
    <s v="Allentown"/>
    <x v="0"/>
    <x v="1"/>
    <x v="3"/>
    <x v="2"/>
    <x v="2"/>
    <n v="29.784999999999997"/>
    <n v="89.35499999999999"/>
  </r>
  <r>
    <s v="SFD-00372-284"/>
    <x v="440"/>
    <x v="760"/>
    <s v="L-M-0.2"/>
    <x v="0"/>
    <x v="760"/>
    <s v="oskermen3@hatena.ne.jp"/>
    <s v="+1 (405) 615-0298"/>
    <s v="Oklahoma City"/>
    <x v="0"/>
    <x v="0"/>
    <x v="3"/>
    <x v="0"/>
    <x v="3"/>
    <n v="4.3650000000000002"/>
    <n v="8.73"/>
  </r>
  <r>
    <s v="SXC-62166-515"/>
    <x v="489"/>
    <x v="787"/>
    <s v="R-L-2.5"/>
    <x v="1"/>
    <x v="787"/>
    <s v="jreddochnt@sun.com"/>
    <s v="+1 (863) 742-5292"/>
    <s v="Largo"/>
    <x v="0"/>
    <x v="1"/>
    <x v="0"/>
    <x v="1"/>
    <x v="2"/>
    <n v="27.484999999999996"/>
    <n v="137.42499999999998"/>
  </r>
  <r>
    <s v="YIE-87008-621"/>
    <x v="620"/>
    <x v="788"/>
    <s v="L-M-0.5"/>
    <x v="4"/>
    <x v="788"/>
    <s v="stitleynu@whitehouse.gov"/>
    <s v="+1 (701) 350-6149"/>
    <s v="Fargo"/>
    <x v="0"/>
    <x v="1"/>
    <x v="3"/>
    <x v="0"/>
    <x v="1"/>
    <n v="8.73"/>
    <n v="34.92"/>
  </r>
  <r>
    <s v="HRM-94548-288"/>
    <x v="621"/>
    <x v="789"/>
    <s v="A-L-2.5"/>
    <x v="5"/>
    <x v="789"/>
    <s v="rsimaonv@simplemachines.org"/>
    <s v="+1 (479) 898-5090"/>
    <s v="Fort Smith"/>
    <x v="0"/>
    <x v="1"/>
    <x v="2"/>
    <x v="1"/>
    <x v="2"/>
    <n v="29.784999999999997"/>
    <n v="178.70999999999998"/>
  </r>
  <r>
    <s v="UJG-34731-295"/>
    <x v="374"/>
    <x v="790"/>
    <s v="A-M-2.5"/>
    <x v="2"/>
    <x v="790"/>
    <n v="0"/>
    <s v="+1 (863) 977-9033"/>
    <s v="Lakeland"/>
    <x v="0"/>
    <x v="1"/>
    <x v="2"/>
    <x v="0"/>
    <x v="2"/>
    <n v="25.874999999999996"/>
    <n v="25.874999999999996"/>
  </r>
  <r>
    <s v="TWD-70988-853"/>
    <x v="345"/>
    <x v="791"/>
    <s v="L-D-1"/>
    <x v="5"/>
    <x v="791"/>
    <s v="nchisholmnx@example.com"/>
    <s v="+1 (865) 228-1100"/>
    <s v="Knoxville"/>
    <x v="0"/>
    <x v="0"/>
    <x v="3"/>
    <x v="2"/>
    <x v="0"/>
    <n v="12.95"/>
    <n v="77.699999999999989"/>
  </r>
  <r>
    <s v="CIX-22904-641"/>
    <x v="622"/>
    <x v="792"/>
    <s v="R-M-1"/>
    <x v="2"/>
    <x v="792"/>
    <s v="goatsny@live.com"/>
    <s v="+1 (213) 813-1072"/>
    <s v="Los Angeles"/>
    <x v="0"/>
    <x v="0"/>
    <x v="0"/>
    <x v="0"/>
    <x v="0"/>
    <n v="9.9499999999999993"/>
    <n v="9.9499999999999993"/>
  </r>
  <r>
    <s v="DLV-65840-759"/>
    <x v="623"/>
    <x v="793"/>
    <s v="L-M-1"/>
    <x v="0"/>
    <x v="793"/>
    <s v="mbirkinnz@java.com"/>
    <s v="+1 (954) 431-7206"/>
    <s v="Miami"/>
    <x v="0"/>
    <x v="0"/>
    <x v="3"/>
    <x v="0"/>
    <x v="0"/>
    <n v="14.55"/>
    <n v="29.1"/>
  </r>
  <r>
    <s v="RXN-55491-201"/>
    <x v="354"/>
    <x v="794"/>
    <s v="R-L-0.2"/>
    <x v="5"/>
    <x v="794"/>
    <s v="rpysono0@constantcontact.com"/>
    <s v="+353 (836) 436-1472"/>
    <s v="Clones"/>
    <x v="1"/>
    <x v="1"/>
    <x v="0"/>
    <x v="1"/>
    <x v="3"/>
    <n v="3.5849999999999995"/>
    <n v="21.509999999999998"/>
  </r>
  <r>
    <s v="UHK-63283-868"/>
    <x v="624"/>
    <x v="795"/>
    <s v="A-M-0.5"/>
    <x v="2"/>
    <x v="795"/>
    <s v="mmacconnechieo9@reuters.com"/>
    <s v="+1 (304) 620-6008"/>
    <s v="Charleston"/>
    <x v="0"/>
    <x v="0"/>
    <x v="2"/>
    <x v="0"/>
    <x v="1"/>
    <n v="6.75"/>
    <n v="6.75"/>
  </r>
  <r>
    <s v="PJC-31401-893"/>
    <x v="561"/>
    <x v="796"/>
    <s v="A-D-0.5"/>
    <x v="3"/>
    <x v="796"/>
    <s v="rtreachero2@usa.gov"/>
    <s v="+353 (552) 867-2244"/>
    <s v="Greystones"/>
    <x v="1"/>
    <x v="1"/>
    <x v="2"/>
    <x v="2"/>
    <x v="1"/>
    <n v="5.97"/>
    <n v="17.91"/>
  </r>
  <r>
    <s v="HHO-79903-185"/>
    <x v="42"/>
    <x v="797"/>
    <s v="A-L-2.5"/>
    <x v="2"/>
    <x v="797"/>
    <s v="bfattorinio3@quantcast.com"/>
    <n v="0"/>
    <s v="Monaghan"/>
    <x v="1"/>
    <x v="0"/>
    <x v="2"/>
    <x v="1"/>
    <x v="2"/>
    <n v="29.784999999999997"/>
    <n v="29.784999999999997"/>
  </r>
  <r>
    <s v="YWM-07310-594"/>
    <x v="267"/>
    <x v="798"/>
    <s v="E-M-0.5"/>
    <x v="1"/>
    <x v="798"/>
    <s v="mpalleskeo4@nyu.edu"/>
    <s v="+1 (561) 371-1596"/>
    <s v="Pompano Beach"/>
    <x v="0"/>
    <x v="0"/>
    <x v="1"/>
    <x v="0"/>
    <x v="1"/>
    <n v="8.25"/>
    <n v="41.25"/>
  </r>
  <r>
    <s v="FHD-94983-982"/>
    <x v="625"/>
    <x v="799"/>
    <s v="R-M-0.5"/>
    <x v="3"/>
    <x v="799"/>
    <n v="0"/>
    <s v="+1 (916) 300-4433"/>
    <s v="Sacramento"/>
    <x v="0"/>
    <x v="0"/>
    <x v="0"/>
    <x v="0"/>
    <x v="1"/>
    <n v="5.97"/>
    <n v="17.91"/>
  </r>
  <r>
    <s v="WQK-10857-119"/>
    <x v="616"/>
    <x v="800"/>
    <s v="E-D-0.5"/>
    <x v="2"/>
    <x v="800"/>
    <s v="fantcliffeo6@amazon.co.jp"/>
    <s v="+353 (581) 217-6697"/>
    <s v="Clonskeagh"/>
    <x v="1"/>
    <x v="0"/>
    <x v="1"/>
    <x v="2"/>
    <x v="1"/>
    <n v="7.29"/>
    <n v="7.29"/>
  </r>
  <r>
    <s v="DXA-50313-073"/>
    <x v="626"/>
    <x v="801"/>
    <s v="E-L-1"/>
    <x v="0"/>
    <x v="801"/>
    <s v="pmatignono7@harvard.edu"/>
    <s v="+44 (792) 626-3977"/>
    <s v="Kirkton"/>
    <x v="2"/>
    <x v="0"/>
    <x v="1"/>
    <x v="1"/>
    <x v="0"/>
    <n v="14.85"/>
    <n v="29.7"/>
  </r>
  <r>
    <s v="ONW-00560-570"/>
    <x v="52"/>
    <x v="802"/>
    <s v="A-M-1"/>
    <x v="0"/>
    <x v="802"/>
    <s v="cweondo8@theglobeandmail.com"/>
    <s v="+1 (828) 335-1268"/>
    <s v="Asheville"/>
    <x v="0"/>
    <x v="1"/>
    <x v="2"/>
    <x v="0"/>
    <x v="0"/>
    <n v="11.25"/>
    <n v="22.5"/>
  </r>
  <r>
    <s v="BRJ-19414-277"/>
    <x v="622"/>
    <x v="795"/>
    <s v="R-M-0.2"/>
    <x v="4"/>
    <x v="795"/>
    <s v="mmacconnechieo9@reuters.com"/>
    <s v="+1 (304) 620-6008"/>
    <s v="Charleston"/>
    <x v="0"/>
    <x v="0"/>
    <x v="0"/>
    <x v="0"/>
    <x v="3"/>
    <n v="2.9849999999999999"/>
    <n v="11.94"/>
  </r>
  <r>
    <s v="MIQ-16322-908"/>
    <x v="627"/>
    <x v="803"/>
    <s v="A-L-1"/>
    <x v="0"/>
    <x v="803"/>
    <s v="jskentelberyoa@paypal.com"/>
    <s v="+1 (713) 976-5419"/>
    <s v="Houston"/>
    <x v="0"/>
    <x v="1"/>
    <x v="2"/>
    <x v="1"/>
    <x v="0"/>
    <n v="12.95"/>
    <n v="25.9"/>
  </r>
  <r>
    <s v="MVO-39328-830"/>
    <x v="628"/>
    <x v="804"/>
    <s v="L-M-0.5"/>
    <x v="1"/>
    <x v="804"/>
    <s v="ocomberob@goo.gl"/>
    <s v="+353 (947) 836-2302"/>
    <s v="Confey"/>
    <x v="1"/>
    <x v="1"/>
    <x v="3"/>
    <x v="0"/>
    <x v="1"/>
    <n v="8.73"/>
    <n v="43.650000000000006"/>
  </r>
  <r>
    <s v="MVO-39328-830"/>
    <x v="628"/>
    <x v="804"/>
    <s v="A-L-0.5"/>
    <x v="5"/>
    <x v="804"/>
    <s v="ocomberob@goo.gl"/>
    <s v="+353 (947) 836-2302"/>
    <s v="Confey"/>
    <x v="1"/>
    <x v="1"/>
    <x v="2"/>
    <x v="1"/>
    <x v="1"/>
    <n v="7.77"/>
    <n v="46.62"/>
  </r>
  <r>
    <s v="NTJ-88319-746"/>
    <x v="629"/>
    <x v="805"/>
    <s v="L-L-0.5"/>
    <x v="3"/>
    <x v="805"/>
    <s v="ztramelod@netlog.com"/>
    <s v="+1 (862) 925-5943"/>
    <s v="Newark"/>
    <x v="0"/>
    <x v="1"/>
    <x v="3"/>
    <x v="1"/>
    <x v="1"/>
    <n v="9.51"/>
    <n v="28.53"/>
  </r>
  <r>
    <s v="LCY-24377-948"/>
    <x v="630"/>
    <x v="806"/>
    <s v="R-L-2.5"/>
    <x v="2"/>
    <x v="806"/>
    <n v="0"/>
    <s v="+1 (206) 705-3979"/>
    <s v="Seattle"/>
    <x v="0"/>
    <x v="0"/>
    <x v="0"/>
    <x v="1"/>
    <x v="2"/>
    <n v="27.484999999999996"/>
    <n v="27.484999999999996"/>
  </r>
  <r>
    <s v="FWD-85967-769"/>
    <x v="631"/>
    <x v="807"/>
    <s v="E-D-0.2"/>
    <x v="3"/>
    <x v="807"/>
    <n v="0"/>
    <s v="+1 (303) 606-9146"/>
    <s v="Englewood"/>
    <x v="0"/>
    <x v="1"/>
    <x v="1"/>
    <x v="2"/>
    <x v="3"/>
    <n v="3.645"/>
    <n v="10.935"/>
  </r>
  <r>
    <s v="KTO-53793-109"/>
    <x v="229"/>
    <x v="808"/>
    <s v="R-L-0.2"/>
    <x v="0"/>
    <x v="808"/>
    <s v="chatfullog@ebay.com"/>
    <s v="+1 (815) 382-1966"/>
    <s v="Rockford"/>
    <x v="0"/>
    <x v="1"/>
    <x v="0"/>
    <x v="1"/>
    <x v="3"/>
    <n v="3.5849999999999995"/>
    <n v="7.169999999999999"/>
  </r>
  <r>
    <s v="OCK-89033-348"/>
    <x v="632"/>
    <x v="809"/>
    <s v="A-L-0.2"/>
    <x v="5"/>
    <x v="809"/>
    <n v="0"/>
    <s v="+1 (406) 972-9050"/>
    <s v="Billings"/>
    <x v="0"/>
    <x v="0"/>
    <x v="2"/>
    <x v="1"/>
    <x v="3"/>
    <n v="3.8849999999999998"/>
    <n v="23.31"/>
  </r>
  <r>
    <s v="GPZ-36017-366"/>
    <x v="633"/>
    <x v="810"/>
    <s v="A-D-2.5"/>
    <x v="1"/>
    <x v="810"/>
    <s v="kmarrisonoq@dropbox.com"/>
    <s v="+1 (303) 808-6803"/>
    <s v="Denver"/>
    <x v="0"/>
    <x v="0"/>
    <x v="2"/>
    <x v="2"/>
    <x v="2"/>
    <n v="22.884999999999998"/>
    <n v="114.42499999999998"/>
  </r>
  <r>
    <s v="BZP-33213-637"/>
    <x v="95"/>
    <x v="811"/>
    <s v="A-M-2.5"/>
    <x v="3"/>
    <x v="811"/>
    <s v="lagnolooj@pinterest.com"/>
    <s v="+1 (918) 228-6949"/>
    <s v="Tulsa"/>
    <x v="0"/>
    <x v="0"/>
    <x v="2"/>
    <x v="0"/>
    <x v="2"/>
    <n v="25.874999999999996"/>
    <n v="77.624999999999986"/>
  </r>
  <r>
    <s v="WFH-21507-708"/>
    <x v="521"/>
    <x v="812"/>
    <s v="R-D-0.5"/>
    <x v="2"/>
    <x v="812"/>
    <s v="dkiddyok@fda.gov"/>
    <s v="+1 (209) 103-3933"/>
    <s v="Fresno"/>
    <x v="0"/>
    <x v="0"/>
    <x v="0"/>
    <x v="2"/>
    <x v="1"/>
    <n v="5.3699999999999992"/>
    <n v="5.3699999999999992"/>
  </r>
  <r>
    <s v="HST-96923-073"/>
    <x v="76"/>
    <x v="813"/>
    <s v="R-D-2.5"/>
    <x v="5"/>
    <x v="813"/>
    <s v="hpetroulisol@state.tx.us"/>
    <s v="+353 (783) 893-0842"/>
    <s v="Mullagh"/>
    <x v="1"/>
    <x v="1"/>
    <x v="0"/>
    <x v="2"/>
    <x v="2"/>
    <n v="20.584999999999997"/>
    <n v="123.50999999999999"/>
  </r>
  <r>
    <s v="ENN-79947-323"/>
    <x v="634"/>
    <x v="814"/>
    <s v="L-M-0.5"/>
    <x v="0"/>
    <x v="814"/>
    <s v="mschollom@taobao.com"/>
    <s v="+1 (415) 613-5939"/>
    <s v="San Francisco"/>
    <x v="0"/>
    <x v="1"/>
    <x v="3"/>
    <x v="0"/>
    <x v="1"/>
    <n v="8.73"/>
    <n v="17.46"/>
  </r>
  <r>
    <s v="BHA-47429-889"/>
    <x v="635"/>
    <x v="815"/>
    <s v="E-L-0.2"/>
    <x v="3"/>
    <x v="815"/>
    <s v="kfersonon@g.co"/>
    <s v="+1 (251) 291-1195"/>
    <s v="Mobile"/>
    <x v="0"/>
    <x v="1"/>
    <x v="1"/>
    <x v="1"/>
    <x v="3"/>
    <n v="4.4550000000000001"/>
    <n v="13.365"/>
  </r>
  <r>
    <s v="SZY-63017-318"/>
    <x v="636"/>
    <x v="816"/>
    <s v="A-L-0.2"/>
    <x v="0"/>
    <x v="816"/>
    <s v="bkellowayoo@omniture.com"/>
    <s v="+1 (415) 757-3377"/>
    <s v="San Francisco"/>
    <x v="0"/>
    <x v="0"/>
    <x v="2"/>
    <x v="1"/>
    <x v="3"/>
    <n v="3.8849999999999998"/>
    <n v="7.77"/>
  </r>
  <r>
    <s v="LCU-93317-340"/>
    <x v="637"/>
    <x v="817"/>
    <s v="R-D-0.2"/>
    <x v="2"/>
    <x v="817"/>
    <s v="soliffeop@yellowbook.com"/>
    <s v="+1 (212) 198-9134"/>
    <s v="Jamaica"/>
    <x v="0"/>
    <x v="0"/>
    <x v="0"/>
    <x v="2"/>
    <x v="3"/>
    <n v="2.6849999999999996"/>
    <n v="2.6849999999999996"/>
  </r>
  <r>
    <s v="UOM-71431-481"/>
    <x v="182"/>
    <x v="810"/>
    <s v="R-D-2.5"/>
    <x v="2"/>
    <x v="810"/>
    <s v="kmarrisonoq@dropbox.com"/>
    <s v="+1 (303) 808-6803"/>
    <s v="Denver"/>
    <x v="0"/>
    <x v="0"/>
    <x v="0"/>
    <x v="2"/>
    <x v="2"/>
    <n v="20.584999999999997"/>
    <n v="20.584999999999997"/>
  </r>
  <r>
    <s v="PJH-42618-877"/>
    <x v="479"/>
    <x v="818"/>
    <s v="A-D-2.5"/>
    <x v="1"/>
    <x v="818"/>
    <s v="cdolohuntyor@dailymail.co.uk"/>
    <s v="+1 (619) 353-0412"/>
    <s v="San Diego"/>
    <x v="0"/>
    <x v="0"/>
    <x v="2"/>
    <x v="2"/>
    <x v="2"/>
    <n v="22.884999999999998"/>
    <n v="114.42499999999998"/>
  </r>
  <r>
    <s v="XED-90333-402"/>
    <x v="638"/>
    <x v="819"/>
    <s v="E-M-0.2"/>
    <x v="1"/>
    <x v="819"/>
    <s v="pvasilenkoos@addtoany.com"/>
    <s v="+44 (116) 714-6469"/>
    <s v="Preston"/>
    <x v="2"/>
    <x v="1"/>
    <x v="1"/>
    <x v="0"/>
    <x v="3"/>
    <n v="4.125"/>
    <n v="20.625"/>
  </r>
  <r>
    <s v="IKK-62234-199"/>
    <x v="639"/>
    <x v="820"/>
    <s v="L-L-0.5"/>
    <x v="5"/>
    <x v="820"/>
    <s v="rschankelborgot@ameblo.jp"/>
    <n v="0"/>
    <s v="Pittsburgh"/>
    <x v="0"/>
    <x v="0"/>
    <x v="3"/>
    <x v="1"/>
    <x v="1"/>
    <n v="9.51"/>
    <n v="57.06"/>
  </r>
  <r>
    <s v="KAW-95195-329"/>
    <x v="640"/>
    <x v="821"/>
    <s v="R-D-2.5"/>
    <x v="4"/>
    <x v="821"/>
    <n v="0"/>
    <s v="+353 (724) 224-5556"/>
    <s v="Cavan"/>
    <x v="1"/>
    <x v="0"/>
    <x v="0"/>
    <x v="2"/>
    <x v="2"/>
    <n v="20.584999999999997"/>
    <n v="82.339999999999989"/>
  </r>
  <r>
    <s v="QDO-57268-842"/>
    <x v="612"/>
    <x v="822"/>
    <s v="E-M-2.5"/>
    <x v="1"/>
    <x v="822"/>
    <n v="0"/>
    <s v="+1 (718) 461-3002"/>
    <s v="New York City"/>
    <x v="0"/>
    <x v="1"/>
    <x v="1"/>
    <x v="0"/>
    <x v="2"/>
    <n v="31.624999999999996"/>
    <n v="158.12499999999997"/>
  </r>
  <r>
    <s v="IIZ-24416-212"/>
    <x v="641"/>
    <x v="823"/>
    <s v="R-D-0.5"/>
    <x v="5"/>
    <x v="823"/>
    <s v="bcargenow@geocities.jp"/>
    <s v="+1 (253) 509-6510"/>
    <s v="Seattle"/>
    <x v="0"/>
    <x v="0"/>
    <x v="0"/>
    <x v="2"/>
    <x v="1"/>
    <n v="5.3699999999999992"/>
    <n v="32.22"/>
  </r>
  <r>
    <s v="AWP-11469-510"/>
    <x v="36"/>
    <x v="824"/>
    <s v="E-D-1"/>
    <x v="0"/>
    <x v="824"/>
    <s v="rsticklerox@printfriendly.com"/>
    <s v="+44 (830) 367-6129"/>
    <s v="Birmingham"/>
    <x v="2"/>
    <x v="1"/>
    <x v="1"/>
    <x v="2"/>
    <x v="0"/>
    <n v="12.15"/>
    <n v="24.3"/>
  </r>
  <r>
    <s v="KXA-27983-918"/>
    <x v="642"/>
    <x v="825"/>
    <s v="R-L-0.5"/>
    <x v="1"/>
    <x v="825"/>
    <n v="0"/>
    <s v="+1 (269) 398-0766"/>
    <s v="Battle Creek"/>
    <x v="0"/>
    <x v="1"/>
    <x v="0"/>
    <x v="1"/>
    <x v="1"/>
    <n v="7.169999999999999"/>
    <n v="35.849999999999994"/>
  </r>
  <r>
    <s v="VKQ-39009-292"/>
    <x v="219"/>
    <x v="822"/>
    <s v="L-M-1"/>
    <x v="1"/>
    <x v="822"/>
    <n v="0"/>
    <s v="+1 (718) 461-3002"/>
    <s v="New York City"/>
    <x v="0"/>
    <x v="1"/>
    <x v="3"/>
    <x v="0"/>
    <x v="0"/>
    <n v="14.55"/>
    <n v="72.75"/>
  </r>
  <r>
    <s v="PDB-98743-282"/>
    <x v="643"/>
    <x v="826"/>
    <s v="L-L-1"/>
    <x v="3"/>
    <x v="826"/>
    <n v="0"/>
    <s v="+353 (239) 716-2717"/>
    <s v="Ballymun"/>
    <x v="1"/>
    <x v="1"/>
    <x v="3"/>
    <x v="1"/>
    <x v="0"/>
    <n v="15.85"/>
    <n v="47.55"/>
  </r>
  <r>
    <s v="SXW-34014-556"/>
    <x v="644"/>
    <x v="827"/>
    <s v="R-L-0.2"/>
    <x v="2"/>
    <x v="827"/>
    <s v="djevonp1@ibm.com"/>
    <s v="+1 (832) 733-7027"/>
    <s v="Houston"/>
    <x v="0"/>
    <x v="0"/>
    <x v="0"/>
    <x v="1"/>
    <x v="3"/>
    <n v="3.5849999999999995"/>
    <n v="3.5849999999999995"/>
  </r>
  <r>
    <s v="QOJ-38788-727"/>
    <x v="136"/>
    <x v="828"/>
    <s v="E-M-2.5"/>
    <x v="1"/>
    <x v="828"/>
    <s v="hrannerp2@omniture.com"/>
    <s v="+1 (513) 635-0251"/>
    <s v="Cincinnati"/>
    <x v="0"/>
    <x v="1"/>
    <x v="1"/>
    <x v="0"/>
    <x v="2"/>
    <n v="31.624999999999996"/>
    <n v="158.12499999999997"/>
  </r>
  <r>
    <s v="TGF-38649-658"/>
    <x v="645"/>
    <x v="829"/>
    <s v="L-M-0.5"/>
    <x v="0"/>
    <x v="829"/>
    <s v="bimriep3@addtoany.com"/>
    <s v="+1 (559) 761-5288"/>
    <s v="Fresno"/>
    <x v="0"/>
    <x v="1"/>
    <x v="3"/>
    <x v="0"/>
    <x v="1"/>
    <n v="8.73"/>
    <n v="17.46"/>
  </r>
  <r>
    <s v="EAI-25194-209"/>
    <x v="646"/>
    <x v="830"/>
    <s v="A-L-2.5"/>
    <x v="1"/>
    <x v="830"/>
    <s v="dsopperp4@eventbrite.com"/>
    <s v="+1 (612) 870-1604"/>
    <s v="Saint Paul"/>
    <x v="0"/>
    <x v="1"/>
    <x v="2"/>
    <x v="1"/>
    <x v="2"/>
    <n v="29.784999999999997"/>
    <n v="148.92499999999998"/>
  </r>
  <r>
    <s v="IJK-34441-720"/>
    <x v="647"/>
    <x v="831"/>
    <s v="A-M-0.5"/>
    <x v="5"/>
    <x v="831"/>
    <n v="0"/>
    <s v="+1 (915) 776-4578"/>
    <s v="El Paso"/>
    <x v="0"/>
    <x v="0"/>
    <x v="2"/>
    <x v="0"/>
    <x v="1"/>
    <n v="6.75"/>
    <n v="40.5"/>
  </r>
  <r>
    <s v="ZMC-00336-619"/>
    <x v="591"/>
    <x v="832"/>
    <s v="A-M-0.5"/>
    <x v="4"/>
    <x v="832"/>
    <s v="lledgleyp6@de.vu"/>
    <s v="+1 (515) 261-2295"/>
    <s v="Des Moines"/>
    <x v="0"/>
    <x v="0"/>
    <x v="2"/>
    <x v="0"/>
    <x v="1"/>
    <n v="6.75"/>
    <n v="27"/>
  </r>
  <r>
    <s v="UPX-54529-618"/>
    <x v="648"/>
    <x v="833"/>
    <s v="L-D-1"/>
    <x v="3"/>
    <x v="833"/>
    <s v="tmenaryp7@phoca.cz"/>
    <s v="+1 (971) 467-6353"/>
    <s v="Portland"/>
    <x v="0"/>
    <x v="1"/>
    <x v="3"/>
    <x v="2"/>
    <x v="0"/>
    <n v="12.95"/>
    <n v="38.849999999999994"/>
  </r>
  <r>
    <s v="DLX-01059-899"/>
    <x v="191"/>
    <x v="834"/>
    <s v="R-L-1"/>
    <x v="1"/>
    <x v="834"/>
    <s v="gciccottip8@so-net.ne.jp"/>
    <s v="+1 (832) 392-5010"/>
    <s v="Houston"/>
    <x v="0"/>
    <x v="1"/>
    <x v="0"/>
    <x v="1"/>
    <x v="0"/>
    <n v="11.95"/>
    <n v="59.75"/>
  </r>
  <r>
    <s v="MEK-85120-243"/>
    <x v="649"/>
    <x v="835"/>
    <s v="R-L-0.2"/>
    <x v="3"/>
    <x v="835"/>
    <n v="0"/>
    <s v="+1 (919) 456-9860"/>
    <s v="Durham"/>
    <x v="0"/>
    <x v="1"/>
    <x v="0"/>
    <x v="1"/>
    <x v="3"/>
    <n v="3.5849999999999995"/>
    <n v="10.754999999999999"/>
  </r>
  <r>
    <s v="NFI-37188-246"/>
    <x v="553"/>
    <x v="836"/>
    <s v="A-D-2.5"/>
    <x v="4"/>
    <x v="836"/>
    <s v="wjallinpa@pcworld.com"/>
    <s v="+1 (617) 201-1702"/>
    <s v="Boston"/>
    <x v="0"/>
    <x v="1"/>
    <x v="2"/>
    <x v="2"/>
    <x v="2"/>
    <n v="22.884999999999998"/>
    <n v="91.539999999999992"/>
  </r>
  <r>
    <s v="BXH-62195-013"/>
    <x v="584"/>
    <x v="837"/>
    <s v="A-M-1"/>
    <x v="4"/>
    <x v="837"/>
    <s v="mbogeypb@thetimes.co.uk"/>
    <s v="+1 (202) 479-4238"/>
    <s v="Washington"/>
    <x v="0"/>
    <x v="0"/>
    <x v="2"/>
    <x v="0"/>
    <x v="0"/>
    <n v="11.25"/>
    <n v="45"/>
  </r>
  <r>
    <s v="YLK-78851-470"/>
    <x v="650"/>
    <x v="838"/>
    <s v="R-M-2.5"/>
    <x v="5"/>
    <x v="838"/>
    <n v="0"/>
    <s v="+1 (518) 905-1184"/>
    <s v="Albany"/>
    <x v="0"/>
    <x v="0"/>
    <x v="0"/>
    <x v="0"/>
    <x v="2"/>
    <n v="22.884999999999998"/>
    <n v="137.31"/>
  </r>
  <r>
    <s v="DXY-76225-633"/>
    <x v="121"/>
    <x v="839"/>
    <s v="A-M-0.5"/>
    <x v="2"/>
    <x v="839"/>
    <s v="mcobbledickpd@ucsd.edu"/>
    <s v="+1 (520) 567-8210"/>
    <s v="Tucson"/>
    <x v="0"/>
    <x v="1"/>
    <x v="2"/>
    <x v="0"/>
    <x v="1"/>
    <n v="6.75"/>
    <n v="6.75"/>
  </r>
  <r>
    <s v="UHP-24614-199"/>
    <x v="472"/>
    <x v="840"/>
    <s v="A-M-1"/>
    <x v="4"/>
    <x v="840"/>
    <s v="alewrype@whitehouse.gov"/>
    <s v="+1 (334) 368-9435"/>
    <s v="Montgomery"/>
    <x v="0"/>
    <x v="1"/>
    <x v="2"/>
    <x v="0"/>
    <x v="0"/>
    <n v="11.25"/>
    <n v="45"/>
  </r>
  <r>
    <s v="HBY-35655-049"/>
    <x v="594"/>
    <x v="841"/>
    <s v="E-D-2.5"/>
    <x v="3"/>
    <x v="841"/>
    <s v="ihesselpf@ox.ac.uk"/>
    <s v="+1 (907) 873-3538"/>
    <s v="Fairbanks"/>
    <x v="0"/>
    <x v="0"/>
    <x v="1"/>
    <x v="2"/>
    <x v="2"/>
    <n v="27.945"/>
    <n v="83.835000000000008"/>
  </r>
  <r>
    <s v="DCE-22886-861"/>
    <x v="89"/>
    <x v="842"/>
    <s v="E-D-0.2"/>
    <x v="2"/>
    <x v="842"/>
    <n v="0"/>
    <n v="0"/>
    <s v="Monasterevin"/>
    <x v="1"/>
    <x v="0"/>
    <x v="1"/>
    <x v="2"/>
    <x v="3"/>
    <n v="3.645"/>
    <n v="3.645"/>
  </r>
  <r>
    <s v="QTG-93823-843"/>
    <x v="651"/>
    <x v="843"/>
    <s v="A-M-0.5"/>
    <x v="2"/>
    <x v="843"/>
    <s v="csorrellph@amazon.com"/>
    <s v="+44 (160) 225-1993"/>
    <s v="Norton"/>
    <x v="2"/>
    <x v="1"/>
    <x v="2"/>
    <x v="0"/>
    <x v="1"/>
    <n v="6.75"/>
    <n v="6.75"/>
  </r>
  <r>
    <s v="QTG-93823-843"/>
    <x v="651"/>
    <x v="843"/>
    <s v="E-D-0.5"/>
    <x v="3"/>
    <x v="843"/>
    <s v="csorrellph@amazon.com"/>
    <s v="+44 (160) 225-1993"/>
    <s v="Norton"/>
    <x v="2"/>
    <x v="1"/>
    <x v="1"/>
    <x v="2"/>
    <x v="1"/>
    <n v="7.29"/>
    <n v="21.87"/>
  </r>
  <r>
    <s v="WFT-16178-396"/>
    <x v="249"/>
    <x v="844"/>
    <s v="R-D-0.2"/>
    <x v="1"/>
    <x v="844"/>
    <s v="qheavysidepj@unc.edu"/>
    <s v="+1 (859) 572-4305"/>
    <s v="Lexington"/>
    <x v="0"/>
    <x v="0"/>
    <x v="0"/>
    <x v="2"/>
    <x v="3"/>
    <n v="2.6849999999999996"/>
    <n v="13.424999999999997"/>
  </r>
  <r>
    <s v="ERC-54560-934"/>
    <x v="652"/>
    <x v="845"/>
    <s v="R-D-2.5"/>
    <x v="5"/>
    <x v="845"/>
    <s v="hreuvenpk@whitehouse.gov"/>
    <s v="+1 (616) 851-0525"/>
    <s v="Grand Rapids"/>
    <x v="0"/>
    <x v="1"/>
    <x v="0"/>
    <x v="2"/>
    <x v="2"/>
    <n v="20.584999999999997"/>
    <n v="123.50999999999999"/>
  </r>
  <r>
    <s v="RUK-78200-416"/>
    <x v="653"/>
    <x v="846"/>
    <s v="L-D-0.2"/>
    <x v="0"/>
    <x v="846"/>
    <s v="mattwoolpl@nba.com"/>
    <s v="+1 (515) 821-3701"/>
    <s v="Des Moines"/>
    <x v="0"/>
    <x v="1"/>
    <x v="3"/>
    <x v="2"/>
    <x v="3"/>
    <n v="3.8849999999999998"/>
    <n v="7.77"/>
  </r>
  <r>
    <s v="KHK-13105-388"/>
    <x v="177"/>
    <x v="847"/>
    <s v="A-M-1"/>
    <x v="5"/>
    <x v="847"/>
    <n v="0"/>
    <n v="0"/>
    <s v="Wilmington"/>
    <x v="0"/>
    <x v="0"/>
    <x v="2"/>
    <x v="0"/>
    <x v="0"/>
    <n v="11.25"/>
    <n v="67.5"/>
  </r>
  <r>
    <s v="NJR-03699-189"/>
    <x v="22"/>
    <x v="848"/>
    <s v="E-D-2.5"/>
    <x v="2"/>
    <x v="848"/>
    <s v="gwynespn@dagondesign.com"/>
    <s v="+1 (512) 118-8603"/>
    <s v="Austin"/>
    <x v="0"/>
    <x v="1"/>
    <x v="1"/>
    <x v="2"/>
    <x v="2"/>
    <n v="27.945"/>
    <n v="27.945"/>
  </r>
  <r>
    <s v="PJV-20427-019"/>
    <x v="508"/>
    <x v="849"/>
    <s v="A-L-2.5"/>
    <x v="3"/>
    <x v="849"/>
    <s v="cmaccourtpo@amazon.com"/>
    <n v="0"/>
    <s v="Orlando"/>
    <x v="0"/>
    <x v="1"/>
    <x v="2"/>
    <x v="1"/>
    <x v="2"/>
    <n v="29.784999999999997"/>
    <n v="89.35499999999999"/>
  </r>
  <r>
    <s v="UGK-07613-982"/>
    <x v="654"/>
    <x v="822"/>
    <s v="A-M-0.5"/>
    <x v="3"/>
    <x v="822"/>
    <n v="0"/>
    <s v="+1 (718) 461-3002"/>
    <s v="New York City"/>
    <x v="0"/>
    <x v="1"/>
    <x v="2"/>
    <x v="0"/>
    <x v="1"/>
    <n v="6.75"/>
    <n v="20.25"/>
  </r>
  <r>
    <s v="OLA-68289-577"/>
    <x v="524"/>
    <x v="850"/>
    <s v="A-M-0.5"/>
    <x v="1"/>
    <x v="850"/>
    <s v="ewilsonepq@eepurl.com"/>
    <s v="+1 (202) 969-6382"/>
    <s v="Washington"/>
    <x v="0"/>
    <x v="0"/>
    <x v="2"/>
    <x v="0"/>
    <x v="1"/>
    <n v="6.75"/>
    <n v="33.75"/>
  </r>
  <r>
    <s v="TNR-84447-052"/>
    <x v="655"/>
    <x v="851"/>
    <s v="E-D-2.5"/>
    <x v="4"/>
    <x v="851"/>
    <s v="dduffiepr@time.com"/>
    <s v="+1 (971) 936-3214"/>
    <s v="Portland"/>
    <x v="0"/>
    <x v="1"/>
    <x v="1"/>
    <x v="2"/>
    <x v="2"/>
    <n v="27.945"/>
    <n v="111.78"/>
  </r>
  <r>
    <s v="FBZ-64200-586"/>
    <x v="523"/>
    <x v="852"/>
    <s v="E-M-2.5"/>
    <x v="0"/>
    <x v="852"/>
    <s v="mmatiasekps@ucoz.ru"/>
    <n v="0"/>
    <s v="New York City"/>
    <x v="0"/>
    <x v="0"/>
    <x v="1"/>
    <x v="0"/>
    <x v="2"/>
    <n v="31.624999999999996"/>
    <n v="63.249999999999993"/>
  </r>
  <r>
    <s v="OBN-66334-505"/>
    <x v="656"/>
    <x v="853"/>
    <s v="E-L-0.2"/>
    <x v="0"/>
    <x v="853"/>
    <s v="jcamillopt@shinystat.com"/>
    <s v="+1 (202) 572-0994"/>
    <s v="Washington"/>
    <x v="0"/>
    <x v="0"/>
    <x v="1"/>
    <x v="1"/>
    <x v="3"/>
    <n v="4.4550000000000001"/>
    <n v="8.91"/>
  </r>
  <r>
    <s v="NXM-89323-646"/>
    <x v="657"/>
    <x v="854"/>
    <s v="E-D-1"/>
    <x v="2"/>
    <x v="854"/>
    <s v="kphilbrickpu@cdc.gov"/>
    <n v="0"/>
    <s v="Washington"/>
    <x v="0"/>
    <x v="0"/>
    <x v="1"/>
    <x v="2"/>
    <x v="0"/>
    <n v="12.15"/>
    <n v="12.15"/>
  </r>
  <r>
    <s v="NHI-23264-055"/>
    <x v="658"/>
    <x v="855"/>
    <s v="A-D-0.5"/>
    <x v="4"/>
    <x v="855"/>
    <n v="0"/>
    <n v="0"/>
    <s v="Allentown"/>
    <x v="0"/>
    <x v="0"/>
    <x v="2"/>
    <x v="2"/>
    <x v="1"/>
    <n v="5.97"/>
    <n v="23.88"/>
  </r>
  <r>
    <s v="EQH-53569-934"/>
    <x v="659"/>
    <x v="856"/>
    <s v="E-M-1"/>
    <x v="4"/>
    <x v="856"/>
    <s v="bsillispw@istockphoto.com"/>
    <s v="+1 (305) 267-4961"/>
    <s v="Miami"/>
    <x v="0"/>
    <x v="1"/>
    <x v="1"/>
    <x v="0"/>
    <x v="0"/>
    <n v="13.75"/>
    <n v="55"/>
  </r>
  <r>
    <s v="XKK-06692-189"/>
    <x v="558"/>
    <x v="857"/>
    <s v="R-D-1"/>
    <x v="3"/>
    <x v="857"/>
    <n v="0"/>
    <s v="+1 (405) 369-5173"/>
    <s v="Oklahoma City"/>
    <x v="0"/>
    <x v="0"/>
    <x v="0"/>
    <x v="2"/>
    <x v="0"/>
    <n v="8.9499999999999993"/>
    <n v="26.849999999999998"/>
  </r>
  <r>
    <s v="BYP-16005-016"/>
    <x v="660"/>
    <x v="858"/>
    <s v="R-M-2.5"/>
    <x v="1"/>
    <x v="858"/>
    <s v="rcuttspy@techcrunch.com"/>
    <s v="+1 (815) 758-8653"/>
    <s v="Rockford"/>
    <x v="0"/>
    <x v="1"/>
    <x v="0"/>
    <x v="0"/>
    <x v="2"/>
    <n v="22.884999999999998"/>
    <n v="114.42499999999998"/>
  </r>
  <r>
    <s v="LWS-13938-905"/>
    <x v="661"/>
    <x v="859"/>
    <s v="A-M-2.5"/>
    <x v="5"/>
    <x v="859"/>
    <s v="mdelvespz@nature.com"/>
    <s v="+1 (334) 881-9178"/>
    <s v="Montgomery"/>
    <x v="0"/>
    <x v="0"/>
    <x v="2"/>
    <x v="0"/>
    <x v="2"/>
    <n v="25.874999999999996"/>
    <n v="155.24999999999997"/>
  </r>
  <r>
    <s v="OLH-95722-362"/>
    <x v="662"/>
    <x v="860"/>
    <s v="L-D-0.5"/>
    <x v="3"/>
    <x v="860"/>
    <s v="dgrittonq0@nydailynews.com"/>
    <s v="+1 (626) 968-5148"/>
    <s v="Pasadena"/>
    <x v="0"/>
    <x v="0"/>
    <x v="3"/>
    <x v="2"/>
    <x v="1"/>
    <n v="7.77"/>
    <n v="23.31"/>
  </r>
  <r>
    <s v="OLH-95722-362"/>
    <x v="662"/>
    <x v="860"/>
    <s v="R-M-2.5"/>
    <x v="4"/>
    <x v="860"/>
    <s v="dgrittonq0@nydailynews.com"/>
    <s v="+1 (626) 968-5148"/>
    <s v="Pasadena"/>
    <x v="0"/>
    <x v="0"/>
    <x v="0"/>
    <x v="0"/>
    <x v="2"/>
    <n v="22.884999999999998"/>
    <n v="91.539999999999992"/>
  </r>
  <r>
    <s v="KCW-50949-318"/>
    <x v="184"/>
    <x v="861"/>
    <s v="E-L-1"/>
    <x v="1"/>
    <x v="861"/>
    <s v="dgutq2@umich.edu"/>
    <s v="+1 (281) 648-9915"/>
    <s v="Houston"/>
    <x v="0"/>
    <x v="0"/>
    <x v="1"/>
    <x v="1"/>
    <x v="0"/>
    <n v="14.85"/>
    <n v="74.25"/>
  </r>
  <r>
    <s v="JGZ-16947-591"/>
    <x v="663"/>
    <x v="862"/>
    <s v="L-L-0.2"/>
    <x v="5"/>
    <x v="862"/>
    <s v="wpummeryq3@topsy.com"/>
    <s v="+1 (231) 416-9594"/>
    <s v="Muskegon"/>
    <x v="0"/>
    <x v="1"/>
    <x v="3"/>
    <x v="1"/>
    <x v="3"/>
    <n v="4.7549999999999999"/>
    <n v="28.53"/>
  </r>
  <r>
    <s v="LXS-63326-144"/>
    <x v="334"/>
    <x v="863"/>
    <s v="R-L-0.5"/>
    <x v="0"/>
    <x v="863"/>
    <s v="gsiudaq4@nytimes.com"/>
    <s v="+1 (202) 315-8135"/>
    <s v="Washington"/>
    <x v="0"/>
    <x v="0"/>
    <x v="0"/>
    <x v="1"/>
    <x v="1"/>
    <n v="7.169999999999999"/>
    <n v="14.339999999999998"/>
  </r>
  <r>
    <s v="CZG-86544-655"/>
    <x v="664"/>
    <x v="864"/>
    <s v="A-L-0.5"/>
    <x v="0"/>
    <x v="864"/>
    <s v="hcrowneq5@wufoo.com"/>
    <s v="+353 (476) 525-5512"/>
    <s v="Sallins"/>
    <x v="1"/>
    <x v="0"/>
    <x v="2"/>
    <x v="1"/>
    <x v="1"/>
    <n v="7.77"/>
    <n v="15.54"/>
  </r>
  <r>
    <s v="WFV-88138-247"/>
    <x v="24"/>
    <x v="865"/>
    <s v="R-L-1"/>
    <x v="3"/>
    <x v="865"/>
    <s v="vpawseyq6@tiny.cc"/>
    <s v="+1 (478) 568-4944"/>
    <s v="Macon"/>
    <x v="0"/>
    <x v="1"/>
    <x v="0"/>
    <x v="1"/>
    <x v="0"/>
    <n v="11.95"/>
    <n v="35.849999999999994"/>
  </r>
  <r>
    <s v="RFG-28227-288"/>
    <x v="12"/>
    <x v="866"/>
    <s v="A-L-0.5"/>
    <x v="5"/>
    <x v="866"/>
    <s v="awaterhouseq7@istockphoto.com"/>
    <s v="+1 (318) 129-0806"/>
    <s v="Shreveport"/>
    <x v="0"/>
    <x v="1"/>
    <x v="2"/>
    <x v="1"/>
    <x v="1"/>
    <n v="7.77"/>
    <n v="46.62"/>
  </r>
  <r>
    <s v="QAK-77286-758"/>
    <x v="105"/>
    <x v="867"/>
    <s v="R-L-0.5"/>
    <x v="1"/>
    <x v="867"/>
    <s v="fhaughianq8@1688.com"/>
    <s v="+1 (253) 974-5538"/>
    <s v="Tacoma"/>
    <x v="0"/>
    <x v="1"/>
    <x v="0"/>
    <x v="1"/>
    <x v="1"/>
    <n v="7.169999999999999"/>
    <n v="35.849999999999994"/>
  </r>
  <r>
    <s v="CZD-56716-840"/>
    <x v="665"/>
    <x v="868"/>
    <s v="L-D-2.5"/>
    <x v="4"/>
    <x v="868"/>
    <n v="0"/>
    <s v="+1 (915) 920-9318"/>
    <s v="El Paso"/>
    <x v="0"/>
    <x v="1"/>
    <x v="3"/>
    <x v="2"/>
    <x v="2"/>
    <n v="29.784999999999997"/>
    <n v="119.13999999999999"/>
  </r>
  <r>
    <s v="UBI-59229-277"/>
    <x v="44"/>
    <x v="869"/>
    <s v="L-D-0.5"/>
    <x v="3"/>
    <x v="869"/>
    <n v="0"/>
    <s v="+1 (205) 866-7629"/>
    <s v="Birmingham"/>
    <x v="0"/>
    <x v="1"/>
    <x v="3"/>
    <x v="2"/>
    <x v="1"/>
    <n v="7.77"/>
    <n v="23.31"/>
  </r>
  <r>
    <s v="WJJ-37489-898"/>
    <x v="171"/>
    <x v="870"/>
    <s v="A-M-1"/>
    <x v="2"/>
    <x v="870"/>
    <s v="rfaltinqb@topsy.com"/>
    <n v="0"/>
    <s v="Portumna"/>
    <x v="1"/>
    <x v="1"/>
    <x v="2"/>
    <x v="0"/>
    <x v="0"/>
    <n v="11.25"/>
    <n v="11.25"/>
  </r>
  <r>
    <s v="ORX-57454-917"/>
    <x v="328"/>
    <x v="871"/>
    <s v="E-D-2.5"/>
    <x v="3"/>
    <x v="871"/>
    <s v="gcheekeqc@sitemeter.com"/>
    <s v="+44 (677) 694-1404"/>
    <s v="London"/>
    <x v="2"/>
    <x v="0"/>
    <x v="1"/>
    <x v="2"/>
    <x v="2"/>
    <n v="27.945"/>
    <n v="83.835000000000008"/>
  </r>
  <r>
    <s v="GRB-68838-629"/>
    <x v="648"/>
    <x v="872"/>
    <s v="R-L-2.5"/>
    <x v="4"/>
    <x v="872"/>
    <s v="grattqd@phpbb.com"/>
    <s v="+353 (878) 618-9723"/>
    <s v="Castlemartyr"/>
    <x v="1"/>
    <x v="1"/>
    <x v="0"/>
    <x v="1"/>
    <x v="2"/>
    <n v="27.484999999999996"/>
    <n v="109.93999999999998"/>
  </r>
  <r>
    <s v="SHT-04865-419"/>
    <x v="666"/>
    <x v="873"/>
    <s v="R-L-0.2"/>
    <x v="4"/>
    <x v="873"/>
    <n v="0"/>
    <s v="+1 (302) 159-1841"/>
    <s v="Wilmington"/>
    <x v="0"/>
    <x v="0"/>
    <x v="0"/>
    <x v="1"/>
    <x v="3"/>
    <n v="3.5849999999999995"/>
    <n v="14.339999999999998"/>
  </r>
  <r>
    <s v="UQI-28177-865"/>
    <x v="577"/>
    <x v="874"/>
    <s v="R-L-0.2"/>
    <x v="5"/>
    <x v="874"/>
    <s v="ieberleinqf@hc360.com"/>
    <s v="+1 (717) 323-3451"/>
    <s v="Harrisburg"/>
    <x v="0"/>
    <x v="1"/>
    <x v="0"/>
    <x v="1"/>
    <x v="3"/>
    <n v="3.5849999999999995"/>
    <n v="21.509999999999998"/>
  </r>
  <r>
    <s v="OIB-13664-879"/>
    <x v="114"/>
    <x v="875"/>
    <s v="A-M-1"/>
    <x v="0"/>
    <x v="875"/>
    <s v="jdrengqg@uiuc.edu"/>
    <s v="+353 (350) 974-1489"/>
    <s v="Sallins"/>
    <x v="1"/>
    <x v="0"/>
    <x v="2"/>
    <x v="0"/>
    <x v="0"/>
    <n v="11.25"/>
    <n v="22.5"/>
  </r>
  <r>
    <s v="PJS-30996-485"/>
    <x v="4"/>
    <x v="857"/>
    <s v="A-L-0.2"/>
    <x v="2"/>
    <x v="857"/>
    <n v="0"/>
    <s v="+1 (405) 369-5173"/>
    <s v="Oklahoma City"/>
    <x v="0"/>
    <x v="0"/>
    <x v="2"/>
    <x v="1"/>
    <x v="3"/>
    <n v="3.8849999999999998"/>
    <n v="3.8849999999999998"/>
  </r>
  <r>
    <s v="HEL-86709-449"/>
    <x v="667"/>
    <x v="857"/>
    <s v="E-D-2.5"/>
    <x v="2"/>
    <x v="857"/>
    <n v="0"/>
    <s v="+1 (405) 369-5173"/>
    <s v="Oklahoma City"/>
    <x v="0"/>
    <x v="0"/>
    <x v="1"/>
    <x v="2"/>
    <x v="2"/>
    <n v="27.945"/>
    <n v="27.945"/>
  </r>
  <r>
    <s v="NCH-55389-562"/>
    <x v="110"/>
    <x v="857"/>
    <s v="E-L-2.5"/>
    <x v="1"/>
    <x v="857"/>
    <n v="0"/>
    <s v="+1 (405) 369-5173"/>
    <s v="Oklahoma City"/>
    <x v="0"/>
    <x v="0"/>
    <x v="1"/>
    <x v="1"/>
    <x v="2"/>
    <n v="34.154999999999994"/>
    <n v="170.77499999999998"/>
  </r>
  <r>
    <s v="NCH-55389-562"/>
    <x v="110"/>
    <x v="857"/>
    <s v="R-L-2.5"/>
    <x v="0"/>
    <x v="857"/>
    <n v="0"/>
    <s v="+1 (405) 369-5173"/>
    <s v="Oklahoma City"/>
    <x v="0"/>
    <x v="0"/>
    <x v="0"/>
    <x v="1"/>
    <x v="2"/>
    <n v="27.484999999999996"/>
    <n v="54.969999999999992"/>
  </r>
  <r>
    <s v="NCH-55389-562"/>
    <x v="110"/>
    <x v="857"/>
    <s v="E-L-1"/>
    <x v="2"/>
    <x v="857"/>
    <n v="0"/>
    <s v="+1 (405) 369-5173"/>
    <s v="Oklahoma City"/>
    <x v="0"/>
    <x v="0"/>
    <x v="1"/>
    <x v="1"/>
    <x v="0"/>
    <n v="14.85"/>
    <n v="14.85"/>
  </r>
  <r>
    <s v="NCH-55389-562"/>
    <x v="110"/>
    <x v="857"/>
    <s v="A-L-0.2"/>
    <x v="0"/>
    <x v="857"/>
    <n v="0"/>
    <s v="+1 (405) 369-5173"/>
    <s v="Oklahoma City"/>
    <x v="0"/>
    <x v="0"/>
    <x v="2"/>
    <x v="1"/>
    <x v="3"/>
    <n v="3.8849999999999998"/>
    <n v="7.77"/>
  </r>
  <r>
    <s v="GUG-45603-775"/>
    <x v="668"/>
    <x v="876"/>
    <s v="L-L-0.2"/>
    <x v="1"/>
    <x v="876"/>
    <s v="rstrathernqn@devhub.com"/>
    <n v="0"/>
    <s v="Little Rock"/>
    <x v="0"/>
    <x v="0"/>
    <x v="3"/>
    <x v="1"/>
    <x v="3"/>
    <n v="4.7549999999999999"/>
    <n v="23.774999999999999"/>
  </r>
  <r>
    <s v="KJB-98240-098"/>
    <x v="422"/>
    <x v="877"/>
    <s v="L-L-1"/>
    <x v="1"/>
    <x v="877"/>
    <s v="cmiguelqo@exblog.jp"/>
    <s v="+1 (240) 449-8992"/>
    <s v="Hagerstown"/>
    <x v="0"/>
    <x v="0"/>
    <x v="3"/>
    <x v="1"/>
    <x v="0"/>
    <n v="15.85"/>
    <n v="79.25"/>
  </r>
  <r>
    <s v="JMS-48374-462"/>
    <x v="669"/>
    <x v="878"/>
    <s v="A-D-2.5"/>
    <x v="0"/>
    <x v="878"/>
    <n v="0"/>
    <s v="+1 (518) 618-9919"/>
    <s v="Albany"/>
    <x v="0"/>
    <x v="0"/>
    <x v="2"/>
    <x v="2"/>
    <x v="2"/>
    <n v="22.884999999999998"/>
    <n v="45.769999999999996"/>
  </r>
  <r>
    <s v="YIT-15877-117"/>
    <x v="670"/>
    <x v="879"/>
    <s v="R-D-1"/>
    <x v="2"/>
    <x v="879"/>
    <s v="mrocksqq@exblog.jp"/>
    <s v="+353 (731) 124-0228"/>
    <s v="Crossmolina"/>
    <x v="1"/>
    <x v="0"/>
    <x v="0"/>
    <x v="2"/>
    <x v="0"/>
    <n v="8.9499999999999993"/>
    <n v="8.9499999999999993"/>
  </r>
  <r>
    <s v="YVK-82679-655"/>
    <x v="341"/>
    <x v="880"/>
    <s v="R-M-0.5"/>
    <x v="4"/>
    <x v="880"/>
    <s v="yburrellsqr@vinaora.com"/>
    <s v="+1 (859) 101-4742"/>
    <s v="Lexington"/>
    <x v="0"/>
    <x v="0"/>
    <x v="0"/>
    <x v="0"/>
    <x v="1"/>
    <n v="5.97"/>
    <n v="23.88"/>
  </r>
  <r>
    <s v="TYH-81940-054"/>
    <x v="671"/>
    <x v="881"/>
    <s v="E-L-0.2"/>
    <x v="1"/>
    <x v="881"/>
    <s v="cgoodrumqs@goodreads.com"/>
    <s v="+1 (619) 944-5888"/>
    <s v="San Diego"/>
    <x v="0"/>
    <x v="1"/>
    <x v="1"/>
    <x v="1"/>
    <x v="3"/>
    <n v="4.4550000000000001"/>
    <n v="22.274999999999999"/>
  </r>
  <r>
    <s v="HTY-30660-254"/>
    <x v="672"/>
    <x v="882"/>
    <s v="R-M-1"/>
    <x v="3"/>
    <x v="882"/>
    <s v="jjefferysqt@blog.com"/>
    <n v="0"/>
    <s v="Los Angeles"/>
    <x v="0"/>
    <x v="0"/>
    <x v="0"/>
    <x v="0"/>
    <x v="0"/>
    <n v="9.9499999999999993"/>
    <n v="29.849999999999998"/>
  </r>
  <r>
    <s v="GPW-43956-761"/>
    <x v="673"/>
    <x v="883"/>
    <s v="E-L-0.5"/>
    <x v="5"/>
    <x v="883"/>
    <s v="bwardellqu@adobe.com"/>
    <s v="+1 (347) 311-2289"/>
    <s v="Brooklyn"/>
    <x v="0"/>
    <x v="0"/>
    <x v="1"/>
    <x v="1"/>
    <x v="1"/>
    <n v="8.91"/>
    <n v="53.46"/>
  </r>
  <r>
    <s v="DWY-56352-412"/>
    <x v="674"/>
    <x v="884"/>
    <s v="R-D-0.2"/>
    <x v="2"/>
    <x v="884"/>
    <s v="zwalisiakqv@ucsd.edu"/>
    <s v="+353 (848) 172-8155"/>
    <s v="Booterstown"/>
    <x v="1"/>
    <x v="0"/>
    <x v="0"/>
    <x v="2"/>
    <x v="3"/>
    <n v="2.6849999999999996"/>
    <n v="2.6849999999999996"/>
  </r>
  <r>
    <s v="PUH-55647-976"/>
    <x v="675"/>
    <x v="885"/>
    <s v="R-M-0.2"/>
    <x v="0"/>
    <x v="885"/>
    <s v="wleopoldqw@blogspot.com"/>
    <s v="+1 (352) 173-9191"/>
    <s v="Gainesville"/>
    <x v="0"/>
    <x v="1"/>
    <x v="0"/>
    <x v="0"/>
    <x v="3"/>
    <n v="2.9849999999999999"/>
    <n v="5.97"/>
  </r>
  <r>
    <s v="DTB-71371-705"/>
    <x v="539"/>
    <x v="886"/>
    <s v="L-D-1"/>
    <x v="2"/>
    <x v="886"/>
    <s v="cshaldersqx@cisco.com"/>
    <s v="+1 (305) 787-2810"/>
    <s v="Clearwater"/>
    <x v="0"/>
    <x v="0"/>
    <x v="3"/>
    <x v="2"/>
    <x v="0"/>
    <n v="12.95"/>
    <n v="12.95"/>
  </r>
  <r>
    <s v="ZDC-64769-740"/>
    <x v="676"/>
    <x v="887"/>
    <s v="E-M-0.5"/>
    <x v="2"/>
    <x v="887"/>
    <n v="0"/>
    <s v="+1 (865) 959-4075"/>
    <s v="Amarillo"/>
    <x v="0"/>
    <x v="1"/>
    <x v="1"/>
    <x v="0"/>
    <x v="1"/>
    <n v="8.25"/>
    <n v="8.25"/>
  </r>
  <r>
    <s v="TED-81959-419"/>
    <x v="677"/>
    <x v="888"/>
    <s v="A-L-2.5"/>
    <x v="1"/>
    <x v="888"/>
    <s v="nfurberqz@jugem.jp"/>
    <s v="+1 (817) 813-2784"/>
    <s v="Fort Worth"/>
    <x v="0"/>
    <x v="1"/>
    <x v="2"/>
    <x v="1"/>
    <x v="2"/>
    <n v="29.784999999999997"/>
    <n v="148.92499999999998"/>
  </r>
  <r>
    <s v="FDO-25756-141"/>
    <x v="629"/>
    <x v="889"/>
    <s v="A-L-2.5"/>
    <x v="3"/>
    <x v="889"/>
    <n v="0"/>
    <s v="+353 (706) 448-6304"/>
    <s v="Lusk"/>
    <x v="1"/>
    <x v="0"/>
    <x v="2"/>
    <x v="1"/>
    <x v="2"/>
    <n v="29.784999999999997"/>
    <n v="89.35499999999999"/>
  </r>
  <r>
    <s v="HKN-31467-517"/>
    <x v="662"/>
    <x v="890"/>
    <s v="L-M-1"/>
    <x v="5"/>
    <x v="890"/>
    <s v="ckeaver1@ucoz.com"/>
    <s v="+1 (850) 410-9647"/>
    <s v="Pensacola"/>
    <x v="0"/>
    <x v="1"/>
    <x v="3"/>
    <x v="0"/>
    <x v="0"/>
    <n v="14.55"/>
    <n v="87.300000000000011"/>
  </r>
  <r>
    <s v="POF-29666-012"/>
    <x v="102"/>
    <x v="891"/>
    <s v="R-D-0.5"/>
    <x v="2"/>
    <x v="891"/>
    <s v="sroseboroughr2@virginia.edu"/>
    <s v="+1 (253) 735-5179"/>
    <s v="Tacoma"/>
    <x v="0"/>
    <x v="0"/>
    <x v="0"/>
    <x v="2"/>
    <x v="1"/>
    <n v="5.3699999999999992"/>
    <n v="5.3699999999999992"/>
  </r>
  <r>
    <s v="IRX-59256-644"/>
    <x v="678"/>
    <x v="892"/>
    <s v="A-D-0.2"/>
    <x v="3"/>
    <x v="892"/>
    <s v="ckingwellr3@squarespace.com"/>
    <s v="+353 (182) 469-0985"/>
    <s v="Rathnew"/>
    <x v="1"/>
    <x v="0"/>
    <x v="2"/>
    <x v="2"/>
    <x v="3"/>
    <n v="2.9849999999999999"/>
    <n v="8.9550000000000001"/>
  </r>
  <r>
    <s v="LTN-89139-350"/>
    <x v="679"/>
    <x v="893"/>
    <s v="R-L-2.5"/>
    <x v="1"/>
    <x v="893"/>
    <s v="kcantor4@gmpg.org"/>
    <s v="+1 (260) 735-9621"/>
    <s v="Fort Wayne"/>
    <x v="0"/>
    <x v="0"/>
    <x v="0"/>
    <x v="1"/>
    <x v="2"/>
    <n v="27.484999999999996"/>
    <n v="137.42499999999998"/>
  </r>
  <r>
    <s v="TXF-79780-017"/>
    <x v="112"/>
    <x v="894"/>
    <s v="R-L-1"/>
    <x v="1"/>
    <x v="894"/>
    <s v="mblakemorer5@nsw.gov.au"/>
    <s v="+1 (806) 227-6812"/>
    <s v="Amarillo"/>
    <x v="0"/>
    <x v="1"/>
    <x v="0"/>
    <x v="1"/>
    <x v="0"/>
    <n v="11.95"/>
    <n v="59.75"/>
  </r>
  <r>
    <s v="ALM-80762-974"/>
    <x v="55"/>
    <x v="890"/>
    <s v="A-L-0.5"/>
    <x v="3"/>
    <x v="890"/>
    <s v="ckeaver1@ucoz.com"/>
    <s v="+1 (850) 410-9647"/>
    <s v="Pensacola"/>
    <x v="0"/>
    <x v="1"/>
    <x v="2"/>
    <x v="1"/>
    <x v="1"/>
    <n v="7.77"/>
    <n v="23.31"/>
  </r>
  <r>
    <s v="NXF-15738-707"/>
    <x v="680"/>
    <x v="895"/>
    <s v="R-D-0.5"/>
    <x v="0"/>
    <x v="895"/>
    <n v="0"/>
    <s v="+1 (301) 396-9701"/>
    <s v="Silver Spring"/>
    <x v="0"/>
    <x v="1"/>
    <x v="0"/>
    <x v="2"/>
    <x v="1"/>
    <n v="5.3699999999999992"/>
    <n v="10.739999999999998"/>
  </r>
  <r>
    <s v="MVV-19034-198"/>
    <x v="94"/>
    <x v="896"/>
    <s v="E-D-2.5"/>
    <x v="5"/>
    <x v="896"/>
    <n v="0"/>
    <s v="+1 (608) 138-8374"/>
    <s v="Madison"/>
    <x v="0"/>
    <x v="0"/>
    <x v="1"/>
    <x v="2"/>
    <x v="2"/>
    <n v="27.945"/>
    <n v="167.67000000000002"/>
  </r>
  <r>
    <s v="KUX-19632-830"/>
    <x v="160"/>
    <x v="897"/>
    <s v="E-D-0.2"/>
    <x v="5"/>
    <x v="897"/>
    <s v="cbernardotr9@wix.com"/>
    <s v="+1 (936) 783-5732"/>
    <s v="Conroe"/>
    <x v="0"/>
    <x v="0"/>
    <x v="1"/>
    <x v="2"/>
    <x v="3"/>
    <n v="3.645"/>
    <n v="21.87"/>
  </r>
  <r>
    <s v="SNZ-44595-152"/>
    <x v="681"/>
    <x v="898"/>
    <s v="R-L-1"/>
    <x v="0"/>
    <x v="898"/>
    <s v="kkemeryra@t.co"/>
    <s v="+1 (817) 407-3513"/>
    <s v="Denton"/>
    <x v="0"/>
    <x v="0"/>
    <x v="0"/>
    <x v="1"/>
    <x v="0"/>
    <n v="11.95"/>
    <n v="23.9"/>
  </r>
  <r>
    <s v="GQA-37241-629"/>
    <x v="502"/>
    <x v="899"/>
    <s v="A-M-0.2"/>
    <x v="0"/>
    <x v="899"/>
    <s v="fparlotrb@forbes.com"/>
    <s v="+1 (614) 706-1246"/>
    <s v="Columbus"/>
    <x v="0"/>
    <x v="0"/>
    <x v="2"/>
    <x v="0"/>
    <x v="3"/>
    <n v="3.375"/>
    <n v="6.75"/>
  </r>
  <r>
    <s v="WVV-79948-067"/>
    <x v="682"/>
    <x v="900"/>
    <s v="E-M-2.5"/>
    <x v="2"/>
    <x v="900"/>
    <s v="rcheakrc@tripadvisor.com"/>
    <n v="0"/>
    <s v="Bundoran"/>
    <x v="1"/>
    <x v="0"/>
    <x v="1"/>
    <x v="0"/>
    <x v="2"/>
    <n v="31.624999999999996"/>
    <n v="31.624999999999996"/>
  </r>
  <r>
    <s v="LHX-81117-166"/>
    <x v="683"/>
    <x v="901"/>
    <s v="R-L-1"/>
    <x v="4"/>
    <x v="901"/>
    <s v="kogeneayrd@utexas.edu"/>
    <s v="+1 (303) 637-0326"/>
    <s v="Aurora"/>
    <x v="0"/>
    <x v="1"/>
    <x v="0"/>
    <x v="1"/>
    <x v="0"/>
    <n v="11.95"/>
    <n v="47.8"/>
  </r>
  <r>
    <s v="GCD-75444-320"/>
    <x v="594"/>
    <x v="902"/>
    <s v="L-M-2.5"/>
    <x v="2"/>
    <x v="902"/>
    <s v="cayrere@symantec.com"/>
    <s v="+1 (386) 573-2575"/>
    <s v="Daytona Beach"/>
    <x v="0"/>
    <x v="1"/>
    <x v="3"/>
    <x v="0"/>
    <x v="2"/>
    <n v="33.464999999999996"/>
    <n v="33.464999999999996"/>
  </r>
  <r>
    <s v="SGA-30059-217"/>
    <x v="389"/>
    <x v="903"/>
    <s v="A-D-0.5"/>
    <x v="1"/>
    <x v="903"/>
    <s v="lkynetonrf@macromedia.com"/>
    <s v="+44 (618) 634-9365"/>
    <s v="Seaton"/>
    <x v="2"/>
    <x v="0"/>
    <x v="2"/>
    <x v="2"/>
    <x v="1"/>
    <n v="5.97"/>
    <n v="29.849999999999998"/>
  </r>
  <r>
    <s v="GNL-98714-885"/>
    <x v="583"/>
    <x v="904"/>
    <s v="R-M-1"/>
    <x v="3"/>
    <x v="904"/>
    <n v="0"/>
    <s v="+44 (123) 755-7484"/>
    <s v="Wirral"/>
    <x v="2"/>
    <x v="0"/>
    <x v="0"/>
    <x v="0"/>
    <x v="0"/>
    <n v="9.9499999999999993"/>
    <n v="29.849999999999998"/>
  </r>
  <r>
    <s v="OQA-93249-841"/>
    <x v="647"/>
    <x v="905"/>
    <s v="A-M-2.5"/>
    <x v="5"/>
    <x v="905"/>
    <n v="0"/>
    <s v="+1 (636) 143-8338"/>
    <s v="Saint Louis"/>
    <x v="0"/>
    <x v="0"/>
    <x v="2"/>
    <x v="0"/>
    <x v="2"/>
    <n v="25.874999999999996"/>
    <n v="155.24999999999997"/>
  </r>
  <r>
    <s v="DUV-12075-132"/>
    <x v="366"/>
    <x v="906"/>
    <s v="E-D-0.2"/>
    <x v="1"/>
    <x v="906"/>
    <n v="0"/>
    <s v="+1 (479) 204-9111"/>
    <s v="Fort Smith"/>
    <x v="0"/>
    <x v="1"/>
    <x v="1"/>
    <x v="2"/>
    <x v="3"/>
    <n v="3.645"/>
    <n v="18.225000000000001"/>
  </r>
  <r>
    <s v="DUV-12075-132"/>
    <x v="366"/>
    <x v="906"/>
    <s v="L-D-0.5"/>
    <x v="0"/>
    <x v="906"/>
    <n v="0"/>
    <s v="+1 (479) 204-9111"/>
    <s v="Fort Smith"/>
    <x v="0"/>
    <x v="1"/>
    <x v="3"/>
    <x v="2"/>
    <x v="1"/>
    <n v="7.77"/>
    <n v="15.54"/>
  </r>
  <r>
    <s v="KPO-24942-184"/>
    <x v="684"/>
    <x v="907"/>
    <s v="L-L-2.5"/>
    <x v="3"/>
    <x v="907"/>
    <n v="0"/>
    <s v="+353 (252) 896-2096"/>
    <s v="Bagenalstown"/>
    <x v="1"/>
    <x v="1"/>
    <x v="3"/>
    <x v="1"/>
    <x v="2"/>
    <n v="36.454999999999998"/>
    <n v="109.36499999999999"/>
  </r>
  <r>
    <s v="SRJ-79353-838"/>
    <x v="506"/>
    <x v="908"/>
    <s v="A-L-1"/>
    <x v="5"/>
    <x v="908"/>
    <n v="0"/>
    <s v="+1 (215) 872-6809"/>
    <s v="Philadelphia"/>
    <x v="0"/>
    <x v="1"/>
    <x v="2"/>
    <x v="1"/>
    <x v="0"/>
    <n v="12.95"/>
    <n v="77.699999999999989"/>
  </r>
  <r>
    <s v="XBV-40336-071"/>
    <x v="685"/>
    <x v="909"/>
    <s v="A-D-0.2"/>
    <x v="3"/>
    <x v="909"/>
    <n v="0"/>
    <s v="+353 (693) 290-4775"/>
    <s v="Watergrasshill"/>
    <x v="1"/>
    <x v="1"/>
    <x v="2"/>
    <x v="2"/>
    <x v="3"/>
    <n v="2.9849999999999999"/>
    <n v="8.9550000000000001"/>
  </r>
  <r>
    <s v="RLM-96511-467"/>
    <x v="191"/>
    <x v="910"/>
    <s v="R-L-2.5"/>
    <x v="2"/>
    <x v="910"/>
    <s v="jtewelsonrn@samsung.com"/>
    <s v="+1 (469) 573-8379"/>
    <s v="Dallas"/>
    <x v="0"/>
    <x v="1"/>
    <x v="0"/>
    <x v="1"/>
    <x v="2"/>
    <n v="27.484999999999996"/>
    <n v="27.484999999999996"/>
  </r>
  <r>
    <s v="AEZ-13242-456"/>
    <x v="686"/>
    <x v="906"/>
    <s v="R-M-0.5"/>
    <x v="1"/>
    <x v="906"/>
    <n v="0"/>
    <s v="+1 (479) 204-9111"/>
    <s v="Fort Smith"/>
    <x v="0"/>
    <x v="1"/>
    <x v="0"/>
    <x v="0"/>
    <x v="1"/>
    <n v="5.97"/>
    <n v="29.849999999999998"/>
  </r>
  <r>
    <s v="UME-75640-698"/>
    <x v="687"/>
    <x v="906"/>
    <s v="A-M-0.5"/>
    <x v="4"/>
    <x v="906"/>
    <n v="0"/>
    <s v="+1 (479) 204-9111"/>
    <s v="Fort Smith"/>
    <x v="0"/>
    <x v="1"/>
    <x v="2"/>
    <x v="0"/>
    <x v="1"/>
    <n v="6.75"/>
    <n v="27"/>
  </r>
  <r>
    <s v="GJC-66474-557"/>
    <x v="629"/>
    <x v="911"/>
    <s v="A-D-1"/>
    <x v="2"/>
    <x v="911"/>
    <s v="njennyrq@bigcartel.com"/>
    <s v="+1 (562) 679-4750"/>
    <s v="Whittier"/>
    <x v="0"/>
    <x v="1"/>
    <x v="2"/>
    <x v="2"/>
    <x v="0"/>
    <n v="9.9499999999999993"/>
    <n v="9.9499999999999993"/>
  </r>
  <r>
    <s v="IRV-20769-219"/>
    <x v="688"/>
    <x v="912"/>
    <s v="E-M-0.2"/>
    <x v="3"/>
    <x v="912"/>
    <n v="0"/>
    <s v="+44 (810) 927-9266"/>
    <s v="London"/>
    <x v="2"/>
    <x v="0"/>
    <x v="1"/>
    <x v="0"/>
    <x v="3"/>
    <n v="4.125"/>
    <n v="12.3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7670-51384-MA"/>
    <x v="0"/>
    <s v="aallner0@lulu.com"/>
    <s v="+1 (862) 817-0124"/>
    <s v="57999 Pepper Wood Alley"/>
    <s v="Paterson"/>
    <s v="United States"/>
    <n v="7505"/>
    <s v="Yes"/>
  </r>
  <r>
    <s v="73342-18763-UW"/>
    <x v="1"/>
    <s v="pbote1@yelp.com"/>
    <s v="+353 (913) 396-4653"/>
    <s v="2112 Ridgeway Hill"/>
    <s v="Crumlin"/>
    <s v="Ireland"/>
    <s v="D6W"/>
    <s v="No"/>
  </r>
  <r>
    <s v="21125-22134-PX"/>
    <x v="2"/>
    <s v="jredholes2@tmall.com"/>
    <s v="+1 (210) 986-6806"/>
    <s v="5214 Bartillon Park"/>
    <s v="San Antonio"/>
    <s v="United States"/>
    <n v="78205"/>
    <s v="Yes"/>
  </r>
  <r>
    <s v="71253-00052-RN"/>
    <x v="3"/>
    <s v="dazema3@facebook.com"/>
    <s v="+1 (217) 418-0714"/>
    <s v="27 Maywood Place"/>
    <s v="Springfield"/>
    <s v="United States"/>
    <n v="62711"/>
    <s v="Yes"/>
  </r>
  <r>
    <s v="23806-46781-OU"/>
    <x v="4"/>
    <m/>
    <s v="+353 (698) 362-9201"/>
    <s v="38980 Manitowish Junction"/>
    <s v="Cill Airne"/>
    <s v="Ireland"/>
    <s v="N41"/>
    <s v="No"/>
  </r>
  <r>
    <s v="86561-91660-RB"/>
    <x v="5"/>
    <m/>
    <s v="+1 (570) 289-7473"/>
    <s v="2651 Stoughton Place"/>
    <s v="Scranton"/>
    <s v="United States"/>
    <n v="18505"/>
    <s v="No"/>
  </r>
  <r>
    <s v="65223-29612-CB"/>
    <x v="6"/>
    <s v="slobe6@nifty.com"/>
    <s v="+1 (937) 954-4541"/>
    <s v="7005 Mariners Cove Place"/>
    <s v="Dayton"/>
    <s v="United States"/>
    <n v="45440"/>
    <s v="Yes"/>
  </r>
  <r>
    <s v="21134-81676-FR"/>
    <x v="7"/>
    <m/>
    <s v="+353 (507) 574-3034"/>
    <s v="7 Straubel Road"/>
    <s v="Kill"/>
    <s v="Ireland"/>
    <s v="P24"/>
    <s v="Yes"/>
  </r>
  <r>
    <s v="03396-68805-ZC"/>
    <x v="8"/>
    <s v="gpetracci8@livejournal.com"/>
    <s v="+1 (310) 868-1842"/>
    <s v="949 Paget Parkway"/>
    <s v="Los Angeles"/>
    <s v="United States"/>
    <n v="90045"/>
    <s v="No"/>
  </r>
  <r>
    <s v="61021-27840-ZN"/>
    <x v="9"/>
    <s v="rraven9@ed.gov"/>
    <s v="+1 (213) 263-0288"/>
    <s v="1 Reinke Avenue"/>
    <s v="Los Angeles"/>
    <s v="United States"/>
    <n v="90065"/>
    <s v="No"/>
  </r>
  <r>
    <s v="76239-90137-UQ"/>
    <x v="10"/>
    <s v="fferbera@businesswire.com"/>
    <s v="+1 (408) 383-5302"/>
    <s v="68 High Crossing Court"/>
    <s v="San Jose"/>
    <s v="United States"/>
    <n v="95160"/>
    <s v="No"/>
  </r>
  <r>
    <s v="49315-21985-BB"/>
    <x v="11"/>
    <s v="dphizackerlyb@utexas.edu"/>
    <s v="+1 (408) 533-6012"/>
    <s v="28643 Bluejay Crossing"/>
    <s v="San Jose"/>
    <s v="United States"/>
    <n v="95194"/>
    <s v="Yes"/>
  </r>
  <r>
    <s v="34136-36674-OM"/>
    <x v="12"/>
    <s v="rscholarc@nyu.edu"/>
    <s v="+1 (804) 420-0420"/>
    <s v="80915 Montana Park"/>
    <s v="Richmond"/>
    <s v="United States"/>
    <n v="23285"/>
    <s v="No"/>
  </r>
  <r>
    <s v="39396-12890-PE"/>
    <x v="13"/>
    <s v="tvanyutind@wix.com"/>
    <m/>
    <s v="331 Bunting Hill"/>
    <s v="Migrate"/>
    <s v="United States"/>
    <n v="41905"/>
    <s v="No"/>
  </r>
  <r>
    <s v="95875-73336-RG"/>
    <x v="14"/>
    <s v="ptrobee@wunderground.com"/>
    <s v="+1 (314) 240-7896"/>
    <s v="827 Declaration Plaza"/>
    <s v="Saint Louis"/>
    <s v="United States"/>
    <n v="63131"/>
    <s v="Yes"/>
  </r>
  <r>
    <s v="25473-43727-BY"/>
    <x v="15"/>
    <s v="loscroftf@ebay.co.uk"/>
    <m/>
    <s v="022 Roth Place"/>
    <s v="Philadelphia"/>
    <s v="United States"/>
    <n v="19172"/>
    <s v="No"/>
  </r>
  <r>
    <s v="99643-51048-IQ"/>
    <x v="16"/>
    <s v="malabasterg@hexun.com"/>
    <s v="+1 (971) 483-6255"/>
    <s v="3 Charing Cross Trail"/>
    <s v="Portland"/>
    <s v="United States"/>
    <n v="97271"/>
    <s v="No"/>
  </r>
  <r>
    <s v="62173-15287-CU"/>
    <x v="17"/>
    <s v="rbroxuph@jimdo.com"/>
    <s v="+1 (713) 663-1338"/>
    <s v="83517 Thierer Court"/>
    <s v="Houston"/>
    <s v="United States"/>
    <n v="77240"/>
    <s v="No"/>
  </r>
  <r>
    <s v="57611-05522-ST"/>
    <x v="18"/>
    <s v="predfordi@ow.ly"/>
    <m/>
    <s v="7337 Hayes Junction"/>
    <s v="Caherconlish"/>
    <s v="Ireland"/>
    <s v="F45"/>
    <s v="Yes"/>
  </r>
  <r>
    <s v="76664-37050-DT"/>
    <x v="19"/>
    <s v="acorradinoj@harvard.edu"/>
    <s v="+1 (646) 202-5965"/>
    <s v="698 Canary Terrace"/>
    <s v="New York City"/>
    <s v="United States"/>
    <n v="10060"/>
    <s v="Yes"/>
  </r>
  <r>
    <s v="84565-53984-SX"/>
    <x v="20"/>
    <m/>
    <s v="+353 (733) 405-3302"/>
    <s v="3 Northridge Crossing"/>
    <s v="Clondalkin"/>
    <s v="Ireland"/>
    <s v="D24"/>
    <s v="Yes"/>
  </r>
  <r>
    <s v="03090-88267-BQ"/>
    <x v="21"/>
    <s v="adavidowskyl@netvibes.com"/>
    <s v="+1 (616) 481-9962"/>
    <s v="9 Warrior Junction"/>
    <s v="Grand Rapids"/>
    <s v="United States"/>
    <n v="49560"/>
    <s v="No"/>
  </r>
  <r>
    <s v="37651-47492-NC"/>
    <x v="22"/>
    <s v="aantukm@kickstarter.com"/>
    <s v="+1 (941) 740-6268"/>
    <s v="77965 Lawn Park"/>
    <s v="Punta Gorda"/>
    <s v="United States"/>
    <n v="33982"/>
    <s v="Yes"/>
  </r>
  <r>
    <s v="95399-57205-HI"/>
    <x v="23"/>
    <s v="ikleinertn@timesonline.co.uk"/>
    <s v="+1 (360) 352-6598"/>
    <s v="1 Morningstar Lane"/>
    <s v="Vancouver"/>
    <s v="United States"/>
    <n v="98682"/>
    <s v="Yes"/>
  </r>
  <r>
    <s v="24010-66714-HW"/>
    <x v="24"/>
    <s v="cblofeldo@amazon.co.uk"/>
    <s v="+1 (303) 936-3357"/>
    <s v="013 Talisman Terrace"/>
    <s v="Englewood"/>
    <s v="United States"/>
    <n v="80150"/>
    <s v="No"/>
  </r>
  <r>
    <s v="07591-92789-UA"/>
    <x v="25"/>
    <m/>
    <s v="+1 (941) 267-4822"/>
    <s v="4 Mitchell Drive"/>
    <s v="Punta Gorda"/>
    <s v="United States"/>
    <n v="33982"/>
    <s v="Yes"/>
  </r>
  <r>
    <s v="49231-44455-IC"/>
    <x v="26"/>
    <s v="sshalesq@umich.edu"/>
    <s v="+1 (707) 881-5004"/>
    <s v="74 Bultman Plaza"/>
    <s v="Petaluma"/>
    <s v="United States"/>
    <n v="94975"/>
    <s v="Yes"/>
  </r>
  <r>
    <s v="50124-88608-EO"/>
    <x v="27"/>
    <s v="vdanneilr@mtv.com"/>
    <s v="+353 (751) 346-0399"/>
    <s v="5626 Darwin Avenue"/>
    <s v="Tralee"/>
    <s v="Ireland"/>
    <s v="V92"/>
    <s v="No"/>
  </r>
  <r>
    <s v="00888-74814-UZ"/>
    <x v="28"/>
    <s v="tnewburys@usda.gov"/>
    <s v="+353 (803) 587-0026"/>
    <s v="79526 Bultman Lane"/>
    <s v="Clonskeagh"/>
    <s v="Ireland"/>
    <s v="D04"/>
    <s v="No"/>
  </r>
  <r>
    <s v="14158-30713-OB"/>
    <x v="29"/>
    <s v="mcalcuttt@baidu.com"/>
    <s v="+353 (928) 869-1762"/>
    <s v="4389 Russell Way"/>
    <s v="Rathwire"/>
    <s v="Ireland"/>
    <s v="Y25"/>
    <s v="Yes"/>
  </r>
  <r>
    <s v="51427-89175-QJ"/>
    <x v="30"/>
    <m/>
    <s v="+1 (303) 486-9517"/>
    <s v="95 Straubel Hill"/>
    <s v="Aurora"/>
    <s v="United States"/>
    <n v="80044"/>
    <s v="No"/>
  </r>
  <r>
    <s v="52082-49024-ON"/>
    <x v="31"/>
    <s v="rleivesleyv@canalblog.com"/>
    <s v="+1 (212) 535-7791"/>
    <s v="91 Stephen Drive"/>
    <s v="Jamaica"/>
    <s v="United States"/>
    <n v="11407"/>
    <s v="No"/>
  </r>
  <r>
    <s v="04540-43685-DV"/>
    <x v="32"/>
    <s v="nbasezziw@webeden.co.uk"/>
    <s v="+353 (125) 815-7345"/>
    <s v="923 Mallard Junction"/>
    <s v="Bailieborough"/>
    <s v="Ireland"/>
    <s v="C15"/>
    <s v="Yes"/>
  </r>
  <r>
    <s v="39123-12846-YJ"/>
    <x v="33"/>
    <s v="ggatheralx@123-reg.co.uk"/>
    <m/>
    <s v="40 Clemons Place"/>
    <s v="Grand Forks"/>
    <s v="United States"/>
    <n v="58207"/>
    <s v="No"/>
  </r>
  <r>
    <s v="44981-99666-XB"/>
    <x v="34"/>
    <s v="uwelberryy@ebay.co.uk"/>
    <s v="+44 (392) 503-8132"/>
    <s v="40915 Schlimgen Park"/>
    <s v="Upton"/>
    <s v="United Kingdom"/>
    <s v="DN21"/>
    <s v="Yes"/>
  </r>
  <r>
    <s v="24825-51803-CQ"/>
    <x v="35"/>
    <s v="feilhartz@who.int"/>
    <s v="+1 (304) 510-6095"/>
    <s v="6966 Victoria Street"/>
    <s v="Charleston"/>
    <s v="United States"/>
    <n v="25362"/>
    <s v="No"/>
  </r>
  <r>
    <s v="77634-13918-GJ"/>
    <x v="36"/>
    <s v="zponting10@altervista.org"/>
    <s v="+1 (501) 172-1476"/>
    <s v="7118 Holmberg Court"/>
    <s v="Little Rock"/>
    <s v="United States"/>
    <n v="72204"/>
    <s v="No"/>
  </r>
  <r>
    <s v="13694-25001-LX"/>
    <x v="37"/>
    <s v="sstrase11@booking.com"/>
    <s v="+1 (303) 579-8015"/>
    <s v="5 Forest Lane"/>
    <s v="Denver"/>
    <s v="United States"/>
    <n v="80291"/>
    <s v="No"/>
  </r>
  <r>
    <s v="08523-01791-TI"/>
    <x v="38"/>
    <s v="dde12@unesco.org"/>
    <s v="+1 (612) 492-5160"/>
    <s v="0817 Dennis Street"/>
    <s v="Minneapolis"/>
    <s v="United States"/>
    <n v="55458"/>
    <s v="No"/>
  </r>
  <r>
    <s v="49860-68865-AB"/>
    <x v="39"/>
    <m/>
    <m/>
    <s v="469 Paget Place"/>
    <s v="Tucson"/>
    <s v="United States"/>
    <n v="85715"/>
    <s v="Yes"/>
  </r>
  <r>
    <s v="21240-83132-SP"/>
    <x v="40"/>
    <m/>
    <s v="+1 (504) 545-1478"/>
    <s v="664 Erie Place"/>
    <s v="New Orleans"/>
    <s v="United States"/>
    <n v="70116"/>
    <s v="No"/>
  </r>
  <r>
    <s v="08350-81623-TF"/>
    <x v="41"/>
    <s v="lyeoland15@pbs.org"/>
    <s v="+1 (860) 576-2887"/>
    <s v="8510 Merrick Road"/>
    <s v="Hartford"/>
    <s v="United States"/>
    <n v="6183"/>
    <s v="Yes"/>
  </r>
  <r>
    <s v="73284-01385-SJ"/>
    <x v="42"/>
    <s v="atolworthy16@toplist.cz"/>
    <s v="+1 (801) 722-4425"/>
    <s v="74 Shopko Way"/>
    <s v="Ogden"/>
    <s v="United States"/>
    <n v="84409"/>
    <s v="Yes"/>
  </r>
  <r>
    <s v="04152-34436-IE"/>
    <x v="43"/>
    <m/>
    <s v="+1 (617) 493-7594"/>
    <s v="7625 Starling Court"/>
    <s v="Boston"/>
    <s v="United States"/>
    <n v="2216"/>
    <s v="No"/>
  </r>
  <r>
    <s v="06631-86965-XP"/>
    <x v="44"/>
    <s v="obaudassi18@seesaa.net"/>
    <s v="+1 (585) 356-6251"/>
    <s v="55 Dottie Court"/>
    <s v="Rochester"/>
    <s v="United States"/>
    <n v="14604"/>
    <s v="Yes"/>
  </r>
  <r>
    <s v="54619-08558-ZU"/>
    <x v="45"/>
    <s v="pkingsbury19@comcast.net"/>
    <s v="+1 (917) 705-8224"/>
    <s v="28 Loftsgordon Place"/>
    <s v="Bronx"/>
    <s v="United States"/>
    <n v="10469"/>
    <s v="No"/>
  </r>
  <r>
    <s v="85589-17020-CX"/>
    <x v="46"/>
    <m/>
    <s v="+1 (205) 923-1460"/>
    <s v="7586 Logan Avenue"/>
    <s v="Birmingham"/>
    <s v="United States"/>
    <n v="35205"/>
    <s v="Yes"/>
  </r>
  <r>
    <s v="36078-91009-WU"/>
    <x v="47"/>
    <s v="acurley1b@hao123.com"/>
    <s v="+1 (760) 840-3808"/>
    <s v="45098 Scott Drive"/>
    <s v="San Bernardino"/>
    <s v="United States"/>
    <n v="92415"/>
    <s v="Yes"/>
  </r>
  <r>
    <s v="15770-27099-GX"/>
    <x v="48"/>
    <s v="rmcgilvary1c@tamu.edu"/>
    <m/>
    <s v="496 Rockefeller Court"/>
    <s v="Norfolk"/>
    <s v="United States"/>
    <n v="23514"/>
    <s v="No"/>
  </r>
  <r>
    <s v="91460-04823-BX"/>
    <x v="49"/>
    <s v="ipikett1d@xinhuanet.com"/>
    <s v="+1 (202) 871-9039"/>
    <s v="5892 Hauk Drive"/>
    <s v="Washington"/>
    <s v="United States"/>
    <n v="20409"/>
    <s v="No"/>
  </r>
  <r>
    <s v="45089-52817-WN"/>
    <x v="50"/>
    <s v="ibouldon1e@gizmodo.com"/>
    <s v="+1 (754) 391-4736"/>
    <s v="925 Barby Circle"/>
    <s v="Fort Lauderdale"/>
    <s v="United States"/>
    <n v="33355"/>
    <s v="No"/>
  </r>
  <r>
    <s v="76447-50326-IC"/>
    <x v="51"/>
    <s v="kflanders1f@over-blog.com"/>
    <s v="+353 (467) 720-7274"/>
    <s v="88 Blue Bill Park Avenue"/>
    <s v="Crumlin"/>
    <s v="Ireland"/>
    <s v="D6W"/>
    <s v="Yes"/>
  </r>
  <r>
    <s v="26333-67911-OL"/>
    <x v="52"/>
    <s v="hmattioli1g@webmd.com"/>
    <m/>
    <s v="126 Valley Edge Street"/>
    <s v="Kinloch"/>
    <s v="United Kingdom"/>
    <s v="PH43"/>
    <s v="No"/>
  </r>
  <r>
    <s v="40768-49176-BL"/>
    <x v="53"/>
    <s v="hrubberts1h@google.com.hk"/>
    <s v="+1 (801) 635-8791"/>
    <s v="459 Russell Center"/>
    <s v="Provo"/>
    <s v="United States"/>
    <n v="84605"/>
    <s v="No"/>
  </r>
  <r>
    <s v="22107-86640-SB"/>
    <x v="54"/>
    <s v="agillard1i@issuu.com"/>
    <s v="+1 (419) 663-2236"/>
    <s v="97490 Susan Avenue"/>
    <s v="Toledo"/>
    <s v="United States"/>
    <n v="43666"/>
    <s v="No"/>
  </r>
  <r>
    <s v="09960-34242-LZ"/>
    <x v="55"/>
    <m/>
    <s v="+1 (609) 409-7044"/>
    <s v="44 Oneill Parkway"/>
    <s v="Trenton"/>
    <s v="United States"/>
    <n v="8650"/>
    <s v="No"/>
  </r>
  <r>
    <s v="04671-85591-RT"/>
    <x v="56"/>
    <s v="tgrizard1k@odnoklassniki.ru"/>
    <s v="+1 (813) 243-2150"/>
    <s v="6 Knutson Pass"/>
    <s v="Tampa"/>
    <s v="United States"/>
    <n v="33686"/>
    <s v="Yes"/>
  </r>
  <r>
    <s v="25729-68859-UA"/>
    <x v="57"/>
    <s v="rrelton1l@stanford.edu"/>
    <s v="+1 (850) 626-1181"/>
    <s v="2484 Reindahl Court"/>
    <s v="Pensacola"/>
    <s v="United States"/>
    <n v="32590"/>
    <s v="No"/>
  </r>
  <r>
    <s v="05501-86351-NX"/>
    <x v="58"/>
    <m/>
    <s v="+1 (813) 759-3534"/>
    <s v="3 Mockingbird Plaza"/>
    <s v="Zephyrhills"/>
    <s v="United States"/>
    <n v="33543"/>
    <s v="Yes"/>
  </r>
  <r>
    <s v="04521-04300-OK"/>
    <x v="59"/>
    <s v="sgilroy1n@eepurl.com"/>
    <m/>
    <s v="9120 Harbort Terrace"/>
    <s v="Saint Paul"/>
    <s v="United States"/>
    <n v="55123"/>
    <s v="Yes"/>
  </r>
  <r>
    <s v="58689-55264-VK"/>
    <x v="60"/>
    <s v="ccottingham1o@wikipedia.org"/>
    <s v="+1 (260) 764-1820"/>
    <s v="394 Logan Road"/>
    <s v="Fort Wayne"/>
    <s v="United States"/>
    <n v="46862"/>
    <s v="No"/>
  </r>
  <r>
    <s v="79436-73011-MM"/>
    <x v="61"/>
    <m/>
    <s v="+44 (177) 260-5076"/>
    <s v="5841 Atwood Lane"/>
    <s v="Wootton"/>
    <s v="United Kingdom"/>
    <s v="NN4"/>
    <s v="Yes"/>
  </r>
  <r>
    <s v="65552-60476-KY"/>
    <x v="62"/>
    <m/>
    <s v="+1 (239) 347-9766"/>
    <s v="856 Bonner Parkway"/>
    <s v="Naples"/>
    <s v="United States"/>
    <n v="34114"/>
    <s v="Yes"/>
  </r>
  <r>
    <s v="69904-02729-YS"/>
    <x v="63"/>
    <s v="adykes1r@eventbrite.com"/>
    <s v="+1 (312) 111-6203"/>
    <s v="31 Northport Terrace"/>
    <s v="Chicago"/>
    <s v="United States"/>
    <n v="60681"/>
    <s v="No"/>
  </r>
  <r>
    <s v="01433-04270-AX"/>
    <x v="64"/>
    <m/>
    <s v="+1 (973) 434-8662"/>
    <s v="48053 8th Crossing"/>
    <s v="Newark"/>
    <s v="United States"/>
    <n v="7104"/>
    <s v="Yes"/>
  </r>
  <r>
    <s v="14204-14186-LA"/>
    <x v="65"/>
    <s v="acockrem1t@engadget.com"/>
    <s v="+1 (571) 316-8217"/>
    <s v="1 Sherman Alley"/>
    <s v="Vienna"/>
    <s v="United States"/>
    <n v="22184"/>
    <s v="Yes"/>
  </r>
  <r>
    <s v="32948-34398-HC"/>
    <x v="66"/>
    <s v="bumpleby1u@soundcloud.com"/>
    <s v="+1 (682) 627-0888"/>
    <s v="710 Prairie Rose Terrace"/>
    <s v="Fort Worth"/>
    <s v="United States"/>
    <n v="76178"/>
    <s v="Yes"/>
  </r>
  <r>
    <s v="77343-52608-FF"/>
    <x v="67"/>
    <s v="nsaleway1v@dedecms.com"/>
    <s v="+1 (323) 473-0294"/>
    <s v="0780 Anthes Plaza"/>
    <s v="Burbank"/>
    <s v="United States"/>
    <n v="91505"/>
    <s v="No"/>
  </r>
  <r>
    <s v="42770-36274-QA"/>
    <x v="68"/>
    <s v="hgoulter1w@abc.net.au"/>
    <s v="+1 (423) 764-7751"/>
    <s v="2081 Mariners Cove Drive"/>
    <s v="Kingsport"/>
    <s v="United States"/>
    <n v="37665"/>
    <s v="No"/>
  </r>
  <r>
    <s v="14103-58987-ZU"/>
    <x v="69"/>
    <s v="grizzello1x@symantec.com"/>
    <s v="+44 (247) 225-8003"/>
    <s v="21 Schmedeman Crossing"/>
    <s v="Liverpool"/>
    <s v="United Kingdom"/>
    <s v="L33"/>
    <s v="Yes"/>
  </r>
  <r>
    <s v="69958-32065-SW"/>
    <x v="70"/>
    <s v="slist1y@mapquest.com"/>
    <s v="+1 (614) 279-9816"/>
    <s v="7123 Algoma Center"/>
    <s v="Columbus"/>
    <s v="United States"/>
    <n v="43231"/>
    <s v="No"/>
  </r>
  <r>
    <s v="69533-84907-FA"/>
    <x v="71"/>
    <s v="sedmondson1z@theguardian.com"/>
    <s v="+353 (248) 428-7978"/>
    <s v="4752 International Point"/>
    <s v="Newmarket on Fergus"/>
    <s v="Ireland"/>
    <s v="P17"/>
    <s v="No"/>
  </r>
  <r>
    <s v="76005-95461-CI"/>
    <x v="72"/>
    <m/>
    <s v="+1 (504) 209-2724"/>
    <s v="731 David Park"/>
    <s v="New Orleans"/>
    <s v="United States"/>
    <n v="70183"/>
    <s v="No"/>
  </r>
  <r>
    <s v="15395-90855-VB"/>
    <x v="73"/>
    <m/>
    <s v="+1 (704) 799-5219"/>
    <s v="247 Helena Drive"/>
    <s v="Charlotte"/>
    <s v="United States"/>
    <n v="28230"/>
    <s v="Yes"/>
  </r>
  <r>
    <s v="80640-45811-LB"/>
    <x v="74"/>
    <s v="jrangall22@newsvine.com"/>
    <s v="+1 (781) 512-6637"/>
    <s v="0 Grasskamp Lane"/>
    <s v="Springfield"/>
    <s v="United States"/>
    <n v="1114"/>
    <s v="Yes"/>
  </r>
  <r>
    <s v="28476-04082-GR"/>
    <x v="75"/>
    <s v="kboorn23@ezinearticles.com"/>
    <s v="+353 (359) 134-1550"/>
    <s v="9513 Meadow Ridge Parkway"/>
    <s v="Listowel"/>
    <s v="Ireland"/>
    <s v="V31"/>
    <s v="Yes"/>
  </r>
  <r>
    <s v="12018-75670-EU"/>
    <x v="76"/>
    <m/>
    <s v="+353 (569) 458-9673"/>
    <s v="4418 Quincy Terrace"/>
    <s v="Moycullen"/>
    <s v="Ireland"/>
    <s v="A41"/>
    <s v="Yes"/>
  </r>
  <r>
    <s v="86437-17399-FK"/>
    <x v="77"/>
    <s v="celgey25@webs.com"/>
    <s v="+1 (432) 261-0702"/>
    <s v="45 Marcy Crossing"/>
    <s v="Midland"/>
    <s v="United States"/>
    <n v="79705"/>
    <s v="No"/>
  </r>
  <r>
    <s v="62979-53167-ML"/>
    <x v="78"/>
    <s v="lmizzi26@rakuten.co.jp"/>
    <s v="+1 (214) 719-8530"/>
    <s v="74 Atwood Lane"/>
    <s v="Dallas"/>
    <s v="United States"/>
    <n v="75323"/>
    <s v="Yes"/>
  </r>
  <r>
    <s v="54810-81899-HL"/>
    <x v="79"/>
    <s v="cgiacomazzo27@jigsy.com"/>
    <s v="+1 (571) 703-2064"/>
    <s v="817 Ridgeway Hill"/>
    <s v="Dulles"/>
    <s v="United States"/>
    <n v="20189"/>
    <s v="No"/>
  </r>
  <r>
    <s v="26103-41504-IB"/>
    <x v="80"/>
    <s v="aarnow28@arizona.edu"/>
    <s v="+1 (650) 238-1964"/>
    <s v="12 Oakridge Court"/>
    <s v="Oakland"/>
    <s v="United States"/>
    <n v="94627"/>
    <s v="Yes"/>
  </r>
  <r>
    <s v="76534-45229-SG"/>
    <x v="81"/>
    <s v="syann29@senate.gov"/>
    <s v="+1 (719) 803-5276"/>
    <s v="4 Farmco Place"/>
    <s v="Colorado Springs"/>
    <s v="United States"/>
    <n v="80930"/>
    <s v="Yes"/>
  </r>
  <r>
    <s v="81744-27332-RR"/>
    <x v="82"/>
    <s v="bnaulls2a@tiny.cc"/>
    <s v="+353 (809) 128-0755"/>
    <s v="595 Melby Avenue"/>
    <s v="Adare"/>
    <s v="Ireland"/>
    <s v="H54"/>
    <s v="Yes"/>
  </r>
  <r>
    <s v="91513-75657-PH"/>
    <x v="83"/>
    <m/>
    <s v="+1 (716) 869-3749"/>
    <s v="80 Jana Avenue"/>
    <s v="Buffalo"/>
    <s v="United States"/>
    <n v="14205"/>
    <s v="Yes"/>
  </r>
  <r>
    <s v="30373-66619-CB"/>
    <x v="84"/>
    <s v="zsherewood2c@apache.org"/>
    <s v="+1 (209) 433-7924"/>
    <s v="1325 Jay Terrace"/>
    <s v="Fresno"/>
    <s v="United States"/>
    <n v="93715"/>
    <s v="No"/>
  </r>
  <r>
    <s v="31582-23562-FM"/>
    <x v="85"/>
    <s v="jdufaire2d@fc2.com"/>
    <m/>
    <s v="8 Buell Junction"/>
    <s v="Fort Worth"/>
    <s v="United States"/>
    <n v="76121"/>
    <s v="No"/>
  </r>
  <r>
    <s v="58638-01029-CB"/>
    <x v="86"/>
    <s v="bmcamish2e@tripadvisor.com"/>
    <m/>
    <s v="5484 Stephen Court"/>
    <s v="Oklahoma City"/>
    <s v="United States"/>
    <n v="73179"/>
    <s v="Yes"/>
  </r>
  <r>
    <s v="81431-12577-VD"/>
    <x v="87"/>
    <s v="bkeaveney2f@netlog.com"/>
    <m/>
    <s v="67319 Redwing Parkway"/>
    <s v="Beaumont"/>
    <s v="United States"/>
    <n v="77705"/>
    <s v="No"/>
  </r>
  <r>
    <s v="68894-91205-MP"/>
    <x v="88"/>
    <s v="egrise2g@cargocollective.com"/>
    <m/>
    <s v="92 Becker Circle"/>
    <s v="Reno"/>
    <s v="United States"/>
    <n v="89519"/>
    <s v="No"/>
  </r>
  <r>
    <s v="87602-55754-VN"/>
    <x v="89"/>
    <s v="tgottelier2h@vistaprint.com"/>
    <s v="+1 (816) 743-8492"/>
    <s v="426 Division Avenue"/>
    <s v="Kansas City"/>
    <s v="United States"/>
    <n v="64136"/>
    <s v="No"/>
  </r>
  <r>
    <s v="39181-35745-WH"/>
    <x v="90"/>
    <m/>
    <s v="+353 (576) 222-5069"/>
    <s v="290 Ilene Street"/>
    <s v="Crumlin"/>
    <s v="Ireland"/>
    <s v="D6W"/>
    <s v="Yes"/>
  </r>
  <r>
    <s v="30381-64762-NG"/>
    <x v="91"/>
    <s v="agreenhead2j@dailymail.co.uk"/>
    <s v="+1 (951) 797-0738"/>
    <s v="0062 Spenser Place"/>
    <s v="Corona"/>
    <s v="United States"/>
    <n v="92878"/>
    <s v="No"/>
  </r>
  <r>
    <s v="17503-27693-ZH"/>
    <x v="92"/>
    <m/>
    <s v="+1 (512) 430-4374"/>
    <s v="7 Brentwood Plaza"/>
    <s v="Austin"/>
    <s v="United States"/>
    <n v="78759"/>
    <s v="Yes"/>
  </r>
  <r>
    <s v="89442-35633-HJ"/>
    <x v="93"/>
    <s v="elangcaster2l@spotify.com"/>
    <s v="+44 (547) 590-3103"/>
    <s v="3658 Jenna Street"/>
    <s v="Normanton"/>
    <s v="United Kingdom"/>
    <s v="LE15"/>
    <s v="Yes"/>
  </r>
  <r>
    <s v="13654-85265-IL"/>
    <x v="94"/>
    <m/>
    <m/>
    <s v="30178 Claremont Road"/>
    <s v="Charlesland"/>
    <s v="Ireland"/>
    <s v="A63"/>
    <s v="Yes"/>
  </r>
  <r>
    <s v="40946-22090-FP"/>
    <x v="95"/>
    <s v="nmagauran2n@51.la"/>
    <m/>
    <s v="567 Artisan Place"/>
    <s v="Fresno"/>
    <s v="United States"/>
    <n v="93762"/>
    <s v="No"/>
  </r>
  <r>
    <s v="29050-93691-TS"/>
    <x v="96"/>
    <s v="vkirdsch2o@google.fr"/>
    <m/>
    <s v="0263 Golf Street"/>
    <s v="Saint Louis"/>
    <s v="United States"/>
    <n v="63150"/>
    <s v="No"/>
  </r>
  <r>
    <s v="64395-74865-WF"/>
    <x v="97"/>
    <s v="iwhapple2p@com.com"/>
    <s v="+1 (559) 522-1152"/>
    <s v="41598 Everett Drive"/>
    <s v="Fresno"/>
    <s v="United States"/>
    <n v="93726"/>
    <s v="No"/>
  </r>
  <r>
    <s v="81861-66046-SU"/>
    <x v="98"/>
    <m/>
    <s v="+353 (338) 743-8327"/>
    <s v="251 Welch Parkway"/>
    <s v="Confey"/>
    <s v="Ireland"/>
    <s v="A86"/>
    <s v="No"/>
  </r>
  <r>
    <s v="13366-78506-KP"/>
    <x v="99"/>
    <m/>
    <s v="+1 (614) 370-6392"/>
    <s v="8671 David Park"/>
    <s v="Columbus"/>
    <s v="United States"/>
    <n v="43210"/>
    <s v="Yes"/>
  </r>
  <r>
    <s v="08847-29858-HN"/>
    <x v="100"/>
    <m/>
    <s v="+1 (209) 148-6668"/>
    <s v="7700 Melby Park"/>
    <s v="Stockton"/>
    <s v="United States"/>
    <n v="95205"/>
    <s v="Yes"/>
  </r>
  <r>
    <s v="00539-42510-RY"/>
    <x v="101"/>
    <s v="nyoules2t@reference.com"/>
    <s v="+353 (641) 846-7654"/>
    <s v="12461 Dryden Pass"/>
    <s v="Edgeworthstown"/>
    <s v="Ireland"/>
    <s v="E25"/>
    <s v="Yes"/>
  </r>
  <r>
    <s v="45190-08727-NV"/>
    <x v="102"/>
    <s v="daizikovitz2u@answers.com"/>
    <s v="+353 (766) 141-6317"/>
    <s v="7 Northland Court"/>
    <s v="Leixlip"/>
    <s v="Ireland"/>
    <s v="A86"/>
    <s v="Yes"/>
  </r>
  <r>
    <s v="87049-37901-FU"/>
    <x v="103"/>
    <s v="brevel2v@fastcompany.com"/>
    <s v="+1 (585) 775-6952"/>
    <s v="6168 Westend Plaza"/>
    <s v="Rochester"/>
    <s v="United States"/>
    <n v="14652"/>
    <s v="No"/>
  </r>
  <r>
    <s v="34015-31593-JC"/>
    <x v="104"/>
    <s v="epriddis2w@nationalgeographic.com"/>
    <s v="+1 (205) 133-0205"/>
    <s v="62 Amoth Terrace"/>
    <s v="Tuscaloosa"/>
    <s v="United States"/>
    <n v="35487"/>
    <s v="No"/>
  </r>
  <r>
    <s v="90305-50099-SV"/>
    <x v="105"/>
    <s v="qveel2x@jugem.jp"/>
    <s v="+1 (713) 750-9202"/>
    <s v="378 Shopko Center"/>
    <s v="Houston"/>
    <s v="United States"/>
    <n v="77260"/>
    <s v="Yes"/>
  </r>
  <r>
    <s v="55871-61935-MF"/>
    <x v="106"/>
    <s v="lconyers2y@twitter.com"/>
    <s v="+1 (915) 476-5712"/>
    <s v="778 Summer Ridge Junction"/>
    <s v="El Paso"/>
    <s v="United States"/>
    <n v="88514"/>
    <s v="No"/>
  </r>
  <r>
    <s v="15405-60469-TM"/>
    <x v="107"/>
    <s v="pwye2z@dagondesign.com"/>
    <s v="+1 (719) 620-1128"/>
    <s v="7 Dorton Terrace"/>
    <s v="Colorado Springs"/>
    <s v="United States"/>
    <n v="80935"/>
    <s v="Yes"/>
  </r>
  <r>
    <s v="06953-94794-FB"/>
    <x v="108"/>
    <m/>
    <s v="+1 (260) 613-2279"/>
    <s v="07 Roxbury Street"/>
    <s v="Fort Wayne"/>
    <s v="United States"/>
    <n v="46862"/>
    <s v="No"/>
  </r>
  <r>
    <s v="22305-40299-CY"/>
    <x v="109"/>
    <s v="tsheryn31@mtv.com"/>
    <s v="+1 (516) 826-3780"/>
    <s v="58147 Eagle Crest Court"/>
    <s v="Port Washington"/>
    <s v="United States"/>
    <n v="11054"/>
    <s v="Yes"/>
  </r>
  <r>
    <s v="09020-56774-GU"/>
    <x v="110"/>
    <s v="mredgrave32@cargocollective.com"/>
    <s v="+1 (413) 691-2892"/>
    <s v="61022 Helena Street"/>
    <s v="Springfield"/>
    <s v="United States"/>
    <n v="1105"/>
    <s v="Yes"/>
  </r>
  <r>
    <s v="92926-08470-YS"/>
    <x v="111"/>
    <s v="bfominov33@yale.edu"/>
    <m/>
    <s v="305 Tennyson Court"/>
    <s v="Pensacola"/>
    <s v="United States"/>
    <n v="32575"/>
    <s v="No"/>
  </r>
  <r>
    <s v="07250-63194-JO"/>
    <x v="112"/>
    <s v="scritchlow34@un.org"/>
    <s v="+1 (804) 428-7292"/>
    <s v="6886 Oxford Hill"/>
    <s v="Richmond"/>
    <s v="United States"/>
    <n v="23242"/>
    <s v="No"/>
  </r>
  <r>
    <s v="63787-96257-TQ"/>
    <x v="113"/>
    <s v="msteptow35@earthlink.net"/>
    <s v="+353 (266) 235-5189"/>
    <s v="368 Ridgeview Trail"/>
    <s v="Cherryville"/>
    <s v="Ireland"/>
    <s v="P31"/>
    <s v="No"/>
  </r>
  <r>
    <s v="49530-25460-RW"/>
    <x v="114"/>
    <m/>
    <s v="+1 (304) 532-7229"/>
    <s v="39749 Bobwhite Plaza"/>
    <s v="Huntington"/>
    <s v="United States"/>
    <n v="25705"/>
    <s v="No"/>
  </r>
  <r>
    <s v="66508-21373-OQ"/>
    <x v="115"/>
    <s v="imulliner37@pinterest.com"/>
    <s v="+44 (331) 777-9556"/>
    <s v="61 Oak Valley Trail"/>
    <s v="Birmingham"/>
    <s v="United Kingdom"/>
    <s v="B40"/>
    <s v="No"/>
  </r>
  <r>
    <s v="20203-03950-FY"/>
    <x v="116"/>
    <s v="gstandley38@dion.ne.jp"/>
    <s v="+353 (521) 138-4331"/>
    <s v="4 Thompson Drive"/>
    <s v="Killorglin"/>
    <s v="Ireland"/>
    <s v="H14"/>
    <s v="Yes"/>
  </r>
  <r>
    <s v="83895-90735-XH"/>
    <x v="117"/>
    <s v="bdrage39@youku.com"/>
    <s v="+1 (937) 566-3449"/>
    <s v="3584 7th Parkway"/>
    <s v="Dayton"/>
    <s v="United States"/>
    <n v="45432"/>
    <s v="No"/>
  </r>
  <r>
    <s v="61954-61462-RJ"/>
    <x v="118"/>
    <s v="myallop3a@fema.gov"/>
    <s v="+1 (907) 267-1236"/>
    <s v="1 Beilfuss Junction"/>
    <s v="Anchorage"/>
    <s v="United States"/>
    <n v="99507"/>
    <s v="Yes"/>
  </r>
  <r>
    <s v="47939-53158-LS"/>
    <x v="119"/>
    <s v="cswitsur3b@chronoengine.com"/>
    <s v="+1 (615) 791-3142"/>
    <s v="57942 North Point"/>
    <s v="Nashville"/>
    <s v="United States"/>
    <n v="37215"/>
    <s v="No"/>
  </r>
  <r>
    <s v="38903-46478-ZE"/>
    <x v="120"/>
    <s v="ehows3c@devhub.com"/>
    <s v="+1 (760) 706-9092"/>
    <s v="343 Burning Wood Court"/>
    <s v="Los Angeles"/>
    <s v="United States"/>
    <n v="90040"/>
    <s v="Yes"/>
  </r>
  <r>
    <s v="76841-77583-BJ"/>
    <x v="121"/>
    <s v="sbecaris3d@google.ru"/>
    <s v="+1 (704) 594-9047"/>
    <s v="35407 Tomscot Junction"/>
    <s v="Charlotte"/>
    <s v="United States"/>
    <n v="28289"/>
    <s v="No"/>
  </r>
  <r>
    <s v="61513-27752-FA"/>
    <x v="122"/>
    <s v="mludwell3e@blogger.com"/>
    <s v="+1 (303) 242-3542"/>
    <s v="6 Bay Center"/>
    <s v="Denver"/>
    <s v="United States"/>
    <n v="80217"/>
    <s v="Yes"/>
  </r>
  <r>
    <s v="89714-19856-WX"/>
    <x v="123"/>
    <s v="dbeauchamp3f@usda.gov"/>
    <s v="+1 (203) 189-4256"/>
    <s v="0967 Clemons Alley"/>
    <s v="Stamford"/>
    <s v="United States"/>
    <n v="6912"/>
    <s v="No"/>
  </r>
  <r>
    <s v="87979-56781-YV"/>
    <x v="124"/>
    <s v="srodliff3g@ted.com"/>
    <s v="+1 (757) 537-3012"/>
    <s v="3 Lerdahl Parkway"/>
    <s v="Newport News"/>
    <s v="United States"/>
    <n v="23605"/>
    <s v="Yes"/>
  </r>
  <r>
    <s v="74126-88836-KA"/>
    <x v="125"/>
    <s v="swoodham3h@businesswire.com"/>
    <s v="+353 (190) 188-4918"/>
    <s v="7 Rowland Plaza"/>
    <s v="Drumcondra"/>
    <s v="Ireland"/>
    <s v="D11"/>
    <s v="Yes"/>
  </r>
  <r>
    <s v="37397-05992-VO"/>
    <x v="126"/>
    <s v="hsynnot3i@about.com"/>
    <s v="+1 (907) 245-0601"/>
    <s v="9667 Lunder Court"/>
    <s v="Anchorage"/>
    <s v="United States"/>
    <n v="99599"/>
    <s v="No"/>
  </r>
  <r>
    <s v="54904-18397-UD"/>
    <x v="127"/>
    <s v="rlepere3j@shop-pro.jp"/>
    <s v="+353 (792) 857-4513"/>
    <s v="27 Mosinee Court"/>
    <s v="Beaumont"/>
    <s v="Ireland"/>
    <s v="D17"/>
    <s v="No"/>
  </r>
  <r>
    <s v="19017-95853-EK"/>
    <x v="128"/>
    <s v="twoofinden3k@businesswire.com"/>
    <s v="+1 (701) 503-1067"/>
    <s v="1 Pennsylvania Center"/>
    <s v="Fargo"/>
    <s v="United States"/>
    <n v="58122"/>
    <s v="No"/>
  </r>
  <r>
    <s v="88593-59934-VU"/>
    <x v="129"/>
    <s v="edacca3l@google.pl"/>
    <s v="+1 (812) 921-5458"/>
    <s v="83150 Dixon Park"/>
    <s v="Evansville"/>
    <s v="United States"/>
    <n v="47737"/>
    <s v="Yes"/>
  </r>
  <r>
    <s v="47493-68564-YM"/>
    <x v="130"/>
    <m/>
    <s v="+353 (900) 633-2359"/>
    <s v="5 Sunfield Parkway"/>
    <s v="Cherryville"/>
    <s v="Ireland"/>
    <s v="P31"/>
    <s v="Yes"/>
  </r>
  <r>
    <s v="82246-82543-DW"/>
    <x v="131"/>
    <s v="bhindsberg3n@blogs.com"/>
    <s v="+1 (704) 888-5303"/>
    <s v="7 Brickson Park Road"/>
    <s v="Charlotte"/>
    <s v="United States"/>
    <n v="28210"/>
    <s v="Yes"/>
  </r>
  <r>
    <s v="03384-62101-IY"/>
    <x v="132"/>
    <s v="orobins3o@salon.com"/>
    <s v="+1 (256) 196-8054"/>
    <s v="42557 Fallview Plaza"/>
    <s v="Huntsville"/>
    <s v="United States"/>
    <n v="35815"/>
    <s v="Yes"/>
  </r>
  <r>
    <s v="86881-41559-OR"/>
    <x v="133"/>
    <s v="osyseland3p@independent.co.uk"/>
    <s v="+1 (714) 895-0210"/>
    <s v="957 Sachtjen Road"/>
    <s v="Santa Ana"/>
    <s v="United States"/>
    <n v="92725"/>
    <s v="No"/>
  </r>
  <r>
    <s v="02536-18494-AQ"/>
    <x v="134"/>
    <m/>
    <m/>
    <s v="903 Oak Center"/>
    <s v="Washington"/>
    <s v="United States"/>
    <n v="20520"/>
    <s v="Yes"/>
  </r>
  <r>
    <s v="29732-74147-HX"/>
    <x v="135"/>
    <s v="chavenhand3r@1688.com"/>
    <s v="+353 (850) 901-7902"/>
    <s v="8 Morningstar Plaza"/>
    <s v="Macroom"/>
    <s v="Ireland"/>
    <s v="P12"/>
    <s v="No"/>
  </r>
  <r>
    <s v="90312-11148-LA"/>
    <x v="136"/>
    <s v="lkeenleyside3s@topsy.com"/>
    <s v="+1 (636) 713-5124"/>
    <s v="6 Hauk Junction"/>
    <s v="Saint Louis"/>
    <s v="United States"/>
    <n v="63131"/>
    <s v="No"/>
  </r>
  <r>
    <s v="68239-74809-TF"/>
    <x v="137"/>
    <m/>
    <s v="+353 (994) 611-5746"/>
    <s v="7077 School Crossing"/>
    <s v="Bailieborough"/>
    <s v="Ireland"/>
    <s v="C15"/>
    <s v="No"/>
  </r>
  <r>
    <s v="91074-60023-IP"/>
    <x v="138"/>
    <m/>
    <s v="+1 (808) 815-5051"/>
    <s v="40 Packers Alley"/>
    <s v="Honolulu"/>
    <s v="United States"/>
    <n v="96805"/>
    <s v="No"/>
  </r>
  <r>
    <s v="07972-83748-JI"/>
    <x v="139"/>
    <m/>
    <s v="+1 (951) 638-0879"/>
    <s v="54400 Brickson Park Center"/>
    <s v="Corona"/>
    <s v="United States"/>
    <n v="92878"/>
    <s v="Yes"/>
  </r>
  <r>
    <s v="08694-57330-XR"/>
    <x v="140"/>
    <s v="vkundt3w@bigcartel.com"/>
    <s v="+353 (472) 791-2507"/>
    <s v="3 Porter Hill"/>
    <s v="Ballivor"/>
    <s v="Ireland"/>
    <s v="D17"/>
    <s v="Yes"/>
  </r>
  <r>
    <s v="68412-11126-YJ"/>
    <x v="141"/>
    <s v="bbett3x@google.de"/>
    <s v="+1 (202) 632-9905"/>
    <s v="353 Maple Wood Avenue"/>
    <s v="Washington"/>
    <s v="United States"/>
    <n v="20520"/>
    <s v="Yes"/>
  </r>
  <r>
    <s v="69037-66822-DW"/>
    <x v="142"/>
    <m/>
    <m/>
    <s v="782 Spaight Center"/>
    <s v="Portumna"/>
    <s v="Ireland"/>
    <s v="V31"/>
    <s v="Yes"/>
  </r>
  <r>
    <s v="01297-94364-XH"/>
    <x v="143"/>
    <s v="dstaite3z@scientificamerican.com"/>
    <s v="+1 (713) 478-3937"/>
    <s v="39 Dunning Hill"/>
    <s v="Houston"/>
    <s v="United States"/>
    <n v="77281"/>
    <s v="No"/>
  </r>
  <r>
    <s v="39919-06540-ZI"/>
    <x v="144"/>
    <s v="wkeyse40@apple.com"/>
    <s v="+1 (650) 947-8867"/>
    <s v="02688 Duke Park"/>
    <s v="Orange"/>
    <s v="United States"/>
    <n v="92668"/>
    <s v="Yes"/>
  </r>
  <r>
    <s v="60512-78550-WS"/>
    <x v="145"/>
    <s v="oclausenthue41@marriott.com"/>
    <s v="+1 (915) 558-6109"/>
    <s v="2163 Dexter Hill"/>
    <s v="El Paso"/>
    <s v="United States"/>
    <n v="88553"/>
    <s v="No"/>
  </r>
  <r>
    <s v="40172-12000-AU"/>
    <x v="146"/>
    <s v="lfrancisco42@fema.gov"/>
    <s v="+1 (775) 346-9758"/>
    <s v="48757 Bay Parkway"/>
    <s v="Carson City"/>
    <s v="United States"/>
    <n v="89714"/>
    <s v="No"/>
  </r>
  <r>
    <s v="42394-07234-AM"/>
    <x v="147"/>
    <s v="alowseley43@timesonline.co.uk"/>
    <s v="+1 (682) 536-4473"/>
    <s v="01 Alpine Center"/>
    <s v="Fort Worth"/>
    <s v="United States"/>
    <n v="76105"/>
    <s v="Yes"/>
  </r>
  <r>
    <s v="39019-13649-CL"/>
    <x v="148"/>
    <s v="gskingle44@clickbank.net"/>
    <s v="+1 (801) 886-5886"/>
    <s v="61617 Roth Street"/>
    <s v="Provo"/>
    <s v="United States"/>
    <n v="84605"/>
    <s v="Yes"/>
  </r>
  <r>
    <s v="12715-05198-QU"/>
    <x v="149"/>
    <m/>
    <s v="+1 (305) 345-2788"/>
    <s v="74 Becker Lane"/>
    <s v="Boca Raton"/>
    <s v="United States"/>
    <n v="33487"/>
    <s v="Yes"/>
  </r>
  <r>
    <s v="04513-76520-QO"/>
    <x v="150"/>
    <s v="jbalsillie46@princeton.edu"/>
    <s v="+1 (540) 905-2213"/>
    <s v="2 Heffernan Center"/>
    <s v="Roanoke"/>
    <s v="United States"/>
    <n v="24040"/>
    <s v="Yes"/>
  </r>
  <r>
    <s v="88446-59251-SQ"/>
    <x v="151"/>
    <m/>
    <s v="+1 (515) 508-1573"/>
    <s v="53 New Castle Point"/>
    <s v="Des Moines"/>
    <s v="United States"/>
    <n v="50369"/>
    <s v="Yes"/>
  </r>
  <r>
    <s v="23779-10274-KN"/>
    <x v="152"/>
    <s v="bleffek48@ning.com"/>
    <s v="+1 (808) 815-3474"/>
    <s v="0688 Burning Wood Point"/>
    <s v="Honolulu"/>
    <s v="United States"/>
    <n v="96805"/>
    <s v="Yes"/>
  </r>
  <r>
    <s v="57235-92842-DK"/>
    <x v="153"/>
    <m/>
    <s v="+1 (754) 664-6126"/>
    <s v="16 Dottie Point"/>
    <s v="Fort Lauderdale"/>
    <s v="United States"/>
    <n v="33345"/>
    <s v="No"/>
  </r>
  <r>
    <s v="75977-30364-AY"/>
    <x v="154"/>
    <s v="jpray4a@youtube.com"/>
    <s v="+1 (215) 771-6504"/>
    <s v="7764 Thackeray Hill"/>
    <s v="Philadelphia"/>
    <s v="United States"/>
    <n v="19172"/>
    <s v="No"/>
  </r>
  <r>
    <s v="12299-30914-NG"/>
    <x v="155"/>
    <s v="gholborn4b@ow.ly"/>
    <s v="+1 (203) 577-5788"/>
    <s v="124 Sycamore Point"/>
    <s v="Norwalk"/>
    <s v="United States"/>
    <n v="6854"/>
    <s v="Yes"/>
  </r>
  <r>
    <s v="59971-35626-YJ"/>
    <x v="156"/>
    <s v="fkeinrat4c@dailymail.co.uk"/>
    <s v="+1 (817) 785-7050"/>
    <s v="99382 Hagan Hill"/>
    <s v="Arlington"/>
    <s v="United States"/>
    <n v="76011"/>
    <s v="Yes"/>
  </r>
  <r>
    <s v="15380-76513-PS"/>
    <x v="157"/>
    <s v="pyea4d@aol.com"/>
    <s v="+353 (885) 555-9183"/>
    <s v="9760 Nelson Lane"/>
    <s v="Ashford"/>
    <s v="Ireland"/>
    <s v="H12"/>
    <s v="No"/>
  </r>
  <r>
    <s v="73564-98204-EY"/>
    <x v="158"/>
    <m/>
    <s v="+1 (423) 485-6650"/>
    <s v="57914 Brentwood Junction"/>
    <s v="Chattanooga"/>
    <s v="United States"/>
    <n v="37416"/>
    <s v="Yes"/>
  </r>
  <r>
    <s v="72282-40594-RX"/>
    <x v="159"/>
    <m/>
    <s v="+1 (503) 774-7836"/>
    <s v="198 Lighthouse Bay Avenue"/>
    <s v="Portland"/>
    <s v="United States"/>
    <n v="97296"/>
    <s v="No"/>
  </r>
  <r>
    <s v="17514-94165-RJ"/>
    <x v="160"/>
    <s v="kswede4g@addthis.com"/>
    <s v="+1 (405) 535-0273"/>
    <s v="94 Pleasure Circle"/>
    <s v="Oklahoma City"/>
    <s v="United States"/>
    <n v="73135"/>
    <s v="No"/>
  </r>
  <r>
    <s v="56248-75861-JX"/>
    <x v="161"/>
    <s v="lrubrow4h@microsoft.com"/>
    <s v="+1 (202) 503-9022"/>
    <s v="352 Jana Center"/>
    <s v="Washington"/>
    <s v="United States"/>
    <n v="20520"/>
    <s v="No"/>
  </r>
  <r>
    <s v="97855-54761-IS"/>
    <x v="162"/>
    <s v="dtift4i@netvibes.com"/>
    <s v="+1 (336) 766-8518"/>
    <s v="581 Forest Run Avenue"/>
    <s v="Greensboro"/>
    <s v="United States"/>
    <n v="27415"/>
    <s v="Yes"/>
  </r>
  <r>
    <s v="96544-91644-IT"/>
    <x v="163"/>
    <s v="gschonfeld4j@oracle.com"/>
    <s v="+1 (571) 238-0580"/>
    <s v="60 Spohn Plaza"/>
    <s v="Alexandria"/>
    <s v="United States"/>
    <n v="22313"/>
    <s v="No"/>
  </r>
  <r>
    <s v="51971-70393-QM"/>
    <x v="164"/>
    <s v="cfeye4k@google.co.jp"/>
    <s v="+353 (471) 184-7815"/>
    <s v="601 Northridge Circle"/>
    <s v="Castlebridge"/>
    <s v="Ireland"/>
    <s v="R14"/>
    <s v="No"/>
  </r>
  <r>
    <s v="06812-11924-IK"/>
    <x v="165"/>
    <m/>
    <s v="+1 (262) 320-1474"/>
    <s v="6 Manley Plaza"/>
    <s v="Racine"/>
    <s v="United States"/>
    <n v="53405"/>
    <s v="Yes"/>
  </r>
  <r>
    <s v="59741-90220-OW"/>
    <x v="166"/>
    <m/>
    <s v="+1 (305) 419-8626"/>
    <s v="44305 Scofield Park"/>
    <s v="Clearwater"/>
    <s v="United States"/>
    <n v="34629"/>
    <s v="Yes"/>
  </r>
  <r>
    <s v="62682-27930-PD"/>
    <x v="167"/>
    <s v="tfero4n@comsenz.com"/>
    <s v="+1 (262) 954-6859"/>
    <s v="6 Fisk Street"/>
    <s v="Racine"/>
    <s v="United States"/>
    <n v="53405"/>
    <s v="Yes"/>
  </r>
  <r>
    <s v="00256-19905-YG"/>
    <x v="168"/>
    <m/>
    <s v="+353 (479) 865-9222"/>
    <s v="95 Southridge Alley"/>
    <s v="Castlebridge"/>
    <s v="Ireland"/>
    <s v="R14"/>
    <s v="No"/>
  </r>
  <r>
    <s v="38890-22576-UI"/>
    <x v="169"/>
    <s v="fdauney4p@sphinn.com"/>
    <s v="+353 (669) 355-6726"/>
    <s v="22484 Tomscot Lane"/>
    <s v="Castlebellingham"/>
    <s v="Ireland"/>
    <s v="Y34"/>
    <s v="No"/>
  </r>
  <r>
    <s v="94573-61802-PH"/>
    <x v="170"/>
    <s v="searley4q@youku.com"/>
    <m/>
    <s v="66197 Onsgard Place"/>
    <s v="Craigavon"/>
    <s v="United Kingdom"/>
    <s v="BT66"/>
    <s v="No"/>
  </r>
  <r>
    <s v="86447-02699-UT"/>
    <x v="171"/>
    <s v="mchamberlayne4r@bigcartel.com"/>
    <s v="+1 (813) 801-0026"/>
    <s v="1 Ridgeview Place"/>
    <s v="Tampa"/>
    <s v="United States"/>
    <n v="33686"/>
    <s v="Yes"/>
  </r>
  <r>
    <s v="51432-27169-KN"/>
    <x v="172"/>
    <s v="bflaherty4s@moonfruit.com"/>
    <m/>
    <s v="045 Jana Place"/>
    <s v="Eadestown"/>
    <s v="Ireland"/>
    <s v="A86"/>
    <s v="No"/>
  </r>
  <r>
    <s v="43074-00987-PB"/>
    <x v="173"/>
    <s v="ocolbeck4t@sina.com.cn"/>
    <s v="+1 (334) 441-4420"/>
    <s v="8984 Moulton Hill"/>
    <s v="Montgomery"/>
    <s v="United States"/>
    <n v="36195"/>
    <s v="No"/>
  </r>
  <r>
    <s v="04739-85772-QT"/>
    <x v="174"/>
    <m/>
    <s v="+1 (775) 947-1470"/>
    <s v="2 Gina Drive"/>
    <s v="Sparks"/>
    <s v="United States"/>
    <n v="89436"/>
    <s v="Yes"/>
  </r>
  <r>
    <s v="28279-78469-YW"/>
    <x v="175"/>
    <s v="ehobbing4v@nsw.gov.au"/>
    <s v="+1 (478) 206-7670"/>
    <s v="1 Debs Place"/>
    <s v="Macon"/>
    <s v="United States"/>
    <n v="31205"/>
    <s v="Yes"/>
  </r>
  <r>
    <s v="91829-99544-DS"/>
    <x v="176"/>
    <s v="othynne4w@auda.org.au"/>
    <s v="+1 (562) 132-7323"/>
    <s v="26 Oakridge Way"/>
    <s v="Whittier"/>
    <s v="United States"/>
    <n v="90605"/>
    <s v="Yes"/>
  </r>
  <r>
    <s v="38978-59582-JP"/>
    <x v="177"/>
    <s v="eheining4x@flickr.com"/>
    <m/>
    <s v="439 West Point"/>
    <s v="Johnson City"/>
    <s v="United States"/>
    <n v="37605"/>
    <s v="Yes"/>
  </r>
  <r>
    <s v="86504-96610-BH"/>
    <x v="178"/>
    <s v="kmelloi4y@imdb.com"/>
    <s v="+1 (315) 525-0805"/>
    <s v="1930 Haas Way"/>
    <s v="Rochester"/>
    <s v="United States"/>
    <n v="14614"/>
    <s v="No"/>
  </r>
  <r>
    <s v="75986-98864-EZ"/>
    <x v="179"/>
    <m/>
    <s v="+353 (232) 652-5145"/>
    <s v="69737 Hanover Center"/>
    <s v="Portarlington"/>
    <s v="Ireland"/>
    <s v="R21"/>
    <s v="No"/>
  </r>
  <r>
    <s v="66776-88682-RG"/>
    <x v="180"/>
    <s v="amussen50@51.la"/>
    <s v="+1 (212) 630-8669"/>
    <s v="22974 Beilfuss Plaza"/>
    <s v="Brooklyn"/>
    <s v="United States"/>
    <n v="11254"/>
    <s v="No"/>
  </r>
  <r>
    <s v="33284-98063-SE"/>
    <x v="181"/>
    <s v="enellies51@goodreads.com"/>
    <s v="+1 (617) 519-0419"/>
    <s v="9 Hallows Trail"/>
    <s v="Springfield"/>
    <s v="United States"/>
    <n v="1114"/>
    <s v="No"/>
  </r>
  <r>
    <s v="85851-78384-DM"/>
    <x v="182"/>
    <s v="amundford52@nbcnews.com"/>
    <s v="+1 (434) 738-7279"/>
    <s v="5097 Mitchell Plaza"/>
    <s v="Charlottesville"/>
    <s v="United States"/>
    <n v="22908"/>
    <s v="No"/>
  </r>
  <r>
    <s v="55232-81621-BX"/>
    <x v="183"/>
    <s v="twalas53@google.ca"/>
    <s v="+1 (214) 205-7809"/>
    <s v="2673 Everett Place"/>
    <s v="Garland"/>
    <s v="United States"/>
    <n v="75044"/>
    <s v="No"/>
  </r>
  <r>
    <s v="80310-92912-JA"/>
    <x v="184"/>
    <s v="iblazewicz54@thetimes.co.uk"/>
    <s v="+1 (612) 683-3450"/>
    <s v="4646 Graceland Circle"/>
    <s v="Minneapolis"/>
    <s v="United States"/>
    <n v="55448"/>
    <s v="No"/>
  </r>
  <r>
    <s v="19821-05175-WZ"/>
    <x v="185"/>
    <s v="arizzetti55@naver.com"/>
    <s v="+1 (517) 237-7606"/>
    <s v="24 Mendota Junction"/>
    <s v="Lansing"/>
    <s v="United States"/>
    <n v="48919"/>
    <s v="Yes"/>
  </r>
  <r>
    <s v="01338-83217-GV"/>
    <x v="186"/>
    <s v="mmeriet56@noaa.gov"/>
    <s v="+1 (701) 560-2604"/>
    <s v="56000 Kedzie Alley"/>
    <s v="Grand Forks"/>
    <s v="United States"/>
    <n v="58207"/>
    <s v="No"/>
  </r>
  <r>
    <s v="66044-25298-TA"/>
    <x v="187"/>
    <s v="lpratt57@netvibes.com"/>
    <m/>
    <s v="57 Monterey Avenue"/>
    <s v="Anchorage"/>
    <s v="United States"/>
    <n v="99522"/>
    <s v="Yes"/>
  </r>
  <r>
    <s v="28728-47861-TZ"/>
    <x v="188"/>
    <s v="akitchingham58@com.com"/>
    <s v="+1 (405) 645-2204"/>
    <s v="716 Shoshone Point"/>
    <s v="Oklahoma City"/>
    <s v="United States"/>
    <n v="73129"/>
    <s v="Yes"/>
  </r>
  <r>
    <s v="32638-38620-AX"/>
    <x v="189"/>
    <s v="bbartholin59@xinhuanet.com"/>
    <s v="+1 (918) 720-2715"/>
    <s v="19600 Scofield Trail"/>
    <s v="Tulsa"/>
    <s v="United States"/>
    <n v="74103"/>
    <s v="Yes"/>
  </r>
  <r>
    <s v="83163-65741-IH"/>
    <x v="190"/>
    <s v="mprinn5a@usa.gov"/>
    <s v="+1 (734) 909-6836"/>
    <s v="39 Dahle Road"/>
    <s v="Detroit"/>
    <s v="United States"/>
    <n v="48211"/>
    <s v="Yes"/>
  </r>
  <r>
    <s v="89422-58281-FD"/>
    <x v="191"/>
    <s v="abaudino5b@netvibes.com"/>
    <s v="+1 (202) 328-7869"/>
    <s v="07 Charing Cross Circle"/>
    <s v="Washington"/>
    <s v="United States"/>
    <n v="20436"/>
    <s v="Yes"/>
  </r>
  <r>
    <s v="76293-30918-DQ"/>
    <x v="192"/>
    <s v="ppetrushanko5c@blinklist.com"/>
    <s v="+353 (540) 480-2145"/>
    <s v="08 Laurel Trail"/>
    <s v="Nenagh"/>
    <s v="Ireland"/>
    <s v="E45"/>
    <s v="Yes"/>
  </r>
  <r>
    <s v="86779-84838-EJ"/>
    <x v="193"/>
    <m/>
    <s v="+1 (602) 411-5038"/>
    <s v="0043 Arkansas Court"/>
    <s v="Mesa"/>
    <s v="United States"/>
    <n v="85215"/>
    <s v="No"/>
  </r>
  <r>
    <s v="66806-41795-MX"/>
    <x v="194"/>
    <s v="elaird5e@bing.com"/>
    <s v="+1 (330) 112-0053"/>
    <s v="43451 Doe Crossing Trail"/>
    <s v="Warren"/>
    <s v="United States"/>
    <n v="44485"/>
    <s v="No"/>
  </r>
  <r>
    <s v="64875-71224-UI"/>
    <x v="195"/>
    <s v="mhowsden5f@infoseek.co.jp"/>
    <s v="+1 (901) 806-9640"/>
    <s v="0410 Autumn Leaf Drive"/>
    <s v="Memphis"/>
    <s v="United States"/>
    <n v="38150"/>
    <s v="No"/>
  </r>
  <r>
    <s v="16982-35708-BZ"/>
    <x v="196"/>
    <s v="ncuttler5g@parallels.com"/>
    <m/>
    <s v="1 Melvin Circle"/>
    <s v="Washington"/>
    <s v="United States"/>
    <n v="20535"/>
    <s v="No"/>
  </r>
  <r>
    <s v="62425-26461-RK"/>
    <x v="197"/>
    <s v="cvernham5h@e-recht24.de"/>
    <s v="+353 (807) 911-7640"/>
    <s v="96312 Michigan Parkway"/>
    <s v="Muff"/>
    <s v="Ireland"/>
    <s v="R32"/>
    <s v="Yes"/>
  </r>
  <r>
    <s v="71468-76923-BU"/>
    <x v="198"/>
    <s v="jmunnings5i@springer.com"/>
    <s v="+1 (305) 802-3100"/>
    <s v="7 Merchant Point"/>
    <s v="Pompano Beach"/>
    <s v="United States"/>
    <n v="33064"/>
    <s v="No"/>
  </r>
  <r>
    <s v="23014-48364-QB"/>
    <x v="199"/>
    <s v="odautry5j@etsy.com"/>
    <s v="+1 (773) 841-1261"/>
    <s v="9015 Anzinger Point"/>
    <s v="Chicago"/>
    <s v="United States"/>
    <n v="60604"/>
    <s v="No"/>
  </r>
  <r>
    <s v="92588-14671-JM"/>
    <x v="200"/>
    <s v="idunwoody5k@sourceforge.net"/>
    <s v="+44 (389) 895-0886"/>
    <s v="687 Ruskin Center"/>
    <s v="East End"/>
    <s v="United Kingdom"/>
    <s v="BH21"/>
    <s v="No"/>
  </r>
  <r>
    <s v="66708-26678-QK"/>
    <x v="201"/>
    <m/>
    <s v="+1 (801) 581-0444"/>
    <s v="9429 Porter Circle"/>
    <s v="Ogden"/>
    <s v="United States"/>
    <n v="84409"/>
    <s v="No"/>
  </r>
  <r>
    <s v="08743-09057-OO"/>
    <x v="202"/>
    <s v="tfelip5m@typepad.com"/>
    <s v="+1 (518) 651-0940"/>
    <s v="9 Roth Point"/>
    <s v="Albany"/>
    <s v="United States"/>
    <n v="12205"/>
    <s v="Yes"/>
  </r>
  <r>
    <s v="37490-01572-JW"/>
    <x v="203"/>
    <s v="vle5n@disqus.com"/>
    <s v="+1 (864) 694-6658"/>
    <s v="69128 Ronald Regan Road"/>
    <s v="Spartanburg"/>
    <s v="United States"/>
    <n v="29305"/>
    <s v="No"/>
  </r>
  <r>
    <s v="01811-60350-CU"/>
    <x v="204"/>
    <m/>
    <s v="+1 (914) 915-4328"/>
    <s v="04922 Colorado Street"/>
    <s v="Staten Island"/>
    <s v="United States"/>
    <n v="10310"/>
    <s v="No"/>
  </r>
  <r>
    <s v="24766-58139-GT"/>
    <x v="205"/>
    <m/>
    <s v="+1 (202) 137-6867"/>
    <s v="1 Kipling Lane"/>
    <s v="Washington"/>
    <s v="United States"/>
    <n v="20337"/>
    <s v="Yes"/>
  </r>
  <r>
    <s v="90123-70970-NY"/>
    <x v="206"/>
    <s v="npoolman5q@howstuffworks.com"/>
    <m/>
    <s v="356 Service Way"/>
    <s v="Charlotte"/>
    <s v="United States"/>
    <n v="28225"/>
    <s v="No"/>
  </r>
  <r>
    <s v="93809-05424-MG"/>
    <x v="207"/>
    <s v="oduny5r@constantcontact.com"/>
    <s v="+1 (806) 181-9003"/>
    <s v="62772 Arkansas Pass"/>
    <s v="Lubbock"/>
    <s v="United States"/>
    <n v="79491"/>
    <s v="Yes"/>
  </r>
  <r>
    <s v="85425-33494-HQ"/>
    <x v="208"/>
    <s v="chalfhide5s@google.ru"/>
    <s v="+353 (885) 827-8865"/>
    <s v="75275 Sunnyside Center"/>
    <s v="Fermoy"/>
    <s v="Ireland"/>
    <s v="P61"/>
    <s v="Yes"/>
  </r>
  <r>
    <s v="54387-64897-XC"/>
    <x v="209"/>
    <s v="fmalecky5t@list-manage.com"/>
    <s v="+44 (738) 660-4264"/>
    <s v="11 Dakota Lane"/>
    <s v="Whitwell"/>
    <s v="United Kingdom"/>
    <s v="DL10"/>
    <s v="No"/>
  </r>
  <r>
    <s v="01035-70465-UO"/>
    <x v="210"/>
    <s v="aattwater5u@wikia.com"/>
    <s v="+1 (434) 821-8618"/>
    <s v="72 Maryland Terrace"/>
    <s v="Charlottesville"/>
    <s v="United States"/>
    <n v="22908"/>
    <s v="Yes"/>
  </r>
  <r>
    <s v="84260-39432-ML"/>
    <x v="211"/>
    <s v="mwhellans5v@mapquest.com"/>
    <m/>
    <s v="3 High Crossing Way"/>
    <s v="New York City"/>
    <s v="United States"/>
    <n v="10105"/>
    <s v="No"/>
  </r>
  <r>
    <s v="69779-40609-RS"/>
    <x v="212"/>
    <s v="dcamilletti5w@businesswire.com"/>
    <s v="+1 (540) 722-6065"/>
    <s v="782 American Terrace"/>
    <s v="Roanoke"/>
    <s v="United States"/>
    <n v="24009"/>
    <s v="Yes"/>
  </r>
  <r>
    <s v="80247-70000-HT"/>
    <x v="213"/>
    <s v="egalgey5x@wufoo.com"/>
    <s v="+1 (718) 311-6732"/>
    <s v="6 Park Meadow Plaza"/>
    <s v="New York City"/>
    <s v="United States"/>
    <n v="10009"/>
    <s v="No"/>
  </r>
  <r>
    <s v="35058-04550-VC"/>
    <x v="214"/>
    <s v="mhame5y@newsvine.com"/>
    <s v="+353 (649) 297-0884"/>
    <s v="0 Burning Wood Drive"/>
    <s v="Balally"/>
    <s v="Ireland"/>
    <s v="D04"/>
    <s v="No"/>
  </r>
  <r>
    <s v="27226-53717-SY"/>
    <x v="215"/>
    <s v="igurnee5z@usnews.com"/>
    <s v="+1 (801) 642-0352"/>
    <s v="1 Troy Circle"/>
    <s v="Salt Lake City"/>
    <s v="United States"/>
    <n v="84120"/>
    <s v="No"/>
  </r>
  <r>
    <s v="02002-98725-CH"/>
    <x v="216"/>
    <s v="asnowding60@comsenz.com"/>
    <s v="+1 (419) 996-2492"/>
    <s v="1691 Comanche Lane"/>
    <s v="Toledo"/>
    <s v="United States"/>
    <n v="43635"/>
    <s v="Yes"/>
  </r>
  <r>
    <s v="38487-01549-MV"/>
    <x v="217"/>
    <s v="gpoinsett61@berkeley.edu"/>
    <s v="+1 (626) 451-7397"/>
    <s v="75026 Monica Parkway"/>
    <s v="Pasadena"/>
    <s v="United States"/>
    <n v="91131"/>
    <s v="No"/>
  </r>
  <r>
    <s v="98573-41811-EQ"/>
    <x v="218"/>
    <s v="rfurman62@t.co"/>
    <s v="+353 (829) 808-4788"/>
    <s v="91239 Ilene Hill"/>
    <s v="Kinsale"/>
    <s v="Ireland"/>
    <s v="P17"/>
    <s v="Yes"/>
  </r>
  <r>
    <s v="72463-75685-MV"/>
    <x v="219"/>
    <s v="ccrosier63@xrea.com"/>
    <s v="+1 (816) 578-2743"/>
    <s v="54506 Arapahoe Center"/>
    <s v="Lees Summit"/>
    <s v="United States"/>
    <n v="64082"/>
    <s v="No"/>
  </r>
  <r>
    <s v="14797-35530-HY"/>
    <x v="220"/>
    <s v="mpercifull64@netlog.com"/>
    <s v="+1 (817) 441-3285"/>
    <s v="7 Stoughton Hill"/>
    <s v="Fort Worth"/>
    <s v="United States"/>
    <n v="76121"/>
    <s v="No"/>
  </r>
  <r>
    <s v="10225-91535-AI"/>
    <x v="221"/>
    <s v="lrushmer65@europa.eu"/>
    <s v="+1 (949) 869-7598"/>
    <s v="70379 Canary Plaza"/>
    <s v="Irvine"/>
    <s v="United States"/>
    <n v="92619"/>
    <s v="Yes"/>
  </r>
  <r>
    <s v="48090-06534-HI"/>
    <x v="222"/>
    <s v="wedinborough66@github.io"/>
    <s v="+1 (516) 445-4950"/>
    <s v="1 Golden Leaf Hill"/>
    <s v="Hicksville"/>
    <s v="United States"/>
    <n v="11854"/>
    <s v="No"/>
  </r>
  <r>
    <s v="80444-58185-FX"/>
    <x v="223"/>
    <m/>
    <s v="+1 (202) 650-1803"/>
    <s v="812 Erie Court"/>
    <s v="Washington"/>
    <s v="United States"/>
    <n v="20546"/>
    <s v="Yes"/>
  </r>
  <r>
    <s v="13561-92774-WP"/>
    <x v="224"/>
    <s v="kbromehead68@un.org"/>
    <s v="+1 (646) 586-9964"/>
    <s v="69 Birchwood Place"/>
    <s v="New York City"/>
    <s v="United States"/>
    <n v="10060"/>
    <s v="Yes"/>
  </r>
  <r>
    <s v="11550-78378-GE"/>
    <x v="225"/>
    <s v="ewesterman69@si.edu"/>
    <s v="+353 (343) 455-4020"/>
    <s v="7 Packers Court"/>
    <s v="Newmarket on Fergus"/>
    <s v="Ireland"/>
    <s v="P17"/>
    <s v="No"/>
  </r>
  <r>
    <s v="90961-35603-RP"/>
    <x v="226"/>
    <s v="ahutchens6a@amazonaws.com"/>
    <s v="+1 (913) 108-5997"/>
    <s v="8 Russell Plaza"/>
    <s v="Shawnee Mission"/>
    <s v="United States"/>
    <n v="66276"/>
    <s v="No"/>
  </r>
  <r>
    <s v="57145-03803-ZL"/>
    <x v="227"/>
    <s v="nwyvill6b@naver.com"/>
    <s v="+44 (872) 383-2829"/>
    <s v="47 Declaration Alley"/>
    <s v="Edinburgh"/>
    <s v="United Kingdom"/>
    <s v="EH9"/>
    <s v="Yes"/>
  </r>
  <r>
    <s v="89115-11966-VF"/>
    <x v="228"/>
    <s v="bmathon6c@barnesandnoble.com"/>
    <s v="+1 (916) 915-5069"/>
    <s v="6131 Huxley Pass"/>
    <s v="Sacramento"/>
    <s v="United States"/>
    <n v="94291"/>
    <s v="No"/>
  </r>
  <r>
    <s v="05754-41702-FG"/>
    <x v="229"/>
    <s v="kstreight6d@about.com"/>
    <s v="+1 (570) 873-3891"/>
    <s v="5 Anderson Court"/>
    <s v="Wilkes Barre"/>
    <s v="United States"/>
    <n v="18706"/>
    <s v="No"/>
  </r>
  <r>
    <s v="84269-49816-ML"/>
    <x v="230"/>
    <s v="pcutchie6e@globo.com"/>
    <s v="+1 (336) 679-7755"/>
    <s v="5 Esch Parkway"/>
    <s v="Greensboro"/>
    <s v="United States"/>
    <n v="27499"/>
    <s v="No"/>
  </r>
  <r>
    <s v="23600-98432-ME"/>
    <x v="231"/>
    <m/>
    <s v="+1 (302) 746-8950"/>
    <s v="226 Harper Place"/>
    <s v="Newark"/>
    <s v="United States"/>
    <n v="19725"/>
    <s v="Yes"/>
  </r>
  <r>
    <s v="79058-02767-CP"/>
    <x v="232"/>
    <s v="cgheraldi6g@opera.com"/>
    <s v="+44 (494) 875-2364"/>
    <s v="28998 Cottonwood Point"/>
    <s v="Kinloch"/>
    <s v="United Kingdom"/>
    <s v="PH43"/>
    <s v="No"/>
  </r>
  <r>
    <s v="89208-74646-UK"/>
    <x v="233"/>
    <s v="bkenwell6h@over-blog.com"/>
    <s v="+1 (808) 836-6023"/>
    <s v="62 Dayton Drive"/>
    <s v="Honolulu"/>
    <s v="United States"/>
    <n v="96825"/>
    <s v="No"/>
  </r>
  <r>
    <s v="11408-81032-UR"/>
    <x v="234"/>
    <s v="tsutty6i@google.es"/>
    <s v="+1 (212) 586-1957"/>
    <s v="736 Mosinee Court"/>
    <s v="New York City"/>
    <s v="United States"/>
    <n v="10150"/>
    <s v="No"/>
  </r>
  <r>
    <s v="32070-55528-UG"/>
    <x v="235"/>
    <m/>
    <m/>
    <s v="0023 Westport Terrace"/>
    <s v="Ballinroad"/>
    <s v="Ireland"/>
    <s v="D07"/>
    <s v="No"/>
  </r>
  <r>
    <s v="48873-84433-PN"/>
    <x v="236"/>
    <s v="charce6k@cafepress.com"/>
    <s v="+353 (444) 423-0673"/>
    <s v="8 Melrose Center"/>
    <s v="D煤n Laoghaire"/>
    <s v="Ireland"/>
    <s v="A96"/>
    <s v="No"/>
  </r>
  <r>
    <s v="32928-18158-OW"/>
    <x v="237"/>
    <m/>
    <s v="+1 (513) 461-0440"/>
    <s v="955 Ridge Oak Street"/>
    <s v="Cincinnati"/>
    <s v="United States"/>
    <n v="45218"/>
    <s v="Yes"/>
  </r>
  <r>
    <s v="89711-56688-GG"/>
    <x v="238"/>
    <s v="fdrysdale6m@symantec.com"/>
    <s v="+1 (989) 215-5282"/>
    <s v="0229 Hovde Hill"/>
    <s v="Midland"/>
    <s v="United States"/>
    <n v="48670"/>
    <s v="Yes"/>
  </r>
  <r>
    <s v="48389-71976-JB"/>
    <x v="239"/>
    <s v="dmagowan6n@fc2.com"/>
    <s v="+1 (307) 159-5237"/>
    <s v="42 Sloan Way"/>
    <s v="Cheyenne"/>
    <s v="United States"/>
    <n v="82007"/>
    <s v="No"/>
  </r>
  <r>
    <s v="84033-80762-EQ"/>
    <x v="240"/>
    <m/>
    <m/>
    <s v="3 Colorado Lane"/>
    <s v="Atlanta"/>
    <s v="United States"/>
    <n v="31119"/>
    <s v="Yes"/>
  </r>
  <r>
    <s v="12743-00952-KO"/>
    <x v="241"/>
    <m/>
    <s v="+1 (678) 222-0967"/>
    <s v="8 Crowley Place"/>
    <s v="Duluth"/>
    <s v="United States"/>
    <n v="30096"/>
    <s v="No"/>
  </r>
  <r>
    <s v="41505-42181-EF"/>
    <x v="242"/>
    <s v="srushbrooke6q@youku.com"/>
    <s v="+1 (916) 214-5665"/>
    <s v="00901 Marquette Plaza"/>
    <s v="Sacramento"/>
    <s v="United States"/>
    <n v="94250"/>
    <s v="Yes"/>
  </r>
  <r>
    <s v="14307-87663-KB"/>
    <x v="243"/>
    <s v="tdrynan6r@deviantart.com"/>
    <s v="+1 (813) 619-0579"/>
    <s v="5776 Coleman Circle"/>
    <s v="Tampa"/>
    <s v="United States"/>
    <n v="33661"/>
    <s v="Yes"/>
  </r>
  <r>
    <s v="08360-19442-GB"/>
    <x v="244"/>
    <s v="eyurkov6s@hud.gov"/>
    <s v="+1 (808) 320-5976"/>
    <s v="970 Northport Pass"/>
    <s v="Honolulu"/>
    <s v="United States"/>
    <n v="96805"/>
    <s v="No"/>
  </r>
  <r>
    <s v="93405-51204-UW"/>
    <x v="245"/>
    <s v="lmallan6t@state.gov"/>
    <s v="+1 (225) 484-4771"/>
    <s v="43 Longview Center"/>
    <s v="Baton Rouge"/>
    <s v="United States"/>
    <n v="70820"/>
    <s v="Yes"/>
  </r>
  <r>
    <s v="97152-03355-IW"/>
    <x v="246"/>
    <s v="gbentjens6u@netlog.com"/>
    <s v="+44 (610) 153-1208"/>
    <s v="4738 Bashford Crossing"/>
    <s v="Newbiggin"/>
    <s v="United Kingdom"/>
    <s v="NE46"/>
    <s v="No"/>
  </r>
  <r>
    <s v="79216-73157-TE"/>
    <x v="247"/>
    <m/>
    <s v="+353 (382) 208-0531"/>
    <s v="856 Colorado Way"/>
    <s v="Kilkenny"/>
    <s v="Ireland"/>
    <s v="R95"/>
    <s v="Yes"/>
  </r>
  <r>
    <s v="20259-47723-AC"/>
    <x v="248"/>
    <s v="lentwistle6w@omniture.com"/>
    <s v="+1 (612) 972-1256"/>
    <s v="54 Canary Terrace"/>
    <s v="Minneapolis"/>
    <s v="United States"/>
    <n v="55458"/>
    <s v="Yes"/>
  </r>
  <r>
    <s v="04947-41413-JP"/>
    <x v="249"/>
    <m/>
    <s v="+1 (415) 923-7750"/>
    <s v="259 Lake View Parkway"/>
    <s v="San Francisco"/>
    <s v="United States"/>
    <n v="94159"/>
    <s v="No"/>
  </r>
  <r>
    <s v="08909-77713-CG"/>
    <x v="250"/>
    <s v="macott6y@pagesperso-orange.fr"/>
    <s v="+1 (704) 892-0605"/>
    <s v="37340 Lerdahl Avenue"/>
    <s v="Charlotte"/>
    <s v="United States"/>
    <n v="28225"/>
    <s v="Yes"/>
  </r>
  <r>
    <s v="84340-73931-VV"/>
    <x v="251"/>
    <s v="cheaviside6z@rediff.com"/>
    <s v="+1 (602) 260-2399"/>
    <s v="941 Graceland Terrace"/>
    <s v="Phoenix"/>
    <s v="United States"/>
    <n v="85099"/>
    <s v="Yes"/>
  </r>
  <r>
    <s v="04609-95151-XH"/>
    <x v="252"/>
    <m/>
    <s v="+1 (212) 360-7479"/>
    <s v="567 Farmco Hill"/>
    <s v="Jamaica"/>
    <s v="United States"/>
    <n v="11407"/>
    <s v="No"/>
  </r>
  <r>
    <s v="99562-88650-YF"/>
    <x v="253"/>
    <s v="lkernan71@wsj.com"/>
    <s v="+1 (217) 146-0949"/>
    <s v="76 Briar Crest Avenue"/>
    <s v="Champaign"/>
    <s v="United States"/>
    <n v="61825"/>
    <s v="No"/>
  </r>
  <r>
    <s v="46560-73885-PJ"/>
    <x v="254"/>
    <s v="rmclae72@dailymotion.com"/>
    <m/>
    <s v="1065 Myrtle Center"/>
    <s v="Swindon"/>
    <s v="United Kingdom"/>
    <s v="SN1"/>
    <s v="No"/>
  </r>
  <r>
    <s v="80179-44620-WN"/>
    <x v="255"/>
    <s v="cblowfelde73@ustream.tv"/>
    <s v="+1 (520) 951-0585"/>
    <s v="72657 Shelley Alley"/>
    <s v="Tucson"/>
    <s v="United States"/>
    <n v="85715"/>
    <s v="No"/>
  </r>
  <r>
    <s v="04666-71569-RI"/>
    <x v="256"/>
    <s v="zkiffe74@cyberchimps.com"/>
    <s v="+1 (414) 703-7269"/>
    <s v="32764 Buell Pass"/>
    <s v="Milwaukee"/>
    <s v="United States"/>
    <n v="53205"/>
    <s v="Yes"/>
  </r>
  <r>
    <s v="59081-87231-VP"/>
    <x v="257"/>
    <s v="docalleran75@ucla.edu"/>
    <s v="+1 (954) 368-3867"/>
    <s v="6384 Darwin Avenue"/>
    <s v="Pompano Beach"/>
    <s v="United States"/>
    <n v="33064"/>
    <s v="Yes"/>
  </r>
  <r>
    <s v="07878-45872-CC"/>
    <x v="258"/>
    <s v="ccromwell76@desdev.cn"/>
    <s v="+1 (562) 516-6052"/>
    <s v="45604 Bunker Hill Court"/>
    <s v="Whittier"/>
    <s v="United States"/>
    <n v="90610"/>
    <s v="No"/>
  </r>
  <r>
    <s v="12444-05174-OO"/>
    <x v="259"/>
    <s v="ihay77@lulu.com"/>
    <s v="+44 (878) 199-6257"/>
    <s v="667 Florence Drive"/>
    <s v="Sheffield"/>
    <s v="United Kingdom"/>
    <s v="S33"/>
    <s v="No"/>
  </r>
  <r>
    <s v="34665-62561-AU"/>
    <x v="260"/>
    <s v="ttaffarello78@sciencedaily.com"/>
    <m/>
    <s v="26 Linden Center"/>
    <s v="Saint Louis"/>
    <s v="United States"/>
    <n v="63180"/>
    <s v="Yes"/>
  </r>
  <r>
    <s v="77877-11993-QH"/>
    <x v="261"/>
    <s v="mcanty79@jigsy.com"/>
    <s v="+1 (814) 215-3753"/>
    <s v="21342 Schiller Parkway"/>
    <s v="Erie"/>
    <s v="United States"/>
    <n v="16522"/>
    <s v="Yes"/>
  </r>
  <r>
    <s v="32291-18308-YZ"/>
    <x v="262"/>
    <s v="jkopke7a@auda.org.au"/>
    <s v="+1 (253) 638-4435"/>
    <s v="04 Hanson Junction"/>
    <s v="Tacoma"/>
    <s v="United States"/>
    <n v="98464"/>
    <s v="No"/>
  </r>
  <r>
    <s v="25754-33191-ZI"/>
    <x v="263"/>
    <m/>
    <s v="+1 (571) 479-3812"/>
    <s v="6 Carberry Pass"/>
    <s v="Richmond"/>
    <s v="United States"/>
    <n v="23277"/>
    <s v="No"/>
  </r>
  <r>
    <s v="53120-45532-KL"/>
    <x v="264"/>
    <m/>
    <s v="+353 (336) 656-6944"/>
    <s v="675 Ruskin Road"/>
    <s v="Kinsealy-Drinan"/>
    <s v="Ireland"/>
    <s v="D17"/>
    <s v="Yes"/>
  </r>
  <r>
    <s v="36605-83052-WB"/>
    <x v="265"/>
    <s v="vhellmore7d@bbc.co.uk"/>
    <s v="+1 (501) 899-4038"/>
    <s v="87597 Butternut Alley"/>
    <s v="Little Rock"/>
    <s v="United States"/>
    <n v="72204"/>
    <s v="Yes"/>
  </r>
  <r>
    <s v="53683-35977-KI"/>
    <x v="266"/>
    <s v="mseawright7e@nbcnews.com"/>
    <s v="+44 (638) 528-2467"/>
    <s v="5021 Summit Drive"/>
    <s v="Newton"/>
    <s v="United Kingdom"/>
    <s v="NG34"/>
    <s v="No"/>
  </r>
  <r>
    <s v="07972-83134-NM"/>
    <x v="267"/>
    <s v="snortheast7f@mashable.com"/>
    <s v="+1 (775) 344-1930"/>
    <s v="4306 Northfield Place"/>
    <s v="Sparks"/>
    <s v="United States"/>
    <n v="89436"/>
    <s v="Yes"/>
  </r>
  <r>
    <s v="23229-79220-TE"/>
    <x v="268"/>
    <m/>
    <s v="+1 (979) 206-8419"/>
    <s v="722 Marcy Plaza"/>
    <s v="Bryan"/>
    <s v="United States"/>
    <n v="77806"/>
    <s v="Yes"/>
  </r>
  <r>
    <s v="25514-23938-IQ"/>
    <x v="269"/>
    <s v="mfearon7h@reverbnation.com"/>
    <s v="+1 (972) 686-6332"/>
    <s v="41524 Mandrake Center"/>
    <s v="Denton"/>
    <s v="United States"/>
    <n v="76210"/>
    <s v="No"/>
  </r>
  <r>
    <s v="49084-44492-OJ"/>
    <x v="270"/>
    <m/>
    <m/>
    <s v="5915 Hallows Court"/>
    <s v="Tullamore"/>
    <s v="Ireland"/>
    <s v="R35"/>
    <s v="Yes"/>
  </r>
  <r>
    <s v="76624-72205-CK"/>
    <x v="271"/>
    <s v="jsisneros7j@a8.net"/>
    <s v="+1 (919) 448-8909"/>
    <s v="38 Dryden Plaza"/>
    <s v="Raleigh"/>
    <s v="United States"/>
    <n v="27635"/>
    <s v="Yes"/>
  </r>
  <r>
    <s v="12729-50170-JE"/>
    <x v="272"/>
    <s v="zcarlson7k@bigcartel.com"/>
    <s v="+353 (259) 651-4128"/>
    <s v="4825 Bowman Crossing"/>
    <s v="Shankill"/>
    <s v="Ireland"/>
    <s v="A98"/>
    <s v="Yes"/>
  </r>
  <r>
    <s v="43974-44760-QI"/>
    <x v="273"/>
    <s v="wmaddox7l@timesonline.co.uk"/>
    <s v="+1 (917) 310-4684"/>
    <s v="6223 North Hill"/>
    <s v="New York City"/>
    <s v="United States"/>
    <n v="10105"/>
    <s v="No"/>
  </r>
  <r>
    <s v="30585-48726-BK"/>
    <x v="274"/>
    <s v="dhedlestone7m@craigslist.org"/>
    <s v="+1 (203) 768-3169"/>
    <s v="02670 Superior Way"/>
    <s v="Stamford"/>
    <s v="United States"/>
    <n v="6905"/>
    <s v="No"/>
  </r>
  <r>
    <s v="16123-07017-TY"/>
    <x v="275"/>
    <s v="tcrowthe7n@europa.eu"/>
    <s v="+1 (419) 561-6809"/>
    <s v="7 Eastlawn Alley"/>
    <s v="Toledo"/>
    <s v="United States"/>
    <n v="43666"/>
    <s v="No"/>
  </r>
  <r>
    <s v="27723-45097-MH"/>
    <x v="276"/>
    <s v="dbury7o@tinyurl.com"/>
    <s v="+353 (262) 842-7103"/>
    <s v="305 Holy Cross Way"/>
    <s v="Castleblayney"/>
    <s v="Ireland"/>
    <s v="A75"/>
    <s v="Yes"/>
  </r>
  <r>
    <s v="37078-56703-AF"/>
    <x v="277"/>
    <s v="gbroadbear7p@omniture.com"/>
    <s v="+1 (573) 758-1104"/>
    <s v="0 Manitowish Hill"/>
    <s v="Columbia"/>
    <s v="United States"/>
    <n v="65211"/>
    <s v="No"/>
  </r>
  <r>
    <s v="79420-11075-MY"/>
    <x v="278"/>
    <s v="epalfrey7q@devhub.com"/>
    <s v="+1 (260) 500-7893"/>
    <s v="2793 Vera Point"/>
    <s v="Fort Wayne"/>
    <s v="United States"/>
    <n v="46852"/>
    <s v="Yes"/>
  </r>
  <r>
    <s v="57504-13456-UO"/>
    <x v="279"/>
    <s v="pmetrick7r@rakuten.co.jp"/>
    <s v="+1 (314) 572-2164"/>
    <s v="091 Old Gate Road"/>
    <s v="Saint Louis"/>
    <s v="United States"/>
    <n v="63143"/>
    <s v="Yes"/>
  </r>
  <r>
    <s v="53751-57560-CN"/>
    <x v="280"/>
    <m/>
    <s v="+1 (208) 826-3825"/>
    <s v="91 Old Gate Road"/>
    <s v="Portland"/>
    <s v="United States"/>
    <n v="97211"/>
    <s v="Yes"/>
  </r>
  <r>
    <s v="96112-42558-EA"/>
    <x v="281"/>
    <s v="kkarby7t@sbwire.com"/>
    <s v="+1 (303) 516-4935"/>
    <s v="4 Linden Park"/>
    <s v="Boulder"/>
    <s v="United States"/>
    <n v="80305"/>
    <s v="Yes"/>
  </r>
  <r>
    <s v="03157-23165-UB"/>
    <x v="282"/>
    <s v="fcrumpe7u@ftc.gov"/>
    <s v="+44 (564) 507-1056"/>
    <s v="1 Hanover Terrace"/>
    <s v="Norton"/>
    <s v="United Kingdom"/>
    <s v="NN11"/>
    <s v="No"/>
  </r>
  <r>
    <s v="51466-52850-AG"/>
    <x v="283"/>
    <s v="achatto7v@sakura.ne.jp"/>
    <s v="+44 (522) 740-3583"/>
    <s v="2 Morrow Hill"/>
    <s v="Sheffield"/>
    <s v="United Kingdom"/>
    <s v="S33"/>
    <s v="Yes"/>
  </r>
  <r>
    <s v="57145-31023-FK"/>
    <x v="284"/>
    <m/>
    <s v="+1 (502) 913-2943"/>
    <s v="27 Pine View Crossing"/>
    <s v="Louisville"/>
    <s v="United States"/>
    <n v="40298"/>
    <s v="No"/>
  </r>
  <r>
    <s v="66408-53777-VE"/>
    <x v="285"/>
    <m/>
    <s v="+1 (716) 790-4379"/>
    <s v="7536 Homewood Place"/>
    <s v="Buffalo"/>
    <s v="United States"/>
    <n v="14276"/>
    <s v="No"/>
  </r>
  <r>
    <s v="53035-99701-WG"/>
    <x v="286"/>
    <s v="bmergue7y@umn.edu"/>
    <m/>
    <s v="801 Sloan Plaza"/>
    <s v="Canton"/>
    <s v="United States"/>
    <n v="44710"/>
    <s v="Yes"/>
  </r>
  <r>
    <s v="45899-92796-EI"/>
    <x v="287"/>
    <s v="kpatise7z@jigsy.com"/>
    <s v="+1 (617) 552-8968"/>
    <s v="2469 Hayes Lane"/>
    <s v="Boston"/>
    <s v="United States"/>
    <n v="2114"/>
    <s v="No"/>
  </r>
  <r>
    <s v="17649-28133-PY"/>
    <x v="288"/>
    <m/>
    <s v="+353 (968) 887-1849"/>
    <s v="3 Sunfield Terrace"/>
    <s v="Kinlough"/>
    <s v="Ireland"/>
    <s v="F94"/>
    <s v="Yes"/>
  </r>
  <r>
    <s v="49612-33852-CN"/>
    <x v="289"/>
    <m/>
    <m/>
    <s v="758 Acker Point"/>
    <s v="Lynchburg"/>
    <s v="United States"/>
    <n v="24515"/>
    <s v="Yes"/>
  </r>
  <r>
    <s v="66976-43829-YG"/>
    <x v="290"/>
    <s v="dduke82@vkontakte.ru"/>
    <s v="+1 (626) 268-7265"/>
    <s v="472 Mosinee Crossing"/>
    <s v="Los Angeles"/>
    <s v="United States"/>
    <n v="90071"/>
    <s v="No"/>
  </r>
  <r>
    <s v="64852-04619-XZ"/>
    <x v="291"/>
    <m/>
    <m/>
    <s v="9366 Bunting Center"/>
    <s v="Drumcondra"/>
    <s v="Ireland"/>
    <s v="D11"/>
    <s v="No"/>
  </r>
  <r>
    <s v="58690-31815-VY"/>
    <x v="292"/>
    <s v="ihussey84@mapy.cz"/>
    <m/>
    <s v="641 Birchwood Place"/>
    <s v="Birmingham"/>
    <s v="United States"/>
    <n v="35236"/>
    <s v="No"/>
  </r>
  <r>
    <s v="62863-81239-DT"/>
    <x v="293"/>
    <s v="cpinkerton85@upenn.edu"/>
    <s v="+1 (202) 727-7464"/>
    <s v="5205 Graceland Point"/>
    <s v="Alexandria"/>
    <s v="United States"/>
    <n v="22309"/>
    <s v="No"/>
  </r>
  <r>
    <s v="21177-40725-CF"/>
    <x v="294"/>
    <m/>
    <s v="+1 (203) 722-1559"/>
    <s v="9 Burrows Way"/>
    <s v="Danbury"/>
    <s v="United States"/>
    <n v="6816"/>
    <s v="No"/>
  </r>
  <r>
    <s v="99421-80253-UI"/>
    <x v="295"/>
    <m/>
    <m/>
    <s v="8 Reindahl Alley"/>
    <s v="Albany"/>
    <s v="United States"/>
    <n v="12205"/>
    <s v="No"/>
  </r>
  <r>
    <s v="45315-50206-DK"/>
    <x v="296"/>
    <s v="dvizor88@furl.net"/>
    <s v="+1 (941) 130-0581"/>
    <s v="6023 Novick Parkway"/>
    <s v="Naples"/>
    <s v="United States"/>
    <n v="34108"/>
    <s v="Yes"/>
  </r>
  <r>
    <s v="09595-95726-OV"/>
    <x v="297"/>
    <s v="esedgebeer89@oaic.gov.au"/>
    <s v="+1 (305) 898-4252"/>
    <s v="9715 Shopko Hill"/>
    <s v="Miami Beach"/>
    <s v="United States"/>
    <n v="33141"/>
    <s v="Yes"/>
  </r>
  <r>
    <s v="60221-67036-TD"/>
    <x v="298"/>
    <s v="klestrange8a@lulu.com"/>
    <s v="+1 (404) 479-6402"/>
    <s v="1961 Sage Way"/>
    <s v="Atlanta"/>
    <s v="United States"/>
    <n v="30358"/>
    <s v="Yes"/>
  </r>
  <r>
    <s v="62923-29397-KX"/>
    <x v="299"/>
    <s v="ltanti8b@techcrunch.com"/>
    <s v="+1 (361) 383-8015"/>
    <s v="29668 Bashford Trail"/>
    <s v="Corpus Christi"/>
    <s v="United States"/>
    <n v="78405"/>
    <s v="Yes"/>
  </r>
  <r>
    <s v="33011-52383-BA"/>
    <x v="300"/>
    <s v="ade8c@1und1.de"/>
    <s v="+1 (808) 868-6669"/>
    <s v="80254 Cherokee Alley"/>
    <s v="Honolulu"/>
    <s v="United States"/>
    <n v="96835"/>
    <s v="Yes"/>
  </r>
  <r>
    <s v="86768-91598-FA"/>
    <x v="301"/>
    <s v="tjedrachowicz8d@acquirethisname.com"/>
    <s v="+1 (512) 635-4547"/>
    <s v="4019 Hagan Plaza"/>
    <s v="Austin"/>
    <s v="United States"/>
    <n v="78737"/>
    <s v="Yes"/>
  </r>
  <r>
    <s v="37191-12203-MX"/>
    <x v="302"/>
    <s v="pstonner8e@moonfruit.com"/>
    <s v="+1 (410) 158-5285"/>
    <s v="09771 Rigney Center"/>
    <s v="Baltimore"/>
    <s v="United States"/>
    <n v="21290"/>
    <s v="No"/>
  </r>
  <r>
    <s v="16545-76328-JY"/>
    <x v="303"/>
    <s v="dtingly8f@goo.ne.jp"/>
    <m/>
    <s v="6094 Dawn Junction"/>
    <s v="Lexington"/>
    <s v="United States"/>
    <n v="40596"/>
    <s v="Yes"/>
  </r>
  <r>
    <s v="32177-42200-TP"/>
    <x v="304"/>
    <s v="rwhife8g@360.cn"/>
    <m/>
    <s v="2241 Kim Trail"/>
    <s v="Joliet"/>
    <s v="United States"/>
    <n v="60435"/>
    <s v="Yes"/>
  </r>
  <r>
    <s v="22349-47389-GY"/>
    <x v="305"/>
    <s v="bchecci8h@usa.gov"/>
    <s v="+44 (237) 377-1917"/>
    <s v="88 West Avenue"/>
    <s v="Eaton"/>
    <s v="United Kingdom"/>
    <s v="DN22"/>
    <s v="No"/>
  </r>
  <r>
    <s v="70290-38099-GB"/>
    <x v="306"/>
    <s v="jbagot8i@mac.com"/>
    <s v="+1 (402) 659-3815"/>
    <s v="8580 Autumn Leaf Trail"/>
    <s v="Lincoln"/>
    <s v="United States"/>
    <n v="68505"/>
    <s v="No"/>
  </r>
  <r>
    <s v="18741-72071-PP"/>
    <x v="307"/>
    <s v="ebeeble8j@soundcloud.com"/>
    <s v="+1 (513) 141-9892"/>
    <s v="14777 Leroy Avenue"/>
    <s v="Cincinnati"/>
    <s v="United States"/>
    <n v="45254"/>
    <s v="Yes"/>
  </r>
  <r>
    <s v="62588-82624-II"/>
    <x v="308"/>
    <s v="cfluin8k@flickr.com"/>
    <m/>
    <s v="88 Jenna Point"/>
    <s v="Sheffield"/>
    <s v="United Kingdom"/>
    <s v="S33"/>
    <s v="No"/>
  </r>
  <r>
    <s v="37430-29579-HD"/>
    <x v="309"/>
    <s v="ebletsor8l@vinaora.com"/>
    <s v="+1 (860) 182-4246"/>
    <s v="9076 Manley Center"/>
    <s v="West Hartford"/>
    <s v="United States"/>
    <n v="6127"/>
    <s v="Yes"/>
  </r>
  <r>
    <s v="84132-22322-QT"/>
    <x v="310"/>
    <s v="pbrydell8m@bloglovin.com"/>
    <s v="+353 (522) 527-0155"/>
    <s v="826 Judy Alley"/>
    <s v="Listowel"/>
    <s v="Ireland"/>
    <s v="V31"/>
    <s v="No"/>
  </r>
  <r>
    <s v="74330-29286-RO"/>
    <x v="311"/>
    <s v="crushe8n@about.me"/>
    <s v="+1 (704) 883-8274"/>
    <s v="7 Corben Plaza"/>
    <s v="Charlotte"/>
    <s v="United States"/>
    <n v="28299"/>
    <s v="Yes"/>
  </r>
  <r>
    <s v="37445-17791-NQ"/>
    <x v="312"/>
    <s v="nleethem8o@mac.com"/>
    <s v="+1 (318) 839-1492"/>
    <s v="12 Stone Corner Avenue"/>
    <s v="Alexandria"/>
    <s v="United States"/>
    <n v="71307"/>
    <s v="Yes"/>
  </r>
  <r>
    <s v="58511-10548-ZU"/>
    <x v="313"/>
    <s v="anesfield8p@people.com.cn"/>
    <s v="+44 (418) 372-8139"/>
    <s v="59 Rieder Lane"/>
    <s v="Belfast"/>
    <s v="United Kingdom"/>
    <s v="BT2"/>
    <s v="Yes"/>
  </r>
  <r>
    <s v="47725-34771-FJ"/>
    <x v="314"/>
    <m/>
    <s v="+1 (702) 723-3139"/>
    <s v="81014 Delladonna Terrace"/>
    <s v="Las Vegas"/>
    <s v="United States"/>
    <n v="89115"/>
    <s v="No"/>
  </r>
  <r>
    <s v="53086-67334-KT"/>
    <x v="315"/>
    <s v="mbrockway8r@ibm.com"/>
    <s v="+1 (515) 216-0617"/>
    <s v="0528 Thackeray Pass"/>
    <s v="Des Moines"/>
    <s v="United States"/>
    <n v="50369"/>
    <s v="Yes"/>
  </r>
  <r>
    <s v="83308-82257-UN"/>
    <x v="316"/>
    <s v="nlush8s@dedecms.com"/>
    <s v="+353 (360) 805-4030"/>
    <s v="1 Annamark Drive"/>
    <s v="Ballivor"/>
    <s v="Ireland"/>
    <s v="D17"/>
    <s v="No"/>
  </r>
  <r>
    <s v="37274-08534-FM"/>
    <x v="317"/>
    <s v="smcmillian8t@csmonitor.com"/>
    <s v="+1 (330) 407-0631"/>
    <s v="6404 Heffernan Junction"/>
    <s v="Akron"/>
    <s v="United States"/>
    <n v="44315"/>
    <s v="No"/>
  </r>
  <r>
    <s v="54004-04664-AA"/>
    <x v="318"/>
    <s v="tbennison8u@google.cn"/>
    <s v="+1 (561) 413-7904"/>
    <s v="00225 Fieldstone Center"/>
    <s v="West Palm Beach"/>
    <s v="United States"/>
    <n v="33405"/>
    <s v="Yes"/>
  </r>
  <r>
    <s v="26822-19510-SD"/>
    <x v="319"/>
    <s v="gtweed8v@yolasite.com"/>
    <m/>
    <s v="0 Fairview Lane"/>
    <s v="Fresno"/>
    <s v="United States"/>
    <n v="93715"/>
    <s v="Yes"/>
  </r>
  <r>
    <s v="37916-57149-GE"/>
    <x v="320"/>
    <s v="fcusick8w@hatena.ne.jp"/>
    <s v="+1 (319) 601-1652"/>
    <s v="1 Steensland Drive"/>
    <s v="Iowa City"/>
    <s v="United States"/>
    <n v="52245"/>
    <s v="Yes"/>
  </r>
  <r>
    <s v="06432-73165-ML"/>
    <x v="321"/>
    <s v="ggoggin8x@wix.com"/>
    <s v="+353 (484) 159-9549"/>
    <s v="654 Mandrake Plaza"/>
    <s v="Sandyford"/>
    <s v="Ireland"/>
    <s v="D04"/>
    <s v="Yes"/>
  </r>
  <r>
    <s v="96503-31833-CW"/>
    <x v="322"/>
    <s v="sjeyness8y@biglobe.ne.jp"/>
    <s v="+353 (460) 272-4069"/>
    <s v="43 Fremont Point"/>
    <s v="Dublin"/>
    <s v="Ireland"/>
    <s v="D04"/>
    <s v="No"/>
  </r>
  <r>
    <s v="63985-64148-MG"/>
    <x v="323"/>
    <s v="dbonhome8z@shinystat.com"/>
    <s v="+1 (865) 238-4985"/>
    <s v="73509 Victoria Junction"/>
    <s v="Knoxville"/>
    <s v="United States"/>
    <n v="37924"/>
    <s v="Yes"/>
  </r>
  <r>
    <s v="19597-91185-CM"/>
    <x v="324"/>
    <m/>
    <s v="+1 (913) 671-7118"/>
    <s v="05926 Northfield Parkway"/>
    <s v="Shawnee Mission"/>
    <s v="United States"/>
    <n v="66276"/>
    <s v="No"/>
  </r>
  <r>
    <s v="79814-23626-JR"/>
    <x v="325"/>
    <s v="tle91@epa.gov"/>
    <s v="+1 (415) 176-8216"/>
    <s v="96 Rigney Trail"/>
    <s v="San Francisco"/>
    <s v="United States"/>
    <n v="94132"/>
    <s v="Yes"/>
  </r>
  <r>
    <s v="43439-94003-DW"/>
    <x v="326"/>
    <m/>
    <s v="+1 (205) 680-5859"/>
    <s v="5678 Doe Crossing Junction"/>
    <s v="Birmingham"/>
    <s v="United States"/>
    <n v="35244"/>
    <s v="No"/>
  </r>
  <r>
    <s v="97655-45555-LI"/>
    <x v="327"/>
    <s v="balldridge93@yandex.ru"/>
    <s v="+1 (646) 561-0082"/>
    <s v="14 Oriole Hill"/>
    <s v="Brooklyn"/>
    <s v="United States"/>
    <n v="11215"/>
    <s v="Yes"/>
  </r>
  <r>
    <s v="64418-01720-VW"/>
    <x v="328"/>
    <m/>
    <s v="+1 (915) 761-6081"/>
    <s v="1988 Autumn Leaf Crossing"/>
    <s v="El Paso"/>
    <s v="United States"/>
    <n v="79934"/>
    <s v="Yes"/>
  </r>
  <r>
    <s v="96836-09258-RI"/>
    <x v="329"/>
    <s v="lgoodger95@guardian.co.uk"/>
    <m/>
    <s v="86634 Nova Plaza"/>
    <s v="Sacramento"/>
    <s v="United States"/>
    <n v="94250"/>
    <s v="Yes"/>
  </r>
  <r>
    <s v="33622-01348-PF"/>
    <x v="330"/>
    <s v="fdrogan96@gnu.org"/>
    <s v="+1 (202) 698-9605"/>
    <s v="70193 Sunfield Circle"/>
    <s v="Washington"/>
    <s v="United States"/>
    <n v="20220"/>
    <s v="No"/>
  </r>
  <r>
    <s v="69529-07533-CV"/>
    <x v="331"/>
    <s v="cdrewett97@wikipedia.org"/>
    <s v="+1 (561) 651-3098"/>
    <s v="1881 Elgar Parkway"/>
    <s v="Boynton Beach"/>
    <s v="United States"/>
    <n v="33436"/>
    <s v="Yes"/>
  </r>
  <r>
    <s v="94840-49457-UD"/>
    <x v="332"/>
    <s v="qparsons98@blogtalkradio.com"/>
    <s v="+1 (323) 848-5169"/>
    <s v="47 Farwell Park"/>
    <s v="Los Angeles"/>
    <s v="United States"/>
    <n v="90094"/>
    <s v="Yes"/>
  </r>
  <r>
    <s v="81414-81273-DK"/>
    <x v="333"/>
    <s v="vceely99@auda.org.au"/>
    <s v="+1 (410) 876-8486"/>
    <s v="080 Stoughton Hill"/>
    <s v="Baltimore"/>
    <s v="United States"/>
    <n v="21275"/>
    <s v="Yes"/>
  </r>
  <r>
    <s v="76930-61689-CH"/>
    <x v="334"/>
    <m/>
    <m/>
    <s v="7 Grim Point"/>
    <s v="Salt Lake City"/>
    <s v="United States"/>
    <n v="84125"/>
    <s v="No"/>
  </r>
  <r>
    <s v="12839-56537-TQ"/>
    <x v="335"/>
    <s v="cvasiliev9b@discuz.net"/>
    <s v="+1 (214) 507-8264"/>
    <s v="49 Eliot Alley"/>
    <s v="Garland"/>
    <s v="United States"/>
    <n v="75049"/>
    <s v="Yes"/>
  </r>
  <r>
    <s v="62741-01322-HU"/>
    <x v="336"/>
    <s v="tomoylan9c@liveinternet.ru"/>
    <s v="+44 (911) 807-7254"/>
    <s v="19 Kings Pass"/>
    <s v="Church End"/>
    <s v="United Kingdom"/>
    <s v="CB4"/>
    <s v="No"/>
  </r>
  <r>
    <s v="34104-15243-UX"/>
    <x v="337"/>
    <m/>
    <s v="+1 (614) 733-3977"/>
    <s v="90 Fieldstone Way"/>
    <s v="Columbus"/>
    <s v="United States"/>
    <n v="43240"/>
    <s v="No"/>
  </r>
  <r>
    <s v="44932-34838-RM"/>
    <x v="338"/>
    <s v="wfetherston9e@constantcontact.com"/>
    <s v="+1 (212) 724-3420"/>
    <s v="74 Morning Avenue"/>
    <s v="New York City"/>
    <s v="United States"/>
    <n v="10184"/>
    <s v="No"/>
  </r>
  <r>
    <s v="91181-19412-RQ"/>
    <x v="339"/>
    <s v="erasmus9f@techcrunch.com"/>
    <s v="+1 (617) 830-9474"/>
    <s v="045 Jackson Junction"/>
    <s v="Boston"/>
    <s v="United States"/>
    <n v="2216"/>
    <s v="Yes"/>
  </r>
  <r>
    <s v="37182-54930-XC"/>
    <x v="340"/>
    <s v="wgiorgioni9g@wikipedia.org"/>
    <s v="+1 (415) 960-7198"/>
    <s v="45 Trailsway Avenue"/>
    <s v="San Francisco"/>
    <s v="United States"/>
    <n v="94132"/>
    <s v="Yes"/>
  </r>
  <r>
    <s v="08613-17327-XT"/>
    <x v="341"/>
    <s v="lscargle9h@myspace.com"/>
    <s v="+1 (317) 136-7045"/>
    <s v="62 Pepper Wood Plaza"/>
    <s v="Indianapolis"/>
    <s v="United States"/>
    <n v="46295"/>
    <s v="No"/>
  </r>
  <r>
    <s v="40507-83899-MR"/>
    <x v="342"/>
    <s v="cfranseco9i@phoca.cz"/>
    <m/>
    <s v="59947 Nobel Park"/>
    <s v="Jacksonville"/>
    <s v="United States"/>
    <n v="32209"/>
    <s v="No"/>
  </r>
  <r>
    <s v="70451-38048-AH"/>
    <x v="343"/>
    <s v="nclimance9j@europa.eu"/>
    <m/>
    <s v="34 Orin Crossing"/>
    <s v="Seattle"/>
    <s v="United States"/>
    <n v="98148"/>
    <s v="No"/>
  </r>
  <r>
    <s v="35442-75769-PL"/>
    <x v="344"/>
    <m/>
    <s v="+353 (950) 306-4776"/>
    <s v="74 Logan Avenue"/>
    <s v="Dunmanway"/>
    <s v="Ireland"/>
    <s v="P47"/>
    <s v="Yes"/>
  </r>
  <r>
    <s v="83737-56117-JE"/>
    <x v="345"/>
    <s v="asnazle9l@oracle.com"/>
    <s v="+1 (334) 193-6359"/>
    <s v="246 Katie Terrace"/>
    <s v="Montgomery"/>
    <s v="United States"/>
    <n v="36109"/>
    <s v="No"/>
  </r>
  <r>
    <s v="07095-81281-NJ"/>
    <x v="346"/>
    <s v="rworg9m@arstechnica.com"/>
    <s v="+1 (214) 985-2470"/>
    <s v="8753 Texas Court"/>
    <s v="Dallas"/>
    <s v="United States"/>
    <n v="75372"/>
    <s v="Yes"/>
  </r>
  <r>
    <s v="77043-48851-HG"/>
    <x v="347"/>
    <s v="ldanes9n@umn.edu"/>
    <s v="+1 (785) 398-5129"/>
    <s v="37 Graedel Court"/>
    <s v="Topeka"/>
    <s v="United States"/>
    <n v="66622"/>
    <s v="No"/>
  </r>
  <r>
    <s v="78224-60622-KH"/>
    <x v="348"/>
    <s v="skeynd9o@narod.ru"/>
    <s v="+1 (903) 299-3053"/>
    <s v="9 Iowa Court"/>
    <s v="Tyler"/>
    <s v="United States"/>
    <n v="75799"/>
    <s v="No"/>
  </r>
  <r>
    <s v="83105-86631-IU"/>
    <x v="349"/>
    <s v="ddaveridge9p@arstechnica.com"/>
    <s v="+1 (213) 474-2139"/>
    <s v="09652 Crowley Lane"/>
    <s v="Los Angeles"/>
    <s v="United States"/>
    <n v="90065"/>
    <s v="No"/>
  </r>
  <r>
    <s v="99358-65399-TC"/>
    <x v="350"/>
    <s v="jawdry9q@utexas.edu"/>
    <s v="+1 (318) 747-7610"/>
    <s v="7961 Blackbird Road"/>
    <s v="Shreveport"/>
    <s v="United States"/>
    <n v="71137"/>
    <s v="No"/>
  </r>
  <r>
    <s v="94525-76037-JP"/>
    <x v="351"/>
    <s v="eryles9r@fastcompany.com"/>
    <s v="+1 (208) 760-1705"/>
    <s v="8 Schurz Place"/>
    <s v="Boise"/>
    <s v="United States"/>
    <n v="83722"/>
    <s v="No"/>
  </r>
  <r>
    <s v="91336-36621-RB"/>
    <x v="352"/>
    <s v="sbaulcombe9s@dropbox.com"/>
    <s v="+1 (760) 131-9436"/>
    <s v="21543 Bluejay Court"/>
    <s v="San Bernardino"/>
    <s v="United States"/>
    <n v="92415"/>
    <s v="No"/>
  </r>
  <r>
    <s v="82718-93677-XO"/>
    <x v="353"/>
    <m/>
    <s v="+1 (334) 191-0127"/>
    <s v="65 Cardinal Plaza"/>
    <s v="Montgomery"/>
    <s v="United States"/>
    <n v="36177"/>
    <s v="Yes"/>
  </r>
  <r>
    <s v="44708-78241-DF"/>
    <x v="354"/>
    <s v="jcaldicott9u@usda.gov"/>
    <m/>
    <s v="2690 Oak Way"/>
    <s v="Fort Pierce"/>
    <s v="United States"/>
    <n v="34981"/>
    <s v="No"/>
  </r>
  <r>
    <s v="23039-93032-FN"/>
    <x v="355"/>
    <s v="mvedmore9v@a8.net"/>
    <s v="+1 (336) 366-8873"/>
    <s v="368 Waubesa Way"/>
    <s v="Greensboro"/>
    <s v="United States"/>
    <n v="27415"/>
    <s v="Yes"/>
  </r>
  <r>
    <s v="35256-12529-FT"/>
    <x v="356"/>
    <s v="wromao9w@chronoengine.com"/>
    <s v="+1 (916) 623-2394"/>
    <s v="013 Vernon Way"/>
    <s v="Sacramento"/>
    <s v="United States"/>
    <n v="94237"/>
    <s v="Yes"/>
  </r>
  <r>
    <s v="86100-33488-WP"/>
    <x v="357"/>
    <m/>
    <s v="+1 (512) 200-9234"/>
    <s v="068 Meadow Ridge Lane"/>
    <s v="Round Rock"/>
    <s v="United States"/>
    <n v="78682"/>
    <s v="No"/>
  </r>
  <r>
    <s v="64435-53100-WM"/>
    <x v="358"/>
    <s v="tcotmore9y@amazonaws.com"/>
    <s v="+1 (571) 250-3012"/>
    <s v="2146 Helena Court"/>
    <s v="Reston"/>
    <s v="United States"/>
    <n v="22096"/>
    <s v="No"/>
  </r>
  <r>
    <s v="44699-43836-UH"/>
    <x v="359"/>
    <s v="yskipsey9z@spotify.com"/>
    <s v="+44 (257) 759-9950"/>
    <s v="321 Killdeer Center"/>
    <s v="Charlton"/>
    <s v="United Kingdom"/>
    <s v="OX12"/>
    <s v="No"/>
  </r>
  <r>
    <s v="29588-35679-RG"/>
    <x v="360"/>
    <s v="ncorpsa0@gmpg.org"/>
    <s v="+1 (803) 730-8217"/>
    <s v="119 Iowa Plaza"/>
    <s v="Columbia"/>
    <s v="United States"/>
    <n v="29220"/>
    <s v="No"/>
  </r>
  <r>
    <s v="09003-89770-JO"/>
    <x v="361"/>
    <s v="cruburya1@geocities.jp"/>
    <s v="+1 (615) 747-8432"/>
    <s v="8895 Spaight Circle"/>
    <s v="Nashville"/>
    <s v="United States"/>
    <n v="37215"/>
    <s v="Yes"/>
  </r>
  <r>
    <s v="64815-54078-HH"/>
    <x v="362"/>
    <s v="fbabbera2@stanford.edu"/>
    <s v="+1 (623) 550-6050"/>
    <s v="18 Helena Trail"/>
    <s v="Phoenix"/>
    <s v="United States"/>
    <n v="85025"/>
    <s v="Yes"/>
  </r>
  <r>
    <s v="59572-41990-XY"/>
    <x v="363"/>
    <s v="kloxtona3@opensource.org"/>
    <m/>
    <s v="8477 East Trail"/>
    <s v="Miami"/>
    <s v="United States"/>
    <n v="33233"/>
    <s v="No"/>
  </r>
  <r>
    <s v="32481-61533-ZJ"/>
    <x v="364"/>
    <s v="ptoffula4@posterous.com"/>
    <s v="+1 (310) 210-6841"/>
    <s v="97465 Almo Alley"/>
    <s v="Fresno"/>
    <s v="United States"/>
    <n v="93762"/>
    <s v="Yes"/>
  </r>
  <r>
    <s v="31587-92570-HL"/>
    <x v="365"/>
    <s v="cgwinnetta5@behance.net"/>
    <m/>
    <s v="0 Elgar Parkway"/>
    <s v="Anaheim"/>
    <s v="United States"/>
    <n v="92825"/>
    <s v="No"/>
  </r>
  <r>
    <s v="93832-04799-ID"/>
    <x v="366"/>
    <m/>
    <s v="+1 (757) 211-0153"/>
    <s v="715 Oxford Lane"/>
    <s v="Newport News"/>
    <s v="United States"/>
    <n v="23605"/>
    <s v="No"/>
  </r>
  <r>
    <s v="59367-30821-ZQ"/>
    <x v="367"/>
    <m/>
    <m/>
    <s v="5 Dwight Plaza"/>
    <s v="Spartanburg"/>
    <s v="United States"/>
    <n v="29305"/>
    <s v="Yes"/>
  </r>
  <r>
    <s v="83947-45528-ET"/>
    <x v="368"/>
    <s v="lflaoniera8@wordpress.org"/>
    <s v="+1 (718) 586-2839"/>
    <s v="25 Saint Paul Drive"/>
    <s v="Staten Island"/>
    <s v="United States"/>
    <n v="10305"/>
    <s v="No"/>
  </r>
  <r>
    <s v="60799-92593-CX"/>
    <x v="369"/>
    <m/>
    <m/>
    <s v="3 Service Pass"/>
    <s v="Las Vegas"/>
    <s v="United States"/>
    <n v="89115"/>
    <s v="Yes"/>
  </r>
  <r>
    <s v="61600-55136-UM"/>
    <x v="370"/>
    <s v="ccatchesideaa@macromedia.com"/>
    <s v="+1 (801) 121-6042"/>
    <s v="8 Kim Street"/>
    <s v="Salt Lake City"/>
    <s v="United States"/>
    <n v="84105"/>
    <s v="Yes"/>
  </r>
  <r>
    <s v="59771-90302-OF"/>
    <x v="371"/>
    <s v="cgibbonsonab@accuweather.com"/>
    <s v="+1 (206) 848-3585"/>
    <s v="861 David Crossing"/>
    <s v="Seattle"/>
    <s v="United States"/>
    <n v="98109"/>
    <s v="Yes"/>
  </r>
  <r>
    <s v="16880-78077-FB"/>
    <x v="372"/>
    <s v="tfarraac@behance.net"/>
    <s v="+1 (432) 648-9589"/>
    <s v="06448 Burrows Terrace"/>
    <s v="Odessa"/>
    <s v="United States"/>
    <n v="79764"/>
    <s v="No"/>
  </r>
  <r>
    <s v="74415-50873-FC"/>
    <x v="373"/>
    <m/>
    <s v="+353 (772) 127-7148"/>
    <s v="0535 Michigan Plaza"/>
    <s v="Castleknock"/>
    <s v="Ireland"/>
    <s v="K78"/>
    <s v="Yes"/>
  </r>
  <r>
    <s v="31798-95707-NR"/>
    <x v="374"/>
    <s v="gbamfieldae@yellowpages.com"/>
    <s v="+1 (214) 200-7886"/>
    <s v="41203 Vernon Street"/>
    <s v="Irving"/>
    <s v="United States"/>
    <n v="75037"/>
    <s v="Yes"/>
  </r>
  <r>
    <s v="59122-08794-WT"/>
    <x v="375"/>
    <s v="whollingdaleaf@about.me"/>
    <s v="+1 (937) 354-2653"/>
    <s v="3 Heath Trail"/>
    <s v="Dayton"/>
    <s v="United States"/>
    <n v="45426"/>
    <s v="Yes"/>
  </r>
  <r>
    <s v="37238-52421-JJ"/>
    <x v="376"/>
    <s v="jdeag@xrea.com"/>
    <s v="+1 (616) 966-1581"/>
    <s v="90 Saint Paul Plaza"/>
    <s v="Grand Rapids"/>
    <s v="United States"/>
    <n v="49560"/>
    <s v="Yes"/>
  </r>
  <r>
    <s v="48854-01899-FN"/>
    <x v="377"/>
    <s v="vskulletah@tinyurl.com"/>
    <s v="+353 (215) 420-1467"/>
    <s v="4 Grim Road"/>
    <s v="Balally"/>
    <s v="Ireland"/>
    <s v="D04"/>
    <s v="No"/>
  </r>
  <r>
    <s v="80896-38819-DW"/>
    <x v="378"/>
    <s v="jrudeforthai@wunderground.com"/>
    <s v="+353 (232) 377-5407"/>
    <s v="614 Commercial Center"/>
    <s v="Tullyallen"/>
    <s v="Ireland"/>
    <s v="E25"/>
    <s v="Yes"/>
  </r>
  <r>
    <s v="29814-01459-RC"/>
    <x v="379"/>
    <s v="atomaszewskiaj@answers.com"/>
    <m/>
    <s v="7685 Oxford Crossing"/>
    <s v="Sutton"/>
    <s v="United Kingdom"/>
    <s v="CT15"/>
    <s v="Yes"/>
  </r>
  <r>
    <s v="21815-71230-UT"/>
    <x v="380"/>
    <s v="fmartiak@stumbleupon.com"/>
    <s v="+1 (217) 599-8947"/>
    <s v="160 Ruskin Park"/>
    <s v="Springfield"/>
    <s v="United States"/>
    <n v="62756"/>
    <s v="No"/>
  </r>
  <r>
    <s v="48497-29281-FE"/>
    <x v="381"/>
    <s v="pbessal@qq.com"/>
    <s v="+1 (949) 121-4600"/>
    <s v="36559 Sommers Parkway"/>
    <s v="Los Angeles"/>
    <s v="United States"/>
    <n v="90010"/>
    <s v="Yes"/>
  </r>
  <r>
    <s v="43605-12616-YH"/>
    <x v="382"/>
    <s v="ewindressam@marketwatch.com"/>
    <s v="+1 (443) 619-7953"/>
    <s v="78 Anderson Alley"/>
    <s v="Baltimore"/>
    <s v="United States"/>
    <n v="21239"/>
    <s v="No"/>
  </r>
  <r>
    <s v="21907-75962-VB"/>
    <x v="383"/>
    <m/>
    <s v="+1 (717) 990-3931"/>
    <s v="4 Sundown Circle"/>
    <s v="Harrisburg"/>
    <s v="United States"/>
    <n v="17126"/>
    <s v="Yes"/>
  </r>
  <r>
    <s v="69503-12127-YD"/>
    <x v="384"/>
    <m/>
    <s v="+1 (469) 579-2051"/>
    <s v="525 Warner Hill"/>
    <s v="Dallas"/>
    <s v="United States"/>
    <n v="75216"/>
    <s v="No"/>
  </r>
  <r>
    <s v="68810-07329-EU"/>
    <x v="385"/>
    <s v="vbaumadierap@google.cn"/>
    <s v="+1 (816) 987-4857"/>
    <s v="89508 Atwood Way"/>
    <s v="Kansas City"/>
    <s v="United States"/>
    <n v="64125"/>
    <s v="Yes"/>
  </r>
  <r>
    <s v="08478-75251-OG"/>
    <x v="386"/>
    <m/>
    <s v="+1 (217) 713-5108"/>
    <s v="7881 Dahle Center"/>
    <s v="Springfield"/>
    <s v="United States"/>
    <n v="62723"/>
    <s v="Yes"/>
  </r>
  <r>
    <s v="17005-82030-EA"/>
    <x v="387"/>
    <s v="sweldsar@wired.com"/>
    <s v="+1 (203) 568-7058"/>
    <s v="002 Summer Ridge Terrace"/>
    <s v="New Haven"/>
    <s v="United States"/>
    <n v="6510"/>
    <s v="Yes"/>
  </r>
  <r>
    <s v="42179-95059-DO"/>
    <x v="388"/>
    <s v="msarvaras@artisteer.com"/>
    <s v="+1 (404) 401-6865"/>
    <s v="83 Saint Paul Drive"/>
    <s v="Lawrenceville"/>
    <s v="United States"/>
    <n v="30045"/>
    <s v="Yes"/>
  </r>
  <r>
    <s v="55989-39849-WO"/>
    <x v="389"/>
    <s v="ahavickat@nsw.gov.au"/>
    <s v="+1 (828) 769-0743"/>
    <s v="720 Pennsylvania Pass"/>
    <s v="Asheville"/>
    <s v="United States"/>
    <n v="28805"/>
    <s v="Yes"/>
  </r>
  <r>
    <s v="28932-49296-TM"/>
    <x v="390"/>
    <s v="sdivinyau@ask.com"/>
    <m/>
    <s v="3904 Birchwood Terrace"/>
    <s v="Saint Paul"/>
    <s v="United States"/>
    <n v="55123"/>
    <s v="Yes"/>
  </r>
  <r>
    <s v="86144-10144-CB"/>
    <x v="391"/>
    <s v="inorquoyav@businessweek.com"/>
    <m/>
    <s v="1 Welch Court"/>
    <s v="Minneapolis"/>
    <s v="United States"/>
    <n v="55458"/>
    <s v="No"/>
  </r>
  <r>
    <s v="60973-72562-DQ"/>
    <x v="392"/>
    <s v="aiddisonaw@usa.gov"/>
    <s v="+1 (714) 658-0310"/>
    <s v="8 Steensland Junction"/>
    <s v="Santa Ana"/>
    <s v="United States"/>
    <n v="92725"/>
    <s v="No"/>
  </r>
  <r>
    <s v="94341-60520-PF"/>
    <x v="393"/>
    <s v="dsprossonax@wunderground.com"/>
    <s v="+1 (240) 598-3988"/>
    <s v="7 Anzinger Drive"/>
    <s v="Hagerstown"/>
    <s v="United States"/>
    <n v="21747"/>
    <s v="Yes"/>
  </r>
  <r>
    <s v="11263-86515-VU"/>
    <x v="394"/>
    <s v="rlongfielday@bluehost.com"/>
    <s v="+1 (612) 210-6966"/>
    <s v="513 Commercial Avenue"/>
    <s v="Minneapolis"/>
    <s v="United States"/>
    <n v="55458"/>
    <s v="No"/>
  </r>
  <r>
    <s v="60004-62976-NI"/>
    <x v="395"/>
    <s v="gkislingburyaz@samsung.com"/>
    <m/>
    <s v="4 Jenifer Street"/>
    <s v="Washington"/>
    <s v="United States"/>
    <n v="20420"/>
    <s v="Yes"/>
  </r>
  <r>
    <s v="77876-28498-HI"/>
    <x v="396"/>
    <s v="xgibbonsb0@artisteer.com"/>
    <s v="+1 (909) 614-0008"/>
    <s v="002 7th Junction"/>
    <s v="San Bernardino"/>
    <s v="United States"/>
    <n v="92415"/>
    <s v="No"/>
  </r>
  <r>
    <s v="61302-06948-EH"/>
    <x v="397"/>
    <s v="fparresb1@imageshack.us"/>
    <s v="+1 (585) 672-4256"/>
    <s v="641 Steensland Pass"/>
    <s v="Rochester"/>
    <s v="United States"/>
    <n v="14609"/>
    <s v="Yes"/>
  </r>
  <r>
    <s v="06757-96251-UH"/>
    <x v="398"/>
    <s v="gsibrayb2@wsj.com"/>
    <s v="+1 (360) 389-5295"/>
    <s v="5018 Iowa Pass"/>
    <s v="Vancouver"/>
    <s v="United States"/>
    <n v="98664"/>
    <s v="Yes"/>
  </r>
  <r>
    <s v="44530-75983-OD"/>
    <x v="399"/>
    <s v="ihotchkinb3@mit.edu"/>
    <s v="+44 (387) 464-9544"/>
    <s v="322 Basil Pass"/>
    <s v="Preston"/>
    <s v="United Kingdom"/>
    <s v="PR1"/>
    <s v="No"/>
  </r>
  <r>
    <s v="44865-58249-RY"/>
    <x v="400"/>
    <s v="nbroadberrieb4@gnu.org"/>
    <s v="+1 (202) 327-2217"/>
    <s v="8571 Buena Vista Junction"/>
    <s v="Washington"/>
    <s v="United States"/>
    <n v="20057"/>
    <s v="No"/>
  </r>
  <r>
    <s v="36021-61205-DF"/>
    <x v="401"/>
    <s v="rpithcockb5@yellowbook.com"/>
    <s v="+1 (865) 655-9540"/>
    <s v="2425 Corben Street"/>
    <s v="Knoxville"/>
    <s v="United States"/>
    <n v="37924"/>
    <s v="Yes"/>
  </r>
  <r>
    <s v="75716-12782-SS"/>
    <x v="402"/>
    <s v="gcroysdaleb6@nih.gov"/>
    <s v="+1 (304) 384-2939"/>
    <s v="1657 Delladonna Hill"/>
    <s v="Charleston"/>
    <s v="United States"/>
    <n v="25336"/>
    <s v="Yes"/>
  </r>
  <r>
    <s v="11812-00461-KH"/>
    <x v="403"/>
    <s v="bgozzettb7@github.com"/>
    <s v="+1 (214) 700-0229"/>
    <s v="0389 Hintze Pass"/>
    <s v="Dallas"/>
    <s v="United States"/>
    <n v="75372"/>
    <s v="No"/>
  </r>
  <r>
    <s v="46681-78850-ZW"/>
    <x v="404"/>
    <s v="tcraggsb8@house.gov"/>
    <s v="+353 (239) 197-6142"/>
    <s v="0 Eagan Parkway"/>
    <s v="Whitegate"/>
    <s v="Ireland"/>
    <s v="D15"/>
    <s v="No"/>
  </r>
  <r>
    <s v="01932-87052-KO"/>
    <x v="405"/>
    <s v="lcullrfordb9@xing.com"/>
    <s v="+1 (530) 998-9789"/>
    <s v="71 Sycamore Crossing"/>
    <s v="Chico"/>
    <s v="United States"/>
    <n v="95973"/>
    <s v="Yes"/>
  </r>
  <r>
    <s v="16046-34805-ZF"/>
    <x v="406"/>
    <s v="arizonba@xing.com"/>
    <s v="+1 (501) 732-3644"/>
    <s v="19 Merrick Pass"/>
    <s v="Little Rock"/>
    <s v="United States"/>
    <n v="72215"/>
    <s v="Yes"/>
  </r>
  <r>
    <s v="34546-70516-LR"/>
    <x v="407"/>
    <m/>
    <s v="+353 (764) 294-5957"/>
    <s v="8244 La Follette Street"/>
    <s v="Balrothery"/>
    <s v="Ireland"/>
    <s v="K32"/>
    <s v="No"/>
  </r>
  <r>
    <s v="73699-93557-FZ"/>
    <x v="408"/>
    <s v="fmiellbc@spiegel.de"/>
    <s v="+1 (732) 770-5368"/>
    <s v="35 Hoepker Pass"/>
    <s v="New Brunswick"/>
    <s v="United States"/>
    <n v="8922"/>
    <s v="Yes"/>
  </r>
  <r>
    <s v="86686-37462-CK"/>
    <x v="409"/>
    <m/>
    <s v="+353 (677) 415-3920"/>
    <s v="5662 Messerschmidt Lane"/>
    <s v="Valleymount"/>
    <s v="Ireland"/>
    <s v="A83"/>
    <s v="Yes"/>
  </r>
  <r>
    <s v="14298-02150-KH"/>
    <x v="410"/>
    <m/>
    <s v="+1 (415) 414-0382"/>
    <s v="577 Roth Pass"/>
    <s v="San Francisco"/>
    <s v="United States"/>
    <n v="94132"/>
    <s v="No"/>
  </r>
  <r>
    <s v="48675-07824-HJ"/>
    <x v="411"/>
    <m/>
    <s v="+1 (337) 322-9762"/>
    <s v="7960 Roth Center"/>
    <s v="Lafayette"/>
    <s v="United States"/>
    <n v="70505"/>
    <s v="Yes"/>
  </r>
  <r>
    <s v="18551-80943-YQ"/>
    <x v="412"/>
    <m/>
    <s v="+1 (619) 481-1493"/>
    <s v="1 Randy Place"/>
    <s v="San Diego"/>
    <s v="United States"/>
    <n v="92191"/>
    <s v="Yes"/>
  </r>
  <r>
    <s v="19196-09748-DB"/>
    <x v="413"/>
    <s v="wspringallbh@jugem.jp"/>
    <s v="+1 (626) 495-9253"/>
    <s v="99 Schurz Pass"/>
    <s v="Alhambra"/>
    <s v="United States"/>
    <n v="91841"/>
    <s v="Yes"/>
  </r>
  <r>
    <s v="72233-08665-IP"/>
    <x v="414"/>
    <m/>
    <s v="+1 (903) 801-9492"/>
    <s v="2443 Bluejay Alley"/>
    <s v="Tyler"/>
    <s v="United States"/>
    <n v="75799"/>
    <s v="Yes"/>
  </r>
  <r>
    <s v="53817-13148-RK"/>
    <x v="415"/>
    <s v="ghawkyensbj@census.gov"/>
    <m/>
    <s v="48 Vidon Street"/>
    <s v="Lafayette"/>
    <s v="United States"/>
    <n v="70593"/>
    <s v="No"/>
  </r>
  <r>
    <s v="92227-49331-QR"/>
    <x v="416"/>
    <m/>
    <s v="+1 (937) 683-0925"/>
    <s v="33211 Pleasure Circle"/>
    <s v="Dayton"/>
    <s v="United States"/>
    <n v="45426"/>
    <s v="Yes"/>
  </r>
  <r>
    <s v="12997-41076-FQ"/>
    <x v="417"/>
    <m/>
    <s v="+1 (602) 598-9823"/>
    <s v="74 Texas Road"/>
    <s v="Phoenix"/>
    <s v="United States"/>
    <n v="85072"/>
    <s v="Yes"/>
  </r>
  <r>
    <s v="44220-00348-MB"/>
    <x v="418"/>
    <s v="bmcgilvrabm@so-net.ne.jp"/>
    <m/>
    <s v="880 Mockingbird Plaza"/>
    <s v="Sacramento"/>
    <s v="United States"/>
    <n v="94263"/>
    <s v="Yes"/>
  </r>
  <r>
    <s v="93047-98331-DD"/>
    <x v="419"/>
    <s v="adanzeybn@github.com"/>
    <s v="+1 (402) 633-9913"/>
    <s v="5692 Eastwood Hill"/>
    <s v="Lincoln"/>
    <s v="United States"/>
    <n v="68505"/>
    <s v="Yes"/>
  </r>
  <r>
    <s v="83537-35563-UF"/>
    <x v="420"/>
    <s v="amckellerbo@ning.com"/>
    <s v="+1 (717) 414-0043"/>
    <s v="0 Debra Crossing"/>
    <s v="Harrisburg"/>
    <s v="United States"/>
    <n v="17126"/>
    <s v="No"/>
  </r>
  <r>
    <s v="01881-40815-VO"/>
    <x v="421"/>
    <s v="fpowleybp@dyndns.org"/>
    <s v="+1 (504) 873-5980"/>
    <s v="3 Talisman Hill"/>
    <s v="New Orleans"/>
    <s v="United States"/>
    <n v="70174"/>
    <s v="Yes"/>
  </r>
  <r>
    <s v="67285-75317-XI"/>
    <x v="422"/>
    <m/>
    <s v="+1 (608) 617-1365"/>
    <s v="8103 Maywood Center"/>
    <s v="Madison"/>
    <s v="United States"/>
    <n v="53726"/>
    <s v="No"/>
  </r>
  <r>
    <s v="88167-57964-PH"/>
    <x v="423"/>
    <m/>
    <s v="+1 (304) 604-2131"/>
    <s v="93 Hintze Point"/>
    <s v="Charleston"/>
    <s v="United States"/>
    <n v="25336"/>
    <s v="No"/>
  </r>
  <r>
    <s v="16106-36039-QS"/>
    <x v="424"/>
    <s v="ydombrellbs@dedecms.com"/>
    <s v="+1 (501) 136-0040"/>
    <s v="83 Sunbrook Lane"/>
    <s v="Little Rock"/>
    <s v="United States"/>
    <n v="72204"/>
    <s v="Yes"/>
  </r>
  <r>
    <s v="98921-82417-GN"/>
    <x v="425"/>
    <s v="adarthbt@t.co"/>
    <s v="+1 (907) 557-6903"/>
    <s v="86 Pawling Court"/>
    <s v="Anchorage"/>
    <s v="United States"/>
    <n v="99507"/>
    <s v="No"/>
  </r>
  <r>
    <s v="55265-75151-AK"/>
    <x v="426"/>
    <s v="mdarrigoebu@hud.gov"/>
    <s v="+353 (973) 320-9537"/>
    <s v="744 Prairie Rose Court"/>
    <s v="Longwood"/>
    <s v="Ireland"/>
    <s v="D02"/>
    <s v="Yes"/>
  </r>
  <r>
    <s v="47386-50743-FG"/>
    <x v="427"/>
    <m/>
    <s v="+1 (562) 331-4713"/>
    <s v="1678 Armistice Alley"/>
    <s v="San Francisco"/>
    <s v="United States"/>
    <n v="94110"/>
    <s v="Yes"/>
  </r>
  <r>
    <s v="32622-54551-UC"/>
    <x v="428"/>
    <s v="mackrillbw@bandcamp.com"/>
    <s v="+1 (330) 603-2373"/>
    <s v="4 Arizona Road"/>
    <s v="Warren"/>
    <s v="United States"/>
    <n v="44485"/>
    <s v="No"/>
  </r>
  <r>
    <s v="61516-88984-DK"/>
    <x v="429"/>
    <s v="mbrickseybx@youku.com"/>
    <s v="+1 (757) 614-2072"/>
    <s v="0082 Hooker Drive"/>
    <s v="Chesapeake"/>
    <s v="United States"/>
    <n v="23324"/>
    <s v="No"/>
  </r>
  <r>
    <s v="48419-02347-XP"/>
    <x v="430"/>
    <s v="mkippenby@dion.ne.jp"/>
    <s v="+1 (601) 262-2557"/>
    <s v="87 Brentwood Hill"/>
    <s v="Jackson"/>
    <s v="United States"/>
    <n v="39236"/>
    <s v="Yes"/>
  </r>
  <r>
    <s v="14121-20527-OJ"/>
    <x v="431"/>
    <s v="wransonbz@ted.com"/>
    <s v="+353 (376) 165-2897"/>
    <s v="012 Debra Center"/>
    <s v="Kildare"/>
    <s v="Ireland"/>
    <s v="R51"/>
    <s v="Yes"/>
  </r>
  <r>
    <s v="53486-73919-BQ"/>
    <x v="432"/>
    <m/>
    <s v="+1 (360) 347-6756"/>
    <s v="7 Hansons Trail"/>
    <s v="Milwaukee"/>
    <s v="United States"/>
    <n v="53277"/>
    <s v="No"/>
  </r>
  <r>
    <s v="21889-94615-WT"/>
    <x v="433"/>
    <s v="lrignoldc1@miibeian.gov.cn"/>
    <s v="+1 (916) 472-7804"/>
    <s v="15027 Mcbride Pass"/>
    <s v="Sacramento"/>
    <s v="United States"/>
    <n v="94250"/>
    <s v="Yes"/>
  </r>
  <r>
    <s v="87726-16941-QW"/>
    <x v="434"/>
    <m/>
    <s v="+1 (617) 535-7583"/>
    <s v="09 Lotheville Place"/>
    <s v="Boston"/>
    <s v="United States"/>
    <n v="2298"/>
    <s v="No"/>
  </r>
  <r>
    <s v="03677-09134-BC"/>
    <x v="435"/>
    <s v="crowthornc3@msn.com"/>
    <s v="+1 (785) 380-3311"/>
    <s v="320 Rockefeller Alley"/>
    <s v="Topeka"/>
    <s v="United States"/>
    <n v="66622"/>
    <s v="No"/>
  </r>
  <r>
    <s v="93224-71517-WV"/>
    <x v="436"/>
    <s v="orylandc4@deviantart.com"/>
    <s v="+1 (701) 417-3513"/>
    <s v="3513 Burning Wood Way"/>
    <s v="Fargo"/>
    <s v="United States"/>
    <n v="58122"/>
    <s v="Yes"/>
  </r>
  <r>
    <s v="76263-95145-GJ"/>
    <x v="437"/>
    <m/>
    <s v="+1 (832) 263-0050"/>
    <s v="40 Jenifer Alley"/>
    <s v="Houston"/>
    <s v="United States"/>
    <n v="77095"/>
    <s v="No"/>
  </r>
  <r>
    <s v="48314-32864-VI"/>
    <x v="438"/>
    <s v="blottringtonc6@redcross.org"/>
    <s v="+1 (405) 720-9470"/>
    <s v="6 Ilene Hill"/>
    <s v="Oklahoma City"/>
    <s v="United States"/>
    <n v="73190"/>
    <s v="No"/>
  </r>
  <r>
    <s v="70624-19112-AO"/>
    <x v="439"/>
    <s v="craglessc7@webmd.com"/>
    <s v="+353 (736) 602-8469"/>
    <s v="98053 Elmside Drive"/>
    <s v="Caherconlish"/>
    <s v="Ireland"/>
    <s v="F45"/>
    <s v="No"/>
  </r>
  <r>
    <s v="58916-61837-QH"/>
    <x v="440"/>
    <s v="fhollowsc8@blogtalkradio.com"/>
    <s v="+1 (716) 632-6865"/>
    <s v="353 Portage Center"/>
    <s v="Buffalo"/>
    <s v="United States"/>
    <n v="14205"/>
    <s v="Yes"/>
  </r>
  <r>
    <s v="89292-52335-YZ"/>
    <x v="441"/>
    <s v="llathleiffc9@nationalgeographic.com"/>
    <s v="+353 (895) 566-0110"/>
    <s v="0671 Scoville Way"/>
    <s v="Shankill"/>
    <s v="Ireland"/>
    <s v="A98"/>
    <s v="Yes"/>
  </r>
  <r>
    <s v="77284-34297-YY"/>
    <x v="442"/>
    <s v="kheadsca@jalbum.net"/>
    <s v="+1 (484) 131-2636"/>
    <s v="2 Cherokee Hill"/>
    <s v="Bethlehem"/>
    <s v="United States"/>
    <n v="18018"/>
    <s v="No"/>
  </r>
  <r>
    <s v="50449-80974-BZ"/>
    <x v="443"/>
    <s v="tbownecb@unicef.org"/>
    <s v="+353 (540) 432-8009"/>
    <s v="79 Prairieview Point"/>
    <s v="Watergrasshill"/>
    <s v="Ireland"/>
    <s v="T56"/>
    <s v="Yes"/>
  </r>
  <r>
    <s v="08120-16183-AW"/>
    <x v="444"/>
    <s v="rjacquemardcc@acquirethisname.com"/>
    <s v="+353 (959) 389-1521"/>
    <s v="415 Fremont Junction"/>
    <s v="Monasterevin"/>
    <s v="Ireland"/>
    <s v="W34"/>
    <s v="No"/>
  </r>
  <r>
    <s v="68044-89277-ML"/>
    <x v="445"/>
    <s v="kwarmancd@printfriendly.com"/>
    <m/>
    <s v="67365 Homewood Center"/>
    <s v="Sandyford"/>
    <s v="Ireland"/>
    <s v="D04"/>
    <s v="Yes"/>
  </r>
  <r>
    <s v="71364-35210-HS"/>
    <x v="446"/>
    <s v="wcholomince@about.com"/>
    <s v="+44 (512) 340-9049"/>
    <s v="566 Arrowood Way"/>
    <s v="Birmingham"/>
    <s v="United Kingdom"/>
    <s v="B12"/>
    <s v="Yes"/>
  </r>
  <r>
    <s v="37177-68797-ON"/>
    <x v="447"/>
    <s v="abraidmancf@census.gov"/>
    <m/>
    <s v="4 Golf View Hill"/>
    <s v="Phoenix"/>
    <s v="United States"/>
    <n v="85099"/>
    <s v="No"/>
  </r>
  <r>
    <s v="60308-06944-GS"/>
    <x v="448"/>
    <s v="pdurbancg@symantec.com"/>
    <s v="+353 (709) 884-1892"/>
    <s v="2 Forest Street"/>
    <s v="Longford"/>
    <s v="Ireland"/>
    <s v="N39"/>
    <s v="No"/>
  </r>
  <r>
    <s v="49888-39458-PF"/>
    <x v="449"/>
    <s v="aharroldch@miibeian.gov.cn"/>
    <s v="+1 (419) 153-2104"/>
    <s v="90 Kensington Road"/>
    <s v="Toledo"/>
    <s v="United States"/>
    <n v="43610"/>
    <s v="No"/>
  </r>
  <r>
    <s v="60748-46813-DZ"/>
    <x v="450"/>
    <s v="spamphilonci@mlb.com"/>
    <s v="+353 (456) 630-8490"/>
    <s v="36194 Susan Street"/>
    <s v="Ballylinan"/>
    <s v="Ireland"/>
    <s v="P56"/>
    <s v="No"/>
  </r>
  <r>
    <s v="16385-11286-NX"/>
    <x v="451"/>
    <s v="mspurdencj@exblog.jp"/>
    <s v="+1 (704) 256-1371"/>
    <s v="55290 Manufacturers Lane"/>
    <s v="Charlotte"/>
    <s v="United States"/>
    <n v="28210"/>
    <s v="Yes"/>
  </r>
  <r>
    <s v="68555-89840-GZ"/>
    <x v="452"/>
    <s v="msesonck@census.gov"/>
    <s v="+1 (206) 642-0902"/>
    <s v="92847 Schlimgen Road"/>
    <s v="Seattle"/>
    <s v="United States"/>
    <n v="98109"/>
    <s v="No"/>
  </r>
  <r>
    <s v="72164-90254-EJ"/>
    <x v="453"/>
    <s v="npirronecl@weibo.com"/>
    <s v="+1 (570) 223-3194"/>
    <s v="1585 Bashford Center"/>
    <s v="Wilkes Barre"/>
    <s v="United States"/>
    <n v="18706"/>
    <s v="No"/>
  </r>
  <r>
    <s v="67010-92988-CT"/>
    <x v="454"/>
    <s v="rcawleycm@yellowbook.com"/>
    <m/>
    <s v="54210 Eagan Avenue"/>
    <s v="Ballyboden"/>
    <s v="Ireland"/>
    <s v="D6W"/>
    <s v="Yes"/>
  </r>
  <r>
    <s v="15776-91507-GT"/>
    <x v="455"/>
    <s v="sbarribalcn@microsoft.com"/>
    <s v="+353 (310) 256-3698"/>
    <s v="6743 Cascade Drive"/>
    <s v="Bagenalstown"/>
    <s v="Ireland"/>
    <s v="R21"/>
    <s v="Yes"/>
  </r>
  <r>
    <s v="23473-41001-CD"/>
    <x v="456"/>
    <s v="aadamidesco@bizjournals.com"/>
    <s v="+44 (131) 485-2183"/>
    <s v="6338 Arkansas Drive"/>
    <s v="Liverpool"/>
    <s v="United Kingdom"/>
    <s v="L74"/>
    <s v="No"/>
  </r>
  <r>
    <s v="23446-47798-ID"/>
    <x v="457"/>
    <s v="cthowescp@craigslist.org"/>
    <s v="+1 (585) 785-2424"/>
    <s v="33398 Hallows Circle"/>
    <s v="Rochester"/>
    <s v="United States"/>
    <n v="14652"/>
    <s v="No"/>
  </r>
  <r>
    <s v="28327-84469-ND"/>
    <x v="458"/>
    <s v="rwillowaycq@admin.ch"/>
    <s v="+1 (520) 126-8439"/>
    <s v="58 Schlimgen Parkway"/>
    <s v="Tucson"/>
    <s v="United States"/>
    <n v="85754"/>
    <s v="No"/>
  </r>
  <r>
    <s v="42466-87067-DT"/>
    <x v="459"/>
    <s v="aelwincr@privacy.gov.au"/>
    <s v="+1 (612) 244-0885"/>
    <s v="26 Everett Hill"/>
    <s v="Minneapolis"/>
    <s v="United States"/>
    <n v="55480"/>
    <s v="No"/>
  </r>
  <r>
    <s v="62246-99443-HF"/>
    <x v="460"/>
    <s v="abilbrookcs@booking.com"/>
    <s v="+353 (138) 323-3320"/>
    <s v="4 Raven Alley"/>
    <s v="Ashbourne"/>
    <s v="Ireland"/>
    <s v="A84"/>
    <s v="Yes"/>
  </r>
  <r>
    <s v="99869-55718-UU"/>
    <x v="461"/>
    <s v="rmckallct@sakura.ne.jp"/>
    <s v="+44 (841) 988-2775"/>
    <s v="451 Nevada Terrace"/>
    <s v="Bristol"/>
    <s v="United Kingdom"/>
    <s v="BS41"/>
    <s v="Yes"/>
  </r>
  <r>
    <s v="77421-46059-RY"/>
    <x v="462"/>
    <s v="bdailecu@vistaprint.com"/>
    <s v="+1 (770) 330-7785"/>
    <s v="385 Corben Parkway"/>
    <s v="Atlanta"/>
    <s v="United States"/>
    <n v="31119"/>
    <s v="Yes"/>
  </r>
  <r>
    <s v="49894-06550-OQ"/>
    <x v="463"/>
    <s v="atrehernecv@state.tx.us"/>
    <s v="+353 (860) 359-7907"/>
    <s v="66 Sundown Place"/>
    <s v="Farranacoush"/>
    <s v="Ireland"/>
    <s v="P81"/>
    <s v="No"/>
  </r>
  <r>
    <s v="72028-63343-SU"/>
    <x v="464"/>
    <s v="abrentnallcw@biglobe.ne.jp"/>
    <s v="+44 (373) 897-1797"/>
    <s v="00 Ludington Pass"/>
    <s v="East End"/>
    <s v="United Kingdom"/>
    <s v="BH21"/>
    <s v="No"/>
  </r>
  <r>
    <s v="10074-20104-NN"/>
    <x v="465"/>
    <s v="ddrinkallcx@psu.edu"/>
    <s v="+1 (865) 407-3871"/>
    <s v="82460 Grover Parkway"/>
    <s v="Knoxville"/>
    <s v="United States"/>
    <n v="37939"/>
    <s v="Yes"/>
  </r>
  <r>
    <s v="71769-10219-IM"/>
    <x v="466"/>
    <s v="dkornelcy@cyberchimps.com"/>
    <s v="+1 (989) 565-9120"/>
    <s v="60360 Killdeer Alley"/>
    <s v="Saginaw"/>
    <s v="United States"/>
    <n v="48604"/>
    <s v="Yes"/>
  </r>
  <r>
    <s v="22221-71106-JD"/>
    <x v="467"/>
    <s v="rlequeuxcz@newyorker.com"/>
    <s v="+1 (904) 161-6088"/>
    <s v="093 Mayfield Place"/>
    <s v="Saint Augustine"/>
    <s v="United States"/>
    <n v="32092"/>
    <s v="No"/>
  </r>
  <r>
    <s v="99735-44927-OL"/>
    <x v="468"/>
    <s v="jmccaulld0@parallels.com"/>
    <m/>
    <s v="89 Gulseth Circle"/>
    <s v="San Rafael"/>
    <s v="United States"/>
    <n v="94913"/>
    <s v="Yes"/>
  </r>
  <r>
    <s v="27064-10803-SB"/>
    <x v="469"/>
    <s v="jdymoked1@mapquest.com"/>
    <s v="+1 (408) 775-2801"/>
    <s v="2 Aberg Lane"/>
    <s v="San Jose"/>
    <s v="United States"/>
    <n v="95113"/>
    <s v="Yes"/>
  </r>
  <r>
    <s v="90440-62727-HI"/>
    <x v="470"/>
    <s v="ahutchinsond2@imgur.com"/>
    <s v="+1 (404) 775-3251"/>
    <s v="327 Erie Way"/>
    <s v="Lawrenceville"/>
    <s v="United States"/>
    <n v="30045"/>
    <s v="Yes"/>
  </r>
  <r>
    <s v="36769-16558-SX"/>
    <x v="471"/>
    <m/>
    <s v="+1 (785) 654-9564"/>
    <s v="02354 Melvin Parkway"/>
    <s v="Topeka"/>
    <s v="United States"/>
    <n v="66622"/>
    <s v="Yes"/>
  </r>
  <r>
    <s v="10138-31681-SD"/>
    <x v="472"/>
    <s v="rdriversd4@hexun.com"/>
    <s v="+1 (913) 127-4257"/>
    <s v="842 Cardinal Court"/>
    <s v="Shawnee Mission"/>
    <s v="United States"/>
    <n v="66276"/>
    <s v="No"/>
  </r>
  <r>
    <s v="24669-76297-SF"/>
    <x v="473"/>
    <s v="hzeald5@google.de"/>
    <s v="+1 (206) 775-4468"/>
    <s v="0420 Schurz Parkway"/>
    <s v="Seattle"/>
    <s v="United States"/>
    <n v="98148"/>
    <s v="No"/>
  </r>
  <r>
    <s v="78050-20355-DI"/>
    <x v="474"/>
    <s v="gsmallcombed6@ucla.edu"/>
    <s v="+353 (374) 810-4528"/>
    <s v="8448 Oxford Trail"/>
    <s v="Kilkenny"/>
    <s v="Ireland"/>
    <s v="R95"/>
    <s v="Yes"/>
  </r>
  <r>
    <s v="79825-17822-UH"/>
    <x v="475"/>
    <s v="ddibleyd7@feedburner.com"/>
    <m/>
    <s v="5676 Southridge Street"/>
    <s v="Kissimmee"/>
    <s v="United States"/>
    <n v="34745"/>
    <s v="No"/>
  </r>
  <r>
    <s v="03990-21586-MQ"/>
    <x v="476"/>
    <s v="gdimitrioud8@chronoengine.com"/>
    <s v="+1 (585) 303-7337"/>
    <s v="0 Gale Pass"/>
    <s v="Rochester"/>
    <s v="United States"/>
    <n v="14683"/>
    <s v="Yes"/>
  </r>
  <r>
    <s v="27493-46921-TZ"/>
    <x v="477"/>
    <s v="fflanagand9@woothemes.com"/>
    <s v="+1 (903) 455-7155"/>
    <s v="268 Northport Drive"/>
    <s v="Tyler"/>
    <s v="United States"/>
    <n v="75799"/>
    <s v="No"/>
  </r>
  <r>
    <s v="27132-68907-RC"/>
    <x v="478"/>
    <s v="abrashda@plala.or.jp"/>
    <s v="+1 (917) 544-7136"/>
    <s v="64700 Eagan Crossing"/>
    <s v="Flushing"/>
    <s v="United States"/>
    <n v="11388"/>
    <s v="Yes"/>
  </r>
  <r>
    <s v="21565-13068-SH"/>
    <x v="479"/>
    <m/>
    <s v="+1 (571) 867-8277"/>
    <s v="30943 High Crossing Point"/>
    <s v="Sterling"/>
    <s v="United States"/>
    <n v="20167"/>
    <s v="Yes"/>
  </r>
  <r>
    <s v="04776-34127-MX"/>
    <x v="480"/>
    <s v="wmcinerneydc@wordpress.com"/>
    <s v="+1 (804) 658-7521"/>
    <s v="92 Swallow Street"/>
    <s v="Richmond"/>
    <s v="United States"/>
    <n v="23203"/>
    <s v="No"/>
  </r>
  <r>
    <s v="58816-74064-TF"/>
    <x v="481"/>
    <s v="nizhakovdd@aol.com"/>
    <s v="+44 (570) 683-9517"/>
    <s v="013 Tennyson Terrace"/>
    <s v="Seaton"/>
    <s v="United Kingdom"/>
    <s v="LE15"/>
    <s v="No"/>
  </r>
  <r>
    <s v="09818-59895-EH"/>
    <x v="482"/>
    <s v="skeetsde@answers.com"/>
    <s v="+1 (703) 230-2979"/>
    <s v="2500 Crest Line Plaza"/>
    <s v="Alexandria"/>
    <s v="United States"/>
    <n v="22309"/>
    <s v="Yes"/>
  </r>
  <r>
    <s v="06488-46303-IZ"/>
    <x v="483"/>
    <m/>
    <s v="+1 (801) 322-2923"/>
    <s v="26 Londonderry Court"/>
    <s v="Salt Lake City"/>
    <s v="United States"/>
    <n v="84115"/>
    <s v="Yes"/>
  </r>
  <r>
    <s v="93046-67561-AY"/>
    <x v="484"/>
    <s v="kcakedg@huffingtonpost.com"/>
    <m/>
    <s v="1 Crowley Crossing"/>
    <s v="San Jose"/>
    <s v="United States"/>
    <n v="95108"/>
    <s v="No"/>
  </r>
  <r>
    <s v="68946-40750-LK"/>
    <x v="485"/>
    <s v="mhanseddh@instagram.com"/>
    <s v="+353 (997) 520-7802"/>
    <s v="1 Dwight Point"/>
    <s v="Tr谩 Mh贸r"/>
    <s v="Ireland"/>
    <s v="R93"/>
    <s v="Yes"/>
  </r>
  <r>
    <s v="38387-64959-WW"/>
    <x v="486"/>
    <s v="fkienleindi@trellian.com"/>
    <s v="+353 (972) 241-3434"/>
    <s v="1 Manitowish Pass"/>
    <s v="Coolock"/>
    <s v="Ireland"/>
    <s v="D17"/>
    <s v="Yes"/>
  </r>
  <r>
    <s v="48418-60841-CC"/>
    <x v="487"/>
    <s v="kegglestonedj@sphinn.com"/>
    <s v="+353 (452) 975-6438"/>
    <s v="2765 Sunfield Terrace"/>
    <s v="Coolock"/>
    <s v="Ireland"/>
    <s v="D17"/>
    <s v="No"/>
  </r>
  <r>
    <s v="13736-92418-JS"/>
    <x v="488"/>
    <s v="bsemkinsdk@unc.edu"/>
    <s v="+353 (209) 764-2690"/>
    <s v="7219 Clemons Place"/>
    <s v="Kinnegad"/>
    <s v="Ireland"/>
    <s v="R32"/>
    <s v="Yes"/>
  </r>
  <r>
    <s v="33000-22405-LO"/>
    <x v="489"/>
    <s v="slorenzettidl@is.gd"/>
    <s v="+1 (915) 581-0694"/>
    <s v="1104 Paget Lane"/>
    <s v="El Paso"/>
    <s v="United States"/>
    <n v="79945"/>
    <s v="No"/>
  </r>
  <r>
    <s v="46959-60474-LT"/>
    <x v="490"/>
    <s v="bgiannazzidm@apple.com"/>
    <s v="+1 (754) 827-8970"/>
    <s v="57 Division Plaza"/>
    <s v="Fort Lauderdale"/>
    <s v="United States"/>
    <n v="33355"/>
    <s v="No"/>
  </r>
  <r>
    <s v="73431-39823-UP"/>
    <x v="491"/>
    <m/>
    <s v="+1 (317) 595-9406"/>
    <s v="47101 Northfield Lane"/>
    <s v="Indianapolis"/>
    <s v="United States"/>
    <n v="46295"/>
    <s v="No"/>
  </r>
  <r>
    <s v="90993-98984-JK"/>
    <x v="492"/>
    <s v="ulethbrigdo@hc360.com"/>
    <s v="+1 (414) 580-9714"/>
    <s v="38 Carioca Center"/>
    <s v="Milwaukee"/>
    <s v="United States"/>
    <n v="53234"/>
    <s v="Yes"/>
  </r>
  <r>
    <s v="06552-04430-AG"/>
    <x v="493"/>
    <s v="sfarnishdp@dmoz.org"/>
    <s v="+44 (847) 377-8172"/>
    <s v="170 Prentice Center"/>
    <s v="Eaton"/>
    <s v="United Kingdom"/>
    <s v="DN22"/>
    <s v="No"/>
  </r>
  <r>
    <s v="54597-57004-QM"/>
    <x v="494"/>
    <s v="fjecockdq@unicef.org"/>
    <s v="+1 (225) 116-2959"/>
    <s v="403 Vahlen Junction"/>
    <s v="Baton Rouge"/>
    <s v="United States"/>
    <n v="70836"/>
    <s v="No"/>
  </r>
  <r>
    <s v="50238-24377-ZS"/>
    <x v="495"/>
    <m/>
    <s v="+1 (203) 490-3839"/>
    <s v="07300 Walton Point"/>
    <s v="Danbury"/>
    <s v="United States"/>
    <n v="6816"/>
    <s v="Yes"/>
  </r>
  <r>
    <s v="60370-41934-IF"/>
    <x v="496"/>
    <s v="hpallisterds@ning.com"/>
    <s v="+1 (850) 517-1353"/>
    <s v="19513 Golf Course Junction"/>
    <s v="Pensacola"/>
    <s v="United States"/>
    <n v="32590"/>
    <s v="No"/>
  </r>
  <r>
    <s v="06899-54551-EH"/>
    <x v="497"/>
    <s v="cmershdt@drupal.org"/>
    <s v="+353 (343) 889-4565"/>
    <s v="52843 Longview Street"/>
    <s v="Milltown"/>
    <s v="Ireland"/>
    <s v="D04"/>
    <s v="No"/>
  </r>
  <r>
    <s v="71631-11462-TH"/>
    <x v="498"/>
    <s v="bbredeedu@flickr.com"/>
    <s v="+44 (494) 148-6095"/>
    <s v="2 Nancy Lane"/>
    <s v="Norton"/>
    <s v="United Kingdom"/>
    <s v="NN11"/>
    <s v="Yes"/>
  </r>
  <r>
    <s v="80463-43913-WZ"/>
    <x v="499"/>
    <m/>
    <s v="+353 (160) 183-4278"/>
    <s v="9233 3rd Avenue"/>
    <s v="Balally"/>
    <s v="Ireland"/>
    <s v="D04"/>
    <s v="Yes"/>
  </r>
  <r>
    <s v="67204-04870-LG"/>
    <x v="500"/>
    <m/>
    <s v="+1 (616) 511-3898"/>
    <s v="8581 Mcguire Road"/>
    <s v="Grand Rapids"/>
    <s v="United States"/>
    <n v="49518"/>
    <s v="No"/>
  </r>
  <r>
    <s v="22721-63196-UJ"/>
    <x v="501"/>
    <s v="gduckerdx@patch.com"/>
    <s v="+44 (749) 987-9016"/>
    <s v="5069 Boyd Parkway"/>
    <s v="Belfast"/>
    <s v="United Kingdom"/>
    <s v="BT2"/>
    <s v="No"/>
  </r>
  <r>
    <s v="88973-59503-DR"/>
    <x v="502"/>
    <s v="eshearsbydy@g.co"/>
    <s v="+1 (913) 598-3795"/>
    <s v="56612 Dahle Circle"/>
    <s v="Kansas City"/>
    <s v="United States"/>
    <n v="66160"/>
    <s v="No"/>
  </r>
  <r>
    <s v="29738-86305-ZU"/>
    <x v="503"/>
    <m/>
    <s v="+1 (607) 684-3969"/>
    <s v="904 Killdeer Place"/>
    <s v="Elmira"/>
    <s v="United States"/>
    <n v="14905"/>
    <s v="No"/>
  </r>
  <r>
    <s v="68493-99734-LP"/>
    <x v="504"/>
    <s v="nerswelle0@mlb.com"/>
    <s v="+1 (920) 518-4152"/>
    <s v="2973 Sachtjen Road"/>
    <s v="Milwaukee"/>
    <s v="United States"/>
    <n v="53205"/>
    <s v="Yes"/>
  </r>
  <r>
    <s v="55515-37571-RS"/>
    <x v="505"/>
    <s v="wstearleye1@census.gov"/>
    <s v="+1 (336) 213-3687"/>
    <s v="7 La Follette Road"/>
    <s v="High Point"/>
    <s v="United States"/>
    <n v="27264"/>
    <s v="No"/>
  </r>
  <r>
    <s v="25598-77476-CB"/>
    <x v="506"/>
    <s v="dwincere2@marriott.com"/>
    <s v="+1 (915) 676-6367"/>
    <s v="04 Stuart Way"/>
    <s v="El Paso"/>
    <s v="United States"/>
    <n v="88546"/>
    <s v="Yes"/>
  </r>
  <r>
    <s v="14888-85625-TM"/>
    <x v="507"/>
    <s v="plyfielde3@baidu.com"/>
    <s v="+1 (216) 614-9325"/>
    <s v="1263 Thackeray Parkway"/>
    <s v="Cleveland"/>
    <s v="United States"/>
    <n v="44185"/>
    <s v="Yes"/>
  </r>
  <r>
    <s v="92793-68332-NR"/>
    <x v="508"/>
    <s v="hperrise4@studiopress.com"/>
    <s v="+353 (954) 293-8675"/>
    <s v="043 Bashford Point"/>
    <s v="Ballymahon"/>
    <s v="Ireland"/>
    <s v="F52"/>
    <s v="No"/>
  </r>
  <r>
    <s v="66458-91190-YC"/>
    <x v="509"/>
    <s v="murione5@alexa.com"/>
    <s v="+353 (715) 989-0283"/>
    <s v="2 Sycamore Avenue"/>
    <s v="Virginia"/>
    <s v="Ireland"/>
    <s v="D18"/>
    <s v="Yes"/>
  </r>
  <r>
    <s v="64439-27325-LG"/>
    <x v="510"/>
    <s v="ckide6@narod.ru"/>
    <s v="+353 (866) 707-2603"/>
    <s v="37515 Wayridge Lane"/>
    <s v="Whitegate"/>
    <s v="Ireland"/>
    <s v="D15"/>
    <s v="Yes"/>
  </r>
  <r>
    <s v="78570-76770-LB"/>
    <x v="511"/>
    <s v="cbeinee7@xinhuanet.com"/>
    <s v="+1 (205) 468-0236"/>
    <s v="81 West Plaza"/>
    <s v="Birmingham"/>
    <s v="United States"/>
    <n v="35244"/>
    <s v="Yes"/>
  </r>
  <r>
    <s v="98661-69719-VI"/>
    <x v="512"/>
    <s v="cbakeupe8@globo.com"/>
    <s v="+1 (320) 375-8504"/>
    <s v="73 Bellgrove Circle"/>
    <s v="Saint Cloud"/>
    <s v="United States"/>
    <n v="56372"/>
    <s v="No"/>
  </r>
  <r>
    <s v="82990-92703-IX"/>
    <x v="513"/>
    <s v="nhelkine9@example.com"/>
    <m/>
    <s v="9 Loftsgordon Pass"/>
    <s v="Philadelphia"/>
    <s v="United States"/>
    <n v="19191"/>
    <s v="No"/>
  </r>
  <r>
    <s v="49412-86877-VY"/>
    <x v="514"/>
    <s v="pwitheringtonea@networkadvertising.org"/>
    <s v="+1 (810) 202-8870"/>
    <s v="63 School Crossing"/>
    <s v="Detroit"/>
    <s v="United States"/>
    <n v="48211"/>
    <s v="Yes"/>
  </r>
  <r>
    <s v="70879-00984-FJ"/>
    <x v="515"/>
    <s v="ttilzeyeb@hostgator.com"/>
    <s v="+1 (314) 876-7205"/>
    <s v="2812 Westend Hill"/>
    <s v="Saint Louis"/>
    <s v="United States"/>
    <n v="63180"/>
    <s v="No"/>
  </r>
  <r>
    <s v="53414-73391-CR"/>
    <x v="516"/>
    <m/>
    <s v="+1 (518) 562-5402"/>
    <s v="5461 Anniversary Crossing"/>
    <s v="Schenectady"/>
    <s v="United States"/>
    <n v="12305"/>
    <s v="Yes"/>
  </r>
  <r>
    <s v="43606-83072-OA"/>
    <x v="517"/>
    <m/>
    <s v="+1 (863) 303-5561"/>
    <s v="14 American Ash Parkway"/>
    <s v="Lakeland"/>
    <s v="United States"/>
    <n v="33805"/>
    <s v="No"/>
  </r>
  <r>
    <s v="84466-22864-CE"/>
    <x v="518"/>
    <s v="kimortsee@alexa.com"/>
    <s v="+1 (321) 156-1160"/>
    <s v="250 Elmside Junction"/>
    <s v="Melbourne"/>
    <s v="United States"/>
    <n v="32941"/>
    <s v="No"/>
  </r>
  <r>
    <s v="44086-16292-EU"/>
    <x v="519"/>
    <s v="pstarteef@accuweather.com"/>
    <s v="+1 (713) 329-2578"/>
    <s v="2904 Monterey Plaza"/>
    <s v="Houston"/>
    <s v="United States"/>
    <n v="77075"/>
    <s v="No"/>
  </r>
  <r>
    <s v="76499-89100-JQ"/>
    <x v="520"/>
    <s v="marmisteadeg@blogtalkradio.com"/>
    <s v="+1 (504) 611-3400"/>
    <s v="805 Kenwood Plaza"/>
    <s v="New Orleans"/>
    <s v="United States"/>
    <n v="70179"/>
    <s v="No"/>
  </r>
  <r>
    <s v="15451-65859-BG"/>
    <x v="521"/>
    <s v="jlemerleeh@ustream.tv"/>
    <s v="+1 (405) 469-7785"/>
    <s v="1 Myrtle Hill"/>
    <s v="Oklahoma City"/>
    <s v="United States"/>
    <n v="73142"/>
    <s v="No"/>
  </r>
  <r>
    <s v="39582-35773-ZJ"/>
    <x v="522"/>
    <s v="vupstoneei@google.pl"/>
    <s v="+1 (785) 366-9983"/>
    <s v="7 Dunning Trail"/>
    <s v="Topeka"/>
    <s v="United States"/>
    <n v="66617"/>
    <s v="No"/>
  </r>
  <r>
    <s v="66240-46962-IO"/>
    <x v="523"/>
    <s v="bbeelbyej@rediff.com"/>
    <s v="+353 (537) 360-4393"/>
    <s v="844 Sachs Avenue"/>
    <s v="Lucan"/>
    <s v="Ireland"/>
    <s v="K78"/>
    <s v="No"/>
  </r>
  <r>
    <s v="10637-45522-ID"/>
    <x v="524"/>
    <m/>
    <s v="+1 (217) 450-8384"/>
    <s v="8 Pond Parkway"/>
    <s v="Springfield"/>
    <s v="United States"/>
    <n v="62723"/>
    <s v="No"/>
  </r>
  <r>
    <s v="92599-58687-CS"/>
    <x v="525"/>
    <m/>
    <s v="+1 (856) 793-3491"/>
    <s v="208 Main Park"/>
    <s v="Camden"/>
    <s v="United States"/>
    <n v="8104"/>
    <s v="Yes"/>
  </r>
  <r>
    <s v="06058-48844-PI"/>
    <x v="526"/>
    <s v="wspeechlyem@amazon.com"/>
    <s v="+1 (206) 440-5750"/>
    <s v="5 Helena Center"/>
    <s v="Seattle"/>
    <s v="United States"/>
    <n v="98185"/>
    <s v="Yes"/>
  </r>
  <r>
    <s v="53631-24432-SY"/>
    <x v="527"/>
    <s v="iphillpoten@buzzfeed.com"/>
    <s v="+44 (610) 826-3107"/>
    <s v="07208 Eastlawn Drive"/>
    <s v="Wootton"/>
    <s v="United Kingdom"/>
    <s v="NN4"/>
    <s v="No"/>
  </r>
  <r>
    <s v="18275-73980-KL"/>
    <x v="528"/>
    <s v="lpennaccieo@statcounter.com"/>
    <s v="+1 (254) 597-0519"/>
    <s v="23 Kinsman Way"/>
    <s v="Waco"/>
    <s v="United States"/>
    <n v="76711"/>
    <s v="No"/>
  </r>
  <r>
    <s v="23187-65750-HZ"/>
    <x v="529"/>
    <s v="sarpinep@moonfruit.com"/>
    <s v="+1 (804) 588-4160"/>
    <s v="12 Bobwhite Road"/>
    <s v="Richmond"/>
    <s v="United States"/>
    <n v="23242"/>
    <s v="No"/>
  </r>
  <r>
    <s v="22725-79522-GP"/>
    <x v="530"/>
    <s v="dfrieseq@cargocollective.com"/>
    <s v="+1 (419) 138-9171"/>
    <s v="404 Granby Trail"/>
    <s v="Toledo"/>
    <s v="United States"/>
    <n v="43610"/>
    <s v="No"/>
  </r>
  <r>
    <s v="06279-72603-JE"/>
    <x v="531"/>
    <s v="rsharerer@flavors.me"/>
    <s v="+1 (304) 632-1951"/>
    <s v="0 Granby Parkway"/>
    <s v="Huntington"/>
    <s v="United States"/>
    <n v="25705"/>
    <s v="No"/>
  </r>
  <r>
    <s v="83543-79246-ON"/>
    <x v="532"/>
    <s v="nnasebyes@umich.edu"/>
    <s v="+1 (407) 225-7234"/>
    <s v="84666 Melvin Street"/>
    <s v="Winter Haven"/>
    <s v="United States"/>
    <n v="33884"/>
    <s v="Yes"/>
  </r>
  <r>
    <s v="66794-66795-VW"/>
    <x v="533"/>
    <m/>
    <s v="+1 (214) 171-1701"/>
    <s v="3356 Ruskin Way"/>
    <s v="Dallas"/>
    <s v="United States"/>
    <n v="75323"/>
    <s v="No"/>
  </r>
  <r>
    <s v="95424-67020-AP"/>
    <x v="534"/>
    <s v="koculleneu@ca.gov"/>
    <s v="+353 (284) 183-7528"/>
    <s v="39 Chinook Crossing"/>
    <s v="Adare"/>
    <s v="Ireland"/>
    <s v="H54"/>
    <s v="Yes"/>
  </r>
  <r>
    <s v="73017-69644-MS"/>
    <x v="535"/>
    <m/>
    <s v="+353 (316) 279-4429"/>
    <s v="2 Coolidge Crossing"/>
    <s v="Ballivor"/>
    <s v="Ireland"/>
    <s v="D17"/>
    <s v="No"/>
  </r>
  <r>
    <s v="59361-00606-CU"/>
    <x v="536"/>
    <s v="wcoklyew@acquirethisname.com"/>
    <s v="+1 (614) 162-7928"/>
    <s v="51 Browning Park"/>
    <s v="Columbus"/>
    <s v="United States"/>
    <n v="43231"/>
    <s v="No"/>
  </r>
  <r>
    <s v="67423-10113-LM"/>
    <x v="537"/>
    <s v="hbranganex@woothemes.com"/>
    <m/>
    <s v="5 Pleasure Junction"/>
    <s v="Evansville"/>
    <s v="United States"/>
    <n v="47747"/>
    <s v="Yes"/>
  </r>
  <r>
    <s v="48582-05061-RY"/>
    <x v="538"/>
    <s v="agallyoney@engadget.com"/>
    <m/>
    <s v="229 Spohn Center"/>
    <s v="Naperville"/>
    <s v="United States"/>
    <n v="60567"/>
    <s v="Yes"/>
  </r>
  <r>
    <s v="32031-49093-KE"/>
    <x v="539"/>
    <s v="bdomangeez@yahoo.co.jp"/>
    <m/>
    <s v="5 Sherman Drive"/>
    <s v="Charleston"/>
    <s v="United States"/>
    <n v="29424"/>
    <s v="No"/>
  </r>
  <r>
    <s v="31715-98714-OO"/>
    <x v="540"/>
    <s v="koslerf0@gmpg.org"/>
    <s v="+1 (517) 647-5356"/>
    <s v="81 Stuart Street"/>
    <s v="Lansing"/>
    <s v="United States"/>
    <n v="48930"/>
    <s v="Yes"/>
  </r>
  <r>
    <s v="73759-17258-KA"/>
    <x v="541"/>
    <m/>
    <s v="+353 (963) 987-6580"/>
    <s v="4 Lakewood Gardens Lane"/>
    <s v="Boyle"/>
    <s v="Ireland"/>
    <s v="F52"/>
    <s v="Yes"/>
  </r>
  <r>
    <s v="64897-79178-MH"/>
    <x v="542"/>
    <s v="zpellettf2@dailymotion.com"/>
    <s v="+1 (318) 218-5955"/>
    <s v="0 Lukken Court"/>
    <s v="Shreveport"/>
    <s v="United States"/>
    <n v="71115"/>
    <s v="No"/>
  </r>
  <r>
    <s v="73346-85564-JB"/>
    <x v="543"/>
    <s v="isprakesf3@spiegel.de"/>
    <s v="+1 (408) 319-9787"/>
    <s v="1969 Lakeland Avenue"/>
    <s v="San Jose"/>
    <s v="United States"/>
    <n v="95194"/>
    <s v="No"/>
  </r>
  <r>
    <s v="07476-13102-NJ"/>
    <x v="544"/>
    <s v="hfromantf4@ucsd.edu"/>
    <s v="+1 (610) 156-1700"/>
    <s v="3341 Cascade Park"/>
    <s v="Philadelphia"/>
    <s v="United States"/>
    <n v="19104"/>
    <s v="No"/>
  </r>
  <r>
    <s v="87223-37422-SK"/>
    <x v="545"/>
    <s v="rflearf5@artisteer.com"/>
    <s v="+44 (271) 881-4912"/>
    <s v="30 Mayer Terrace"/>
    <s v="Sheffield"/>
    <s v="United Kingdom"/>
    <s v="S33"/>
    <s v="No"/>
  </r>
  <r>
    <s v="57837-15577-YK"/>
    <x v="546"/>
    <m/>
    <s v="+353 (361) 732-3444"/>
    <s v="87 Cascade Crossing"/>
    <s v="Manorhamilton"/>
    <s v="Ireland"/>
    <s v="H16"/>
    <s v="No"/>
  </r>
  <r>
    <s v="64247-71448-NK"/>
    <x v="547"/>
    <m/>
    <s v="+1 (410) 274-0692"/>
    <s v="897 Del Mar Center"/>
    <s v="Baltimore"/>
    <s v="United States"/>
    <n v="21229"/>
    <s v="Yes"/>
  </r>
  <r>
    <s v="73647-66148-VM"/>
    <x v="548"/>
    <s v="bmundenf8@elpais.com"/>
    <s v="+1 (405) 290-3207"/>
    <s v="465 Oxford Street"/>
    <s v="Oklahoma City"/>
    <s v="United States"/>
    <n v="73119"/>
    <s v="Yes"/>
  </r>
  <r>
    <s v="10142-55267-YO"/>
    <x v="549"/>
    <s v="wlightollersf9@baidu.com"/>
    <s v="+1 (646) 793-8756"/>
    <s v="8 Sunnyside Lane"/>
    <s v="New York City"/>
    <s v="United States"/>
    <n v="10060"/>
    <s v="Yes"/>
  </r>
  <r>
    <s v="92976-19453-DT"/>
    <x v="550"/>
    <s v="nbrakespearfa@rediff.com"/>
    <s v="+1 (973) 380-3976"/>
    <s v="2 Jenna Hill"/>
    <s v="Newark"/>
    <s v="United States"/>
    <n v="7112"/>
    <s v="Yes"/>
  </r>
  <r>
    <s v="89757-51438-HX"/>
    <x v="551"/>
    <s v="mglawsopfb@reverbnation.com"/>
    <s v="+1 (203) 608-9937"/>
    <s v="682 Express Court"/>
    <s v="New Haven"/>
    <s v="United States"/>
    <n v="6510"/>
    <s v="No"/>
  </r>
  <r>
    <s v="76192-13390-HZ"/>
    <x v="552"/>
    <s v="galbertsfc@etsy.com"/>
    <s v="+44 (788) 686-0408"/>
    <s v="0 Pierstorff Center"/>
    <s v="Belfast"/>
    <s v="United Kingdom"/>
    <s v="BT2"/>
    <s v="Yes"/>
  </r>
  <r>
    <s v="02009-87294-SY"/>
    <x v="553"/>
    <s v="vpolglasefd@about.me"/>
    <m/>
    <s v="63 Maryland Trail"/>
    <s v="Toledo"/>
    <s v="United States"/>
    <n v="43610"/>
    <s v="No"/>
  </r>
  <r>
    <s v="82872-34456-LJ"/>
    <x v="554"/>
    <m/>
    <s v="+44 (572) 727-1868"/>
    <s v="0 Mayfield Avenue"/>
    <s v="Newton"/>
    <s v="United Kingdom"/>
    <s v="IV1"/>
    <s v="Yes"/>
  </r>
  <r>
    <s v="13181-04387-LI"/>
    <x v="555"/>
    <s v="sbuschff@so-net.ne.jp"/>
    <s v="+353 (953) 333-8754"/>
    <s v="6666 Express Pass"/>
    <s v="Bantry"/>
    <s v="Ireland"/>
    <s v="P75"/>
    <s v="No"/>
  </r>
  <r>
    <s v="24845-36117-TI"/>
    <x v="556"/>
    <s v="craisbeckfg@webnode.com"/>
    <m/>
    <s v="8026 Nobel Parkway"/>
    <s v="Shreveport"/>
    <s v="United States"/>
    <n v="71161"/>
    <s v="Yes"/>
  </r>
  <r>
    <s v="30256-29772-KK"/>
    <x v="557"/>
    <m/>
    <s v="+1 (321) 828-8078"/>
    <s v="79 Acker Point"/>
    <s v="Orlando"/>
    <s v="United States"/>
    <n v="32835"/>
    <s v="No"/>
  </r>
  <r>
    <s v="86646-65810-TD"/>
    <x v="558"/>
    <m/>
    <s v="+1 (859) 628-7241"/>
    <s v="6976 Knutson Lane"/>
    <s v="Lexington"/>
    <s v="United States"/>
    <n v="40515"/>
    <s v="Yes"/>
  </r>
  <r>
    <s v="59480-02795-IU"/>
    <x v="559"/>
    <s v="raynoldfj@ustream.tv"/>
    <s v="+1 (414) 429-0919"/>
    <s v="0380 Orin Road"/>
    <s v="Milwaukee"/>
    <s v="United States"/>
    <n v="53263"/>
    <s v="Yes"/>
  </r>
  <r>
    <s v="61809-87758-LJ"/>
    <x v="560"/>
    <m/>
    <s v="+1 (281) 416-9557"/>
    <s v="227 Huxley Hill"/>
    <s v="Amarillo"/>
    <s v="United States"/>
    <n v="79176"/>
    <s v="Yes"/>
  </r>
  <r>
    <s v="77408-43873-RS"/>
    <x v="561"/>
    <m/>
    <s v="+353 (652) 208-7526"/>
    <s v="04385 Tony Alley"/>
    <s v="Daingean"/>
    <s v="Ireland"/>
    <s v="E91"/>
    <s v="Yes"/>
  </r>
  <r>
    <s v="18366-65239-WF"/>
    <x v="562"/>
    <s v="bgrecefm@naver.com"/>
    <s v="+44 (933) 508-3795"/>
    <s v="5 Butterfield Plaza"/>
    <s v="Halton"/>
    <s v="United Kingdom"/>
    <s v="LS9"/>
    <s v="No"/>
  </r>
  <r>
    <s v="11107-57605-HS"/>
    <x v="563"/>
    <s v="smaddrellfn@123-reg.co.uk"/>
    <s v="+1 (770) 714-7866"/>
    <s v="39 Shasta Way"/>
    <s v="Atlanta"/>
    <s v="United States"/>
    <n v="30323"/>
    <s v="No"/>
  </r>
  <r>
    <s v="72072-33025-SD"/>
    <x v="564"/>
    <s v="athysfo@cdc.gov"/>
    <s v="+1 (865) 217-6208"/>
    <s v="847 Sloan Parkway"/>
    <s v="Knoxville"/>
    <s v="United States"/>
    <n v="37924"/>
    <s v="No"/>
  </r>
  <r>
    <s v="58118-22461-GC"/>
    <x v="565"/>
    <s v="jchuggfp@about.me"/>
    <s v="+1 (913) 466-8319"/>
    <s v="973 Kings Hill"/>
    <s v="Shawnee Mission"/>
    <s v="United States"/>
    <n v="66225"/>
    <s v="No"/>
  </r>
  <r>
    <s v="90940-63327-DJ"/>
    <x v="566"/>
    <s v="akelstonfq@sakura.ne.jp"/>
    <s v="+1 (954) 981-8804"/>
    <s v="9522 Oak Valley Way"/>
    <s v="Fort Lauderdale"/>
    <s v="United States"/>
    <n v="33330"/>
    <s v="Yes"/>
  </r>
  <r>
    <s v="64481-42546-II"/>
    <x v="567"/>
    <m/>
    <s v="+353 (921) 742-1111"/>
    <s v="4 Hanson Parkway"/>
    <s v="Tralee"/>
    <s v="Ireland"/>
    <s v="V92"/>
    <s v="No"/>
  </r>
  <r>
    <s v="27536-28463-NJ"/>
    <x v="568"/>
    <s v="cmottramfs@harvard.edu"/>
    <s v="+1 (512) 333-9861"/>
    <s v="5 Monument Point"/>
    <s v="Austin"/>
    <s v="United States"/>
    <n v="78715"/>
    <s v="Yes"/>
  </r>
  <r>
    <s v="66005-20240-MI"/>
    <x v="569"/>
    <s v="dmarrisonft@geocities.jp"/>
    <s v="+1 (216) 996-5932"/>
    <s v="23 Hallows Plaza"/>
    <s v="Cleveland"/>
    <s v="United States"/>
    <n v="44105"/>
    <s v="No"/>
  </r>
  <r>
    <s v="70140-82812-KD"/>
    <x v="570"/>
    <s v="dsangwinfu@weebly.com"/>
    <s v="+1 (301) 879-4079"/>
    <s v="47 Granby Junction"/>
    <s v="Hyattsville"/>
    <s v="United States"/>
    <n v="20784"/>
    <s v="No"/>
  </r>
  <r>
    <s v="91895-55605-LS"/>
    <x v="571"/>
    <s v="eaizikowitzfv@virginia.edu"/>
    <s v="+44 (148) 635-3706"/>
    <s v="7835 Namekagon Alley"/>
    <s v="Ashley"/>
    <s v="United Kingdom"/>
    <s v="SN13"/>
    <s v="No"/>
  </r>
  <r>
    <s v="43155-71724-XP"/>
    <x v="572"/>
    <m/>
    <m/>
    <s v="2 International Lane"/>
    <s v="Pasadena"/>
    <s v="United States"/>
    <n v="91103"/>
    <s v="Yes"/>
  </r>
  <r>
    <s v="32038-81174-JF"/>
    <x v="573"/>
    <s v="cvenourfx@ask.com"/>
    <s v="+1 (318) 578-8039"/>
    <s v="90 Commercial Pass"/>
    <s v="Shreveport"/>
    <s v="United States"/>
    <n v="71161"/>
    <s v="No"/>
  </r>
  <r>
    <s v="59205-20324-NB"/>
    <x v="574"/>
    <s v="mharbyfy@163.com"/>
    <m/>
    <s v="69 Jackson Junction"/>
    <s v="Pensacola"/>
    <s v="United States"/>
    <n v="32590"/>
    <s v="Yes"/>
  </r>
  <r>
    <s v="99899-54612-NX"/>
    <x v="575"/>
    <s v="rthickpennyfz@cafepress.com"/>
    <s v="+1 (213) 234-9242"/>
    <s v="791 School Center"/>
    <s v="Los Angeles"/>
    <s v="United States"/>
    <n v="90035"/>
    <s v="No"/>
  </r>
  <r>
    <s v="26248-84194-FI"/>
    <x v="576"/>
    <s v="pormerodg0@redcross.org"/>
    <s v="+1 (919) 491-2772"/>
    <s v="04 Arrowood Court"/>
    <s v="Durham"/>
    <s v="United States"/>
    <n v="27705"/>
    <s v="No"/>
  </r>
  <r>
    <s v="19485-98072-PS"/>
    <x v="577"/>
    <s v="dflintiffg1@e-recht24.de"/>
    <m/>
    <s v="7 Helena Junction"/>
    <s v="London"/>
    <s v="United Kingdom"/>
    <s v="WC1B"/>
    <s v="No"/>
  </r>
  <r>
    <s v="84493-71314-WX"/>
    <x v="578"/>
    <s v="tzanettig2@gravatar.com"/>
    <s v="+353 (351) 897-2630"/>
    <s v="561 Cherokee Trail"/>
    <s v="Loughrea"/>
    <s v="Ireland"/>
    <s v="H62"/>
    <s v="No"/>
  </r>
  <r>
    <s v="09530-56210-WO"/>
    <x v="579"/>
    <s v="bfolletg3@a8.net"/>
    <s v="+353 (147) 609-3789"/>
    <s v="91 Darwin Circle"/>
    <s v="Daingean"/>
    <s v="Ireland"/>
    <s v="E91"/>
    <s v="No"/>
  </r>
  <r>
    <s v="39789-43945-IV"/>
    <x v="580"/>
    <s v="rkirtleyg4@hatena.ne.jp"/>
    <s v="+1 (626) 635-6367"/>
    <s v="6356 Di Loreto Road"/>
    <s v="Whittier"/>
    <s v="United States"/>
    <n v="90605"/>
    <s v="Yes"/>
  </r>
  <r>
    <s v="38972-89678-ZM"/>
    <x v="581"/>
    <s v="cclemencetg5@weather.com"/>
    <m/>
    <s v="09240 Arkansas Point"/>
    <s v="Birmingham"/>
    <s v="United Kingdom"/>
    <s v="B40"/>
    <s v="Yes"/>
  </r>
  <r>
    <s v="91465-84526-IJ"/>
    <x v="582"/>
    <s v="rdonetg6@oakley.com"/>
    <s v="+1 (804) 583-2067"/>
    <s v="1 Petterle Terrace"/>
    <s v="Richmond"/>
    <s v="United States"/>
    <n v="23237"/>
    <s v="No"/>
  </r>
  <r>
    <s v="22832-98538-RB"/>
    <x v="583"/>
    <s v="sgaweng7@creativecommons.org"/>
    <s v="+1 (571) 317-3089"/>
    <s v="9231 Stang Drive"/>
    <s v="Sterling"/>
    <s v="United States"/>
    <n v="20167"/>
    <s v="Yes"/>
  </r>
  <r>
    <s v="30844-91890-ZA"/>
    <x v="584"/>
    <s v="rreadieg8@guardian.co.uk"/>
    <s v="+1 (775) 993-8273"/>
    <s v="8 Everett Court"/>
    <s v="Carson City"/>
    <s v="United States"/>
    <n v="89706"/>
    <s v="No"/>
  </r>
  <r>
    <s v="64328-37891-JA"/>
    <x v="585"/>
    <s v="cdietzlerg9@goo.gl"/>
    <s v="+353 (428) 656-7060"/>
    <s v="1 Thierer Parkway"/>
    <s v="Ashford"/>
    <s v="Ireland"/>
    <s v="H12"/>
    <s v="Yes"/>
  </r>
  <r>
    <s v="88992-49081-AT"/>
    <x v="586"/>
    <m/>
    <s v="+1 (612) 477-9298"/>
    <s v="529 Judy Circle"/>
    <s v="Saint Paul"/>
    <s v="United States"/>
    <n v="55123"/>
    <s v="No"/>
  </r>
  <r>
    <s v="10204-31464-SA"/>
    <x v="587"/>
    <s v="bogb@elpais.com"/>
    <m/>
    <s v="478 Harper Junction"/>
    <s v="Huntsville"/>
    <s v="United States"/>
    <n v="35895"/>
    <s v="Yes"/>
  </r>
  <r>
    <s v="75156-80911-YT"/>
    <x v="588"/>
    <s v="vstansburygc@unblog.fr"/>
    <s v="+1 (915) 530-3435"/>
    <s v="10283 Ramsey Hill"/>
    <s v="El Paso"/>
    <s v="United States"/>
    <n v="88553"/>
    <s v="Yes"/>
  </r>
  <r>
    <s v="53971-49906-PZ"/>
    <x v="589"/>
    <s v="dheinonengd@printfriendly.com"/>
    <m/>
    <s v="715 Kropf Hill"/>
    <s v="Decatur"/>
    <s v="United States"/>
    <n v="30033"/>
    <s v="No"/>
  </r>
  <r>
    <s v="10728-17633-ST"/>
    <x v="590"/>
    <s v="jshentonge@google.com.hk"/>
    <s v="+1 (650) 712-0135"/>
    <s v="46367 Waubesa Hill"/>
    <s v="Orange"/>
    <s v="United States"/>
    <n v="92668"/>
    <s v="Yes"/>
  </r>
  <r>
    <s v="13549-65017-VE"/>
    <x v="591"/>
    <s v="jwilkissongf@nba.com"/>
    <m/>
    <s v="26051 Golf Course Road"/>
    <s v="Huntington Beach"/>
    <s v="United States"/>
    <n v="92648"/>
    <s v="Yes"/>
  </r>
  <r>
    <s v="87688-42420-TO"/>
    <x v="592"/>
    <m/>
    <s v="+1 (206) 275-3973"/>
    <s v="06512 Shopko Court"/>
    <s v="Milwaukee"/>
    <s v="United States"/>
    <n v="53285"/>
    <s v="No"/>
  </r>
  <r>
    <s v="05325-97750-WP"/>
    <x v="593"/>
    <s v="cverissimogh@theglobeandmail.com"/>
    <m/>
    <s v="18 Bluestem Avenue"/>
    <s v="Upton"/>
    <s v="United Kingdom"/>
    <s v="DN21"/>
    <s v="Yes"/>
  </r>
  <r>
    <s v="51901-35210-UI"/>
    <x v="594"/>
    <s v="gstarcksgi@abc.net.au"/>
    <s v="+1 (423) 903-3146"/>
    <s v="5 Northland Alley"/>
    <s v="Chattanooga"/>
    <s v="United States"/>
    <n v="37416"/>
    <s v="No"/>
  </r>
  <r>
    <s v="62483-50867-OM"/>
    <x v="595"/>
    <m/>
    <m/>
    <s v="6664 Huxley Place"/>
    <s v="Manchester"/>
    <s v="United Kingdom"/>
    <s v="M14"/>
    <s v="No"/>
  </r>
  <r>
    <s v="92753-50029-SD"/>
    <x v="596"/>
    <s v="kscholardgk@sbwire.com"/>
    <s v="+1 (614) 199-9032"/>
    <s v="47910 Longview Place"/>
    <s v="Columbus"/>
    <s v="United States"/>
    <n v="43268"/>
    <s v="No"/>
  </r>
  <r>
    <s v="53809-98498-SN"/>
    <x v="597"/>
    <s v="bkindleygl@wikimedia.org"/>
    <s v="+1 (650) 799-2315"/>
    <s v="2 Village Plaza"/>
    <s v="Pasadena"/>
    <s v="United States"/>
    <n v="91186"/>
    <s v="Yes"/>
  </r>
  <r>
    <s v="66308-13503-KD"/>
    <x v="598"/>
    <s v="khammettgm@dmoz.org"/>
    <s v="+1 (415) 825-4799"/>
    <s v="798 Grover Lane"/>
    <s v="San Francisco"/>
    <s v="United States"/>
    <n v="94159"/>
    <s v="Yes"/>
  </r>
  <r>
    <s v="82458-87830-JE"/>
    <x v="599"/>
    <s v="ahulburtgn@fda.gov"/>
    <m/>
    <s v="7997 Artisan Crossing"/>
    <s v="Shreveport"/>
    <s v="United States"/>
    <n v="71137"/>
    <s v="Yes"/>
  </r>
  <r>
    <s v="41611-34336-WT"/>
    <x v="600"/>
    <s v="plauritzengo@photobucket.com"/>
    <s v="+1 (215) 308-0788"/>
    <s v="833 Monument Circle"/>
    <s v="Philadelphia"/>
    <s v="United States"/>
    <n v="19141"/>
    <s v="No"/>
  </r>
  <r>
    <s v="70089-27418-UJ"/>
    <x v="601"/>
    <s v="aburgwingp@redcross.org"/>
    <s v="+1 (314) 407-3962"/>
    <s v="0 Amoth Alley"/>
    <s v="Migrate"/>
    <s v="United States"/>
    <n v="41905"/>
    <s v="Yes"/>
  </r>
  <r>
    <s v="99978-56910-BN"/>
    <x v="602"/>
    <s v="erolingq@google.fr"/>
    <s v="+1 (419) 597-8743"/>
    <s v="2 Merry Center"/>
    <s v="Toledo"/>
    <s v="United States"/>
    <n v="43666"/>
    <s v="Yes"/>
  </r>
  <r>
    <s v="09668-23340-IC"/>
    <x v="603"/>
    <s v="dfowlegr@epa.gov"/>
    <m/>
    <s v="1 Mockingbird Trail"/>
    <s v="Colorado Springs"/>
    <s v="United States"/>
    <n v="80945"/>
    <s v="No"/>
  </r>
  <r>
    <s v="39457-62611-YK"/>
    <x v="604"/>
    <m/>
    <s v="+353 (782) 457-9198"/>
    <s v="3336 Lien Plaza"/>
    <s v="Longwood"/>
    <s v="Ireland"/>
    <s v="D02"/>
    <s v="No"/>
  </r>
  <r>
    <s v="90985-89807-RW"/>
    <x v="605"/>
    <s v="wpowleslandgt@soundcloud.com"/>
    <s v="+1 (412) 453-4798"/>
    <s v="2 Novick Junction"/>
    <s v="Pittsburgh"/>
    <s v="United States"/>
    <n v="15274"/>
    <s v="Yes"/>
  </r>
  <r>
    <s v="73171-33001-FC"/>
    <x v="606"/>
    <s v="bpeattiegu@imgur.com"/>
    <s v="+1 (954) 385-1889"/>
    <s v="4135 Burrows Court"/>
    <s v="West Palm Beach"/>
    <s v="United States"/>
    <n v="33411"/>
    <s v="No"/>
  </r>
  <r>
    <s v="17816-67941-ZS"/>
    <x v="607"/>
    <s v="lellinghamgv@sciencedaily.com"/>
    <s v="+1 (318) 670-8027"/>
    <s v="4286 Kingsford Crossing"/>
    <s v="Shreveport"/>
    <s v="United States"/>
    <n v="71115"/>
    <s v="Yes"/>
  </r>
  <r>
    <s v="90816-65619-LM"/>
    <x v="608"/>
    <m/>
    <m/>
    <s v="02971 Alpine Court"/>
    <s v="Cleveland"/>
    <s v="United States"/>
    <n v="44105"/>
    <s v="No"/>
  </r>
  <r>
    <s v="69761-61146-KD"/>
    <x v="609"/>
    <s v="afendtgx@forbes.com"/>
    <s v="+1 (414) 811-7606"/>
    <s v="6 Rutledge Trail"/>
    <s v="Milwaukee"/>
    <s v="United States"/>
    <n v="53234"/>
    <s v="Yes"/>
  </r>
  <r>
    <s v="24040-20817-QB"/>
    <x v="610"/>
    <s v="acleyburngy@lycos.com"/>
    <s v="+1 (754) 355-3802"/>
    <s v="45127 Melvin Avenue"/>
    <s v="Fort Lauderdale"/>
    <s v="United States"/>
    <n v="33345"/>
    <s v="No"/>
  </r>
  <r>
    <s v="19524-21432-XP"/>
    <x v="611"/>
    <s v="tcastiglionegz@xing.com"/>
    <s v="+1 (318) 820-6128"/>
    <s v="0915 Novick Avenue"/>
    <s v="Shreveport"/>
    <s v="United States"/>
    <n v="71105"/>
    <s v="No"/>
  </r>
  <r>
    <s v="14398-43114-RV"/>
    <x v="612"/>
    <m/>
    <s v="+353 (930) 704-1778"/>
    <s v="4 Lindbergh Trail"/>
    <s v="Beaumont"/>
    <s v="Ireland"/>
    <s v="D17"/>
    <s v="No"/>
  </r>
  <r>
    <s v="41486-52502-QQ"/>
    <x v="613"/>
    <m/>
    <s v="+1 (916) 626-5223"/>
    <s v="9945 Eagan Circle"/>
    <s v="Sacramento"/>
    <s v="United States"/>
    <n v="94207"/>
    <s v="No"/>
  </r>
  <r>
    <s v="62762-19458-UY"/>
    <x v="614"/>
    <m/>
    <s v="+1 (615) 549-8774"/>
    <s v="999 Sachtjen Avenue"/>
    <s v="Nashville"/>
    <s v="United States"/>
    <n v="37240"/>
    <s v="No"/>
  </r>
  <r>
    <s v="20236-64364-QL"/>
    <x v="615"/>
    <s v="scouronneh3@mozilla.org"/>
    <s v="+1 (701) 894-8081"/>
    <s v="67 David Lane"/>
    <s v="Fargo"/>
    <s v="United States"/>
    <n v="58122"/>
    <s v="Yes"/>
  </r>
  <r>
    <s v="29102-40100-TZ"/>
    <x v="616"/>
    <s v="lflippellih4@github.io"/>
    <s v="+44 (200) 860-6521"/>
    <s v="3657 International Terrace"/>
    <s v="Middleton"/>
    <s v="United Kingdom"/>
    <s v="LE16"/>
    <s v="No"/>
  </r>
  <r>
    <s v="09171-42203-EB"/>
    <x v="617"/>
    <s v="relizabethh5@live.com"/>
    <s v="+1 (918) 203-3263"/>
    <s v="2668 Dixon Plaza"/>
    <s v="Tulsa"/>
    <s v="United States"/>
    <n v="74184"/>
    <s v="No"/>
  </r>
  <r>
    <s v="29060-75856-UI"/>
    <x v="618"/>
    <s v="irenhardh6@i2i.jp"/>
    <s v="+1 (646) 225-6560"/>
    <s v="73184 Fieldstone Junction"/>
    <s v="New York City"/>
    <s v="United States"/>
    <n v="10045"/>
    <s v="Yes"/>
  </r>
  <r>
    <s v="17088-16989-PL"/>
    <x v="619"/>
    <s v="wrocheh7@xinhuanet.com"/>
    <s v="+1 (317) 439-5584"/>
    <s v="378 Scofield Place"/>
    <s v="Seminole"/>
    <s v="United States"/>
    <n v="34642"/>
    <s v="Yes"/>
  </r>
  <r>
    <s v="94022-69223-DP"/>
    <x v="620"/>
    <s v="jbush8@guardian.co.uk"/>
    <s v="+353 (439) 947-1816"/>
    <s v="548 Melvin Pass"/>
    <s v="Monasterevin"/>
    <s v="Ireland"/>
    <s v="W34"/>
    <s v="No"/>
  </r>
  <r>
    <s v="13324-78688-MI"/>
    <x v="621"/>
    <s v="codgaardh9@nsw.gov.au"/>
    <s v="+1 (503) 203-1484"/>
    <s v="5 Florence Court"/>
    <s v="Portland"/>
    <s v="United States"/>
    <n v="97296"/>
    <s v="No"/>
  </r>
  <r>
    <s v="73799-04749-BM"/>
    <x v="622"/>
    <s v="bbyrdha@4shared.com"/>
    <m/>
    <s v="3482 Morning Circle"/>
    <s v="Las Vegas"/>
    <s v="United States"/>
    <n v="89115"/>
    <s v="No"/>
  </r>
  <r>
    <s v="01927-46702-YT"/>
    <x v="623"/>
    <m/>
    <s v="+44 (141) 640-7113"/>
    <s v="821 Annamark Park"/>
    <s v="Merton"/>
    <s v="United Kingdom"/>
    <s v="SW19"/>
    <s v="No"/>
  </r>
  <r>
    <s v="80467-17137-TO"/>
    <x v="624"/>
    <s v="dchardinhc@nhs.uk"/>
    <m/>
    <s v="6495 Warrior Point"/>
    <s v="Ballybofey"/>
    <s v="Ireland"/>
    <s v="V23"/>
    <s v="Yes"/>
  </r>
  <r>
    <s v="14640-87215-BK"/>
    <x v="625"/>
    <s v="hradbonehd@newsvine.com"/>
    <s v="+1 (415) 968-9559"/>
    <s v="265 Maple Parkway"/>
    <s v="San Francisco"/>
    <s v="United States"/>
    <n v="94159"/>
    <s v="No"/>
  </r>
  <r>
    <s v="94447-35885-HK"/>
    <x v="626"/>
    <s v="wbernthhe@miitbeian.gov.cn"/>
    <s v="+1 (412) 597-3861"/>
    <s v="5 Ramsey Plaza"/>
    <s v="Pittsburgh"/>
    <s v="United States"/>
    <n v="15274"/>
    <s v="No"/>
  </r>
  <r>
    <s v="71034-49694-CS"/>
    <x v="627"/>
    <s v="bacarsonhf@cnn.com"/>
    <s v="+1 (713) 418-6385"/>
    <s v="0 Bay Center"/>
    <s v="Houston"/>
    <s v="United States"/>
    <n v="77281"/>
    <s v="Yes"/>
  </r>
  <r>
    <s v="00445-42781-KX"/>
    <x v="628"/>
    <s v="fbrighamhg@blog.com"/>
    <s v="+353 (620) 657-2946"/>
    <s v="7246 Green Pass"/>
    <s v="Castlerea"/>
    <s v="Ireland"/>
    <s v="F45"/>
    <s v="Yes"/>
  </r>
  <r>
    <s v="14756-18321-CL"/>
    <x v="629"/>
    <s v="lalawayhh@weather.com"/>
    <m/>
    <s v="5602 Florence Avenue"/>
    <s v="Fort Lauderdale"/>
    <s v="United States"/>
    <n v="33345"/>
    <s v="No"/>
  </r>
  <r>
    <s v="37997-75562-PI"/>
    <x v="630"/>
    <s v="cmeirhi@cnet.com"/>
    <s v="+1 (817) 618-7085"/>
    <s v="02 Rutledge Road"/>
    <s v="Denton"/>
    <s v="United States"/>
    <n v="76210"/>
    <s v="No"/>
  </r>
  <r>
    <s v="69981-85767-RP"/>
    <x v="631"/>
    <s v="maingellhj@nasa.gov"/>
    <s v="+353 (287) 780-1746"/>
    <s v="1274 Prairieview Drive"/>
    <s v="Bagenalstown"/>
    <s v="Ireland"/>
    <s v="R21"/>
    <s v="Yes"/>
  </r>
  <r>
    <s v="96116-24737-LV"/>
    <x v="632"/>
    <s v="myoxenhk@google.com"/>
    <s v="+1 (213) 241-8051"/>
    <s v="84 Oak Valley Drive"/>
    <s v="Los Angeles"/>
    <s v="United States"/>
    <n v="90005"/>
    <s v="No"/>
  </r>
  <r>
    <s v="18684-73088-YL"/>
    <x v="633"/>
    <s v="gmcgavinhl@histats.com"/>
    <s v="+1 (570) 745-7589"/>
    <s v="573 Anhalt Park"/>
    <s v="Wilkes Barre"/>
    <s v="United States"/>
    <n v="18706"/>
    <s v="No"/>
  </r>
  <r>
    <s v="74671-55639-TU"/>
    <x v="634"/>
    <s v="luttermarehm@engadget.com"/>
    <s v="+1 (817) 793-6871"/>
    <s v="77 Lake View Road"/>
    <s v="Denton"/>
    <s v="United States"/>
    <n v="76205"/>
    <s v="No"/>
  </r>
  <r>
    <s v="17488-65879-XL"/>
    <x v="635"/>
    <s v="edambrogiohn@techcrunch.com"/>
    <s v="+1 (816) 196-1729"/>
    <s v="32 Darwin Court"/>
    <s v="Lees Summit"/>
    <s v="United States"/>
    <n v="64082"/>
    <s v="Yes"/>
  </r>
  <r>
    <s v="46431-09298-OU"/>
    <x v="636"/>
    <s v="cwinchcombeho@jiathis.com"/>
    <s v="+1 (501) 772-4397"/>
    <s v="687 Bluestem Point"/>
    <s v="Little Rock"/>
    <s v="United States"/>
    <n v="72209"/>
    <s v="Yes"/>
  </r>
  <r>
    <s v="60378-26473-FE"/>
    <x v="637"/>
    <s v="bpaumierhp@umn.edu"/>
    <s v="+353 (777) 856-8236"/>
    <s v="319 Carioca Alley"/>
    <s v="Ballisodare"/>
    <s v="Ireland"/>
    <s v="E45"/>
    <s v="Yes"/>
  </r>
  <r>
    <s v="34927-68586-ZV"/>
    <x v="638"/>
    <m/>
    <s v="+353 (573) 561-9754"/>
    <s v="118 Vermont Junction"/>
    <s v="Daingean"/>
    <s v="Ireland"/>
    <s v="E91"/>
    <s v="Yes"/>
  </r>
  <r>
    <s v="29051-27555-GD"/>
    <x v="639"/>
    <s v="jcapeyhr@bravesites.com"/>
    <s v="+1 (814) 974-7878"/>
    <s v="9 Evergreen Circle"/>
    <s v="Erie"/>
    <s v="United States"/>
    <n v="16534"/>
    <s v="Yes"/>
  </r>
  <r>
    <s v="05503-73375-RU"/>
    <x v="640"/>
    <m/>
    <s v="+44 (138) 190-7521"/>
    <s v="996 Meadow Valley Point"/>
    <s v="Newton"/>
    <s v="United Kingdom"/>
    <s v="NG34"/>
    <s v="No"/>
  </r>
  <r>
    <s v="64918-67725-MN"/>
    <x v="641"/>
    <s v="ybasillht@theguardian.com"/>
    <s v="+1 (412) 297-2806"/>
    <s v="10675 Loomis Place"/>
    <s v="Pittsburgh"/>
    <s v="United States"/>
    <n v="15255"/>
    <s v="Yes"/>
  </r>
  <r>
    <s v="85634-61759-ND"/>
    <x v="642"/>
    <s v="mbaistowhu@i2i.jp"/>
    <s v="+44 (876) 508-3376"/>
    <s v="9531 Dexter Drive"/>
    <s v="Ford"/>
    <s v="United Kingdom"/>
    <s v="GL54"/>
    <s v="Yes"/>
  </r>
  <r>
    <s v="40180-22940-QB"/>
    <x v="643"/>
    <s v="cpallanthv@typepad.com"/>
    <m/>
    <s v="117 American Ash Crossing"/>
    <s v="Dallas"/>
    <s v="United States"/>
    <n v="75260"/>
    <s v="Yes"/>
  </r>
  <r>
    <s v="34666-76738-SQ"/>
    <x v="644"/>
    <m/>
    <s v="+1 (786) 445-8879"/>
    <s v="7 South Parkway"/>
    <s v="Miami"/>
    <s v="United States"/>
    <n v="33233"/>
    <s v="No"/>
  </r>
  <r>
    <s v="98536-88616-FF"/>
    <x v="645"/>
    <s v="dohx@redcross.org"/>
    <s v="+1 (325) 276-3690"/>
    <s v="92 Kingsford Court"/>
    <s v="San Angelo"/>
    <s v="United States"/>
    <n v="76905"/>
    <s v="Yes"/>
  </r>
  <r>
    <s v="55621-06130-SA"/>
    <x v="646"/>
    <s v="drallinhy@howstuffworks.com"/>
    <s v="+1 (518) 981-1531"/>
    <s v="13617 Harbort Lane"/>
    <s v="Albany"/>
    <s v="United States"/>
    <n v="12205"/>
    <s v="Yes"/>
  </r>
  <r>
    <s v="45666-86771-EH"/>
    <x v="647"/>
    <s v="achillhz@epa.gov"/>
    <s v="+44 (411) 344-1320"/>
    <s v="677 Bartillon Avenue"/>
    <s v="Thorpe"/>
    <s v="United Kingdom"/>
    <s v="BD23"/>
    <s v="Yes"/>
  </r>
  <r>
    <s v="52143-35672-JF"/>
    <x v="648"/>
    <s v="tmathonneti0@google.co.jp"/>
    <s v="+1 (614) 781-0396"/>
    <s v="407 Roth Circle"/>
    <s v="Columbus"/>
    <s v="United States"/>
    <n v="43240"/>
    <s v="No"/>
  </r>
  <r>
    <s v="24689-69376-XX"/>
    <x v="649"/>
    <s v="cdenysi1@is.gd"/>
    <s v="+44 (341) 297-2539"/>
    <s v="480 Shopko Street"/>
    <s v="Carlton"/>
    <s v="United Kingdom"/>
    <s v="DL8"/>
    <s v="No"/>
  </r>
  <r>
    <s v="71891-51101-VQ"/>
    <x v="650"/>
    <s v="cstebbingsi2@drupal.org"/>
    <s v="+1 (951) 986-4062"/>
    <s v="6 Green Ridge Drive"/>
    <s v="Corona"/>
    <s v="United States"/>
    <n v="92883"/>
    <s v="Yes"/>
  </r>
  <r>
    <s v="71749-05400-CN"/>
    <x v="651"/>
    <m/>
    <s v="+1 (202) 931-2413"/>
    <s v="041 Lighthouse Bay Center"/>
    <s v="Washington"/>
    <s v="United States"/>
    <n v="20436"/>
    <s v="No"/>
  </r>
  <r>
    <s v="64845-00270-NO"/>
    <x v="652"/>
    <s v="rzywickii4@ifeng.com"/>
    <m/>
    <s v="18 Ruskin Plaza"/>
    <s v="Ballinteer"/>
    <s v="Ireland"/>
    <s v="D6W"/>
    <s v="No"/>
  </r>
  <r>
    <s v="29851-36402-UX"/>
    <x v="653"/>
    <s v="aburgetti5@moonfruit.com"/>
    <s v="+1 (419) 372-4746"/>
    <s v="50879 Reindahl Road"/>
    <s v="Toledo"/>
    <s v="United States"/>
    <n v="43610"/>
    <s v="No"/>
  </r>
  <r>
    <s v="12190-25421-WM"/>
    <x v="654"/>
    <s v="mmalloyi6@seattletimes.com"/>
    <s v="+1 (202) 284-7115"/>
    <s v="2 Ohio Drive"/>
    <s v="Washington"/>
    <s v="United States"/>
    <n v="20088"/>
    <s v="No"/>
  </r>
  <r>
    <s v="52316-30571-GD"/>
    <x v="655"/>
    <s v="mmcparlandi7@w3.org"/>
    <m/>
    <s v="17 Valley Edge Terrace"/>
    <s v="Cedar Rapids"/>
    <s v="United States"/>
    <n v="52405"/>
    <s v="Yes"/>
  </r>
  <r>
    <s v="23243-92649-RY"/>
    <x v="656"/>
    <s v="sjennaroyi8@purevolume.com"/>
    <m/>
    <s v="22 South Court"/>
    <s v="Aurora"/>
    <s v="United States"/>
    <n v="80045"/>
    <s v="No"/>
  </r>
  <r>
    <s v="39528-19971-OR"/>
    <x v="657"/>
    <s v="wplacei9@wsj.com"/>
    <s v="+1 (408) 106-8863"/>
    <s v="9 Artisan Avenue"/>
    <s v="Sunnyvale"/>
    <s v="United States"/>
    <n v="94089"/>
    <s v="Yes"/>
  </r>
  <r>
    <s v="10248-53779-DT"/>
    <x v="658"/>
    <m/>
    <m/>
    <s v="88563 Veith Circle"/>
    <s v="Manorhamilton"/>
    <s v="Ireland"/>
    <s v="H16"/>
    <s v="Yes"/>
  </r>
  <r>
    <s v="93417-12322-YB"/>
    <x v="659"/>
    <s v="dgadsdenib@google.com.hk"/>
    <s v="+353 (847) 447-7835"/>
    <s v="70 Ludington Terrace"/>
    <s v="Cluain Meala"/>
    <s v="Ireland"/>
    <s v="E91"/>
    <s v="Yes"/>
  </r>
  <r>
    <s v="56891-86662-UY"/>
    <x v="660"/>
    <s v="vwakelinic@unesco.org"/>
    <s v="+1 (517) 163-7746"/>
    <s v="2003 Muir Lane"/>
    <s v="Lansing"/>
    <s v="United States"/>
    <n v="48930"/>
    <s v="No"/>
  </r>
  <r>
    <s v="40414-26467-VE"/>
    <x v="661"/>
    <s v="acampsallid@zimbio.com"/>
    <s v="+1 (713) 339-5547"/>
    <s v="52003 Burning Wood Plaza"/>
    <s v="Houston"/>
    <s v="United States"/>
    <n v="77281"/>
    <s v="Yes"/>
  </r>
  <r>
    <s v="87858-83734-RK"/>
    <x v="662"/>
    <s v="smosebyie@stanford.edu"/>
    <m/>
    <s v="463 Mandrake Terrace"/>
    <s v="Murfreesboro"/>
    <s v="United States"/>
    <n v="37131"/>
    <s v="No"/>
  </r>
  <r>
    <s v="46818-20198-GB"/>
    <x v="663"/>
    <s v="cwassif@prweb.com"/>
    <m/>
    <s v="9978 Monterey Crossing"/>
    <s v="Charleston"/>
    <s v="United States"/>
    <n v="25362"/>
    <s v="No"/>
  </r>
  <r>
    <s v="29808-89098-XD"/>
    <x v="664"/>
    <s v="isjostromig@pbs.org"/>
    <s v="+1 (814) 359-4610"/>
    <s v="68502 Stoughton Court"/>
    <s v="Erie"/>
    <s v="United States"/>
    <n v="16534"/>
    <s v="No"/>
  </r>
  <r>
    <s v="71845-97930-ME"/>
    <x v="665"/>
    <s v="hloadih@weibo.com"/>
    <s v="+1 (601) 387-9366"/>
    <s v="7062 Hollow Ridge Alley"/>
    <s v="Jackson"/>
    <s v="United States"/>
    <n v="39204"/>
    <s v="Yes"/>
  </r>
  <r>
    <s v="78786-77449-RQ"/>
    <x v="666"/>
    <s v="jbranchettii@bravesites.com"/>
    <s v="+1 (806) 376-6144"/>
    <s v="55287 Atwood Alley"/>
    <s v="Lubbock"/>
    <s v="United States"/>
    <n v="79491"/>
    <s v="No"/>
  </r>
  <r>
    <s v="27878-42224-QF"/>
    <x v="667"/>
    <s v="nrudlandij@blogs.com"/>
    <s v="+353 (445) 224-6111"/>
    <s v="60371 Doe Crossing Place"/>
    <s v="Gorey"/>
    <s v="Ireland"/>
    <s v="Y25"/>
    <s v="No"/>
  </r>
  <r>
    <s v="32743-78448-KT"/>
    <x v="668"/>
    <s v="jmillettik@addtoany.com"/>
    <s v="+1 (919) 302-3228"/>
    <s v="3 Novick Alley"/>
    <s v="Durham"/>
    <s v="United States"/>
    <n v="27717"/>
    <s v="Yes"/>
  </r>
  <r>
    <s v="25331-13794-SB"/>
    <x v="669"/>
    <s v="ftourryil@google.de"/>
    <s v="+1 (843) 243-1686"/>
    <s v="9422 Forest Dale Circle"/>
    <s v="Florence"/>
    <s v="United States"/>
    <n v="29505"/>
    <s v="No"/>
  </r>
  <r>
    <s v="55864-37682-GQ"/>
    <x v="670"/>
    <s v="cweatherallim@toplist.cz"/>
    <s v="+1 (315) 335-0182"/>
    <s v="218 5th Plaza"/>
    <s v="Syracuse"/>
    <s v="United States"/>
    <n v="13205"/>
    <s v="Yes"/>
  </r>
  <r>
    <s v="97005-25609-CQ"/>
    <x v="671"/>
    <s v="gheindrickin@usda.gov"/>
    <s v="+1 (229) 111-7292"/>
    <s v="37 Schiller Place"/>
    <s v="Lawrenceville"/>
    <s v="United States"/>
    <n v="30245"/>
    <s v="No"/>
  </r>
  <r>
    <s v="94058-95794-IJ"/>
    <x v="672"/>
    <s v="limasonio@discuz.net"/>
    <m/>
    <s v="9 Village Green Parkway"/>
    <s v="Houston"/>
    <s v="United States"/>
    <n v="77070"/>
    <s v="Yes"/>
  </r>
  <r>
    <s v="40214-03678-GU"/>
    <x v="673"/>
    <s v="hsaillip@odnoklassniki.ru"/>
    <s v="+1 (913) 968-8024"/>
    <s v="3186 Bay Lane"/>
    <s v="Kansas City"/>
    <s v="United States"/>
    <n v="66160"/>
    <s v="Yes"/>
  </r>
  <r>
    <s v="04921-85445-SL"/>
    <x v="674"/>
    <s v="hlarvoriq@last.fm"/>
    <s v="+1 (941) 779-2195"/>
    <s v="65129 Becker Drive"/>
    <s v="Bradenton"/>
    <s v="United States"/>
    <n v="34282"/>
    <s v="Yes"/>
  </r>
  <r>
    <s v="53386-94266-LJ"/>
    <x v="675"/>
    <m/>
    <s v="+1 (610) 942-2790"/>
    <s v="00 Buell Avenue"/>
    <s v="Allentown"/>
    <s v="United States"/>
    <n v="18105"/>
    <s v="Yes"/>
  </r>
  <r>
    <s v="49480-85909-DG"/>
    <x v="676"/>
    <m/>
    <s v="+1 (757) 101-9459"/>
    <s v="05001 Continental Crossing"/>
    <s v="Hampton"/>
    <s v="United States"/>
    <n v="23663"/>
    <s v="No"/>
  </r>
  <r>
    <s v="18293-78136-MN"/>
    <x v="677"/>
    <s v="cpenwardenit@mlb.com"/>
    <s v="+353 (765) 345-5590"/>
    <s v="1 Nobel Terrace"/>
    <s v="Whitegate"/>
    <s v="Ireland"/>
    <s v="D15"/>
    <s v="No"/>
  </r>
  <r>
    <s v="84641-67384-TD"/>
    <x v="678"/>
    <s v="mmiddisiu@dmoz.org"/>
    <s v="+1 (316) 736-9645"/>
    <s v="8 Schiller Point"/>
    <s v="Wichita"/>
    <s v="United States"/>
    <n v="67260"/>
    <s v="Yes"/>
  </r>
  <r>
    <s v="72320-29738-EB"/>
    <x v="679"/>
    <s v="avairowiv@studiopress.com"/>
    <s v="+44 (236) 517-2586"/>
    <s v="73486 Cardinal Terrace"/>
    <s v="Thorpe"/>
    <s v="United Kingdom"/>
    <s v="BD23"/>
    <s v="No"/>
  </r>
  <r>
    <s v="47355-97488-XS"/>
    <x v="680"/>
    <s v="agoldieiw@goo.gl"/>
    <m/>
    <s v="3729 Susan Drive"/>
    <s v="Danbury"/>
    <s v="United States"/>
    <n v="6816"/>
    <s v="No"/>
  </r>
  <r>
    <s v="63499-24884-PP"/>
    <x v="681"/>
    <s v="nayrisix@t-online.de"/>
    <s v="+44 (627) 552-5656"/>
    <s v="7 Reinke Circle"/>
    <s v="Kinloch"/>
    <s v="United Kingdom"/>
    <s v="PH43"/>
    <s v="Yes"/>
  </r>
  <r>
    <s v="39193-51770-FM"/>
    <x v="682"/>
    <s v="lbenediktovichiy@wunderground.com"/>
    <s v="+1 (904) 330-1211"/>
    <s v="5 Prairieview Drive"/>
    <s v="Jacksonville"/>
    <s v="United States"/>
    <n v="32209"/>
    <s v="Yes"/>
  </r>
  <r>
    <s v="61323-91967-GG"/>
    <x v="683"/>
    <s v="tjacobovitziz@cbc.ca"/>
    <s v="+1 (713) 642-2082"/>
    <s v="21597 Bonner Pass"/>
    <s v="Houston"/>
    <s v="United States"/>
    <n v="77299"/>
    <s v="No"/>
  </r>
  <r>
    <s v="90123-01967-KS"/>
    <x v="684"/>
    <m/>
    <s v="+1 (971) 254-5295"/>
    <s v="69493 Hanson Place"/>
    <s v="Portland"/>
    <s v="United States"/>
    <n v="97255"/>
    <s v="No"/>
  </r>
  <r>
    <s v="15958-25089-OS"/>
    <x v="685"/>
    <s v="jdruittj1@feedburner.com"/>
    <s v="+1 (650) 693-6904"/>
    <s v="1726 1st Drive"/>
    <s v="Pasadena"/>
    <s v="United States"/>
    <n v="91186"/>
    <s v="Yes"/>
  </r>
  <r>
    <s v="98430-37820-UV"/>
    <x v="686"/>
    <s v="dshortallj2@wikipedia.org"/>
    <s v="+1 (714) 917-8665"/>
    <s v="0 Kropf Lane"/>
    <s v="Santa Ana"/>
    <s v="United States"/>
    <n v="92725"/>
    <s v="Yes"/>
  </r>
  <r>
    <s v="21798-04171-XC"/>
    <x v="687"/>
    <s v="wcottierj3@cafepress.com"/>
    <s v="+1 (408) 261-7902"/>
    <s v="341 Oak Point"/>
    <s v="San Jose"/>
    <s v="United States"/>
    <n v="95160"/>
    <s v="No"/>
  </r>
  <r>
    <s v="52798-46508-HP"/>
    <x v="688"/>
    <s v="kgrinstedj4@google.com.br"/>
    <s v="+353 (773) 225-6216"/>
    <s v="3 Kennedy Plaza"/>
    <s v="Tallaght"/>
    <s v="Ireland"/>
    <s v="D24"/>
    <s v="No"/>
  </r>
  <r>
    <s v="46478-42970-EM"/>
    <x v="689"/>
    <s v="dskynerj5@hubpages.com"/>
    <s v="+1 (719) 937-4913"/>
    <s v="39 Kings Junction"/>
    <s v="Colorado Springs"/>
    <s v="United States"/>
    <n v="80935"/>
    <s v="No"/>
  </r>
  <r>
    <s v="00246-15080-LE"/>
    <x v="690"/>
    <m/>
    <m/>
    <s v="1 Fulton Road"/>
    <s v="Toledo"/>
    <s v="United States"/>
    <n v="43605"/>
    <s v="No"/>
  </r>
  <r>
    <s v="09357-10966-VA"/>
    <x v="691"/>
    <s v="pnormanvillj7@biblegateway.com"/>
    <s v="+1 (561) 922-9845"/>
    <s v="904 Butternut Alley"/>
    <s v="Boynton Beach"/>
    <s v="United States"/>
    <n v="33436"/>
    <s v="Yes"/>
  </r>
  <r>
    <s v="26295-44907-DK"/>
    <x v="692"/>
    <s v="aweinmannj8@shinystat.com"/>
    <s v="+1 (513) 966-3308"/>
    <s v="8 Waywood Alley"/>
    <s v="Cincinnati"/>
    <s v="United States"/>
    <n v="45999"/>
    <s v="No"/>
  </r>
  <r>
    <s v="95351-96177-QV"/>
    <x v="693"/>
    <s v="eandriessenj9@europa.eu"/>
    <s v="+1 (314) 307-5250"/>
    <s v="64390 Sommers Road"/>
    <s v="Saint Louis"/>
    <s v="United States"/>
    <n v="63121"/>
    <s v="Yes"/>
  </r>
  <r>
    <s v="92204-96636-BS"/>
    <x v="694"/>
    <s v="rdeaconsonja@archive.org"/>
    <s v="+1 (914) 524-1161"/>
    <s v="70166 Marcy Center"/>
    <s v="Yonkers"/>
    <s v="United States"/>
    <n v="10705"/>
    <s v="No"/>
  </r>
  <r>
    <s v="03010-30348-UA"/>
    <x v="695"/>
    <s v="dcarojb@twitter.com"/>
    <s v="+1 (410) 594-3041"/>
    <s v="476 Hoepker Place"/>
    <s v="Baltimore"/>
    <s v="United States"/>
    <n v="21290"/>
    <s v="Yes"/>
  </r>
  <r>
    <s v="13441-34686-SW"/>
    <x v="696"/>
    <s v="jbluckjc@imageshack.us"/>
    <s v="+1 (904) 875-3139"/>
    <s v="8387 Del Sol Drive"/>
    <s v="Jacksonville"/>
    <s v="United States"/>
    <n v="32230"/>
    <s v="No"/>
  </r>
  <r>
    <s v="96612-41722-VJ"/>
    <x v="697"/>
    <m/>
    <m/>
    <s v="06 Scoville Alley"/>
    <s v="Bayside"/>
    <s v="Ireland"/>
    <s v="D13"/>
    <s v="No"/>
  </r>
  <r>
    <s v="94091-86957-HX"/>
    <x v="698"/>
    <s v="jdymokeje@prnewswire.com"/>
    <s v="+353 (390) 459-9269"/>
    <s v="8424 Milwaukee Court"/>
    <s v="Beaumont"/>
    <s v="Ireland"/>
    <s v="D17"/>
    <s v="No"/>
  </r>
  <r>
    <s v="25504-41681-WA"/>
    <x v="699"/>
    <s v="otadmanjf@ft.com"/>
    <s v="+1 (305) 205-3682"/>
    <s v="94 John Wall Terrace"/>
    <s v="Miami"/>
    <s v="United States"/>
    <n v="33196"/>
    <s v="Yes"/>
  </r>
  <r>
    <s v="75443-07820-DZ"/>
    <x v="700"/>
    <s v="bguddejg@dailymotion.com"/>
    <m/>
    <s v="1 Buhler Trail"/>
    <s v="San Francisco"/>
    <s v="United States"/>
    <n v="94121"/>
    <s v="No"/>
  </r>
  <r>
    <s v="39276-95489-XV"/>
    <x v="701"/>
    <s v="nsictornesjh@buzzfeed.com"/>
    <s v="+353 (410) 713-0145"/>
    <s v="26 Little Fleur Trail"/>
    <s v="Sandyford"/>
    <s v="Ireland"/>
    <s v="D04"/>
    <s v="Yes"/>
  </r>
  <r>
    <s v="61437-83623-PZ"/>
    <x v="702"/>
    <s v="vdunningji@independent.co.uk"/>
    <m/>
    <s v="9681 Dapin Center"/>
    <s v="Punta Gorda"/>
    <s v="United States"/>
    <n v="33982"/>
    <s v="Yes"/>
  </r>
  <r>
    <s v="34317-87258-HQ"/>
    <x v="703"/>
    <m/>
    <s v="+353 (214) 406-4884"/>
    <s v="9 Dayton Park"/>
    <s v="Ballivor"/>
    <s v="Ireland"/>
    <s v="D17"/>
    <s v="Yes"/>
  </r>
  <r>
    <s v="18570-80998-ZS"/>
    <x v="704"/>
    <m/>
    <s v="+1 (212) 163-1916"/>
    <s v="51 Bluejay Point"/>
    <s v="New York City"/>
    <s v="United States"/>
    <n v="10125"/>
    <s v="Yes"/>
  </r>
  <r>
    <s v="66580-33745-OQ"/>
    <x v="705"/>
    <s v="sgehringjl@gnu.org"/>
    <s v="+1 (864) 940-7075"/>
    <s v="663 Westend Hill"/>
    <s v="Spartanburg"/>
    <s v="United States"/>
    <n v="29305"/>
    <s v="No"/>
  </r>
  <r>
    <s v="19820-29285-FD"/>
    <x v="706"/>
    <s v="bfallowesjm@purevolume.com"/>
    <s v="+1 (805) 975-3527"/>
    <s v="1768 Hoepker Place"/>
    <s v="Bakersfield"/>
    <s v="United States"/>
    <n v="93305"/>
    <s v="No"/>
  </r>
  <r>
    <s v="11349-55147-SN"/>
    <x v="707"/>
    <m/>
    <s v="+353 (861) 791-0313"/>
    <s v="4 Colorado Center"/>
    <s v="Dungarvan"/>
    <s v="Ireland"/>
    <s v="T56"/>
    <s v="No"/>
  </r>
  <r>
    <s v="21141-12455-VB"/>
    <x v="708"/>
    <s v="sdejo@newsvine.com"/>
    <s v="+1 (314) 496-2561"/>
    <s v="290 Ridgeview Way"/>
    <s v="Saint Louis"/>
    <s v="United States"/>
    <n v="63169"/>
    <s v="Yes"/>
  </r>
  <r>
    <s v="71003-85639-HB"/>
    <x v="709"/>
    <m/>
    <s v="+1 (260) 280-7251"/>
    <s v="18 Darwin Park"/>
    <s v="Fort Wayne"/>
    <s v="United States"/>
    <n v="46896"/>
    <s v="Yes"/>
  </r>
  <r>
    <s v="58443-95866-YO"/>
    <x v="710"/>
    <s v="scountjq@nba.com"/>
    <s v="+1 (952) 721-7276"/>
    <s v="31 Holy Cross Lane"/>
    <s v="Young America"/>
    <s v="United States"/>
    <n v="55564"/>
    <s v="No"/>
  </r>
  <r>
    <s v="89646-21249-OH"/>
    <x v="711"/>
    <s v="sraglesjr@blogtalkradio.com"/>
    <s v="+1 (479) 494-1369"/>
    <s v="214 Dwight Hill"/>
    <s v="Fort Smith"/>
    <s v="United States"/>
    <n v="72905"/>
    <s v="No"/>
  </r>
  <r>
    <s v="64988-20636-XQ"/>
    <x v="712"/>
    <m/>
    <m/>
    <s v="77 Sycamore Pass"/>
    <s v="Charlton"/>
    <s v="United Kingdom"/>
    <s v="OX12"/>
    <s v="No"/>
  </r>
  <r>
    <s v="34704-83143-KS"/>
    <x v="713"/>
    <s v="sbruunjt@blogtalkradio.com"/>
    <s v="+1 (209) 784-1969"/>
    <s v="44 Northview Lane"/>
    <s v="Stockton"/>
    <s v="United States"/>
    <n v="95210"/>
    <s v="No"/>
  </r>
  <r>
    <s v="67388-17544-XX"/>
    <x v="714"/>
    <s v="aplluju@dagondesign.com"/>
    <s v="+353 (915) 742-6707"/>
    <s v="043 American Circle"/>
    <s v="Navan"/>
    <s v="Ireland"/>
    <s v="D11"/>
    <s v="Yes"/>
  </r>
  <r>
    <s v="69411-48470-ID"/>
    <x v="715"/>
    <s v="gcornierjv@techcrunch.com"/>
    <m/>
    <s v="39353 Northview Avenue"/>
    <s v="Tampa"/>
    <s v="United States"/>
    <n v="33686"/>
    <s v="No"/>
  </r>
  <r>
    <s v="20077-67239-EC"/>
    <x v="716"/>
    <s v="sgreedyerjw@parallels.com"/>
    <s v="+353 (388) 882-1500"/>
    <s v="9707 Leroy Junction"/>
    <s v="Castlebellingham"/>
    <s v="Ireland"/>
    <s v="Y34"/>
    <s v="No"/>
  </r>
  <r>
    <s v="97741-98924-KT"/>
    <x v="717"/>
    <s v="wharvisonjx@gizmodo.com"/>
    <s v="+1 (610) 316-8430"/>
    <s v="0 Sachs Way"/>
    <s v="Philadelphia"/>
    <s v="United States"/>
    <n v="19104"/>
    <s v="No"/>
  </r>
  <r>
    <s v="79857-78167-KO"/>
    <x v="718"/>
    <s v="dheafordjy@twitpic.com"/>
    <s v="+1 (325) 537-8835"/>
    <s v="43 Grasskamp Junction"/>
    <s v="San Angelo"/>
    <s v="United States"/>
    <n v="76905"/>
    <s v="No"/>
  </r>
  <r>
    <s v="46963-10322-ZA"/>
    <x v="719"/>
    <s v="gfanthamjz@hexun.com"/>
    <s v="+1 (323) 878-8818"/>
    <s v="46555 Graceland Court"/>
    <s v="Los Angeles"/>
    <s v="United States"/>
    <n v="90035"/>
    <s v="Yes"/>
  </r>
  <r>
    <s v="93812-74772-MV"/>
    <x v="720"/>
    <s v="rcrookshanksk0@unc.edu"/>
    <s v="+1 (517) 654-6004"/>
    <s v="52495 Pawling Place"/>
    <s v="Lansing"/>
    <s v="United States"/>
    <n v="48912"/>
    <s v="Yes"/>
  </r>
  <r>
    <s v="48203-23480-UB"/>
    <x v="721"/>
    <s v="nleakek1@cmu.edu"/>
    <s v="+1 (786) 470-1233"/>
    <s v="1138 Vermont Alley"/>
    <s v="Clearwater"/>
    <s v="United States"/>
    <n v="34615"/>
    <s v="Yes"/>
  </r>
  <r>
    <s v="60357-65386-RD"/>
    <x v="722"/>
    <m/>
    <s v="+1 (562) 343-9707"/>
    <s v="3287 Corry Plaza"/>
    <s v="Whittier"/>
    <s v="United States"/>
    <n v="90605"/>
    <s v="No"/>
  </r>
  <r>
    <s v="35099-13971-JI"/>
    <x v="723"/>
    <s v="geilhersenk3@networksolutions.com"/>
    <s v="+1 (559) 791-5117"/>
    <s v="60707 Hallows Point"/>
    <s v="Fresno"/>
    <s v="United States"/>
    <n v="93773"/>
    <s v="No"/>
  </r>
  <r>
    <s v="01304-59807-OB"/>
    <x v="724"/>
    <m/>
    <s v="+1 (646) 228-3492"/>
    <s v="027 Village Avenue"/>
    <s v="New York City"/>
    <s v="United States"/>
    <n v="10155"/>
    <s v="Yes"/>
  </r>
  <r>
    <s v="50705-17295-NK"/>
    <x v="725"/>
    <s v="caleixok5@globo.com"/>
    <s v="+1 (719) 241-4639"/>
    <s v="9 Lindbergh Center"/>
    <s v="Colorado Springs"/>
    <s v="United States"/>
    <n v="80935"/>
    <s v="No"/>
  </r>
  <r>
    <s v="77657-61366-FY"/>
    <x v="726"/>
    <m/>
    <s v="+1 (562) 723-4457"/>
    <s v="66 Lakeland Trail"/>
    <s v="Long Beach"/>
    <s v="United States"/>
    <n v="90831"/>
    <s v="No"/>
  </r>
  <r>
    <s v="57192-13428-PL"/>
    <x v="727"/>
    <s v="rtomkowiczk7@bravesites.com"/>
    <s v="+353 (849) 645-1593"/>
    <s v="76 Larry Junction"/>
    <s v="Lusk"/>
    <s v="Ireland"/>
    <s v="K45"/>
    <s v="Yes"/>
  </r>
  <r>
    <s v="24891-77957-LU"/>
    <x v="728"/>
    <s v="rhuscroftk8@jimdo.com"/>
    <s v="+1 (775) 223-5044"/>
    <s v="6111 Bobwhite Way"/>
    <s v="Reno"/>
    <s v="United States"/>
    <n v="89510"/>
    <s v="Yes"/>
  </r>
  <r>
    <s v="64896-18468-BT"/>
    <x v="729"/>
    <s v="sscurrerk9@flavors.me"/>
    <s v="+44 (520) 402-1303"/>
    <s v="99 Mariners Cove Trail"/>
    <s v="Upton"/>
    <s v="United Kingdom"/>
    <s v="DN21"/>
    <s v="No"/>
  </r>
  <r>
    <s v="84761-40784-SV"/>
    <x v="730"/>
    <s v="arudramka@prnewswire.com"/>
    <s v="+1 (702) 333-7442"/>
    <s v="5600 Bultman Court"/>
    <s v="Las Vegas"/>
    <s v="United States"/>
    <n v="89155"/>
    <s v="No"/>
  </r>
  <r>
    <s v="20236-42322-CM"/>
    <x v="731"/>
    <m/>
    <s v="+1 (302) 620-1205"/>
    <s v="12504 Westport Hill"/>
    <s v="Wilmington"/>
    <s v="United States"/>
    <n v="19805"/>
    <s v="Yes"/>
  </r>
  <r>
    <s v="49671-11547-WG"/>
    <x v="732"/>
    <s v="jmahakc@cyberchimps.com"/>
    <s v="+1 (702) 238-8287"/>
    <s v="604 Hintze Place"/>
    <s v="Reno"/>
    <s v="United States"/>
    <n v="89550"/>
    <s v="No"/>
  </r>
  <r>
    <s v="57976-33535-WK"/>
    <x v="733"/>
    <s v="gclemonkd@networksolutions.com"/>
    <s v="+1 (205) 681-2376"/>
    <s v="5 Pleasure Point"/>
    <s v="Tuscaloosa"/>
    <s v="United States"/>
    <n v="35487"/>
    <s v="Yes"/>
  </r>
  <r>
    <s v="55915-19477-MK"/>
    <x v="734"/>
    <m/>
    <s v="+1 (209) 133-9447"/>
    <s v="4214 Amoth Avenue"/>
    <s v="Garden Grove"/>
    <s v="United States"/>
    <n v="92645"/>
    <s v="No"/>
  </r>
  <r>
    <s v="28121-11641-UA"/>
    <x v="735"/>
    <s v="bpollinskf@shinystat.com"/>
    <m/>
    <s v="76 Ilene Way"/>
    <s v="Shawnee Mission"/>
    <s v="United States"/>
    <n v="66225"/>
    <s v="No"/>
  </r>
  <r>
    <s v="09540-70637-EV"/>
    <x v="736"/>
    <s v="jtoyekg@pinterest.com"/>
    <s v="+353 (587) 270-6561"/>
    <s v="89789 Sachtjen Hill"/>
    <s v="Ballivor"/>
    <s v="Ireland"/>
    <s v="D17"/>
    <s v="Yes"/>
  </r>
  <r>
    <s v="17775-77072-PP"/>
    <x v="737"/>
    <s v="clinskillkh@sphinn.com"/>
    <s v="+1 (513) 743-7556"/>
    <s v="05296 Debra Alley"/>
    <s v="Cincinnati"/>
    <s v="United States"/>
    <n v="45228"/>
    <s v="No"/>
  </r>
  <r>
    <s v="90392-73338-BC"/>
    <x v="738"/>
    <s v="nvigrasski@ezinearticles.com"/>
    <s v="+44 (336) 257-7415"/>
    <s v="1375 Parkside Junction"/>
    <s v="Whitwell"/>
    <s v="United Kingdom"/>
    <s v="DL10"/>
    <s v="No"/>
  </r>
  <r>
    <s v="94278-27169-QC"/>
    <x v="739"/>
    <m/>
    <s v="+1 (503) 459-5544"/>
    <s v="3 Tennessee Lane"/>
    <s v="Portland"/>
    <s v="United States"/>
    <n v="97296"/>
    <s v="Yes"/>
  </r>
  <r>
    <s v="10725-45724-CO"/>
    <x v="740"/>
    <s v="kcragellkk@google.com"/>
    <s v="+353 (458) 634-2269"/>
    <s v="772 Buhler Point"/>
    <s v="Dungarvan"/>
    <s v="Ireland"/>
    <s v="T56"/>
    <s v="No"/>
  </r>
  <r>
    <s v="87242-18006-IR"/>
    <x v="741"/>
    <s v="libertkl@huffingtonpost.com"/>
    <s v="+1 (408) 546-0790"/>
    <s v="623 Paget Crossing"/>
    <s v="Sunnyvale"/>
    <s v="United States"/>
    <n v="94089"/>
    <s v="No"/>
  </r>
  <r>
    <s v="36572-91896-PP"/>
    <x v="742"/>
    <s v="rlidgeykm@vimeo.com"/>
    <s v="+1 (901) 276-4141"/>
    <s v="22 Northwestern Alley"/>
    <s v="Memphis"/>
    <s v="United States"/>
    <n v="38188"/>
    <s v="No"/>
  </r>
  <r>
    <s v="25181-97933-UX"/>
    <x v="743"/>
    <s v="tcastagnekn@wikia.com"/>
    <s v="+1 (407) 154-6967"/>
    <s v="403 Mifflin Pass"/>
    <s v="Orlando"/>
    <s v="United States"/>
    <n v="32868"/>
    <s v="No"/>
  </r>
  <r>
    <s v="55374-03175-IA"/>
    <x v="744"/>
    <m/>
    <s v="+1 (313) 436-2249"/>
    <s v="52 2nd Road"/>
    <s v="Detroit"/>
    <s v="United States"/>
    <n v="48232"/>
    <s v="Yes"/>
  </r>
  <r>
    <s v="76948-43532-JS"/>
    <x v="745"/>
    <s v="jhaldenkp@comcast.net"/>
    <s v="+353 (278) 873-4395"/>
    <s v="70 Oriole Lane"/>
    <s v="Clones"/>
    <s v="Ireland"/>
    <s v="H23"/>
    <s v="No"/>
  </r>
  <r>
    <s v="24344-88599-PP"/>
    <x v="746"/>
    <s v="holliffkq@sciencedirect.com"/>
    <s v="+353 (203) 716-7239"/>
    <s v="251 Shoshone Terrace"/>
    <s v="Stradbally"/>
    <s v="Ireland"/>
    <s v="Y34"/>
    <s v="No"/>
  </r>
  <r>
    <s v="54462-58311-YF"/>
    <x v="747"/>
    <s v="tquadrikr@opensource.org"/>
    <s v="+353 (789) 442-3189"/>
    <s v="35 Meadow Vale Circle"/>
    <s v="Ballina"/>
    <s v="Ireland"/>
    <s v="F26"/>
    <s v="Yes"/>
  </r>
  <r>
    <s v="90767-92589-LV"/>
    <x v="748"/>
    <s v="feshmadeks@umn.edu"/>
    <s v="+1 (804) 531-4136"/>
    <s v="08 Shopko Park"/>
    <s v="Richmond"/>
    <s v="United States"/>
    <n v="23203"/>
    <s v="No"/>
  </r>
  <r>
    <s v="27517-43747-YD"/>
    <x v="749"/>
    <s v="moilierkt@paginegialle.it"/>
    <s v="+353 (675) 503-7567"/>
    <s v="146 Waxwing Point"/>
    <s v="Glasnevin"/>
    <s v="Ireland"/>
    <s v="D11"/>
    <s v="Yes"/>
  </r>
  <r>
    <s v="77828-66867-KH"/>
    <x v="750"/>
    <m/>
    <s v="+1 (682) 246-6139"/>
    <s v="7594 Hollow Ridge Road"/>
    <s v="Fort Worth"/>
    <s v="United States"/>
    <n v="76178"/>
    <s v="Yes"/>
  </r>
  <r>
    <s v="41054-59693-XE"/>
    <x v="751"/>
    <s v="vshoebothamkv@redcross.org"/>
    <s v="+1 (212) 998-0802"/>
    <s v="93569 Hintze Way"/>
    <s v="Brooklyn"/>
    <s v="United States"/>
    <n v="11254"/>
    <s v="No"/>
  </r>
  <r>
    <s v="26314-66792-VP"/>
    <x v="752"/>
    <s v="bsterkekw@biblegateway.com"/>
    <s v="+1 (682) 617-0470"/>
    <s v="0066 Hanover Avenue"/>
    <s v="Fort Worth"/>
    <s v="United States"/>
    <n v="76198"/>
    <s v="Yes"/>
  </r>
  <r>
    <s v="69410-04668-MA"/>
    <x v="753"/>
    <s v="scaponkx@craigslist.org"/>
    <s v="+1 (602) 619-0168"/>
    <s v="0616 Utah Parkway"/>
    <s v="Phoenix"/>
    <s v="United States"/>
    <n v="85053"/>
    <s v="No"/>
  </r>
  <r>
    <s v="91950-91273-JT"/>
    <x v="754"/>
    <s v="ptraiteky@huffingtonpost.com"/>
    <m/>
    <s v="75 Saint Paul Junction"/>
    <s v="Washington"/>
    <s v="United States"/>
    <n v="20470"/>
    <s v="No"/>
  </r>
  <r>
    <s v="24972-55878-KX"/>
    <x v="755"/>
    <s v="fconstancekz@ifeng.com"/>
    <s v="+1 (214) 388-6754"/>
    <s v="2236 Mitchell Trail"/>
    <s v="Dallas"/>
    <s v="United States"/>
    <n v="75287"/>
    <s v="No"/>
  </r>
  <r>
    <s v="46296-42617-OQ"/>
    <x v="756"/>
    <s v="fsulmanl0@washington.edu"/>
    <s v="+1 (828) 464-2678"/>
    <s v="45 Village Terrace"/>
    <s v="Asheville"/>
    <s v="United States"/>
    <n v="28805"/>
    <s v="Yes"/>
  </r>
  <r>
    <s v="44494-89923-UW"/>
    <x v="757"/>
    <s v="dhollymanl1@ibm.com"/>
    <s v="+1 (406) 851-1244"/>
    <s v="46861 Esker Avenue"/>
    <s v="Billings"/>
    <s v="United States"/>
    <n v="59112"/>
    <s v="Yes"/>
  </r>
  <r>
    <s v="11621-09964-ID"/>
    <x v="758"/>
    <s v="lnardonil2@hao123.com"/>
    <m/>
    <s v="77724 Roxbury Road"/>
    <s v="Saint Louis"/>
    <s v="United States"/>
    <n v="63126"/>
    <s v="No"/>
  </r>
  <r>
    <s v="76319-80715-II"/>
    <x v="759"/>
    <s v="dyarhaml3@moonfruit.com"/>
    <s v="+1 (816) 213-5248"/>
    <s v="689 8th Hill"/>
    <s v="Independence"/>
    <s v="United States"/>
    <n v="64054"/>
    <s v="Yes"/>
  </r>
  <r>
    <s v="91654-79216-IC"/>
    <x v="760"/>
    <s v="aferreal4@wikia.com"/>
    <m/>
    <s v="5299 Springs Park"/>
    <s v="Greensboro"/>
    <s v="United States"/>
    <n v="27404"/>
    <s v="No"/>
  </r>
  <r>
    <s v="56450-21890-HK"/>
    <x v="761"/>
    <s v="ckendrickl5@webnode.com"/>
    <m/>
    <s v="74028 Hansons Crossing"/>
    <s v="Monroe"/>
    <s v="United States"/>
    <n v="71213"/>
    <s v="Yes"/>
  </r>
  <r>
    <s v="40600-58915-WZ"/>
    <x v="762"/>
    <s v="sdanilchikl6@mit.edu"/>
    <s v="+44 (292) 975-0144"/>
    <s v="273 Nelson Parkway"/>
    <s v="Halton"/>
    <s v="United Kingdom"/>
    <s v="LS9"/>
    <s v="No"/>
  </r>
  <r>
    <s v="66527-94478-PB"/>
    <x v="763"/>
    <m/>
    <s v="+1 (817) 389-2294"/>
    <s v="5 Hermina Drive"/>
    <s v="Fort Worth"/>
    <s v="United States"/>
    <n v="76129"/>
    <s v="No"/>
  </r>
  <r>
    <s v="77154-45038-IH"/>
    <x v="764"/>
    <s v="bfolomkinl8@yolasite.com"/>
    <s v="+1 (701) 278-8412"/>
    <s v="2676 Alpine Lane"/>
    <s v="Fargo"/>
    <s v="United States"/>
    <n v="58122"/>
    <s v="Yes"/>
  </r>
  <r>
    <s v="08439-55669-AI"/>
    <x v="765"/>
    <s v="rpursglovel9@biblegateway.com"/>
    <s v="+1 (214) 813-8745"/>
    <s v="4 Buena Vista Circle"/>
    <s v="Garland"/>
    <s v="United States"/>
    <n v="75044"/>
    <s v="Yes"/>
  </r>
  <r>
    <s v="81059-24087-UE"/>
    <x v="766"/>
    <s v="rdela@usa.gov"/>
    <s v="+1 (614) 894-2436"/>
    <s v="62449 Manitowish Point"/>
    <s v="Columbus"/>
    <s v="United States"/>
    <n v="43231"/>
    <s v="No"/>
  </r>
  <r>
    <s v="46168-23489-RD"/>
    <x v="767"/>
    <s v="atauntonlb@bing.com"/>
    <s v="+1 (512) 286-0114"/>
    <s v="42 Melrose Parkway"/>
    <s v="Austin"/>
    <s v="United States"/>
    <n v="78737"/>
    <s v="No"/>
  </r>
  <r>
    <s v="11664-43119-GV"/>
    <x v="768"/>
    <m/>
    <s v="+1 (334) 451-9490"/>
    <s v="948 Graedel Place"/>
    <s v="Montgomery"/>
    <s v="United States"/>
    <n v="36104"/>
    <s v="Yes"/>
  </r>
  <r>
    <s v="91509-62250-GN"/>
    <x v="769"/>
    <s v="deburahld@google.co.jp"/>
    <s v="+44 (607) 596-3921"/>
    <s v="23 Summerview Place"/>
    <s v="Birmingham"/>
    <s v="United Kingdom"/>
    <s v="B12"/>
    <s v="No"/>
  </r>
  <r>
    <s v="83833-46106-ZC"/>
    <x v="770"/>
    <s v="mbrimilcombele@cnn.com"/>
    <m/>
    <s v="2260 Kinsman Junction"/>
    <s v="Springfield"/>
    <s v="United States"/>
    <n v="22156"/>
    <s v="No"/>
  </r>
  <r>
    <s v="19383-33606-PW"/>
    <x v="771"/>
    <s v="sbollamlf@list-manage.com"/>
    <s v="+1 (303) 746-0415"/>
    <s v="5 Buhler Center"/>
    <s v="Littleton"/>
    <s v="United States"/>
    <n v="80126"/>
    <s v="No"/>
  </r>
  <r>
    <s v="67052-76184-CB"/>
    <x v="772"/>
    <m/>
    <s v="+1 (410) 273-2348"/>
    <s v="803 Crest Line Parkway"/>
    <s v="Baltimore"/>
    <s v="United States"/>
    <n v="21275"/>
    <s v="No"/>
  </r>
  <r>
    <s v="43452-18035-DH"/>
    <x v="773"/>
    <s v="afilipczaklh@ning.com"/>
    <s v="+353 (176) 447-3656"/>
    <s v="4847 Vera Crossing"/>
    <s v="Moycullen"/>
    <s v="Ireland"/>
    <s v="A41"/>
    <s v="No"/>
  </r>
  <r>
    <s v="88060-50676-MV"/>
    <x v="774"/>
    <m/>
    <s v="+1 (754) 336-4224"/>
    <s v="121 Union Point"/>
    <s v="Fort Lauderdale"/>
    <s v="United States"/>
    <n v="33345"/>
    <s v="Yes"/>
  </r>
  <r>
    <s v="89574-96203-EP"/>
    <x v="775"/>
    <s v="relnaughlj@comsenz.com"/>
    <s v="+1 (619) 728-2474"/>
    <s v="48 Randy Street"/>
    <s v="San Diego"/>
    <s v="United States"/>
    <n v="92191"/>
    <s v="Yes"/>
  </r>
  <r>
    <s v="12607-75113-UV"/>
    <x v="776"/>
    <s v="jdeehanlk@about.me"/>
    <s v="+1 (972) 327-1194"/>
    <s v="11217 Maywood Terrace"/>
    <s v="Dallas"/>
    <s v="United States"/>
    <n v="75216"/>
    <s v="No"/>
  </r>
  <r>
    <s v="56991-05510-PR"/>
    <x v="777"/>
    <s v="jedenll@e-recht24.de"/>
    <m/>
    <s v="613 Merrick Way"/>
    <s v="Joliet"/>
    <s v="United States"/>
    <n v="60435"/>
    <s v="No"/>
  </r>
  <r>
    <s v="35463-72088-KU"/>
    <x v="778"/>
    <s v="dmatonlm@utexas.edu"/>
    <s v="+1 (616) 449-5632"/>
    <s v="77 Butternut Park"/>
    <s v="Grand Rapids"/>
    <s v="United States"/>
    <n v="49510"/>
    <s v="Yes"/>
  </r>
  <r>
    <s v="33269-10023-CO"/>
    <x v="779"/>
    <s v="usoutherdenln@hao123.com"/>
    <s v="+1 (786) 490-0037"/>
    <s v="63 Holmberg Avenue"/>
    <s v="Clearwater"/>
    <s v="United States"/>
    <n v="34620"/>
    <s v="Yes"/>
  </r>
  <r>
    <s v="31245-81098-PJ"/>
    <x v="780"/>
    <m/>
    <s v="+1 (763) 806-0186"/>
    <s v="5770 Crest Line Place"/>
    <s v="Minneapolis"/>
    <s v="United States"/>
    <n v="55441"/>
    <s v="No"/>
  </r>
  <r>
    <s v="08946-56610-IH"/>
    <x v="781"/>
    <s v="lburtenshawlp@shinystat.com"/>
    <s v="+1 (678) 536-4251"/>
    <s v="8 Prentice Way"/>
    <s v="Lawrenceville"/>
    <s v="United States"/>
    <n v="30045"/>
    <s v="No"/>
  </r>
  <r>
    <s v="20260-32948-EB"/>
    <x v="782"/>
    <s v="agregorattilq@vistaprint.com"/>
    <s v="+353 (773) 508-6581"/>
    <s v="27208 Maple Avenue"/>
    <s v="Malahide"/>
    <s v="Ireland"/>
    <s v="K36"/>
    <s v="No"/>
  </r>
  <r>
    <s v="31613-41626-KX"/>
    <x v="783"/>
    <s v="ccrosterlr@gov.uk"/>
    <s v="+1 (813) 621-3097"/>
    <s v="9 Brickson Park Street"/>
    <s v="Tampa"/>
    <s v="United States"/>
    <n v="33673"/>
    <s v="Yes"/>
  </r>
  <r>
    <s v="75961-20170-RD"/>
    <x v="784"/>
    <s v="gwhiteheadls@hp.com"/>
    <m/>
    <s v="39 Pawling Place"/>
    <s v="Nashville"/>
    <s v="United States"/>
    <n v="37240"/>
    <s v="No"/>
  </r>
  <r>
    <s v="72524-06410-KD"/>
    <x v="785"/>
    <s v="hjodrellelt@samsung.com"/>
    <s v="+1 (305) 334-0992"/>
    <s v="9 Macpherson Avenue"/>
    <s v="Miami"/>
    <s v="United States"/>
    <n v="33175"/>
    <s v="No"/>
  </r>
  <r>
    <s v="01841-48191-NL"/>
    <x v="786"/>
    <s v="cjewsterlu@moonfruit.com"/>
    <s v="+1 (937) 925-7390"/>
    <s v="24010 Sunnyside Drive"/>
    <s v="Dayton"/>
    <s v="United States"/>
    <n v="45426"/>
    <s v="Yes"/>
  </r>
  <r>
    <s v="98918-34330-GY"/>
    <x v="787"/>
    <m/>
    <s v="+1 (312) 648-4940"/>
    <s v="71 Donald Trail"/>
    <s v="Chicago"/>
    <s v="United States"/>
    <n v="60686"/>
    <s v="Yes"/>
  </r>
  <r>
    <s v="51497-50894-WU"/>
    <x v="788"/>
    <s v="knottramlw@odnoklassniki.ru"/>
    <s v="+353 (549) 358-7019"/>
    <s v="5 Moulton Court"/>
    <s v="Arklow"/>
    <s v="Ireland"/>
    <s v="Y14"/>
    <s v="Yes"/>
  </r>
  <r>
    <s v="98636-90072-YE"/>
    <x v="789"/>
    <s v="nbuneylx@jugem.jp"/>
    <s v="+1 (510) 973-7084"/>
    <s v="7 Anzinger Parkway"/>
    <s v="Richmond"/>
    <s v="United States"/>
    <n v="94807"/>
    <s v="No"/>
  </r>
  <r>
    <s v="47011-57815-HJ"/>
    <x v="790"/>
    <s v="smcshealy@photobucket.com"/>
    <s v="+1 (360) 578-2262"/>
    <s v="017 Loeprich Trail"/>
    <s v="Olympia"/>
    <s v="United States"/>
    <n v="98506"/>
    <s v="No"/>
  </r>
  <r>
    <s v="61253-98356-VD"/>
    <x v="791"/>
    <s v="khuddartlz@about.com"/>
    <s v="+1 (214) 931-4518"/>
    <s v="831 Meadow Valley Way"/>
    <s v="Arlington"/>
    <s v="United States"/>
    <n v="76011"/>
    <s v="Yes"/>
  </r>
  <r>
    <s v="96762-10814-DA"/>
    <x v="792"/>
    <s v="jgippesm0@cloudflare.com"/>
    <s v="+44 (185) 319-5850"/>
    <s v="47392 Spenser Trail"/>
    <s v="Twyford"/>
    <s v="United Kingdom"/>
    <s v="LE14"/>
    <s v="Yes"/>
  </r>
  <r>
    <s v="63112-10870-LC"/>
    <x v="793"/>
    <s v="lwhittleseem1@e-recht24.de"/>
    <s v="+1 (540) 413-9605"/>
    <s v="720 Victoria Parkway"/>
    <s v="Roanoke"/>
    <s v="United States"/>
    <n v="24009"/>
    <s v="No"/>
  </r>
  <r>
    <s v="21403-49423-PD"/>
    <x v="794"/>
    <s v="gtrengrovem2@elpais.com"/>
    <s v="+1 (516) 513-7620"/>
    <s v="0862 Farwell Avenue"/>
    <s v="New Hyde Park"/>
    <s v="United States"/>
    <n v="11044"/>
    <s v="No"/>
  </r>
  <r>
    <s v="29581-13303-VB"/>
    <x v="795"/>
    <s v="wcalderom3@stumbleupon.com"/>
    <s v="+1 (714) 117-5483"/>
    <s v="5933 Graceland Way"/>
    <s v="Anaheim"/>
    <s v="United States"/>
    <n v="92825"/>
    <s v="No"/>
  </r>
  <r>
    <s v="86110-83695-YS"/>
    <x v="796"/>
    <m/>
    <s v="+1 (606) 824-3445"/>
    <s v="4 Memorial Place"/>
    <s v="Lexington"/>
    <s v="United States"/>
    <n v="40596"/>
    <s v="No"/>
  </r>
  <r>
    <s v="80454-42225-FT"/>
    <x v="797"/>
    <s v="jkennicottm5@yahoo.co.jp"/>
    <s v="+1 (813) 579-8389"/>
    <s v="2 Holy Cross Pass"/>
    <s v="Tampa"/>
    <s v="United States"/>
    <n v="33673"/>
    <s v="No"/>
  </r>
  <r>
    <s v="29129-60664-KO"/>
    <x v="798"/>
    <s v="gruggenm6@nymag.com"/>
    <s v="+1 (408) 211-2306"/>
    <s v="67 Mendota Hill"/>
    <s v="San Jose"/>
    <s v="United States"/>
    <n v="95138"/>
    <s v="Yes"/>
  </r>
  <r>
    <s v="63025-62939-AN"/>
    <x v="799"/>
    <m/>
    <m/>
    <s v="63861 Bunting Road"/>
    <s v="Washington"/>
    <s v="United States"/>
    <n v="20470"/>
    <s v="Yes"/>
  </r>
  <r>
    <s v="49012-12987-QT"/>
    <x v="800"/>
    <s v="mfrightm8@harvard.edu"/>
    <s v="+353 (955) 108-0675"/>
    <s v="27242 Fordem Crossing"/>
    <s v="Daingean"/>
    <s v="Ireland"/>
    <s v="E91"/>
    <s v="No"/>
  </r>
  <r>
    <s v="50924-94200-SQ"/>
    <x v="801"/>
    <s v="btartem9@aol.com"/>
    <s v="+1 (360) 927-6561"/>
    <s v="084 Reindahl Park"/>
    <s v="Olympia"/>
    <s v="United States"/>
    <n v="98506"/>
    <s v="Yes"/>
  </r>
  <r>
    <s v="15673-18812-IU"/>
    <x v="802"/>
    <s v="ckrzysztofiakma@skyrock.com"/>
    <s v="+1 (972) 782-4187"/>
    <s v="6 Dayton Alley"/>
    <s v="Mesquite"/>
    <s v="United States"/>
    <n v="75185"/>
    <s v="No"/>
  </r>
  <r>
    <s v="52151-75971-YY"/>
    <x v="803"/>
    <s v="dpenquetmb@diigo.com"/>
    <m/>
    <s v="19199 Mariners Cove Avenue"/>
    <s v="Sacramento"/>
    <s v="United States"/>
    <n v="94207"/>
    <s v="No"/>
  </r>
  <r>
    <s v="19413-02045-CG"/>
    <x v="804"/>
    <m/>
    <s v="+44 (540) 353-5754"/>
    <s v="844 Lawn Drive"/>
    <s v="Newton"/>
    <s v="United Kingdom"/>
    <s v="NG34"/>
    <s v="No"/>
  </r>
  <r>
    <s v="98185-92775-KT"/>
    <x v="805"/>
    <m/>
    <s v="+1 (763) 691-6777"/>
    <s v="15196 Pleasure Court"/>
    <s v="Monticello"/>
    <s v="United States"/>
    <n v="55590"/>
    <s v="No"/>
  </r>
  <r>
    <s v="86991-53901-AT"/>
    <x v="806"/>
    <m/>
    <m/>
    <s v="81 Arapahoe Circle"/>
    <s v="Kinloch"/>
    <s v="United Kingdom"/>
    <s v="PH43"/>
    <s v="Yes"/>
  </r>
  <r>
    <s v="78226-97287-JI"/>
    <x v="807"/>
    <s v="kferrettimf@huffingtonpost.com"/>
    <s v="+353 (526) 215-2582"/>
    <s v="372 Northland Street"/>
    <s v="Balrothery"/>
    <s v="Ireland"/>
    <s v="K32"/>
    <s v="No"/>
  </r>
  <r>
    <s v="44938-31785-YZ"/>
    <x v="808"/>
    <s v="amellandmg@pen.io"/>
    <s v="+1 (212) 500-7483"/>
    <s v="5424 Beilfuss Court"/>
    <s v="Jamaica"/>
    <s v="United States"/>
    <n v="11499"/>
    <s v="Yes"/>
  </r>
  <r>
    <s v="40560-18556-YE"/>
    <x v="809"/>
    <m/>
    <s v="+1 (915) 204-2588"/>
    <s v="935 Lawn Circle"/>
    <s v="El Paso"/>
    <s v="United States"/>
    <n v="79934"/>
    <s v="Yes"/>
  </r>
  <r>
    <s v="40780-22081-LX"/>
    <x v="810"/>
    <s v="abalsdonemi@toplist.cz"/>
    <s v="+1 (863) 490-5370"/>
    <s v="3 Kings Plaza"/>
    <s v="Largo"/>
    <s v="United States"/>
    <n v="34643"/>
    <s v="No"/>
  </r>
  <r>
    <s v="01603-43789-TN"/>
    <x v="811"/>
    <s v="bromeramj@list-manage.com"/>
    <s v="+353 (640) 110-9801"/>
    <s v="2311 Eastlawn Plaza"/>
    <s v="Foxrock"/>
    <s v="Ireland"/>
    <s v="D04"/>
    <s v="Yes"/>
  </r>
  <r>
    <s v="45009-09239-IV"/>
    <x v="812"/>
    <s v="mglovermk@cnbc.com"/>
    <s v="+44 (898) 129-9218"/>
    <s v="95 Grasskamp Point"/>
    <s v="Burnside"/>
    <s v="United Kingdom"/>
    <s v="EH52"/>
    <s v="Yes"/>
  </r>
  <r>
    <s v="75419-92838-TI"/>
    <x v="813"/>
    <s v="cbrydeml@tuttocitta.it"/>
    <s v="+1 (405) 497-2199"/>
    <s v="74 Crowley Plaza"/>
    <s v="Oklahoma City"/>
    <s v="United States"/>
    <n v="73179"/>
    <s v="Yes"/>
  </r>
  <r>
    <s v="96516-97464-MF"/>
    <x v="814"/>
    <s v="senefermm@blog.com"/>
    <s v="+1 (202) 877-3473"/>
    <s v="52 Carey Plaza"/>
    <s v="Washington"/>
    <s v="United States"/>
    <n v="20051"/>
    <s v="No"/>
  </r>
  <r>
    <s v="90285-56295-PO"/>
    <x v="815"/>
    <s v="lhaggerstonemn@independent.co.uk"/>
    <s v="+1 (770) 779-0007"/>
    <s v="52441 Evergreen Lane"/>
    <s v="Atlanta"/>
    <s v="United States"/>
    <n v="30351"/>
    <s v="No"/>
  </r>
  <r>
    <s v="08100-71102-HQ"/>
    <x v="816"/>
    <s v="mgundrymo@omniture.com"/>
    <s v="+353 (500) 164-9392"/>
    <s v="4 Harper Avenue"/>
    <s v="Castlebridge"/>
    <s v="Ireland"/>
    <s v="R14"/>
    <s v="No"/>
  </r>
  <r>
    <s v="84074-28110-OV"/>
    <x v="817"/>
    <s v="bwellanmp@cafepress.com"/>
    <m/>
    <s v="7203 Main Crossing"/>
    <s v="Buffalo"/>
    <s v="United States"/>
    <n v="14276"/>
    <s v="No"/>
  </r>
  <r>
    <s v="27930-59250-JT"/>
    <x v="818"/>
    <m/>
    <s v="+1 (713) 984-5207"/>
    <s v="94 Moulton Street"/>
    <s v="Houston"/>
    <s v="United States"/>
    <n v="77260"/>
    <s v="No"/>
  </r>
  <r>
    <s v="12747-63766-EU"/>
    <x v="819"/>
    <s v="catchesonmr@xinhuanet.com"/>
    <s v="+1 (202) 975-7723"/>
    <s v="1 Hovde Pass"/>
    <s v="Washington"/>
    <s v="United States"/>
    <n v="20470"/>
    <s v="Yes"/>
  </r>
  <r>
    <s v="83490-88357-LJ"/>
    <x v="820"/>
    <s v="estentonms@google.it"/>
    <s v="+1 (512) 819-1430"/>
    <s v="8472 Graedel Circle"/>
    <s v="Austin"/>
    <s v="United States"/>
    <n v="78764"/>
    <s v="Yes"/>
  </r>
  <r>
    <s v="53729-30320-XZ"/>
    <x v="821"/>
    <s v="etrippmt@wp.com"/>
    <s v="+1 (602) 971-9708"/>
    <s v="4 4th Pass"/>
    <s v="Mesa"/>
    <s v="United States"/>
    <n v="85205"/>
    <s v="No"/>
  </r>
  <r>
    <s v="50384-52703-LA"/>
    <x v="822"/>
    <s v="lmacmanusmu@imdb.com"/>
    <s v="+1 (912) 191-6620"/>
    <s v="9 Springs Crossing"/>
    <s v="Savannah"/>
    <s v="United States"/>
    <n v="31416"/>
    <s v="No"/>
  </r>
  <r>
    <s v="53864-36201-FG"/>
    <x v="823"/>
    <s v="tbenediktovichmv@ebay.com"/>
    <s v="+1 (505) 523-8113"/>
    <s v="1068 Sutherland Plaza"/>
    <s v="Albuquerque"/>
    <s v="United States"/>
    <n v="87140"/>
    <s v="Yes"/>
  </r>
  <r>
    <s v="70631-33225-MZ"/>
    <x v="824"/>
    <s v="cbournermw@chronoengine.com"/>
    <m/>
    <s v="6058 Lunder Junction"/>
    <s v="Charlotte"/>
    <s v="United States"/>
    <n v="28299"/>
    <s v="Yes"/>
  </r>
  <r>
    <s v="78661-52235-WG"/>
    <x v="825"/>
    <s v="ukohringmx@seattletimes.com"/>
    <s v="+1 (619) 602-9063"/>
    <s v="3 Loftsgordon Plaza"/>
    <s v="San Diego"/>
    <s v="United States"/>
    <n v="92191"/>
    <s v="Yes"/>
  </r>
  <r>
    <s v="08023-52962-ET"/>
    <x v="826"/>
    <s v="kheddanmy@icq.com"/>
    <s v="+1 (850) 796-6812"/>
    <s v="6234 Heath Court"/>
    <s v="Pensacola"/>
    <s v="United States"/>
    <n v="32575"/>
    <s v="Yes"/>
  </r>
  <r>
    <s v="41899-00283-VK"/>
    <x v="827"/>
    <s v="ichartersmz@abc.net.au"/>
    <s v="+1 (202) 710-9776"/>
    <s v="9435 Troy Circle"/>
    <s v="Washington"/>
    <s v="United States"/>
    <n v="20470"/>
    <s v="No"/>
  </r>
  <r>
    <s v="39011-18412-GR"/>
    <x v="828"/>
    <s v="aroubertn0@tmall.com"/>
    <s v="+1 (772) 366-6549"/>
    <s v="27591 Michigan Place"/>
    <s v="Port Saint Lucie"/>
    <s v="United States"/>
    <n v="34985"/>
    <s v="Yes"/>
  </r>
  <r>
    <s v="60255-12579-PZ"/>
    <x v="829"/>
    <s v="hmairsn1@so-net.ne.jp"/>
    <s v="+1 (304) 834-9665"/>
    <s v="325 Forest Run Crossing"/>
    <s v="Huntington"/>
    <s v="United States"/>
    <n v="25705"/>
    <s v="No"/>
  </r>
  <r>
    <s v="80541-38332-BP"/>
    <x v="830"/>
    <s v="hrainforthn2@blog.com"/>
    <s v="+1 (215) 607-9440"/>
    <s v="132 New Castle Drive"/>
    <s v="Philadelphia"/>
    <s v="United States"/>
    <n v="19172"/>
    <s v="No"/>
  </r>
  <r>
    <s v="54798-14109-HC"/>
    <x v="831"/>
    <s v="oskermen3@hatena.ne.jp"/>
    <s v="+1 (405) 615-0298"/>
    <s v="4 Tony Circle"/>
    <s v="Oklahoma City"/>
    <s v="United States"/>
    <n v="73167"/>
    <s v="Yes"/>
  </r>
  <r>
    <s v="72778-50968-UQ"/>
    <x v="832"/>
    <s v="ijespern4@theglobeandmail.com"/>
    <s v="+1 (239) 918-0943"/>
    <s v="810 Sage Court"/>
    <s v="Naples"/>
    <s v="United States"/>
    <n v="34114"/>
    <s v="No"/>
  </r>
  <r>
    <s v="23941-30203-MO"/>
    <x v="833"/>
    <s v="ldwerryhousen5@gravatar.com"/>
    <s v="+1 (682) 812-1698"/>
    <s v="2 Wayridge Court"/>
    <s v="Fort Worth"/>
    <s v="United States"/>
    <n v="76105"/>
    <s v="Yes"/>
  </r>
  <r>
    <s v="96434-50068-DZ"/>
    <x v="834"/>
    <s v="nbroomern6@examiner.com"/>
    <s v="+1 (402) 219-2018"/>
    <s v="51 Straubel Terrace"/>
    <s v="Omaha"/>
    <s v="United States"/>
    <n v="68117"/>
    <s v="No"/>
  </r>
  <r>
    <s v="11729-74102-XB"/>
    <x v="835"/>
    <s v="kthoumassonn7@bloglovin.com"/>
    <m/>
    <s v="342 North Lane"/>
    <s v="Tucson"/>
    <s v="United States"/>
    <n v="85732"/>
    <s v="Yes"/>
  </r>
  <r>
    <s v="88116-12604-TE"/>
    <x v="836"/>
    <s v="fhabberghamn8@discovery.com"/>
    <s v="+1 (775) 814-9362"/>
    <s v="76 Fallview Crossing"/>
    <s v="Sparks"/>
    <s v="United States"/>
    <n v="89436"/>
    <s v="No"/>
  </r>
  <r>
    <s v="86783-78048-GC"/>
    <x v="837"/>
    <s v="mwoolhamn9@nature.com"/>
    <s v="+1 (321) 687-2352"/>
    <s v="5 Sunnyside Drive"/>
    <s v="Orlando"/>
    <s v="United States"/>
    <n v="32835"/>
    <s v="Yes"/>
  </r>
  <r>
    <s v="13082-41034-PD"/>
    <x v="838"/>
    <s v="ravrashinna@tamu.edu"/>
    <s v="+1 (202) 973-9890"/>
    <s v="88 Westerfield Point"/>
    <s v="Washington"/>
    <s v="United States"/>
    <n v="20067"/>
    <s v="No"/>
  </r>
  <r>
    <s v="18082-74419-QH"/>
    <x v="839"/>
    <s v="mdoidgenb@etsy.com"/>
    <s v="+1 (831) 955-4716"/>
    <s v="94 Del Mar Lane"/>
    <s v="Salinas"/>
    <s v="United States"/>
    <n v="93907"/>
    <s v="No"/>
  </r>
  <r>
    <s v="49401-45041-ZU"/>
    <x v="840"/>
    <s v="jedinboronc@reverbnation.com"/>
    <s v="+1 (754) 219-4187"/>
    <s v="24 Bowman Point"/>
    <s v="Fort Lauderdale"/>
    <s v="United States"/>
    <n v="33345"/>
    <s v="Yes"/>
  </r>
  <r>
    <s v="41252-45992-VS"/>
    <x v="841"/>
    <s v="ttewelsonnd@cdbaby.com"/>
    <m/>
    <s v="903 Scoville Court"/>
    <s v="El Paso"/>
    <s v="United States"/>
    <n v="88553"/>
    <s v="No"/>
  </r>
  <r>
    <s v="06624-75300-AR"/>
    <x v="842"/>
    <s v="nkrimmerne@bbb.org"/>
    <m/>
    <s v="0401 Bashford Avenue"/>
    <s v="Glendale"/>
    <s v="United States"/>
    <n v="91210"/>
    <s v="Yes"/>
  </r>
  <r>
    <s v="00852-54571-WP"/>
    <x v="843"/>
    <s v="ddrewittnf@mapquest.com"/>
    <s v="+1 (571) 504-1175"/>
    <s v="6 Tomscot Hill"/>
    <s v="Alexandria"/>
    <s v="United States"/>
    <n v="22313"/>
    <s v="Yes"/>
  </r>
  <r>
    <s v="13321-57602-GK"/>
    <x v="844"/>
    <s v="agladhillng@stanford.edu"/>
    <s v="+1 (410) 991-5601"/>
    <s v="36 Atwood Plaza"/>
    <s v="Baltimore"/>
    <s v="United States"/>
    <n v="21290"/>
    <s v="Yes"/>
  </r>
  <r>
    <s v="75006-89922-VW"/>
    <x v="845"/>
    <s v="mlorineznh@whitehouse.gov"/>
    <m/>
    <s v="029 Bluejay Circle"/>
    <s v="Evansville"/>
    <s v="United States"/>
    <n v="47732"/>
    <s v="No"/>
  </r>
  <r>
    <s v="52098-80103-FD"/>
    <x v="846"/>
    <m/>
    <s v="+1 (404) 514-8311"/>
    <s v="49261 Merry Crossing"/>
    <s v="Lawrenceville"/>
    <s v="United States"/>
    <n v="30045"/>
    <s v="Yes"/>
  </r>
  <r>
    <s v="60121-12432-VU"/>
    <x v="847"/>
    <s v="mvannj@wikipedia.org"/>
    <m/>
    <s v="297 Fulton Way"/>
    <s v="Mobile"/>
    <s v="United States"/>
    <n v="36670"/>
    <s v="Yes"/>
  </r>
  <r>
    <s v="68346-14810-UA"/>
    <x v="848"/>
    <m/>
    <s v="+1 (432) 765-8747"/>
    <s v="80 Oak Alley"/>
    <s v="Midland"/>
    <s v="United States"/>
    <n v="79705"/>
    <s v="No"/>
  </r>
  <r>
    <s v="48464-99723-HK"/>
    <x v="849"/>
    <s v="jethelstonnl@creativecommons.org"/>
    <s v="+1 (954) 385-3551"/>
    <s v="676 Mcbride Lane"/>
    <s v="Hollywood"/>
    <s v="United States"/>
    <n v="33023"/>
    <s v="Yes"/>
  </r>
  <r>
    <s v="39652-20484-RV"/>
    <x v="850"/>
    <s v="bjevonnm@feedburner.com"/>
    <s v="+1 (785) 211-7568"/>
    <s v="66 Roth Center"/>
    <s v="Topeka"/>
    <s v="United States"/>
    <n v="66611"/>
    <s v="Yes"/>
  </r>
  <r>
    <s v="88420-46464-XE"/>
    <x v="851"/>
    <s v="peberznn@woothemes.com"/>
    <s v="+1 (530) 938-1204"/>
    <s v="490 Elmside Court"/>
    <s v="Chico"/>
    <s v="United States"/>
    <n v="95973"/>
    <s v="Yes"/>
  </r>
  <r>
    <s v="37762-09530-MP"/>
    <x v="852"/>
    <s v="bgaishno@altervista.org"/>
    <m/>
    <s v="0010 Dayton Crossing"/>
    <s v="Austin"/>
    <s v="United States"/>
    <n v="78737"/>
    <s v="Yes"/>
  </r>
  <r>
    <s v="47268-50127-XY"/>
    <x v="853"/>
    <s v="ldantonnp@miitbeian.gov.cn"/>
    <m/>
    <s v="111 Mosinee Alley"/>
    <s v="El Paso"/>
    <s v="United States"/>
    <n v="88546"/>
    <s v="No"/>
  </r>
  <r>
    <s v="25544-84179-QC"/>
    <x v="854"/>
    <s v="smorrallnq@answers.com"/>
    <s v="+1 (304) 897-5422"/>
    <s v="52731 Fair Oaks Way"/>
    <s v="Charleston"/>
    <s v="United States"/>
    <n v="25326"/>
    <s v="Yes"/>
  </r>
  <r>
    <s v="32058-76765-ZL"/>
    <x v="855"/>
    <s v="dcrownshawnr@photobucket.com"/>
    <s v="+1 (610) 576-4733"/>
    <s v="25669 Spohn Plaza"/>
    <s v="Allentown"/>
    <s v="United States"/>
    <n v="18105"/>
    <s v="No"/>
  </r>
  <r>
    <s v="67938-81768-NX"/>
    <x v="856"/>
    <s v="kwesselns@wikispaces.com"/>
    <s v="+44 (739) 768-8321"/>
    <s v="2664 Karstens Court"/>
    <s v="London"/>
    <s v="United Kingdom"/>
    <s v="W1F"/>
    <s v="Yes"/>
  </r>
  <r>
    <s v="69171-65646-UC"/>
    <x v="857"/>
    <s v="jreddochnt@sun.com"/>
    <s v="+1 (863) 742-5292"/>
    <s v="79075 Helena Road"/>
    <s v="Largo"/>
    <s v="United States"/>
    <n v="34643"/>
    <s v="No"/>
  </r>
  <r>
    <s v="22503-52799-MI"/>
    <x v="858"/>
    <s v="stitleynu@whitehouse.gov"/>
    <s v="+1 (701) 350-6149"/>
    <s v="8279 Old Gate Lane"/>
    <s v="Fargo"/>
    <s v="United States"/>
    <n v="58122"/>
    <s v="No"/>
  </r>
  <r>
    <s v="08934-65581-ZI"/>
    <x v="859"/>
    <s v="rsimaonv@simplemachines.org"/>
    <s v="+1 (479) 898-5090"/>
    <s v="37 Ridgeway Street"/>
    <s v="Fort Smith"/>
    <s v="United States"/>
    <n v="72905"/>
    <s v="No"/>
  </r>
  <r>
    <s v="15764-22559-ZT"/>
    <x v="860"/>
    <m/>
    <s v="+1 (863) 977-9033"/>
    <s v="67 Annamark Street"/>
    <s v="Lakeland"/>
    <s v="United States"/>
    <n v="33811"/>
    <s v="No"/>
  </r>
  <r>
    <s v="87519-68847-ZG"/>
    <x v="861"/>
    <s v="nchisholmnx@example.com"/>
    <s v="+1 (865) 228-1100"/>
    <s v="85 Calypso Place"/>
    <s v="Knoxville"/>
    <s v="United States"/>
    <n v="37924"/>
    <s v="Yes"/>
  </r>
  <r>
    <s v="78012-56878-UB"/>
    <x v="862"/>
    <s v="goatsny@live.com"/>
    <s v="+1 (213) 813-1072"/>
    <s v="7552 Dottie Road"/>
    <s v="Los Angeles"/>
    <s v="United States"/>
    <n v="90030"/>
    <s v="Yes"/>
  </r>
  <r>
    <s v="77192-72145-RG"/>
    <x v="863"/>
    <s v="mbirkinnz@java.com"/>
    <s v="+1 (954) 431-7206"/>
    <s v="218 Elka Trail"/>
    <s v="Miami"/>
    <s v="United States"/>
    <n v="33169"/>
    <s v="Yes"/>
  </r>
  <r>
    <s v="86071-79238-CX"/>
    <x v="864"/>
    <s v="rpysono0@constantcontact.com"/>
    <s v="+353 (836) 436-1472"/>
    <s v="850 Jenna Court"/>
    <s v="Clones"/>
    <s v="Ireland"/>
    <s v="H23"/>
    <s v="No"/>
  </r>
  <r>
    <s v="13764-02913-LA"/>
    <x v="865"/>
    <m/>
    <s v="+1 (312) 585-2288"/>
    <s v="709 Blackbird Crossing"/>
    <s v="Chicago"/>
    <s v="United States"/>
    <n v="60604"/>
    <s v="Yes"/>
  </r>
  <r>
    <s v="11212-69985-ZJ"/>
    <x v="866"/>
    <s v="rtreachero2@usa.gov"/>
    <s v="+353 (552) 867-2244"/>
    <s v="16 Prentice Court"/>
    <s v="Greystones"/>
    <s v="Ireland"/>
    <s v="A63"/>
    <s v="No"/>
  </r>
  <r>
    <s v="53893-01719-CL"/>
    <x v="867"/>
    <s v="bfattorinio3@quantcast.com"/>
    <m/>
    <s v="433 Caliangt Park"/>
    <s v="Monaghan"/>
    <s v="Ireland"/>
    <s v="H18"/>
    <s v="Yes"/>
  </r>
  <r>
    <s v="66028-99867-WJ"/>
    <x v="868"/>
    <s v="mpalleskeo4@nyu.edu"/>
    <s v="+1 (561) 371-1596"/>
    <s v="30 Dixon Trail"/>
    <s v="Pompano Beach"/>
    <s v="United States"/>
    <n v="33064"/>
    <s v="Yes"/>
  </r>
  <r>
    <s v="62839-56723-CH"/>
    <x v="869"/>
    <m/>
    <s v="+1 (916) 300-4433"/>
    <s v="713 Hayes Junction"/>
    <s v="Sacramento"/>
    <s v="United States"/>
    <n v="94297"/>
    <s v="Yes"/>
  </r>
  <r>
    <s v="96849-52854-CR"/>
    <x v="870"/>
    <s v="fantcliffeo6@amazon.co.jp"/>
    <s v="+353 (581) 217-6697"/>
    <s v="05 Bobwhite Pass"/>
    <s v="Clonskeagh"/>
    <s v="Ireland"/>
    <s v="D04"/>
    <s v="Yes"/>
  </r>
  <r>
    <s v="19755-55847-VW"/>
    <x v="871"/>
    <s v="pmatignono7@harvard.edu"/>
    <s v="+44 (792) 626-3977"/>
    <s v="3162 Arizona Way"/>
    <s v="Kirkton"/>
    <s v="United Kingdom"/>
    <s v="KW10"/>
    <s v="Yes"/>
  </r>
  <r>
    <s v="32900-82606-BO"/>
    <x v="872"/>
    <s v="cweondo8@theglobeandmail.com"/>
    <s v="+1 (828) 335-1268"/>
    <s v="41 Coolidge Way"/>
    <s v="Asheville"/>
    <s v="United States"/>
    <n v="28805"/>
    <s v="No"/>
  </r>
  <r>
    <s v="16809-16936-WF"/>
    <x v="873"/>
    <s v="mmacconnechieo9@reuters.com"/>
    <s v="+1 (304) 620-6008"/>
    <s v="526 Onsgard Park"/>
    <s v="Charleston"/>
    <s v="United States"/>
    <n v="25362"/>
    <s v="Yes"/>
  </r>
  <r>
    <s v="20118-28138-QD"/>
    <x v="874"/>
    <s v="jskentelberyoa@paypal.com"/>
    <s v="+1 (713) 976-5419"/>
    <s v="90235 Holy Cross Parkway"/>
    <s v="Houston"/>
    <s v="United States"/>
    <n v="77281"/>
    <s v="No"/>
  </r>
  <r>
    <s v="84057-45461-AH"/>
    <x v="875"/>
    <s v="ocomberob@goo.gl"/>
    <s v="+353 (947) 836-2302"/>
    <s v="725 Autumn Leaf Place"/>
    <s v="Confey"/>
    <s v="Ireland"/>
    <s v="A86"/>
    <s v="No"/>
  </r>
  <r>
    <s v="66934-67426-WC"/>
    <x v="876"/>
    <s v="dbramoc@ifeng.com"/>
    <s v="+1 (202) 790-0537"/>
    <s v="7528 Luster Court"/>
    <s v="Washington"/>
    <s v="United States"/>
    <n v="20575"/>
    <s v="Yes"/>
  </r>
  <r>
    <s v="90882-88130-KQ"/>
    <x v="877"/>
    <s v="ztramelod@netlog.com"/>
    <s v="+1 (862) 925-5943"/>
    <s v="28834 Wayridge Lane"/>
    <s v="Newark"/>
    <s v="United States"/>
    <n v="7195"/>
    <s v="No"/>
  </r>
  <r>
    <s v="21617-79890-DD"/>
    <x v="878"/>
    <m/>
    <s v="+1 (206) 705-3979"/>
    <s v="55 Buhler Pass"/>
    <s v="Seattle"/>
    <s v="United States"/>
    <n v="98195"/>
    <s v="Yes"/>
  </r>
  <r>
    <s v="20256-54689-LO"/>
    <x v="879"/>
    <m/>
    <s v="+1 (303) 606-9146"/>
    <s v="643 Logan Plaza"/>
    <s v="Englewood"/>
    <s v="United States"/>
    <n v="80150"/>
    <s v="No"/>
  </r>
  <r>
    <s v="17572-27091-AA"/>
    <x v="880"/>
    <s v="chatfullog@ebay.com"/>
    <s v="+1 (815) 382-1966"/>
    <s v="2 Nelson Alley"/>
    <s v="Rockford"/>
    <s v="United States"/>
    <n v="61105"/>
    <s v="No"/>
  </r>
  <r>
    <s v="82300-88786-UE"/>
    <x v="881"/>
    <m/>
    <s v="+1 (406) 972-9050"/>
    <s v="5 Moose Terrace"/>
    <s v="Billings"/>
    <s v="United States"/>
    <n v="59112"/>
    <s v="Yes"/>
  </r>
  <r>
    <s v="32562-55185-DQ"/>
    <x v="882"/>
    <s v="cswatmanoi@cbslocal.com"/>
    <s v="+1 (404) 916-1168"/>
    <s v="4 Eastwood Alley"/>
    <s v="Atlanta"/>
    <s v="United States"/>
    <n v="31165"/>
    <s v="No"/>
  </r>
  <r>
    <s v="77175-09826-SF"/>
    <x v="883"/>
    <s v="lagnolooj@pinterest.com"/>
    <s v="+1 (918) 228-6949"/>
    <s v="82499 Mallard Lane"/>
    <s v="Tulsa"/>
    <s v="United States"/>
    <n v="74108"/>
    <s v="Yes"/>
  </r>
  <r>
    <s v="07237-32539-NB"/>
    <x v="884"/>
    <s v="dkiddyok@fda.gov"/>
    <s v="+1 (209) 103-3933"/>
    <s v="66184 Melby Avenue"/>
    <s v="Fresno"/>
    <s v="United States"/>
    <n v="93704"/>
    <s v="Yes"/>
  </r>
  <r>
    <s v="54722-76431-EX"/>
    <x v="885"/>
    <s v="hpetroulisol@state.tx.us"/>
    <s v="+353 (783) 893-0842"/>
    <s v="56 Hollow Ridge Circle"/>
    <s v="Mullagh"/>
    <s v="Ireland"/>
    <s v="V31"/>
    <s v="No"/>
  </r>
  <r>
    <s v="67847-82662-TE"/>
    <x v="886"/>
    <s v="mschollom@taobao.com"/>
    <s v="+1 (415) 613-5939"/>
    <s v="59992 Canary Crossing"/>
    <s v="San Francisco"/>
    <s v="United States"/>
    <n v="94154"/>
    <s v="No"/>
  </r>
  <r>
    <s v="51114-51191-EW"/>
    <x v="887"/>
    <s v="kfersonon@g.co"/>
    <s v="+1 (251) 291-1195"/>
    <s v="72997 Annamark Plaza"/>
    <s v="Mobile"/>
    <s v="United States"/>
    <n v="36689"/>
    <s v="No"/>
  </r>
  <r>
    <s v="91809-58808-TV"/>
    <x v="888"/>
    <s v="bkellowayoo@omniture.com"/>
    <s v="+1 (415) 757-3377"/>
    <s v="7351 Sloan Pass"/>
    <s v="San Francisco"/>
    <s v="United States"/>
    <n v="94110"/>
    <s v="Yes"/>
  </r>
  <r>
    <s v="84996-26826-DK"/>
    <x v="889"/>
    <s v="soliffeop@yellowbook.com"/>
    <s v="+1 (212) 198-9134"/>
    <s v="1866 Ohio Point"/>
    <s v="Jamaica"/>
    <s v="United States"/>
    <n v="11470"/>
    <s v="Yes"/>
  </r>
  <r>
    <s v="65732-22589-OW"/>
    <x v="890"/>
    <s v="kmarrisonoq@dropbox.com"/>
    <s v="+1 (303) 808-6803"/>
    <s v="84 Sutherland Alley"/>
    <s v="Denver"/>
    <s v="United States"/>
    <n v="80243"/>
    <s v="Yes"/>
  </r>
  <r>
    <s v="93676-95250-XJ"/>
    <x v="891"/>
    <s v="cdolohuntyor@dailymail.co.uk"/>
    <s v="+1 (619) 353-0412"/>
    <s v="836 Towne Court"/>
    <s v="San Diego"/>
    <s v="United States"/>
    <n v="92165"/>
    <s v="Yes"/>
  </r>
  <r>
    <s v="28300-14355-GF"/>
    <x v="892"/>
    <s v="pvasilenkoos@addtoany.com"/>
    <s v="+44 (116) 714-6469"/>
    <s v="56 Ridge Oak Point"/>
    <s v="Preston"/>
    <s v="United Kingdom"/>
    <s v="PR1"/>
    <s v="No"/>
  </r>
  <r>
    <s v="91190-84826-IQ"/>
    <x v="893"/>
    <s v="rschankelborgot@ameblo.jp"/>
    <m/>
    <s v="528 Debs Terrace"/>
    <s v="Pittsburgh"/>
    <s v="United States"/>
    <n v="15250"/>
    <s v="Yes"/>
  </r>
  <r>
    <s v="34570-99384-AF"/>
    <x v="894"/>
    <m/>
    <s v="+353 (724) 224-5556"/>
    <s v="5873 Lake View Parkway"/>
    <s v="Cavan"/>
    <s v="Ireland"/>
    <s v="H12"/>
    <s v="Yes"/>
  </r>
  <r>
    <s v="57808-90533-UE"/>
    <x v="895"/>
    <m/>
    <s v="+1 (718) 461-3002"/>
    <s v="813 La Follette Place"/>
    <s v="New York City"/>
    <s v="United States"/>
    <n v="10004"/>
    <s v="No"/>
  </r>
  <r>
    <s v="76060-30540-LB"/>
    <x v="896"/>
    <s v="bcargenow@geocities.jp"/>
    <s v="+1 (253) 509-6510"/>
    <s v="58 Carpenter Pass"/>
    <s v="Seattle"/>
    <s v="United States"/>
    <n v="98148"/>
    <s v="Yes"/>
  </r>
  <r>
    <s v="76730-63769-ND"/>
    <x v="897"/>
    <s v="rsticklerox@printfriendly.com"/>
    <s v="+44 (830) 367-6129"/>
    <s v="471 Sage Center"/>
    <s v="Birmingham"/>
    <s v="United Kingdom"/>
    <s v="B40"/>
    <s v="No"/>
  </r>
  <r>
    <s v="96042-27290-EQ"/>
    <x v="898"/>
    <m/>
    <s v="+1 (269) 398-0766"/>
    <s v="19 Ridgeway Road"/>
    <s v="Battle Creek"/>
    <s v="United States"/>
    <n v="49018"/>
    <s v="No"/>
  </r>
  <r>
    <s v="06062-66586-TK"/>
    <x v="899"/>
    <s v="bdanettoz@kickstarter.com"/>
    <m/>
    <s v="3 Dennis Road"/>
    <s v="Edgeworthstown"/>
    <s v="Ireland"/>
    <s v="E25"/>
    <s v="Yes"/>
  </r>
  <r>
    <s v="51940-02669-OR"/>
    <x v="900"/>
    <m/>
    <s v="+353 (239) 716-2717"/>
    <s v="34010 Kensington Trail"/>
    <s v="Ballymun"/>
    <s v="Ireland"/>
    <s v="D11"/>
    <s v="No"/>
  </r>
  <r>
    <s v="99144-98314-GN"/>
    <x v="901"/>
    <s v="djevonp1@ibm.com"/>
    <s v="+1 (832) 733-7027"/>
    <s v="27430 Fairfield Parkway"/>
    <s v="Houston"/>
    <s v="United States"/>
    <n v="77070"/>
    <s v="Yes"/>
  </r>
  <r>
    <s v="16358-63919-CE"/>
    <x v="902"/>
    <s v="hrannerp2@omniture.com"/>
    <s v="+1 (513) 635-0251"/>
    <s v="51 Sunfield Crossing"/>
    <s v="Cincinnati"/>
    <s v="United States"/>
    <n v="45249"/>
    <s v="No"/>
  </r>
  <r>
    <s v="67743-54817-UT"/>
    <x v="903"/>
    <s v="bimriep3@addtoany.com"/>
    <s v="+1 (559) 761-5288"/>
    <s v="1815 Annamark Way"/>
    <s v="Fresno"/>
    <s v="United States"/>
    <n v="93704"/>
    <s v="No"/>
  </r>
  <r>
    <s v="44601-51441-BH"/>
    <x v="904"/>
    <s v="dsopperp4@eventbrite.com"/>
    <s v="+1 (612) 870-1604"/>
    <s v="0244 Northfield Place"/>
    <s v="Saint Paul"/>
    <s v="United States"/>
    <n v="55123"/>
    <s v="No"/>
  </r>
  <r>
    <s v="97201-58870-WB"/>
    <x v="905"/>
    <m/>
    <s v="+1 (915) 776-4578"/>
    <s v="7464 Nobel Way"/>
    <s v="El Paso"/>
    <s v="United States"/>
    <n v="88519"/>
    <s v="Yes"/>
  </r>
  <r>
    <s v="19849-12926-QF"/>
    <x v="906"/>
    <s v="lledgleyp6@de.vu"/>
    <s v="+1 (515) 261-2295"/>
    <s v="99138 Waywood Junction"/>
    <s v="Des Moines"/>
    <s v="United States"/>
    <n v="50981"/>
    <s v="Yes"/>
  </r>
  <r>
    <s v="40535-56770-UM"/>
    <x v="907"/>
    <s v="tmenaryp7@phoca.cz"/>
    <s v="+1 (971) 467-6353"/>
    <s v="5546 Kensington Hill"/>
    <s v="Portland"/>
    <s v="United States"/>
    <n v="97240"/>
    <s v="No"/>
  </r>
  <r>
    <s v="74940-09646-MU"/>
    <x v="908"/>
    <s v="gciccottip8@so-net.ne.jp"/>
    <s v="+1 (832) 392-5010"/>
    <s v="94417 Boyd Trail"/>
    <s v="Houston"/>
    <s v="United States"/>
    <n v="77070"/>
    <s v="No"/>
  </r>
  <r>
    <s v="06623-54610-HC"/>
    <x v="909"/>
    <m/>
    <s v="+1 (919) 456-9860"/>
    <s v="9 Westerfield Place"/>
    <s v="Durham"/>
    <s v="United States"/>
    <n v="27705"/>
    <s v="No"/>
  </r>
  <r>
    <s v="89490-75361-AF"/>
    <x v="910"/>
    <s v="wjallinpa@pcworld.com"/>
    <s v="+1 (617) 201-1702"/>
    <s v="6511 Haas Road"/>
    <s v="Boston"/>
    <s v="United States"/>
    <n v="2298"/>
    <s v="No"/>
  </r>
  <r>
    <s v="94526-79230-GZ"/>
    <x v="911"/>
    <s v="mbogeypb@thetimes.co.uk"/>
    <s v="+1 (202) 479-4238"/>
    <s v="7791 Westend Point"/>
    <s v="Washington"/>
    <s v="United States"/>
    <n v="20226"/>
    <s v="Yes"/>
  </r>
  <r>
    <s v="58559-08254-UY"/>
    <x v="912"/>
    <m/>
    <s v="+1 (518) 905-1184"/>
    <s v="596 Manufacturers Alley"/>
    <s v="Albany"/>
    <s v="United States"/>
    <n v="12205"/>
    <s v="Yes"/>
  </r>
  <r>
    <s v="88574-37083-WX"/>
    <x v="913"/>
    <s v="mcobbledickpd@ucsd.edu"/>
    <s v="+1 (520) 567-8210"/>
    <s v="949 Nobel Plaza"/>
    <s v="Tucson"/>
    <s v="United States"/>
    <n v="85732"/>
    <s v="No"/>
  </r>
  <r>
    <s v="67953-79896-AC"/>
    <x v="914"/>
    <s v="alewrype@whitehouse.gov"/>
    <s v="+1 (334) 368-9435"/>
    <s v="86 Pine View Pass"/>
    <s v="Montgomery"/>
    <s v="United States"/>
    <n v="36195"/>
    <s v="No"/>
  </r>
  <r>
    <s v="69207-93422-CQ"/>
    <x v="915"/>
    <s v="ihesselpf@ox.ac.uk"/>
    <s v="+1 (907) 873-3538"/>
    <s v="2900 Pennsylvania Court"/>
    <s v="Fairbanks"/>
    <s v="United States"/>
    <n v="99709"/>
    <s v="Yes"/>
  </r>
  <r>
    <s v="56060-17602-RG"/>
    <x v="916"/>
    <m/>
    <m/>
    <s v="1235 Shopko Point"/>
    <s v="Monasterevin"/>
    <s v="Ireland"/>
    <s v="W34"/>
    <s v="Yes"/>
  </r>
  <r>
    <s v="46859-14212-FI"/>
    <x v="917"/>
    <s v="csorrellph@amazon.com"/>
    <s v="+44 (160) 225-1993"/>
    <s v="5 Scott Lane"/>
    <s v="Norton"/>
    <s v="United Kingdom"/>
    <s v="S8"/>
    <s v="No"/>
  </r>
  <r>
    <s v="11513-19816-IJ"/>
    <x v="918"/>
    <s v="otocquepi@abc.net.au"/>
    <s v="+1 (786) 201-0196"/>
    <s v="731 Anzinger Park"/>
    <s v="Clearwater"/>
    <s v="United States"/>
    <n v="34615"/>
    <s v="No"/>
  </r>
  <r>
    <s v="33555-01585-RP"/>
    <x v="919"/>
    <s v="qheavysidepj@unc.edu"/>
    <s v="+1 (859) 572-4305"/>
    <s v="7995 Macpherson Drive"/>
    <s v="Lexington"/>
    <s v="United States"/>
    <n v="40515"/>
    <s v="Yes"/>
  </r>
  <r>
    <s v="11932-85629-CU"/>
    <x v="920"/>
    <s v="hreuvenpk@whitehouse.gov"/>
    <s v="+1 (616) 851-0525"/>
    <s v="227 Burning Wood Drive"/>
    <s v="Grand Rapids"/>
    <s v="United States"/>
    <n v="49560"/>
    <s v="No"/>
  </r>
  <r>
    <s v="36192-07175-XC"/>
    <x v="921"/>
    <s v="mattwoolpl@nba.com"/>
    <s v="+1 (515) 821-3701"/>
    <s v="6229 Dawn Junction"/>
    <s v="Des Moines"/>
    <s v="United States"/>
    <n v="50369"/>
    <s v="No"/>
  </r>
  <r>
    <s v="46242-54946-ZW"/>
    <x v="922"/>
    <m/>
    <m/>
    <s v="35 Alpine Circle"/>
    <s v="Wilmington"/>
    <s v="United States"/>
    <n v="19810"/>
    <s v="Yes"/>
  </r>
  <r>
    <s v="95152-82155-VQ"/>
    <x v="923"/>
    <s v="gwynespn@dagondesign.com"/>
    <s v="+1 (512) 118-8603"/>
    <s v="5251 Everett Way"/>
    <s v="Austin"/>
    <s v="United States"/>
    <n v="78726"/>
    <s v="No"/>
  </r>
  <r>
    <s v="13404-39127-WQ"/>
    <x v="924"/>
    <s v="cmaccourtpo@amazon.com"/>
    <m/>
    <s v="01678 4th Hill"/>
    <s v="Orlando"/>
    <s v="United States"/>
    <n v="32835"/>
    <s v="No"/>
  </r>
  <r>
    <s v="00841-75330-ZV"/>
    <x v="925"/>
    <m/>
    <s v="+1 (626) 704-3749"/>
    <s v="05889 Heath Place"/>
    <s v="Pasadena"/>
    <s v="United States"/>
    <n v="91199"/>
    <s v="Yes"/>
  </r>
  <r>
    <s v="40226-52317-IO"/>
    <x v="926"/>
    <s v="ewilsonepq@eepurl.com"/>
    <s v="+1 (202) 969-6382"/>
    <s v="13130 Heffernan Point"/>
    <s v="Washington"/>
    <s v="United States"/>
    <n v="20238"/>
    <s v="Yes"/>
  </r>
  <r>
    <s v="34419-18068-AG"/>
    <x v="927"/>
    <s v="dduffiepr@time.com"/>
    <s v="+1 (971) 936-3214"/>
    <s v="3 Jenifer Circle"/>
    <s v="Portland"/>
    <s v="United States"/>
    <n v="97271"/>
    <s v="No"/>
  </r>
  <r>
    <s v="51738-61457-RS"/>
    <x v="928"/>
    <s v="mmatiasekps@ucoz.ru"/>
    <m/>
    <s v="30867 Magdeline Way"/>
    <s v="New York City"/>
    <s v="United States"/>
    <n v="10004"/>
    <s v="Yes"/>
  </r>
  <r>
    <s v="86757-52367-ON"/>
    <x v="929"/>
    <s v="jcamillopt@shinystat.com"/>
    <s v="+1 (202) 572-0994"/>
    <s v="48965 Mesta Lane"/>
    <s v="Washington"/>
    <s v="United States"/>
    <n v="20404"/>
    <s v="Yes"/>
  </r>
  <r>
    <s v="28158-93383-CK"/>
    <x v="930"/>
    <s v="kphilbrickpu@cdc.gov"/>
    <m/>
    <s v="987 Westridge Terrace"/>
    <s v="Washington"/>
    <s v="United States"/>
    <n v="20067"/>
    <s v="Yes"/>
  </r>
  <r>
    <s v="44799-09711-XW"/>
    <x v="931"/>
    <m/>
    <m/>
    <s v="40 Declaration Point"/>
    <s v="Allentown"/>
    <s v="United States"/>
    <n v="18105"/>
    <s v="Yes"/>
  </r>
  <r>
    <s v="53667-91553-LT"/>
    <x v="932"/>
    <s v="bsillispw@istockphoto.com"/>
    <s v="+1 (305) 267-4961"/>
    <s v="53 Shasta Plaza"/>
    <s v="Miami"/>
    <s v="United States"/>
    <n v="33169"/>
    <s v="No"/>
  </r>
  <r>
    <s v="86579-92122-OC"/>
    <x v="933"/>
    <m/>
    <s v="+1 (405) 369-5173"/>
    <s v="5 Morrow Street"/>
    <s v="Oklahoma City"/>
    <s v="United States"/>
    <n v="73129"/>
    <s v="Yes"/>
  </r>
  <r>
    <s v="01474-63436-TP"/>
    <x v="934"/>
    <s v="rcuttspy@techcrunch.com"/>
    <s v="+1 (815) 758-8653"/>
    <s v="820 Reinke Pass"/>
    <s v="Rockford"/>
    <s v="United States"/>
    <n v="61105"/>
    <s v="No"/>
  </r>
  <r>
    <s v="90533-82440-EE"/>
    <x v="935"/>
    <s v="mdelvespz@nature.com"/>
    <s v="+1 (334) 881-9178"/>
    <s v="670 Shoshone Circle"/>
    <s v="Montgomery"/>
    <s v="United States"/>
    <n v="36177"/>
    <s v="Yes"/>
  </r>
  <r>
    <s v="48553-69225-VX"/>
    <x v="936"/>
    <s v="dgrittonq0@nydailynews.com"/>
    <s v="+1 (626) 968-5148"/>
    <s v="095 Jenna Junction"/>
    <s v="Pasadena"/>
    <s v="United States"/>
    <n v="91117"/>
    <s v="Yes"/>
  </r>
  <r>
    <s v="91240-83405-ZQ"/>
    <x v="937"/>
    <s v="ccattermullq1@columbia.edu"/>
    <s v="+1 (312) 880-3388"/>
    <s v="1 Gina Street"/>
    <s v="Chicago"/>
    <s v="United States"/>
    <n v="60624"/>
    <s v="No"/>
  </r>
  <r>
    <s v="52374-27313-IV"/>
    <x v="938"/>
    <s v="dgutq2@umich.edu"/>
    <s v="+1 (281) 648-9915"/>
    <s v="30506 Bowman Avenue"/>
    <s v="Houston"/>
    <s v="United States"/>
    <n v="77293"/>
    <s v="Yes"/>
  </r>
  <r>
    <s v="14264-41252-SL"/>
    <x v="939"/>
    <s v="wpummeryq3@topsy.com"/>
    <s v="+1 (231) 416-9594"/>
    <s v="9795 Acker Plaza"/>
    <s v="Muskegon"/>
    <s v="United States"/>
    <n v="49444"/>
    <s v="No"/>
  </r>
  <r>
    <s v="35367-50483-AR"/>
    <x v="940"/>
    <s v="gsiudaq4@nytimes.com"/>
    <s v="+1 (202) 315-8135"/>
    <s v="64284 Pearson Parkway"/>
    <s v="Washington"/>
    <s v="United States"/>
    <n v="20380"/>
    <s v="Yes"/>
  </r>
  <r>
    <s v="69443-77665-QW"/>
    <x v="941"/>
    <s v="hcrowneq5@wufoo.com"/>
    <s v="+353 (476) 525-5512"/>
    <s v="706 Eagan Lane"/>
    <s v="Sallins"/>
    <s v="Ireland"/>
    <s v="W91"/>
    <s v="Yes"/>
  </r>
  <r>
    <s v="63411-51758-QC"/>
    <x v="942"/>
    <s v="vpawseyq6@tiny.cc"/>
    <s v="+1 (478) 568-4944"/>
    <s v="883 Eagan Point"/>
    <s v="Macon"/>
    <s v="United States"/>
    <n v="31205"/>
    <s v="No"/>
  </r>
  <r>
    <s v="68605-21835-UF"/>
    <x v="943"/>
    <s v="awaterhouseq7@istockphoto.com"/>
    <s v="+1 (318) 129-0806"/>
    <s v="23530 Lake View Trail"/>
    <s v="Shreveport"/>
    <s v="United States"/>
    <n v="71105"/>
    <s v="No"/>
  </r>
  <r>
    <s v="34786-30419-XY"/>
    <x v="944"/>
    <s v="fhaughianq8@1688.com"/>
    <s v="+1 (253) 974-5538"/>
    <s v="2017 Ronald Regan Trail"/>
    <s v="Tacoma"/>
    <s v="United States"/>
    <n v="98405"/>
    <s v="No"/>
  </r>
  <r>
    <s v="15456-29250-RU"/>
    <x v="945"/>
    <m/>
    <s v="+1 (915) 920-9318"/>
    <s v="3 Atwood Avenue"/>
    <s v="El Paso"/>
    <s v="United States"/>
    <n v="79934"/>
    <s v="No"/>
  </r>
  <r>
    <s v="00886-35803-FG"/>
    <x v="946"/>
    <m/>
    <s v="+1 (205) 866-7629"/>
    <s v="43 Crest Line Road"/>
    <s v="Birmingham"/>
    <s v="United States"/>
    <n v="35263"/>
    <s v="No"/>
  </r>
  <r>
    <s v="31599-82152-AD"/>
    <x v="947"/>
    <s v="rfaltinqb@topsy.com"/>
    <m/>
    <s v="2 Laurel Drive"/>
    <s v="Portumna"/>
    <s v="Ireland"/>
    <s v="V31"/>
    <s v="No"/>
  </r>
  <r>
    <s v="76209-39601-ZR"/>
    <x v="948"/>
    <s v="gcheekeqc@sitemeter.com"/>
    <s v="+44 (677) 694-1404"/>
    <s v="934 Loomis Junction"/>
    <s v="London"/>
    <s v="United Kingdom"/>
    <s v="EC3M"/>
    <s v="Yes"/>
  </r>
  <r>
    <s v="15064-65241-HB"/>
    <x v="949"/>
    <s v="grattqd@phpbb.com"/>
    <s v="+353 (878) 618-9723"/>
    <s v="55 Montana Road"/>
    <s v="Castlemartyr"/>
    <s v="Ireland"/>
    <s v="H71"/>
    <s v="No"/>
  </r>
  <r>
    <s v="69215-90789-DL"/>
    <x v="950"/>
    <m/>
    <s v="+1 (302) 159-1841"/>
    <s v="05 Bluestem Street"/>
    <s v="Wilmington"/>
    <s v="United States"/>
    <n v="19810"/>
    <s v="Yes"/>
  </r>
  <r>
    <s v="04317-46176-TB"/>
    <x v="951"/>
    <s v="ieberleinqf@hc360.com"/>
    <s v="+1 (717) 323-3451"/>
    <s v="8 Delaware Circle"/>
    <s v="Harrisburg"/>
    <s v="United States"/>
    <n v="17121"/>
    <s v="No"/>
  </r>
  <r>
    <s v="04713-57765-KR"/>
    <x v="952"/>
    <s v="jdrengqg@uiuc.edu"/>
    <s v="+353 (350) 974-1489"/>
    <s v="0 Cardinal Park"/>
    <s v="Sallins"/>
    <s v="Ireland"/>
    <s v="W91"/>
    <s v="Yes"/>
  </r>
  <r>
    <s v="47723-84396-MT"/>
    <x v="953"/>
    <s v="jjedrzejqh@dailymail.co.uk"/>
    <s v="+1 (915) 844-8777"/>
    <s v="8 Melby Hill"/>
    <s v="El Paso"/>
    <s v="United States"/>
    <n v="79940"/>
    <s v="Yes"/>
  </r>
  <r>
    <s v="48392-32021-EC"/>
    <x v="954"/>
    <s v="clampelqi@jimdo.com"/>
    <s v="+1 (314) 143-0842"/>
    <s v="445 Brown Way"/>
    <s v="Saint Louis"/>
    <s v="United States"/>
    <n v="63136"/>
    <s v="Yes"/>
  </r>
  <r>
    <s v="65786-21069-IP"/>
    <x v="955"/>
    <s v="dmapowderqj@free.fr"/>
    <s v="+1 (479) 381-2689"/>
    <s v="557 Kipling Crossing"/>
    <s v="Fort Smith"/>
    <s v="United States"/>
    <n v="72905"/>
    <s v="Yes"/>
  </r>
  <r>
    <s v="89074-09459-KV"/>
    <x v="956"/>
    <s v="edearmanqk@redcross.org"/>
    <s v="+1 (615) 958-6287"/>
    <s v="22585 Monument Plaza"/>
    <s v="Nashville"/>
    <s v="United States"/>
    <n v="37245"/>
    <s v="No"/>
  </r>
  <r>
    <s v="44330-33172-IT"/>
    <x v="957"/>
    <s v="dlenardql@bizjournals.com"/>
    <s v="+1 (202) 883-2832"/>
    <s v="6300 Evergreen Drive"/>
    <s v="Washington"/>
    <s v="United States"/>
    <n v="20088"/>
    <s v="Yes"/>
  </r>
  <r>
    <s v="63349-66809-NF"/>
    <x v="958"/>
    <s v="ltoffanoqm@tripadvisor.com"/>
    <m/>
    <s v="31039 Fieldstone Alley"/>
    <s v="Inglewood"/>
    <s v="United States"/>
    <n v="90305"/>
    <s v="Yes"/>
  </r>
  <r>
    <s v="40959-32642-DN"/>
    <x v="959"/>
    <s v="rstrathernqn@devhub.com"/>
    <m/>
    <s v="63071 Warner Terrace"/>
    <s v="Little Rock"/>
    <s v="United States"/>
    <n v="72215"/>
    <s v="Yes"/>
  </r>
  <r>
    <s v="77746-08153-PM"/>
    <x v="960"/>
    <s v="cmiguelqo@exblog.jp"/>
    <s v="+1 (240) 449-8992"/>
    <s v="83 Sauthoff Junction"/>
    <s v="Hagerstown"/>
    <s v="United States"/>
    <n v="21747"/>
    <s v="Yes"/>
  </r>
  <r>
    <s v="49667-96708-JL"/>
    <x v="961"/>
    <m/>
    <s v="+1 (518) 618-9919"/>
    <s v="2 Moland Court"/>
    <s v="Albany"/>
    <s v="United States"/>
    <n v="12205"/>
    <s v="Yes"/>
  </r>
  <r>
    <s v="24155-79322-EQ"/>
    <x v="962"/>
    <s v="mrocksqq@exblog.jp"/>
    <s v="+353 (731) 124-0228"/>
    <s v="21 Spenser Court"/>
    <s v="Crossmolina"/>
    <s v="Ireland"/>
    <s v="A98"/>
    <s v="Yes"/>
  </r>
  <r>
    <s v="95342-88311-SF"/>
    <x v="963"/>
    <s v="yburrellsqr@vinaora.com"/>
    <s v="+1 (859) 101-4742"/>
    <s v="4 Brickson Park Court"/>
    <s v="Lexington"/>
    <s v="United States"/>
    <n v="40510"/>
    <s v="Yes"/>
  </r>
  <r>
    <s v="69374-08133-RI"/>
    <x v="964"/>
    <s v="cgoodrumqs@goodreads.com"/>
    <s v="+1 (619) 944-5888"/>
    <s v="94 Roxbury Road"/>
    <s v="San Diego"/>
    <s v="United States"/>
    <n v="92165"/>
    <s v="No"/>
  </r>
  <r>
    <s v="83844-95908-RX"/>
    <x v="965"/>
    <s v="jjefferysqt@blog.com"/>
    <m/>
    <s v="526 Helena Crossing"/>
    <s v="Los Angeles"/>
    <s v="United States"/>
    <n v="90040"/>
    <s v="Yes"/>
  </r>
  <r>
    <s v="09667-09231-YM"/>
    <x v="966"/>
    <s v="bwardellqu@adobe.com"/>
    <s v="+1 (347) 311-2289"/>
    <s v="57299 Tennessee Hill"/>
    <s v="Brooklyn"/>
    <s v="United States"/>
    <n v="11210"/>
    <s v="Yes"/>
  </r>
  <r>
    <s v="55427-08059-DF"/>
    <x v="967"/>
    <s v="zwalisiakqv@ucsd.edu"/>
    <s v="+353 (848) 172-8155"/>
    <s v="7 Birchwood Street"/>
    <s v="Booterstown"/>
    <s v="Ireland"/>
    <s v="D04"/>
    <s v="Yes"/>
  </r>
  <r>
    <s v="06624-54037-BQ"/>
    <x v="968"/>
    <s v="wleopoldqw@blogspot.com"/>
    <s v="+1 (352) 173-9191"/>
    <s v="5 Elmside Terrace"/>
    <s v="Gainesville"/>
    <s v="United States"/>
    <n v="32627"/>
    <s v="No"/>
  </r>
  <r>
    <s v="48544-90737-AZ"/>
    <x v="969"/>
    <s v="cshaldersqx@cisco.com"/>
    <s v="+1 (305) 787-2810"/>
    <s v="445 Heath Terrace"/>
    <s v="Clearwater"/>
    <s v="United States"/>
    <n v="34620"/>
    <s v="Yes"/>
  </r>
  <r>
    <s v="79463-01597-FQ"/>
    <x v="970"/>
    <m/>
    <s v="+1 (865) 959-4075"/>
    <s v="39 Nelson Pass"/>
    <s v="Amarillo"/>
    <s v="United States"/>
    <n v="79165"/>
    <s v="No"/>
  </r>
  <r>
    <s v="27702-50024-XC"/>
    <x v="971"/>
    <s v="nfurberqz@jugem.jp"/>
    <s v="+1 (817) 813-2784"/>
    <s v="565 Sloan Avenue"/>
    <s v="Fort Worth"/>
    <s v="United States"/>
    <n v="76121"/>
    <s v="No"/>
  </r>
  <r>
    <s v="57360-46846-NS"/>
    <x v="972"/>
    <m/>
    <s v="+353 (706) 448-6304"/>
    <s v="89147 Northport Trail"/>
    <s v="Lusk"/>
    <s v="Ireland"/>
    <s v="K45"/>
    <s v="Yes"/>
  </r>
  <r>
    <s v="84045-66771-SL"/>
    <x v="973"/>
    <s v="ckeaver1@ucoz.com"/>
    <s v="+1 (850) 410-9647"/>
    <s v="08019 Fairfield Pass"/>
    <s v="Pensacola"/>
    <s v="United States"/>
    <n v="32575"/>
    <s v="No"/>
  </r>
  <r>
    <s v="46885-00260-TL"/>
    <x v="974"/>
    <s v="sroseboroughr2@virginia.edu"/>
    <s v="+1 (253) 735-5179"/>
    <s v="779 Memorial Avenue"/>
    <s v="Tacoma"/>
    <s v="United States"/>
    <n v="98405"/>
    <s v="Yes"/>
  </r>
  <r>
    <s v="96446-62142-EN"/>
    <x v="975"/>
    <s v="ckingwellr3@squarespace.com"/>
    <s v="+353 (182) 469-0985"/>
    <s v="947 Burrows Park"/>
    <s v="Rathnew"/>
    <s v="Ireland"/>
    <s v="R35"/>
    <s v="Yes"/>
  </r>
  <r>
    <s v="07756-71018-GU"/>
    <x v="976"/>
    <s v="kcantor4@gmpg.org"/>
    <s v="+1 (260) 735-9621"/>
    <s v="43 Doe Crossing Center"/>
    <s v="Fort Wayne"/>
    <s v="United States"/>
    <n v="46896"/>
    <s v="Yes"/>
  </r>
  <r>
    <s v="92048-47813-QB"/>
    <x v="977"/>
    <s v="mblakemorer5@nsw.gov.au"/>
    <s v="+1 (806) 227-6812"/>
    <s v="70 Crescent Oaks Junction"/>
    <s v="Amarillo"/>
    <s v="United States"/>
    <n v="79105"/>
    <s v="No"/>
  </r>
  <r>
    <s v="58408-27638-IB"/>
    <x v="978"/>
    <s v="dgooderridger6@lycos.com"/>
    <s v="+1 (202) 793-3951"/>
    <s v="181 Londonderry Circle"/>
    <s v="Washington"/>
    <s v="United States"/>
    <n v="20436"/>
    <s v="Yes"/>
  </r>
  <r>
    <s v="28699-16256-XV"/>
    <x v="979"/>
    <m/>
    <s v="+1 (301) 396-9701"/>
    <s v="511 Rowland Alley"/>
    <s v="Silver Spring"/>
    <s v="United States"/>
    <n v="20910"/>
    <s v="No"/>
  </r>
  <r>
    <s v="98476-63654-CG"/>
    <x v="980"/>
    <m/>
    <s v="+1 (608) 138-8374"/>
    <s v="33123 Rigney Pass"/>
    <s v="Madison"/>
    <s v="United States"/>
    <n v="53726"/>
    <s v="Yes"/>
  </r>
  <r>
    <s v="55409-07759-YG"/>
    <x v="981"/>
    <s v="cbernardotr9@wix.com"/>
    <s v="+1 (936) 783-5732"/>
    <s v="6672 Cordelia Point"/>
    <s v="Conroe"/>
    <s v="United States"/>
    <n v="77305"/>
    <s v="Yes"/>
  </r>
  <r>
    <s v="06136-65250-PG"/>
    <x v="982"/>
    <s v="kkemeryra@t.co"/>
    <s v="+1 (817) 407-3513"/>
    <s v="95 Delladonna Parkway"/>
    <s v="Denton"/>
    <s v="United States"/>
    <n v="76205"/>
    <s v="Yes"/>
  </r>
  <r>
    <s v="08405-33165-BS"/>
    <x v="983"/>
    <s v="fparlotrb@forbes.com"/>
    <s v="+1 (614) 706-1246"/>
    <s v="7765 Westridge Lane"/>
    <s v="Columbus"/>
    <s v="United States"/>
    <n v="43231"/>
    <s v="Yes"/>
  </r>
  <r>
    <s v="66070-30559-WI"/>
    <x v="984"/>
    <s v="rcheakrc@tripadvisor.com"/>
    <m/>
    <s v="23 Paget Point"/>
    <s v="Bundoran"/>
    <s v="Ireland"/>
    <s v="F94"/>
    <s v="Yes"/>
  </r>
  <r>
    <s v="01282-28364-RZ"/>
    <x v="985"/>
    <s v="kogeneayrd@utexas.edu"/>
    <s v="+1 (303) 637-0326"/>
    <s v="77 Rigney Hill"/>
    <s v="Aurora"/>
    <s v="United States"/>
    <n v="80045"/>
    <s v="No"/>
  </r>
  <r>
    <s v="51277-93873-RP"/>
    <x v="986"/>
    <s v="cayrere@symantec.com"/>
    <s v="+1 (386) 573-2575"/>
    <s v="5645 Lotheville Crossing"/>
    <s v="Daytona Beach"/>
    <s v="United States"/>
    <n v="32128"/>
    <s v="No"/>
  </r>
  <r>
    <s v="84405-83364-DG"/>
    <x v="987"/>
    <s v="lkynetonrf@macromedia.com"/>
    <s v="+44 (618) 634-9365"/>
    <s v="1926 3rd Center"/>
    <s v="Seaton"/>
    <s v="United Kingdom"/>
    <s v="LE15"/>
    <s v="Yes"/>
  </r>
  <r>
    <s v="83731-53280-YC"/>
    <x v="988"/>
    <m/>
    <s v="+44 (123) 755-7484"/>
    <s v="28 Darwin Terrace"/>
    <s v="Wirral"/>
    <s v="United Kingdom"/>
    <s v="CH48"/>
    <s v="Yes"/>
  </r>
  <r>
    <s v="03917-13632-KC"/>
    <x v="989"/>
    <m/>
    <s v="+1 (636) 143-8338"/>
    <s v="5495 Talisman Plaza"/>
    <s v="Saint Louis"/>
    <s v="United States"/>
    <n v="63131"/>
    <s v="Yes"/>
  </r>
  <r>
    <s v="98051-37183-SK"/>
    <x v="990"/>
    <s v="dscrigmourri@cnbc.com"/>
    <s v="+1 (858) 976-1767"/>
    <s v="018 Luster Pass"/>
    <s v="Oceanside"/>
    <s v="United States"/>
    <n v="92056"/>
    <s v="No"/>
  </r>
  <r>
    <s v="48689-81852-DT"/>
    <x v="991"/>
    <m/>
    <s v="+1 (423) 297-8063"/>
    <s v="65 Reinke Point"/>
    <s v="Chattanooga"/>
    <s v="United States"/>
    <n v="37416"/>
    <s v="Yes"/>
  </r>
  <r>
    <s v="70567-65133-CN"/>
    <x v="992"/>
    <m/>
    <s v="+353 (252) 896-2096"/>
    <s v="191 Manitowish Crossing"/>
    <s v="Bagenalstown"/>
    <s v="Ireland"/>
    <s v="R21"/>
    <s v="No"/>
  </r>
  <r>
    <s v="77869-81373-AY"/>
    <x v="993"/>
    <m/>
    <s v="+1 (215) 872-6809"/>
    <s v="5 Kenwood Pass"/>
    <s v="Philadelphia"/>
    <s v="United States"/>
    <n v="19125"/>
    <s v="No"/>
  </r>
  <r>
    <s v="38536-98293-JZ"/>
    <x v="994"/>
    <m/>
    <s v="+353 (693) 290-4775"/>
    <s v="39192 Glendale Hill"/>
    <s v="Watergrasshill"/>
    <s v="Ireland"/>
    <s v="T56"/>
    <s v="No"/>
  </r>
  <r>
    <s v="43014-53743-XK"/>
    <x v="995"/>
    <s v="jtewelsonrn@samsung.com"/>
    <s v="+1 (469) 573-8379"/>
    <s v="4040 Hoard Junction"/>
    <s v="Dallas"/>
    <s v="United States"/>
    <n v="75210"/>
    <s v="No"/>
  </r>
  <r>
    <s v="62494-09113-RP"/>
    <x v="996"/>
    <m/>
    <s v="+1 (479) 204-9111"/>
    <s v="91413 Scott Way"/>
    <s v="Fort Smith"/>
    <s v="United States"/>
    <n v="72905"/>
    <s v="No"/>
  </r>
  <r>
    <s v="10940-42739-ET"/>
    <x v="997"/>
    <m/>
    <s v="+1 (719) 416-9560"/>
    <s v="885 Toban Plaza"/>
    <s v="Colorado Springs"/>
    <s v="United States"/>
    <n v="80920"/>
    <s v="Yes"/>
  </r>
  <r>
    <s v="64965-78386-MY"/>
    <x v="998"/>
    <s v="njennyrq@bigcartel.com"/>
    <s v="+1 (562) 679-4750"/>
    <s v="6099 American Ash Court"/>
    <s v="Whittier"/>
    <s v="United States"/>
    <n v="90610"/>
    <s v="No"/>
  </r>
  <r>
    <s v="77131-58092-GE"/>
    <x v="999"/>
    <m/>
    <s v="+44 (810) 927-9266"/>
    <s v="3242 Corscot Pass"/>
    <s v="London"/>
    <s v="United Kingdom"/>
    <s v="EC1V"/>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2637C3-374E-4A39-89C4-0F22019A42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items count="7">
        <item h="1" x="2"/>
        <item x="0"/>
        <item h="1" x="3"/>
        <item h="1" x="4"/>
        <item x="1"/>
        <item h="1" x="5"/>
        <item t="default"/>
      </items>
    </pivotField>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items count="5">
        <item h="1" x="2"/>
        <item h="1" x="1"/>
        <item x="3"/>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6">
    <i>
      <x v="28"/>
    </i>
    <i>
      <x v="762"/>
    </i>
    <i>
      <x v="226"/>
    </i>
    <i>
      <x v="788"/>
    </i>
    <i>
      <x v="655"/>
    </i>
    <i t="grand">
      <x/>
    </i>
  </rowItems>
  <colItems count="1">
    <i/>
  </colItems>
  <dataFields count="1">
    <dataField name="Sum of Sales" fld="15" baseField="0" baseItem="0"/>
  </dataFields>
  <chartFormats count="2">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FDE866-BD89-4566-8B6B-78576DBF18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items count="7">
        <item h="1" x="2"/>
        <item x="0"/>
        <item h="1" x="3"/>
        <item h="1" x="4"/>
        <item x="1"/>
        <item h="1" x="5"/>
        <item t="default"/>
      </items>
    </pivotField>
    <pivotField showAll="0"/>
    <pivotField showAll="0"/>
    <pivotField showAll="0"/>
    <pivotField showAll="0"/>
    <pivotField showAll="0">
      <items count="4">
        <item x="1"/>
        <item x="2"/>
        <item x="0"/>
        <item t="default"/>
      </items>
    </pivotField>
    <pivotField showAll="0">
      <items count="3">
        <item h="1" x="1"/>
        <item x="0"/>
        <item t="default"/>
      </items>
    </pivotField>
    <pivotField axis="axisRow" showAll="0">
      <items count="5">
        <item h="1" x="2"/>
        <item h="1" x="1"/>
        <item x="3"/>
        <item x="0"/>
        <item t="default"/>
      </items>
    </pivotField>
    <pivotField showAll="0">
      <items count="4">
        <item h="1" x="2"/>
        <item x="1"/>
        <item h="1" x="0"/>
        <item t="default"/>
      </items>
    </pivotField>
    <pivotField showAll="0">
      <items count="5">
        <item h="1" x="3"/>
        <item h="1" x="1"/>
        <item x="0"/>
        <item h="1"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3">
    <i>
      <x v="2"/>
    </i>
    <i>
      <x v="3"/>
    </i>
    <i t="grand">
      <x/>
    </i>
  </rowItems>
  <colItems count="1">
    <i/>
  </colItems>
  <dataFields count="1">
    <dataField name="Sum of Sales" fld="15"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9EF31-D36D-4823-BD44-89BC27E6BF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items count="7">
        <item h="1" x="2"/>
        <item x="0"/>
        <item h="1" x="3"/>
        <item h="1" x="4"/>
        <item x="1"/>
        <item h="1" x="5"/>
        <item t="default"/>
      </items>
    </pivotField>
    <pivotField showAll="0"/>
    <pivotField showAll="0"/>
    <pivotField showAll="0"/>
    <pivotField showAll="0"/>
    <pivotField showAll="0"/>
    <pivotField axis="axisRow" dataField="1" showAll="0">
      <items count="3">
        <item x="1"/>
        <item x="0"/>
        <item t="default"/>
      </items>
    </pivotField>
    <pivotField showAll="0">
      <items count="5">
        <item h="1" x="2"/>
        <item h="1" x="1"/>
        <item x="3"/>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3">
    <i>
      <x/>
    </i>
    <i>
      <x v="1"/>
    </i>
    <i t="grand">
      <x/>
    </i>
  </rowItems>
  <colItems count="1">
    <i/>
  </colItems>
  <dataFields count="1">
    <dataField name="Count of Loyalty card" fld="10" subtotal="count" baseField="0" baseItem="0"/>
  </dataFields>
  <chartFormats count="6">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0" count="1" selected="0">
            <x v="0"/>
          </reference>
        </references>
      </pivotArea>
    </chartFormat>
    <chartFormat chart="5" format="6">
      <pivotArea type="data" outline="0" fieldPosition="0">
        <references count="2">
          <reference field="4294967294" count="1" selected="0">
            <x v="0"/>
          </reference>
          <reference field="10" count="1" selected="0">
            <x v="1"/>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52C8B-A0CE-4DB1-AA2C-1D35C7EECC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8" firstHeaderRow="1" firstDataRow="2"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items count="7">
        <item h="1" x="2"/>
        <item x="0"/>
        <item h="1" x="3"/>
        <item h="1" x="4"/>
        <item x="1"/>
        <item h="1" x="5"/>
        <item t="default"/>
      </items>
    </pivotField>
    <pivotField showAll="0"/>
    <pivotField showAll="0"/>
    <pivotField showAll="0"/>
    <pivotField showAll="0"/>
    <pivotField showAll="0">
      <items count="4">
        <item x="1"/>
        <item x="2"/>
        <item x="0"/>
        <item t="default"/>
      </items>
    </pivotField>
    <pivotField axis="axisCol" showAll="0">
      <items count="3">
        <item x="1"/>
        <item x="0"/>
        <item t="default"/>
      </items>
    </pivotField>
    <pivotField showAll="0">
      <items count="5">
        <item h="1" x="2"/>
        <item h="1" x="1"/>
        <item x="3"/>
        <item x="0"/>
        <item t="default"/>
      </items>
    </pivotField>
    <pivotField axis="axisRow" showAll="0">
      <items count="4">
        <item x="2"/>
        <item x="1"/>
        <item x="0"/>
        <item t="default"/>
      </items>
    </pivotField>
    <pivotField showAll="0">
      <items count="5">
        <item x="3"/>
        <item x="1"/>
        <item x="0"/>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4">
    <i>
      <x/>
    </i>
    <i>
      <x v="1"/>
    </i>
    <i>
      <x v="2"/>
    </i>
    <i t="grand">
      <x/>
    </i>
  </rowItems>
  <colFields count="1">
    <field x="10"/>
  </colFields>
  <colItems count="3">
    <i>
      <x/>
    </i>
    <i>
      <x v="1"/>
    </i>
    <i t="grand">
      <x/>
    </i>
  </colItems>
  <dataFields count="1">
    <dataField name="Sum of Sales" fld="15" baseField="0" baseItem="0"/>
  </dataFields>
  <chartFormats count="7">
    <chartFormat chart="13" format="0" series="1">
      <pivotArea type="data" outline="0" fieldPosition="0">
        <references count="1">
          <reference field="4294967294" count="1" selected="0">
            <x v="0"/>
          </reference>
        </references>
      </pivotArea>
    </chartFormat>
    <chartFormat chart="13" format="12" series="1">
      <pivotArea type="data" outline="0" fieldPosition="0">
        <references count="2">
          <reference field="4294967294" count="1" selected="0">
            <x v="0"/>
          </reference>
          <reference field="10" count="1" selected="0">
            <x v="1"/>
          </reference>
        </references>
      </pivotArea>
    </chartFormat>
    <chartFormat chart="17" format="15" series="1">
      <pivotArea type="data" outline="0" fieldPosition="0">
        <references count="2">
          <reference field="4294967294" count="1" selected="0">
            <x v="0"/>
          </reference>
          <reference field="10" count="1" selected="0">
            <x v="0"/>
          </reference>
        </references>
      </pivotArea>
    </chartFormat>
    <chartFormat chart="17" format="16" series="1">
      <pivotArea type="data" outline="0" fieldPosition="0">
        <references count="2">
          <reference field="4294967294" count="1" selected="0">
            <x v="0"/>
          </reference>
          <reference field="10" count="1" selected="0">
            <x v="1"/>
          </reference>
        </references>
      </pivotArea>
    </chartFormat>
    <chartFormat chart="18" format="15" series="1">
      <pivotArea type="data" outline="0" fieldPosition="0">
        <references count="2">
          <reference field="4294967294" count="1" selected="0">
            <x v="0"/>
          </reference>
          <reference field="10" count="1" selected="0">
            <x v="0"/>
          </reference>
        </references>
      </pivotArea>
    </chartFormat>
    <chartFormat chart="18" format="16" series="1">
      <pivotArea type="data" outline="0" fieldPosition="0">
        <references count="2">
          <reference field="4294967294" count="1" selected="0">
            <x v="0"/>
          </reference>
          <reference field="10" count="1" selected="0">
            <x v="1"/>
          </reference>
        </references>
      </pivotArea>
    </chartFormat>
    <chartFormat chart="13" format="13" series="1">
      <pivotArea type="data" outline="0" fieldPosition="0">
        <references count="2">
          <reference field="4294967294" count="1" selected="0">
            <x v="0"/>
          </reference>
          <reference field="10"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29127F-D609-47E9-AA38-B6F35A96D9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0" firstDataRow="1"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items count="7">
        <item h="1" x="2"/>
        <item x="0"/>
        <item h="1" x="3"/>
        <item h="1" x="4"/>
        <item x="1"/>
        <item h="1" x="5"/>
        <item t="default"/>
      </items>
    </pivotField>
    <pivotField showAll="0"/>
    <pivotField showAll="0"/>
    <pivotField showAll="0"/>
    <pivotField showAll="0"/>
    <pivotField showAll="0"/>
    <pivotField showAll="0"/>
    <pivotField axis="axisRow" showAll="0">
      <items count="5">
        <item h="1" x="2"/>
        <item h="1" x="1"/>
        <item x="3"/>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3">
    <i>
      <x v="2"/>
    </i>
    <i>
      <x v="3"/>
    </i>
    <i t="grand">
      <x/>
    </i>
  </rowItems>
  <colFields count="1">
    <field x="-2"/>
  </colFields>
  <colItems count="2">
    <i>
      <x/>
    </i>
    <i i="1">
      <x v="1"/>
    </i>
  </colItems>
  <dataFields count="2">
    <dataField name="Sum of Sales" fld="15" baseField="0" baseItem="0"/>
    <dataField name="Sum of Quantity" fld="4" baseField="0" baseItem="0"/>
  </dataFields>
  <chartFormats count="6">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F0409E-85B9-41A4-9CFF-1EE772E361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9" firstHeaderRow="1" firstDataRow="2" firstDataCol="1"/>
  <pivotFields count="19">
    <pivotField showAll="0"/>
    <pivotField axis="axisRow"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items count="7">
        <item h="1" x="2"/>
        <item x="0"/>
        <item h="1" x="3"/>
        <item h="1" x="4"/>
        <item x="1"/>
        <item h="1" x="5"/>
        <item t="default"/>
      </items>
    </pivotField>
    <pivotField showAll="0"/>
    <pivotField showAll="0"/>
    <pivotField showAll="0"/>
    <pivotField showAll="0"/>
    <pivotField showAll="0"/>
    <pivotField showAll="0"/>
    <pivotField axis="axisCol" showAll="0">
      <items count="5">
        <item h="1" x="2"/>
        <item h="1" x="1"/>
        <item x="3"/>
        <item x="0"/>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x="3"/>
        <item sd="0" x="4"/>
        <item sd="0" x="5"/>
        <item t="default"/>
      </items>
    </pivotField>
    <pivotField axis="axisRow" showAll="0">
      <items count="7">
        <item sd="0" x="0"/>
        <item sd="0" x="1"/>
        <item sd="0" x="2"/>
        <item sd="0" x="3"/>
        <item sd="0" x="4"/>
        <item sd="0" x="5"/>
        <item t="default"/>
      </items>
    </pivotField>
  </pivotFields>
  <rowFields count="4">
    <field x="18"/>
    <field x="17"/>
    <field x="16"/>
    <field x="1"/>
  </rowFields>
  <rowItems count="5">
    <i>
      <x v="1"/>
    </i>
    <i>
      <x v="2"/>
    </i>
    <i>
      <x v="3"/>
    </i>
    <i>
      <x v="4"/>
    </i>
    <i t="grand">
      <x/>
    </i>
  </rowItems>
  <colFields count="1">
    <field x="11"/>
  </colFields>
  <colItems count="3">
    <i>
      <x v="2"/>
    </i>
    <i>
      <x v="3"/>
    </i>
    <i t="grand">
      <x/>
    </i>
  </colItems>
  <dataFields count="1">
    <dataField name="Sum of Sales" fld="15" baseField="0" baseItem="0"/>
  </dataFields>
  <chartFormats count="4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 chart="4" format="2" series="1">
      <pivotArea type="data" outline="0" fieldPosition="0">
        <references count="2">
          <reference field="4294967294" count="1" selected="0">
            <x v="0"/>
          </reference>
          <reference field="11" count="1" selected="0">
            <x v="2"/>
          </reference>
        </references>
      </pivotArea>
    </chartFormat>
    <chartFormat chart="4" format="3" series="1">
      <pivotArea type="data" outline="0" fieldPosition="0">
        <references count="2">
          <reference field="4294967294" count="1" selected="0">
            <x v="0"/>
          </reference>
          <reference field="11" count="1" selected="0">
            <x v="3"/>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pivotArea type="data" outline="0" fieldPosition="0">
        <references count="3">
          <reference field="4294967294" count="1" selected="0">
            <x v="0"/>
          </reference>
          <reference field="11" count="1" selected="0">
            <x v="3"/>
          </reference>
          <reference field="18" count="1" selected="0">
            <x v="2"/>
          </reference>
        </references>
      </pivotArea>
    </chartFormat>
    <chartFormat chart="4" format="6">
      <pivotArea type="data" outline="0" fieldPosition="0">
        <references count="3">
          <reference field="4294967294" count="1" selected="0">
            <x v="0"/>
          </reference>
          <reference field="11" count="1" selected="0">
            <x v="0"/>
          </reference>
          <reference field="18" count="1" selected="0">
            <x v="3"/>
          </reference>
        </references>
      </pivotArea>
    </chartFormat>
    <chartFormat chart="4" format="7">
      <pivotArea type="data" outline="0" fieldPosition="0">
        <references count="3">
          <reference field="4294967294" count="1" selected="0">
            <x v="0"/>
          </reference>
          <reference field="11" count="1" selected="0">
            <x v="2"/>
          </reference>
          <reference field="18" count="1" selected="0">
            <x v="3"/>
          </reference>
        </references>
      </pivotArea>
    </chartFormat>
    <chartFormat chart="4" format="8">
      <pivotArea type="data" outline="0" fieldPosition="0">
        <references count="3">
          <reference field="4294967294" count="1" selected="0">
            <x v="0"/>
          </reference>
          <reference field="11" count="1" selected="0">
            <x v="1"/>
          </reference>
          <reference field="18" count="1" selected="0">
            <x v="3"/>
          </reference>
        </references>
      </pivotArea>
    </chartFormat>
    <chartFormat chart="4" format="9">
      <pivotArea type="data" outline="0" fieldPosition="0">
        <references count="3">
          <reference field="4294967294" count="1" selected="0">
            <x v="0"/>
          </reference>
          <reference field="11" count="1" selected="0">
            <x v="3"/>
          </reference>
          <reference field="18" count="1" selected="0">
            <x v="4"/>
          </reference>
        </references>
      </pivotArea>
    </chartFormat>
    <chartFormat chart="4" format="10">
      <pivotArea type="data" outline="0" fieldPosition="0">
        <references count="3">
          <reference field="4294967294" count="1" selected="0">
            <x v="0"/>
          </reference>
          <reference field="11" count="1" selected="0">
            <x v="0"/>
          </reference>
          <reference field="18" count="1" selected="0">
            <x v="4"/>
          </reference>
        </references>
      </pivotArea>
    </chartFormat>
    <chartFormat chart="4" format="11">
      <pivotArea type="data" outline="0" fieldPosition="0">
        <references count="3">
          <reference field="4294967294" count="1" selected="0">
            <x v="0"/>
          </reference>
          <reference field="11" count="1" selected="0">
            <x v="1"/>
          </reference>
          <reference field="18" count="1" selected="0">
            <x v="4"/>
          </reference>
        </references>
      </pivotArea>
    </chartFormat>
    <chartFormat chart="4" format="12">
      <pivotArea type="data" outline="0" fieldPosition="0">
        <references count="3">
          <reference field="4294967294" count="1" selected="0">
            <x v="0"/>
          </reference>
          <reference field="11" count="1" selected="0">
            <x v="2"/>
          </reference>
          <reference field="18" count="1" selected="0">
            <x v="1"/>
          </reference>
        </references>
      </pivotArea>
    </chartFormat>
    <chartFormat chart="4" format="13">
      <pivotArea type="data" outline="0" fieldPosition="0">
        <references count="3">
          <reference field="4294967294" count="1" selected="0">
            <x v="0"/>
          </reference>
          <reference field="11" count="1" selected="0">
            <x v="1"/>
          </reference>
          <reference field="18" count="1" selected="0">
            <x v="1"/>
          </reference>
        </references>
      </pivotArea>
    </chartFormat>
    <chartFormat chart="9" format="14" series="1">
      <pivotArea type="data" outline="0" fieldPosition="0">
        <references count="2">
          <reference field="4294967294" count="1" selected="0">
            <x v="0"/>
          </reference>
          <reference field="11" count="1" selected="0">
            <x v="0"/>
          </reference>
        </references>
      </pivotArea>
    </chartFormat>
    <chartFormat chart="9" format="15">
      <pivotArea type="data" outline="0" fieldPosition="0">
        <references count="3">
          <reference field="4294967294" count="1" selected="0">
            <x v="0"/>
          </reference>
          <reference field="11" count="1" selected="0">
            <x v="0"/>
          </reference>
          <reference field="18" count="1" selected="0">
            <x v="3"/>
          </reference>
        </references>
      </pivotArea>
    </chartFormat>
    <chartFormat chart="9" format="16">
      <pivotArea type="data" outline="0" fieldPosition="0">
        <references count="3">
          <reference field="4294967294" count="1" selected="0">
            <x v="0"/>
          </reference>
          <reference field="11" count="1" selected="0">
            <x v="0"/>
          </reference>
          <reference field="18" count="1" selected="0">
            <x v="4"/>
          </reference>
        </references>
      </pivotArea>
    </chartFormat>
    <chartFormat chart="9" format="17" series="1">
      <pivotArea type="data" outline="0" fieldPosition="0">
        <references count="2">
          <reference field="4294967294" count="1" selected="0">
            <x v="0"/>
          </reference>
          <reference field="11" count="1" selected="0">
            <x v="1"/>
          </reference>
        </references>
      </pivotArea>
    </chartFormat>
    <chartFormat chart="9" format="18">
      <pivotArea type="data" outline="0" fieldPosition="0">
        <references count="3">
          <reference field="4294967294" count="1" selected="0">
            <x v="0"/>
          </reference>
          <reference field="11" count="1" selected="0">
            <x v="1"/>
          </reference>
          <reference field="18" count="1" selected="0">
            <x v="1"/>
          </reference>
        </references>
      </pivotArea>
    </chartFormat>
    <chartFormat chart="9" format="19">
      <pivotArea type="data" outline="0" fieldPosition="0">
        <references count="3">
          <reference field="4294967294" count="1" selected="0">
            <x v="0"/>
          </reference>
          <reference field="11" count="1" selected="0">
            <x v="1"/>
          </reference>
          <reference field="18" count="1" selected="0">
            <x v="3"/>
          </reference>
        </references>
      </pivotArea>
    </chartFormat>
    <chartFormat chart="9" format="20">
      <pivotArea type="data" outline="0" fieldPosition="0">
        <references count="3">
          <reference field="4294967294" count="1" selected="0">
            <x v="0"/>
          </reference>
          <reference field="11" count="1" selected="0">
            <x v="1"/>
          </reference>
          <reference field="18" count="1" selected="0">
            <x v="4"/>
          </reference>
        </references>
      </pivotArea>
    </chartFormat>
    <chartFormat chart="9" format="21" series="1">
      <pivotArea type="data" outline="0" fieldPosition="0">
        <references count="2">
          <reference field="4294967294" count="1" selected="0">
            <x v="0"/>
          </reference>
          <reference field="11" count="1" selected="0">
            <x v="2"/>
          </reference>
        </references>
      </pivotArea>
    </chartFormat>
    <chartFormat chart="9" format="22">
      <pivotArea type="data" outline="0" fieldPosition="0">
        <references count="3">
          <reference field="4294967294" count="1" selected="0">
            <x v="0"/>
          </reference>
          <reference field="11" count="1" selected="0">
            <x v="2"/>
          </reference>
          <reference field="18" count="1" selected="0">
            <x v="1"/>
          </reference>
        </references>
      </pivotArea>
    </chartFormat>
    <chartFormat chart="9" format="23">
      <pivotArea type="data" outline="0" fieldPosition="0">
        <references count="3">
          <reference field="4294967294" count="1" selected="0">
            <x v="0"/>
          </reference>
          <reference field="11" count="1" selected="0">
            <x v="2"/>
          </reference>
          <reference field="18" count="1" selected="0">
            <x v="3"/>
          </reference>
        </references>
      </pivotArea>
    </chartFormat>
    <chartFormat chart="9" format="24" series="1">
      <pivotArea type="data" outline="0" fieldPosition="0">
        <references count="2">
          <reference field="4294967294" count="1" selected="0">
            <x v="0"/>
          </reference>
          <reference field="11" count="1" selected="0">
            <x v="3"/>
          </reference>
        </references>
      </pivotArea>
    </chartFormat>
    <chartFormat chart="9" format="25">
      <pivotArea type="data" outline="0" fieldPosition="0">
        <references count="3">
          <reference field="4294967294" count="1" selected="0">
            <x v="0"/>
          </reference>
          <reference field="11" count="1" selected="0">
            <x v="3"/>
          </reference>
          <reference field="18" count="1" selected="0">
            <x v="2"/>
          </reference>
        </references>
      </pivotArea>
    </chartFormat>
    <chartFormat chart="9" format="26">
      <pivotArea type="data" outline="0" fieldPosition="0">
        <references count="3">
          <reference field="4294967294" count="1" selected="0">
            <x v="0"/>
          </reference>
          <reference field="11" count="1" selected="0">
            <x v="3"/>
          </reference>
          <reference field="18" count="1" selected="0">
            <x v="4"/>
          </reference>
        </references>
      </pivotArea>
    </chartFormat>
    <chartFormat chart="10" format="27" series="1">
      <pivotArea type="data" outline="0" fieldPosition="0">
        <references count="2">
          <reference field="4294967294" count="1" selected="0">
            <x v="0"/>
          </reference>
          <reference field="11" count="1" selected="0">
            <x v="0"/>
          </reference>
        </references>
      </pivotArea>
    </chartFormat>
    <chartFormat chart="10" format="28">
      <pivotArea type="data" outline="0" fieldPosition="0">
        <references count="3">
          <reference field="4294967294" count="1" selected="0">
            <x v="0"/>
          </reference>
          <reference field="11" count="1" selected="0">
            <x v="0"/>
          </reference>
          <reference field="18" count="1" selected="0">
            <x v="3"/>
          </reference>
        </references>
      </pivotArea>
    </chartFormat>
    <chartFormat chart="10" format="29">
      <pivotArea type="data" outline="0" fieldPosition="0">
        <references count="3">
          <reference field="4294967294" count="1" selected="0">
            <x v="0"/>
          </reference>
          <reference field="11" count="1" selected="0">
            <x v="0"/>
          </reference>
          <reference field="18" count="1" selected="0">
            <x v="4"/>
          </reference>
        </references>
      </pivotArea>
    </chartFormat>
    <chartFormat chart="10" format="30" series="1">
      <pivotArea type="data" outline="0" fieldPosition="0">
        <references count="2">
          <reference field="4294967294" count="1" selected="0">
            <x v="0"/>
          </reference>
          <reference field="11" count="1" selected="0">
            <x v="1"/>
          </reference>
        </references>
      </pivotArea>
    </chartFormat>
    <chartFormat chart="10" format="31">
      <pivotArea type="data" outline="0" fieldPosition="0">
        <references count="3">
          <reference field="4294967294" count="1" selected="0">
            <x v="0"/>
          </reference>
          <reference field="11" count="1" selected="0">
            <x v="1"/>
          </reference>
          <reference field="18" count="1" selected="0">
            <x v="1"/>
          </reference>
        </references>
      </pivotArea>
    </chartFormat>
    <chartFormat chart="10" format="32">
      <pivotArea type="data" outline="0" fieldPosition="0">
        <references count="3">
          <reference field="4294967294" count="1" selected="0">
            <x v="0"/>
          </reference>
          <reference field="11" count="1" selected="0">
            <x v="1"/>
          </reference>
          <reference field="18" count="1" selected="0">
            <x v="3"/>
          </reference>
        </references>
      </pivotArea>
    </chartFormat>
    <chartFormat chart="10" format="33">
      <pivotArea type="data" outline="0" fieldPosition="0">
        <references count="3">
          <reference field="4294967294" count="1" selected="0">
            <x v="0"/>
          </reference>
          <reference field="11" count="1" selected="0">
            <x v="1"/>
          </reference>
          <reference field="18" count="1" selected="0">
            <x v="4"/>
          </reference>
        </references>
      </pivotArea>
    </chartFormat>
    <chartFormat chart="10" format="34" series="1">
      <pivotArea type="data" outline="0" fieldPosition="0">
        <references count="2">
          <reference field="4294967294" count="1" selected="0">
            <x v="0"/>
          </reference>
          <reference field="11" count="1" selected="0">
            <x v="2"/>
          </reference>
        </references>
      </pivotArea>
    </chartFormat>
    <chartFormat chart="10" format="35">
      <pivotArea type="data" outline="0" fieldPosition="0">
        <references count="3">
          <reference field="4294967294" count="1" selected="0">
            <x v="0"/>
          </reference>
          <reference field="11" count="1" selected="0">
            <x v="2"/>
          </reference>
          <reference field="18" count="1" selected="0">
            <x v="1"/>
          </reference>
        </references>
      </pivotArea>
    </chartFormat>
    <chartFormat chart="10" format="36">
      <pivotArea type="data" outline="0" fieldPosition="0">
        <references count="3">
          <reference field="4294967294" count="1" selected="0">
            <x v="0"/>
          </reference>
          <reference field="11" count="1" selected="0">
            <x v="2"/>
          </reference>
          <reference field="18" count="1" selected="0">
            <x v="3"/>
          </reference>
        </references>
      </pivotArea>
    </chartFormat>
    <chartFormat chart="10" format="37" series="1">
      <pivotArea type="data" outline="0" fieldPosition="0">
        <references count="2">
          <reference field="4294967294" count="1" selected="0">
            <x v="0"/>
          </reference>
          <reference field="11" count="1" selected="0">
            <x v="3"/>
          </reference>
        </references>
      </pivotArea>
    </chartFormat>
    <chartFormat chart="10" format="38">
      <pivotArea type="data" outline="0" fieldPosition="0">
        <references count="3">
          <reference field="4294967294" count="1" selected="0">
            <x v="0"/>
          </reference>
          <reference field="11" count="1" selected="0">
            <x v="3"/>
          </reference>
          <reference field="18" count="1" selected="0">
            <x v="2"/>
          </reference>
        </references>
      </pivotArea>
    </chartFormat>
    <chartFormat chart="10" format="39">
      <pivotArea type="data" outline="0" fieldPosition="0">
        <references count="3">
          <reference field="4294967294" count="1" selected="0">
            <x v="0"/>
          </reference>
          <reference field="11" count="1" selected="0">
            <x v="3"/>
          </reference>
          <reference field="18" count="1" selected="0">
            <x v="4"/>
          </reference>
        </references>
      </pivotArea>
    </chartFormat>
    <chartFormat chart="10" format="40">
      <pivotArea type="data" outline="0" fieldPosition="0">
        <references count="3">
          <reference field="4294967294" count="1" selected="0">
            <x v="0"/>
          </reference>
          <reference field="11" count="1" selected="0">
            <x v="2"/>
          </reference>
          <reference field="18" count="1" selected="0">
            <x v="4"/>
          </reference>
        </references>
      </pivotArea>
    </chartFormat>
    <chartFormat chart="4" format="15">
      <pivotArea type="data" outline="0" fieldPosition="0">
        <references count="3">
          <reference field="4294967294" count="1" selected="0">
            <x v="0"/>
          </reference>
          <reference field="11" count="1" selected="0">
            <x v="2"/>
          </reference>
          <reference field="18"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3BF46E-7A93-418E-83C2-2FCA6E60E630}"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howAll="0" measureFilter="1" dataSourceSort="1" defaultAttributeDrillState="1">
      <items count="6">
        <item x="0"/>
        <item x="1"/>
        <item x="2"/>
        <item x="3"/>
        <item x="4"/>
        <item t="default"/>
      </items>
    </pivotField>
    <pivotField dataField="1" subtotalTop="0" showAll="0" defaultSubtotal="0"/>
  </pivotFields>
  <rowFields count="1">
    <field x="0"/>
  </rowFields>
  <rowItems count="6">
    <i>
      <x/>
    </i>
    <i>
      <x v="1"/>
    </i>
    <i>
      <x v="2"/>
    </i>
    <i>
      <x v="3"/>
    </i>
    <i>
      <x v="4"/>
    </i>
    <i t="grand">
      <x/>
    </i>
  </rowItems>
  <colItems count="1">
    <i/>
  </colItems>
  <dataFields count="1">
    <dataField name="Sum of Sales" fld="1"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750490-4EBC-4084-B767-AD7DC227BAF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04" firstHeaderRow="1" firstDataRow="1" firstDataCol="1"/>
  <pivotFields count="9">
    <pivotField showAll="0"/>
    <pivotField axis="axisRow" showAll="0">
      <items count="1001">
        <item x="369"/>
        <item x="564"/>
        <item x="42"/>
        <item x="138"/>
        <item x="180"/>
        <item x="988"/>
        <item x="844"/>
        <item x="423"/>
        <item x="147"/>
        <item x="91"/>
        <item x="463"/>
        <item x="828"/>
        <item x="782"/>
        <item x="30"/>
        <item x="201"/>
        <item x="679"/>
        <item x="456"/>
        <item x="808"/>
        <item x="313"/>
        <item x="478"/>
        <item x="810"/>
        <item x="470"/>
        <item x="159"/>
        <item x="869"/>
        <item x="500"/>
        <item x="216"/>
        <item x="734"/>
        <item x="73"/>
        <item x="599"/>
        <item x="191"/>
        <item x="818"/>
        <item x="653"/>
        <item x="547"/>
        <item x="0"/>
        <item x="714"/>
        <item x="425"/>
        <item x="773"/>
        <item x="459"/>
        <item x="692"/>
        <item x="345"/>
        <item x="80"/>
        <item x="538"/>
        <item x="283"/>
        <item x="226"/>
        <item x="609"/>
        <item x="730"/>
        <item x="389"/>
        <item x="610"/>
        <item x="65"/>
        <item x="185"/>
        <item x="680"/>
        <item x="22"/>
        <item x="419"/>
        <item x="63"/>
        <item x="268"/>
        <item x="464"/>
        <item x="661"/>
        <item x="182"/>
        <item x="210"/>
        <item x="392"/>
        <item x="420"/>
        <item x="767"/>
        <item x="449"/>
        <item x="914"/>
        <item x="264"/>
        <item x="460"/>
        <item x="54"/>
        <item x="47"/>
        <item x="647"/>
        <item x="300"/>
        <item x="760"/>
        <item x="447"/>
        <item x="379"/>
        <item x="188"/>
        <item x="99"/>
        <item x="566"/>
        <item x="406"/>
        <item x="943"/>
        <item x="19"/>
        <item x="601"/>
        <item x="72"/>
        <item x="21"/>
        <item x="735"/>
        <item x="587"/>
        <item x="932"/>
        <item x="270"/>
        <item x="700"/>
        <item x="706"/>
        <item x="172"/>
        <item x="327"/>
        <item x="896"/>
        <item x="817"/>
        <item x="852"/>
        <item x="966"/>
        <item x="684"/>
        <item x="488"/>
        <item x="867"/>
        <item x="87"/>
        <item x="228"/>
        <item x="66"/>
        <item x="403"/>
        <item x="637"/>
        <item x="305"/>
        <item x="903"/>
        <item x="503"/>
        <item x="622"/>
        <item x="523"/>
        <item x="787"/>
        <item x="5"/>
        <item x="233"/>
        <item x="548"/>
        <item x="612"/>
        <item x="152"/>
        <item x="111"/>
        <item x="130"/>
        <item x="579"/>
        <item x="608"/>
        <item x="539"/>
        <item x="888"/>
        <item x="86"/>
        <item x="597"/>
        <item x="490"/>
        <item x="881"/>
        <item x="850"/>
        <item x="223"/>
        <item x="909"/>
        <item x="764"/>
        <item x="131"/>
        <item x="462"/>
        <item x="801"/>
        <item x="141"/>
        <item x="103"/>
        <item x="752"/>
        <item x="438"/>
        <item x="562"/>
        <item x="498"/>
        <item x="606"/>
        <item x="933"/>
        <item x="811"/>
        <item x="879"/>
        <item x="418"/>
        <item x="117"/>
        <item x="899"/>
        <item x="82"/>
        <item x="739"/>
        <item x="189"/>
        <item x="286"/>
        <item x="627"/>
        <item x="819"/>
        <item x="802"/>
        <item x="937"/>
        <item x="786"/>
        <item x="510"/>
        <item x="630"/>
        <item x="236"/>
        <item x="737"/>
        <item x="457"/>
        <item x="640"/>
        <item x="114"/>
        <item x="581"/>
        <item x="511"/>
        <item x="636"/>
        <item x="365"/>
        <item x="293"/>
        <item x="344"/>
        <item x="994"/>
        <item x="860"/>
        <item x="670"/>
        <item x="650"/>
        <item x="891"/>
        <item x="512"/>
        <item x="924"/>
        <item x="960"/>
        <item x="809"/>
        <item x="135"/>
        <item x="435"/>
        <item x="517"/>
        <item x="497"/>
        <item x="922"/>
        <item x="677"/>
        <item x="219"/>
        <item x="973"/>
        <item x="649"/>
        <item x="882"/>
        <item x="805"/>
        <item x="969"/>
        <item x="439"/>
        <item x="981"/>
        <item x="917"/>
        <item x="783"/>
        <item x="361"/>
        <item x="241"/>
        <item x="4"/>
        <item x="280"/>
        <item x="342"/>
        <item x="24"/>
        <item x="761"/>
        <item x="516"/>
        <item x="556"/>
        <item x="164"/>
        <item x="568"/>
        <item x="986"/>
        <item x="311"/>
        <item x="872"/>
        <item x="975"/>
        <item x="335"/>
        <item x="964"/>
        <item x="79"/>
        <item x="255"/>
        <item x="258"/>
        <item x="240"/>
        <item x="593"/>
        <item x="77"/>
        <item x="813"/>
        <item x="585"/>
        <item x="251"/>
        <item x="232"/>
        <item x="208"/>
        <item x="880"/>
        <item x="119"/>
        <item x="621"/>
        <item x="331"/>
        <item x="370"/>
        <item x="373"/>
        <item x="573"/>
        <item x="824"/>
        <item x="60"/>
        <item x="954"/>
        <item x="663"/>
        <item x="371"/>
        <item x="308"/>
        <item x="643"/>
        <item x="237"/>
        <item x="197"/>
        <item x="725"/>
        <item x="25"/>
        <item x="495"/>
        <item x="295"/>
        <item x="212"/>
        <item x="466"/>
        <item x="769"/>
        <item x="759"/>
        <item x="589"/>
        <item x="595"/>
        <item x="905"/>
        <item x="718"/>
        <item x="803"/>
        <item x="303"/>
        <item x="898"/>
        <item x="475"/>
        <item x="695"/>
        <item x="843"/>
        <item x="143"/>
        <item x="978"/>
        <item x="884"/>
        <item x="349"/>
        <item x="938"/>
        <item x="247"/>
        <item x="980"/>
        <item x="3"/>
        <item x="645"/>
        <item x="257"/>
        <item x="686"/>
        <item x="895"/>
        <item x="726"/>
        <item x="992"/>
        <item x="855"/>
        <item x="936"/>
        <item x="239"/>
        <item x="778"/>
        <item x="252"/>
        <item x="506"/>
        <item x="624"/>
        <item x="465"/>
        <item x="324"/>
        <item x="990"/>
        <item x="569"/>
        <item x="972"/>
        <item x="689"/>
        <item x="123"/>
        <item x="659"/>
        <item x="927"/>
        <item x="546"/>
        <item x="290"/>
        <item x="876"/>
        <item x="957"/>
        <item x="577"/>
        <item x="570"/>
        <item x="603"/>
        <item x="323"/>
        <item x="46"/>
        <item x="274"/>
        <item x="530"/>
        <item x="703"/>
        <item x="276"/>
        <item x="774"/>
        <item x="904"/>
        <item x="296"/>
        <item x="38"/>
        <item x="757"/>
        <item x="646"/>
        <item x="162"/>
        <item x="393"/>
        <item x="901"/>
        <item x="11"/>
        <item x="955"/>
        <item x="102"/>
        <item x="635"/>
        <item x="297"/>
        <item x="946"/>
        <item x="846"/>
        <item x="525"/>
        <item x="244"/>
        <item x="693"/>
        <item x="571"/>
        <item x="382"/>
        <item x="88"/>
        <item x="334"/>
        <item x="137"/>
        <item x="225"/>
        <item x="93"/>
        <item x="567"/>
        <item x="174"/>
        <item x="602"/>
        <item x="502"/>
        <item x="213"/>
        <item x="104"/>
        <item x="177"/>
        <item x="194"/>
        <item x="278"/>
        <item x="339"/>
        <item x="357"/>
        <item x="821"/>
        <item x="307"/>
        <item x="524"/>
        <item x="181"/>
        <item x="997"/>
        <item x="351"/>
        <item x="175"/>
        <item x="820"/>
        <item x="309"/>
        <item x="129"/>
        <item x="926"/>
        <item x="956"/>
        <item x="134"/>
        <item x="120"/>
        <item x="35"/>
        <item x="421"/>
        <item x="983"/>
        <item x="944"/>
        <item x="380"/>
        <item x="477"/>
        <item x="628"/>
        <item x="64"/>
        <item x="408"/>
        <item x="494"/>
        <item x="362"/>
        <item x="169"/>
        <item x="748"/>
        <item x="669"/>
        <item x="756"/>
        <item x="10"/>
        <item x="156"/>
        <item x="870"/>
        <item x="330"/>
        <item x="397"/>
        <item x="961"/>
        <item x="282"/>
        <item x="326"/>
        <item x="755"/>
        <item x="690"/>
        <item x="486"/>
        <item x="836"/>
        <item x="209"/>
        <item x="440"/>
        <item x="320"/>
        <item x="412"/>
        <item x="238"/>
        <item x="676"/>
        <item x="319"/>
        <item x="594"/>
        <item x="321"/>
        <item x="402"/>
        <item x="671"/>
        <item x="33"/>
        <item x="476"/>
        <item x="633"/>
        <item x="723"/>
        <item x="69"/>
        <item x="116"/>
        <item x="940"/>
        <item x="246"/>
        <item x="149"/>
        <item x="163"/>
        <item x="148"/>
        <item x="651"/>
        <item x="715"/>
        <item x="410"/>
        <item x="501"/>
        <item x="733"/>
        <item x="948"/>
        <item x="217"/>
        <item x="923"/>
        <item x="799"/>
        <item x="374"/>
        <item x="784"/>
        <item x="398"/>
        <item x="719"/>
        <item x="474"/>
        <item x="552"/>
        <item x="862"/>
        <item x="415"/>
        <item x="395"/>
        <item x="794"/>
        <item x="155"/>
        <item x="798"/>
        <item x="613"/>
        <item x="277"/>
        <item x="908"/>
        <item x="8"/>
        <item x="949"/>
        <item x="920"/>
        <item x="625"/>
        <item x="902"/>
        <item x="83"/>
        <item x="92"/>
        <item x="409"/>
        <item x="496"/>
        <item x="916"/>
        <item x="52"/>
        <item x="411"/>
        <item x="785"/>
        <item x="560"/>
        <item x="68"/>
        <item x="750"/>
        <item x="673"/>
        <item x="508"/>
        <item x="544"/>
        <item x="830"/>
        <item x="665"/>
        <item x="885"/>
        <item x="473"/>
        <item x="941"/>
        <item x="572"/>
        <item x="674"/>
        <item x="989"/>
        <item x="722"/>
        <item x="153"/>
        <item x="126"/>
        <item x="658"/>
        <item x="537"/>
        <item x="829"/>
        <item x="328"/>
        <item x="53"/>
        <item x="746"/>
        <item x="39"/>
        <item x="827"/>
        <item x="543"/>
        <item x="215"/>
        <item x="97"/>
        <item x="200"/>
        <item x="951"/>
        <item x="115"/>
        <item x="399"/>
        <item x="50"/>
        <item x="618"/>
        <item x="23"/>
        <item x="664"/>
        <item x="259"/>
        <item x="527"/>
        <item x="184"/>
        <item x="832"/>
        <item x="108"/>
        <item x="292"/>
        <item x="915"/>
        <item x="49"/>
        <item x="391"/>
        <item x="878"/>
        <item x="150"/>
        <item x="565"/>
        <item x="732"/>
        <item x="945"/>
        <item x="2"/>
        <item x="804"/>
        <item x="521"/>
        <item x="777"/>
        <item x="668"/>
        <item x="840"/>
        <item x="306"/>
        <item x="378"/>
        <item x="874"/>
        <item x="929"/>
        <item x="736"/>
        <item x="271"/>
        <item x="979"/>
        <item x="262"/>
        <item x="797"/>
        <item x="337"/>
        <item x="85"/>
        <item x="849"/>
        <item x="198"/>
        <item x="995"/>
        <item x="74"/>
        <item x="591"/>
        <item x="639"/>
        <item x="685"/>
        <item x="792"/>
        <item x="666"/>
        <item x="40"/>
        <item x="590"/>
        <item x="953"/>
        <item x="952"/>
        <item x="698"/>
        <item x="857"/>
        <item x="154"/>
        <item x="354"/>
        <item x="965"/>
        <item x="696"/>
        <item x="950"/>
        <item x="469"/>
        <item x="745"/>
        <item x="604"/>
        <item x="704"/>
        <item x="350"/>
        <item x="620"/>
        <item x="376"/>
        <item x="776"/>
        <item x="142"/>
        <item x="468"/>
        <item x="976"/>
        <item x="788"/>
        <item x="363"/>
        <item x="930"/>
        <item x="740"/>
        <item x="826"/>
        <item x="160"/>
        <item x="518"/>
        <item x="281"/>
        <item x="51"/>
        <item x="791"/>
        <item x="178"/>
        <item x="806"/>
        <item x="484"/>
        <item x="298"/>
        <item x="20"/>
        <item x="491"/>
        <item x="205"/>
        <item x="558"/>
        <item x="287"/>
        <item x="224"/>
        <item x="688"/>
        <item x="887"/>
        <item x="596"/>
        <item x="540"/>
        <item x="982"/>
        <item x="193"/>
        <item x="75"/>
        <item x="890"/>
        <item x="414"/>
        <item x="445"/>
        <item x="487"/>
        <item x="835"/>
        <item x="442"/>
        <item x="807"/>
        <item x="985"/>
        <item x="534"/>
        <item x="768"/>
        <item x="598"/>
        <item x="856"/>
        <item x="229"/>
        <item x="592"/>
        <item x="427"/>
        <item x="781"/>
        <item x="299"/>
        <item x="471"/>
        <item x="682"/>
        <item x="607"/>
        <item x="906"/>
        <item x="187"/>
        <item x="672"/>
        <item x="368"/>
        <item x="253"/>
        <item x="528"/>
        <item x="433"/>
        <item x="815"/>
        <item x="833"/>
        <item x="221"/>
        <item x="386"/>
        <item x="405"/>
        <item x="146"/>
        <item x="161"/>
        <item x="557"/>
        <item x="731"/>
        <item x="347"/>
        <item x="245"/>
        <item x="106"/>
        <item x="883"/>
        <item x="634"/>
        <item x="629"/>
        <item x="616"/>
        <item x="329"/>
        <item x="441"/>
        <item x="958"/>
        <item x="15"/>
        <item x="541"/>
        <item x="758"/>
        <item x="41"/>
        <item x="987"/>
        <item x="407"/>
        <item x="78"/>
        <item x="136"/>
        <item x="90"/>
        <item x="341"/>
        <item x="793"/>
        <item x="709"/>
        <item x="248"/>
        <item x="822"/>
        <item x="285"/>
        <item x="853"/>
        <item x="741"/>
        <item x="977"/>
        <item x="554"/>
        <item x="190"/>
        <item x="520"/>
        <item x="642"/>
        <item x="574"/>
        <item x="122"/>
        <item x="388"/>
        <item x="353"/>
        <item x="931"/>
        <item x="551"/>
        <item x="499"/>
        <item x="800"/>
        <item x="426"/>
        <item x="263"/>
        <item x="631"/>
        <item x="993"/>
        <item x="837"/>
        <item x="868"/>
        <item x="996"/>
        <item x="355"/>
        <item x="110"/>
        <item x="509"/>
        <item x="632"/>
        <item x="195"/>
        <item x="644"/>
        <item x="289"/>
        <item x="770"/>
        <item x="383"/>
        <item x="886"/>
        <item x="816"/>
        <item x="654"/>
        <item x="288"/>
        <item x="928"/>
        <item x="43"/>
        <item x="655"/>
        <item x="429"/>
        <item x="863"/>
        <item x="76"/>
        <item x="315"/>
        <item x="772"/>
        <item x="749"/>
        <item x="430"/>
        <item x="7"/>
        <item x="250"/>
        <item x="796"/>
        <item x="113"/>
        <item x="913"/>
        <item x="935"/>
        <item x="294"/>
        <item x="812"/>
        <item x="678"/>
        <item x="165"/>
        <item x="911"/>
        <item x="428"/>
        <item x="211"/>
        <item x="16"/>
        <item x="171"/>
        <item x="839"/>
        <item x="921"/>
        <item x="873"/>
        <item x="451"/>
        <item x="269"/>
        <item x="261"/>
        <item x="220"/>
        <item x="186"/>
        <item x="847"/>
        <item x="452"/>
        <item x="962"/>
        <item x="485"/>
        <item x="29"/>
        <item x="118"/>
        <item x="214"/>
        <item x="845"/>
        <item x="266"/>
        <item x="697"/>
        <item x="834"/>
        <item x="504"/>
        <item x="453"/>
        <item x="284"/>
        <item x="532"/>
        <item x="481"/>
        <item x="316"/>
        <item x="67"/>
        <item x="738"/>
        <item x="513"/>
        <item x="701"/>
        <item x="561"/>
        <item x="312"/>
        <item x="196"/>
        <item x="400"/>
        <item x="623"/>
        <item x="32"/>
        <item x="206"/>
        <item x="638"/>
        <item x="422"/>
        <item x="434"/>
        <item x="550"/>
        <item x="384"/>
        <item x="101"/>
        <item x="360"/>
        <item x="681"/>
        <item x="724"/>
        <item x="707"/>
        <item x="998"/>
        <item x="721"/>
        <item x="842"/>
        <item x="667"/>
        <item x="227"/>
        <item x="343"/>
        <item x="789"/>
        <item x="861"/>
        <item x="62"/>
        <item x="971"/>
        <item x="95"/>
        <item x="831"/>
        <item x="918"/>
        <item x="176"/>
        <item x="44"/>
        <item x="199"/>
        <item x="173"/>
        <item x="875"/>
        <item x="207"/>
        <item x="483"/>
        <item x="699"/>
        <item x="436"/>
        <item x="132"/>
        <item x="145"/>
        <item x="133"/>
        <item x="18"/>
        <item x="61"/>
        <item x="310"/>
        <item x="691"/>
        <item x="364"/>
        <item x="279"/>
        <item x="14"/>
        <item x="892"/>
        <item x="417"/>
        <item x="912"/>
        <item x="157"/>
        <item x="107"/>
        <item x="851"/>
        <item x="302"/>
        <item x="507"/>
        <item x="45"/>
        <item x="600"/>
        <item x="871"/>
        <item x="192"/>
        <item x="519"/>
        <item x="754"/>
        <item x="576"/>
        <item x="1"/>
        <item x="514"/>
        <item x="230"/>
        <item x="381"/>
        <item x="448"/>
        <item x="105"/>
        <item x="332"/>
        <item x="919"/>
        <item x="151"/>
        <item x="865"/>
        <item x="617"/>
        <item x="866"/>
        <item x="765"/>
        <item x="127"/>
        <item x="984"/>
        <item x="531"/>
        <item x="394"/>
        <item x="461"/>
        <item x="893"/>
        <item x="444"/>
        <item x="31"/>
        <item x="48"/>
        <item x="533"/>
        <item x="934"/>
        <item x="559"/>
        <item x="346"/>
        <item x="859"/>
        <item x="742"/>
        <item x="575"/>
        <item x="416"/>
        <item x="580"/>
        <item x="218"/>
        <item x="454"/>
        <item x="720"/>
        <item x="775"/>
        <item x="652"/>
        <item x="17"/>
        <item x="959"/>
        <item x="304"/>
        <item x="467"/>
        <item x="584"/>
        <item x="947"/>
        <item x="727"/>
        <item x="766"/>
        <item x="139"/>
        <item x="728"/>
        <item x="432"/>
        <item x="9"/>
        <item x="458"/>
        <item x="838"/>
        <item x="991"/>
        <item x="864"/>
        <item x="925"/>
        <item x="12"/>
        <item x="254"/>
        <item x="694"/>
        <item x="472"/>
        <item x="57"/>
        <item x="100"/>
        <item x="94"/>
        <item x="545"/>
        <item x="582"/>
        <item x="401"/>
        <item x="98"/>
        <item x="897"/>
        <item x="713"/>
        <item x="974"/>
        <item x="55"/>
        <item x="235"/>
        <item x="744"/>
        <item x="763"/>
        <item x="366"/>
        <item x="204"/>
        <item x="158"/>
        <item x="889"/>
        <item x="489"/>
        <item x="26"/>
        <item x="716"/>
        <item x="711"/>
        <item x="352"/>
        <item x="729"/>
        <item x="317"/>
        <item x="170"/>
        <item x="70"/>
        <item x="894"/>
        <item x="970"/>
        <item x="762"/>
        <item x="112"/>
        <item x="615"/>
        <item x="6"/>
        <item x="705"/>
        <item x="858"/>
        <item x="708"/>
        <item x="348"/>
        <item x="81"/>
        <item x="166"/>
        <item x="662"/>
        <item x="387"/>
        <item x="71"/>
        <item x="242"/>
        <item x="583"/>
        <item x="555"/>
        <item x="712"/>
        <item x="790"/>
        <item x="267"/>
        <item x="814"/>
        <item x="367"/>
        <item x="37"/>
        <item x="450"/>
        <item x="753"/>
        <item x="231"/>
        <item x="900"/>
        <item x="854"/>
        <item x="493"/>
        <item x="322"/>
        <item x="390"/>
        <item x="848"/>
        <item x="314"/>
        <item x="455"/>
        <item x="124"/>
        <item x="59"/>
        <item x="168"/>
        <item x="482"/>
        <item x="529"/>
        <item x="710"/>
        <item x="563"/>
        <item x="125"/>
        <item x="249"/>
        <item x="771"/>
        <item x="121"/>
        <item x="656"/>
        <item x="202"/>
        <item x="167"/>
        <item x="243"/>
        <item x="260"/>
        <item x="404"/>
        <item x="479"/>
        <item x="907"/>
        <item x="275"/>
        <item x="747"/>
        <item x="611"/>
        <item x="13"/>
        <item x="336"/>
        <item x="372"/>
        <item x="675"/>
        <item x="109"/>
        <item x="743"/>
        <item x="823"/>
        <item x="318"/>
        <item x="56"/>
        <item x="443"/>
        <item x="683"/>
        <item x="28"/>
        <item x="179"/>
        <item x="515"/>
        <item x="128"/>
        <item x="535"/>
        <item x="234"/>
        <item x="358"/>
        <item x="89"/>
        <item x="183"/>
        <item x="301"/>
        <item x="325"/>
        <item x="841"/>
        <item x="648"/>
        <item x="578"/>
        <item x="779"/>
        <item x="34"/>
        <item x="492"/>
        <item x="825"/>
        <item x="660"/>
        <item x="588"/>
        <item x="140"/>
        <item x="203"/>
        <item x="377"/>
        <item x="522"/>
        <item x="553"/>
        <item x="780"/>
        <item x="942"/>
        <item x="96"/>
        <item x="999"/>
        <item x="751"/>
        <item x="291"/>
        <item x="265"/>
        <item x="385"/>
        <item x="614"/>
        <item x="27"/>
        <item x="333"/>
        <item x="702"/>
        <item x="446"/>
        <item x="505"/>
        <item x="626"/>
        <item x="222"/>
        <item x="605"/>
        <item x="273"/>
        <item x="413"/>
        <item x="375"/>
        <item x="526"/>
        <item x="480"/>
        <item x="340"/>
        <item x="549"/>
        <item x="968"/>
        <item x="58"/>
        <item x="437"/>
        <item x="717"/>
        <item x="356"/>
        <item x="939"/>
        <item x="687"/>
        <item x="910"/>
        <item x="144"/>
        <item x="619"/>
        <item x="431"/>
        <item x="657"/>
        <item x="795"/>
        <item x="536"/>
        <item x="338"/>
        <item x="396"/>
        <item x="641"/>
        <item x="424"/>
        <item x="359"/>
        <item x="963"/>
        <item x="84"/>
        <item x="272"/>
        <item x="256"/>
        <item x="877"/>
        <item x="542"/>
        <item x="967"/>
        <item x="586"/>
        <item x="36"/>
        <item t="default"/>
      </items>
    </pivotField>
    <pivotField showAll="0"/>
    <pivotField showAll="0"/>
    <pivotField showAll="0"/>
    <pivotField showAll="0"/>
    <pivotField showAll="0"/>
    <pivotField showAll="0"/>
    <pivotField showAll="0"/>
  </pivotFields>
  <rowFields count="1">
    <field x="1"/>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62988F04-5122-40A4-B74C-B57310A4D10D}" sourceName="Quantity">
  <pivotTables>
    <pivotTable tabId="19" name="PivotTable1"/>
    <pivotTable tabId="20" name="PivotTable2"/>
    <pivotTable tabId="21" name="PivotTable3"/>
    <pivotTable tabId="22" name="PivotTable4"/>
    <pivotTable tabId="23" name="PivotTable5"/>
    <pivotTable tabId="18" name="PivotTable1"/>
  </pivotTables>
  <data>
    <tabular pivotCacheId="602570308">
      <items count="6">
        <i x="2"/>
        <i x="0" s="1"/>
        <i x="3"/>
        <i x="4"/>
        <i x="1" s="1"/>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0251079-CFDD-4550-A3F6-67CB95D9C5DF}" sourceName="Country">
  <pivotTables>
    <pivotTable tabId="19" name="PivotTable1"/>
  </pivotTables>
  <data>
    <tabular pivotCacheId="602570308">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1F91753-9604-4BBB-B4BA-A56626AE2273}" sourceName="Loyalty card">
  <pivotTables>
    <pivotTable tabId="19" name="PivotTable1"/>
  </pivotTables>
  <data>
    <tabular pivotCacheId="602570308">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93F6910F-836F-484C-868C-76E6CF15E797}" sourceName="Coffee Type">
  <pivotTables>
    <pivotTable tabId="19" name="PivotTable1"/>
    <pivotTable tabId="20" name="PivotTable2"/>
    <pivotTable tabId="21" name="PivotTable3"/>
    <pivotTable tabId="22" name="PivotTable4"/>
    <pivotTable tabId="23" name="PivotTable5"/>
    <pivotTable tabId="18" name="PivotTable1"/>
  </pivotTables>
  <data>
    <tabular pivotCacheId="602570308">
      <items count="4">
        <i x="2"/>
        <i x="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BD7A3535-FC4D-46D4-A16F-0C4BE2A310F5}" sourceName="Roast Type">
  <pivotTables>
    <pivotTable tabId="19" name="PivotTable1"/>
  </pivotTables>
  <data>
    <tabular pivotCacheId="602570308">
      <items count="3">
        <i x="2"/>
        <i x="1" s="1"/>
        <i x="0"/>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253FEEB-36E2-40BC-B31A-B2B999AD526C}" sourceName="Size">
  <pivotTables>
    <pivotTable tabId="19" name="PivotTable1"/>
  </pivotTables>
  <data>
    <tabular pivotCacheId="602570308">
      <items count="4">
        <i x="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4A86087F-F32C-4BF5-B8E4-77EC685D6B1D}" cache="Slicer_Quantity" caption="Quantity" rowHeight="234950"/>
  <slicer name="Country" xr10:uid="{827DDBB0-44E8-40CA-B71D-1DF8A3C8B6EB}" cache="Slicer_Country" caption="Country" rowHeight="234950"/>
  <slicer name="Loyalty card" xr10:uid="{516597BD-8466-4A64-9E66-CFE6E3E481C3}" cache="Slicer_Loyalty_card" caption="Loyalty card" rowHeight="234950"/>
  <slicer name="Coffee Type" xr10:uid="{076C280D-5CC7-46D8-AEB3-0E75610D5E47}" cache="Slicer_Coffee_Type" caption="Coffee Type" rowHeight="234950"/>
  <slicer name="Roast Type" xr10:uid="{2180BDAB-7ABD-465D-9766-81CF41E7F4CA}" cache="Slicer_Roast_Type" caption="Roast Type" rowHeight="234950"/>
  <slicer name="Size" xr10:uid="{61C82424-2492-49B4-8D10-9E2DD01593AB}" cache="Slicer_Size" caption="Siz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E99AAD-5300-48D1-B0AF-3A63CE34D428}" name="Table1" displayName="Table1" ref="A1:P1001" totalsRowShown="0" headerRowDxfId="12">
  <autoFilter ref="A1:P1001" xr:uid="{85E99AAD-5300-48D1-B0AF-3A63CE34D428}"/>
  <tableColumns count="16">
    <tableColumn id="1" xr3:uid="{04B0504C-079F-49D3-9C29-75C76F72C0F1}" name="Order ID"/>
    <tableColumn id="2" xr3:uid="{AECC6FBB-A8F2-40E2-B30A-8061CA0A4674}" name="Order Date" dataDxfId="11"/>
    <tableColumn id="3" xr3:uid="{D5991919-C5E8-452D-BF29-A6FB5A02AFF3}" name="Customer ID"/>
    <tableColumn id="4" xr3:uid="{0E3FEEB8-FD23-43CF-9964-C2C34229A2E3}" name="Product ID"/>
    <tableColumn id="5" xr3:uid="{DEB4086A-FFD7-465A-B417-8E90F8E16447}" name="Quantity"/>
    <tableColumn id="14" xr3:uid="{8E7CE38F-C712-4842-9B27-AA91765D403E}" name="customer name" dataDxfId="10">
      <calculatedColumnFormula>VLOOKUP(Table1[[#This Row],[Customer ID]],Table2[#All],2,FALSE)</calculatedColumnFormula>
    </tableColumn>
    <tableColumn id="16" xr3:uid="{942B0C26-C8D4-4902-B8D4-2BF22AB47EBF}" name="Email" dataDxfId="9">
      <calculatedColumnFormula>VLOOKUP(Table1[[#This Row],[Customer ID]],Table2[#All],3,FALSE)</calculatedColumnFormula>
    </tableColumn>
    <tableColumn id="15" xr3:uid="{AD46FE1E-30B5-446F-A112-9FC11C64DD2F}" name="Phone_no" dataDxfId="8">
      <calculatedColumnFormula>VLOOKUP(Table1[[#This Row],[Customer ID]],Table2[#All],4,FALSE)</calculatedColumnFormula>
    </tableColumn>
    <tableColumn id="17" xr3:uid="{757BA676-D3EE-484D-A844-9DEC9D0F21D9}" name="City" dataDxfId="7">
      <calculatedColumnFormula>VLOOKUP(Table1[[#This Row],[Customer ID]],Table2[#All],6,FALSE)</calculatedColumnFormula>
    </tableColumn>
    <tableColumn id="8" xr3:uid="{4AD90E6E-F89A-4C40-90AD-4844DB972F03}" name="Country" dataDxfId="6">
      <calculatedColumnFormula>VLOOKUP(Table1[[#This Row],[Customer ID]],Table2[#All],7,FALSE)</calculatedColumnFormula>
    </tableColumn>
    <tableColumn id="18" xr3:uid="{D491505F-F8E0-4C2F-B823-BA6720A00D83}" name="Loyalty card" dataDxfId="5">
      <calculatedColumnFormula>VLOOKUP(Table1[[#This Row],[Customer ID]],Table2[#All],9,FALSE)</calculatedColumnFormula>
    </tableColumn>
    <tableColumn id="9" xr3:uid="{FCB7FEA1-1F34-4141-9026-6C396B4CC68A}" name="Coffee Type" dataDxfId="4">
      <calculatedColumnFormula>VLOOKUP(Table1[[#This Row],[Product ID]],Table3[#All],2,FALSE)</calculatedColumnFormula>
    </tableColumn>
    <tableColumn id="10" xr3:uid="{1C54E879-C6ED-4D09-9060-7FB3D608C914}" name="Roast Type" dataDxfId="3">
      <calculatedColumnFormula>VLOOKUP(Table1[[#This Row],[Product ID]],Table3[#All],3,FALSE)</calculatedColumnFormula>
    </tableColumn>
    <tableColumn id="11" xr3:uid="{667EA4EC-159A-49F7-AD22-81A511A89C94}" name="Size" dataDxfId="2">
      <calculatedColumnFormula>VLOOKUP(Table1[[#This Row],[Product ID]],Table3[#All],4,FALSE)</calculatedColumnFormula>
    </tableColumn>
    <tableColumn id="12" xr3:uid="{BB6A304D-AB29-4018-B9E8-50373F440CC4}" name="Unit Price" dataDxfId="1">
      <calculatedColumnFormula>VLOOKUP(Table1[[#This Row],[Product ID]],Table3[#All],5,FALSE)</calculatedColumnFormula>
    </tableColumn>
    <tableColumn id="13" xr3:uid="{C6CF2D4B-EEF7-428C-BFA6-F73304F9BD22}" name="Sales" dataDxfId="0">
      <calculatedColumnFormula>Table1[[#This Row],[Quantity]]*Table1[[#This Row],[Unit 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2DE04F-DD52-4313-82AC-99885EFB82ED}" name="Table2" displayName="Table2" ref="A1:I1001" totalsRowShown="0">
  <autoFilter ref="A1:I1001" xr:uid="{CF2DE04F-DD52-4313-82AC-99885EFB82ED}"/>
  <tableColumns count="9">
    <tableColumn id="1" xr3:uid="{FA33351A-44AB-407A-BCB9-D041972A208C}" name="Customer ID"/>
    <tableColumn id="2" xr3:uid="{A3F71B02-4B0B-4BA8-AB86-3C96DFFDA482}" name="Customer Name"/>
    <tableColumn id="3" xr3:uid="{4E08560A-7260-4ECF-B6FF-9886C788185F}" name="Email"/>
    <tableColumn id="4" xr3:uid="{6708B2F8-D7CA-4C66-A572-F72BEDD3636D}" name="Phone Number"/>
    <tableColumn id="5" xr3:uid="{38556591-FDD1-487D-BC28-6CCFCFC8AAE5}" name="Address Line 1"/>
    <tableColumn id="6" xr3:uid="{CC1DED74-0054-45B5-B850-FF011C749E58}" name="City"/>
    <tableColumn id="7" xr3:uid="{FA4D9D50-38A6-4E8E-87B8-4BE7CF7EB4CA}" name="Country"/>
    <tableColumn id="8" xr3:uid="{84D43295-3085-45E3-927E-86A89FAB0A9B}" name="Postcode"/>
    <tableColumn id="9" xr3:uid="{74F0701E-E04B-4136-B90A-870725EF4473}"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835BF0-0712-4977-873B-4C3847C797BA}" name="Table3" displayName="Table3" ref="A1:G49" totalsRowShown="0">
  <autoFilter ref="A1:G49" xr:uid="{7528DE5F-CE95-4FA1-BC31-D5BA79125573}"/>
  <tableColumns count="7">
    <tableColumn id="1" xr3:uid="{7ED8ED33-10FF-49C6-9C6A-8E3F52AD02D2}" name="Product ID"/>
    <tableColumn id="2" xr3:uid="{1B509914-BF70-48AE-817D-361E708836D9}" name="Coffee Type"/>
    <tableColumn id="3" xr3:uid="{F4DC7CA4-C83E-4D90-B22C-36E97F9A107E}" name="Roast Type"/>
    <tableColumn id="4" xr3:uid="{9240572E-37AE-4A9E-AFB7-D6AF4038EFFF}" name="Size"/>
    <tableColumn id="5" xr3:uid="{1E2EF2E7-472A-4CC7-BD7D-1702DBA7BAB8}" name="Unit Price"/>
    <tableColumn id="6" xr3:uid="{1C4D2E3D-8F4B-4D43-9938-D09A95B71137}" name="Price per 100g"/>
    <tableColumn id="7" xr3:uid="{EA74B6D7-3170-4034-8E93-EE6DC6A110A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6386-5852-42FE-BB7F-2508595775CC}">
  <dimension ref="A1"/>
  <sheetViews>
    <sheetView zoomScale="46" zoomScaleNormal="7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E5043-175D-4891-ABBC-A1D36BD5D694}">
  <dimension ref="A3:B9"/>
  <sheetViews>
    <sheetView workbookViewId="0">
      <selection activeCell="A3" sqref="A3"/>
    </sheetView>
  </sheetViews>
  <sheetFormatPr defaultRowHeight="14.4" x14ac:dyDescent="0.3"/>
  <cols>
    <col min="1" max="1" width="14" bestFit="1" customWidth="1"/>
    <col min="2" max="2" width="11.6640625" bestFit="1" customWidth="1"/>
  </cols>
  <sheetData>
    <row r="3" spans="1:2" x14ac:dyDescent="0.3">
      <c r="A3" s="4" t="s">
        <v>6199</v>
      </c>
      <c r="B3" t="s">
        <v>6201</v>
      </c>
    </row>
    <row r="4" spans="1:2" x14ac:dyDescent="0.3">
      <c r="A4" s="5" t="s">
        <v>5114</v>
      </c>
      <c r="B4">
        <v>216.67499999999998</v>
      </c>
    </row>
    <row r="5" spans="1:2" x14ac:dyDescent="0.3">
      <c r="A5" s="5" t="s">
        <v>1820</v>
      </c>
      <c r="B5">
        <v>182.27499999999998</v>
      </c>
    </row>
    <row r="6" spans="1:2" x14ac:dyDescent="0.3">
      <c r="A6" s="5" t="s">
        <v>4419</v>
      </c>
      <c r="B6">
        <v>182.27499999999998</v>
      </c>
    </row>
    <row r="7" spans="1:2" x14ac:dyDescent="0.3">
      <c r="A7" s="5" t="s">
        <v>4231</v>
      </c>
      <c r="B7">
        <v>148.92499999999998</v>
      </c>
    </row>
    <row r="8" spans="1:2" x14ac:dyDescent="0.3">
      <c r="A8" s="5" t="s">
        <v>1055</v>
      </c>
      <c r="B8">
        <v>148.92499999999998</v>
      </c>
    </row>
    <row r="9" spans="1:2" x14ac:dyDescent="0.3">
      <c r="A9" s="5" t="s">
        <v>6200</v>
      </c>
      <c r="B9">
        <v>879.07499999999982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96DB8-9844-46C6-ADBA-41132E13DB13}">
  <dimension ref="A1"/>
  <sheetViews>
    <sheetView topLeftCell="J1"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912E5-CE34-49E0-8D64-2A66E4170F64}">
  <dimension ref="A3:B6"/>
  <sheetViews>
    <sheetView workbookViewId="0">
      <selection activeCell="D28" sqref="D28"/>
    </sheetView>
  </sheetViews>
  <sheetFormatPr defaultRowHeight="14.4" x14ac:dyDescent="0.3"/>
  <cols>
    <col min="1" max="1" width="12.5546875" bestFit="1" customWidth="1"/>
    <col min="2" max="2" width="11.6640625" bestFit="1" customWidth="1"/>
  </cols>
  <sheetData>
    <row r="3" spans="1:2" x14ac:dyDescent="0.3">
      <c r="A3" s="4" t="s">
        <v>6199</v>
      </c>
      <c r="B3" t="s">
        <v>6201</v>
      </c>
    </row>
    <row r="4" spans="1:2" x14ac:dyDescent="0.3">
      <c r="A4" s="5" t="s">
        <v>6195</v>
      </c>
      <c r="B4">
        <v>237.75</v>
      </c>
    </row>
    <row r="5" spans="1:2" x14ac:dyDescent="0.3">
      <c r="A5" s="5" t="s">
        <v>6192</v>
      </c>
      <c r="B5">
        <v>143.4</v>
      </c>
    </row>
    <row r="6" spans="1:2" x14ac:dyDescent="0.3">
      <c r="A6" s="5" t="s">
        <v>6200</v>
      </c>
      <c r="B6">
        <v>381.15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AF70-A3C3-437B-9280-550AFAF705AC}">
  <dimension ref="A3:B6"/>
  <sheetViews>
    <sheetView workbookViewId="0">
      <selection activeCell="M14" sqref="M14"/>
    </sheetView>
  </sheetViews>
  <sheetFormatPr defaultRowHeight="14.4" x14ac:dyDescent="0.3"/>
  <cols>
    <col min="1" max="1" width="12.5546875" bestFit="1" customWidth="1"/>
    <col min="2" max="2" width="19.21875" bestFit="1" customWidth="1"/>
  </cols>
  <sheetData>
    <row r="3" spans="1:2" x14ac:dyDescent="0.3">
      <c r="A3" s="4" t="s">
        <v>6199</v>
      </c>
      <c r="B3" t="s">
        <v>6202</v>
      </c>
    </row>
    <row r="4" spans="1:2" x14ac:dyDescent="0.3">
      <c r="A4" s="5" t="s">
        <v>6191</v>
      </c>
      <c r="B4">
        <v>100</v>
      </c>
    </row>
    <row r="5" spans="1:2" x14ac:dyDescent="0.3">
      <c r="A5" s="5" t="s">
        <v>6190</v>
      </c>
      <c r="B5">
        <v>67</v>
      </c>
    </row>
    <row r="6" spans="1:2" x14ac:dyDescent="0.3">
      <c r="A6" s="5" t="s">
        <v>6200</v>
      </c>
      <c r="B6">
        <v>167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44927-B624-438A-9091-367D58C3AE04}">
  <dimension ref="A3:D8"/>
  <sheetViews>
    <sheetView topLeftCell="C5" zoomScale="115" zoomScaleNormal="115" workbookViewId="0">
      <selection activeCell="N5" sqref="N5"/>
    </sheetView>
  </sheetViews>
  <sheetFormatPr defaultRowHeight="14.4" x14ac:dyDescent="0.3"/>
  <cols>
    <col min="1" max="1" width="12.5546875" bestFit="1" customWidth="1"/>
    <col min="2" max="2" width="15.5546875" bestFit="1" customWidth="1"/>
    <col min="3" max="3" width="9" bestFit="1" customWidth="1"/>
    <col min="4" max="4" width="10.77734375" bestFit="1" customWidth="1"/>
    <col min="5" max="5" width="8" bestFit="1" customWidth="1"/>
    <col min="6" max="7" width="9" bestFit="1" customWidth="1"/>
    <col min="8" max="8" width="10.77734375" bestFit="1" customWidth="1"/>
    <col min="9" max="9" width="15.109375" bestFit="1" customWidth="1"/>
    <col min="10" max="10" width="14.5546875" bestFit="1" customWidth="1"/>
    <col min="11" max="11" width="14.77734375" bestFit="1" customWidth="1"/>
    <col min="12" max="13" width="14.88671875" bestFit="1" customWidth="1"/>
    <col min="14" max="14" width="14.77734375" bestFit="1" customWidth="1"/>
    <col min="15" max="15" width="14.5546875" bestFit="1" customWidth="1"/>
    <col min="16" max="16" width="14.77734375" bestFit="1" customWidth="1"/>
    <col min="17" max="17" width="14.88671875" bestFit="1" customWidth="1"/>
    <col min="18" max="18" width="14.6640625" bestFit="1" customWidth="1"/>
    <col min="19" max="19" width="14.44140625" bestFit="1" customWidth="1"/>
    <col min="20" max="20" width="14.88671875" bestFit="1" customWidth="1"/>
    <col min="21" max="21" width="14.77734375" bestFit="1" customWidth="1"/>
    <col min="22" max="22" width="14.44140625" bestFit="1" customWidth="1"/>
    <col min="23" max="24" width="15" bestFit="1" customWidth="1"/>
    <col min="25" max="26" width="14.88671875" bestFit="1" customWidth="1"/>
    <col min="27" max="27" width="14" bestFit="1" customWidth="1"/>
    <col min="28" max="28" width="14.5546875" bestFit="1" customWidth="1"/>
    <col min="29" max="30" width="14.6640625" bestFit="1" customWidth="1"/>
    <col min="31" max="31" width="15.5546875" bestFit="1" customWidth="1"/>
    <col min="32" max="32" width="14" bestFit="1" customWidth="1"/>
    <col min="33" max="33" width="14.5546875" bestFit="1" customWidth="1"/>
    <col min="34" max="34" width="15.109375" bestFit="1" customWidth="1"/>
    <col min="35" max="35" width="14.88671875" bestFit="1" customWidth="1"/>
    <col min="36" max="36" width="14.77734375" bestFit="1" customWidth="1"/>
    <col min="37" max="37" width="14.109375" bestFit="1" customWidth="1"/>
    <col min="38" max="38" width="14.5546875" bestFit="1" customWidth="1"/>
    <col min="39" max="39" width="14.6640625" bestFit="1" customWidth="1"/>
    <col min="40" max="40" width="14.77734375" bestFit="1" customWidth="1"/>
    <col min="41" max="41" width="14.33203125" bestFit="1" customWidth="1"/>
    <col min="42" max="42" width="15.33203125" bestFit="1" customWidth="1"/>
    <col min="43" max="43" width="14.88671875" bestFit="1" customWidth="1"/>
    <col min="44" max="44" width="14.5546875" bestFit="1" customWidth="1"/>
    <col min="45" max="45" width="14.109375" bestFit="1" customWidth="1"/>
    <col min="46" max="46" width="14.77734375" bestFit="1" customWidth="1"/>
    <col min="47" max="47" width="14.109375" bestFit="1" customWidth="1"/>
    <col min="48" max="48" width="15.109375" bestFit="1" customWidth="1"/>
    <col min="49" max="49" width="14" bestFit="1" customWidth="1"/>
    <col min="50" max="50" width="14.88671875" bestFit="1" customWidth="1"/>
    <col min="51" max="51" width="14.77734375" bestFit="1" customWidth="1"/>
    <col min="52" max="52" width="14.88671875" bestFit="1" customWidth="1"/>
    <col min="53" max="53" width="14.6640625" bestFit="1" customWidth="1"/>
    <col min="54" max="54" width="15" bestFit="1" customWidth="1"/>
    <col min="55" max="55" width="14.109375" bestFit="1" customWidth="1"/>
    <col min="56" max="56" width="14.6640625" bestFit="1" customWidth="1"/>
    <col min="57" max="58" width="14.44140625" bestFit="1" customWidth="1"/>
    <col min="59" max="59" width="14.88671875" bestFit="1" customWidth="1"/>
    <col min="60" max="61" width="14.44140625" bestFit="1" customWidth="1"/>
    <col min="62" max="63" width="15" bestFit="1" customWidth="1"/>
    <col min="64" max="64" width="14.6640625" bestFit="1" customWidth="1"/>
    <col min="65" max="65" width="15.5546875" bestFit="1" customWidth="1"/>
    <col min="66" max="66" width="13.6640625" bestFit="1" customWidth="1"/>
    <col min="67" max="67" width="14.44140625" bestFit="1" customWidth="1"/>
    <col min="68" max="68" width="15" bestFit="1" customWidth="1"/>
    <col min="69" max="69" width="15.44140625" bestFit="1" customWidth="1"/>
    <col min="70" max="70" width="14.33203125" bestFit="1" customWidth="1"/>
    <col min="71" max="71" width="14.77734375" bestFit="1" customWidth="1"/>
    <col min="72" max="72" width="14.5546875" bestFit="1" customWidth="1"/>
    <col min="73" max="73" width="14.21875" bestFit="1" customWidth="1"/>
    <col min="74" max="74" width="15" bestFit="1" customWidth="1"/>
    <col min="75" max="75" width="14" bestFit="1" customWidth="1"/>
    <col min="76" max="76" width="14.5546875" bestFit="1" customWidth="1"/>
    <col min="77" max="77" width="14.6640625" bestFit="1" customWidth="1"/>
    <col min="78" max="78" width="15.109375" bestFit="1" customWidth="1"/>
    <col min="79" max="79" width="15" bestFit="1" customWidth="1"/>
    <col min="80" max="80" width="14.77734375" bestFit="1" customWidth="1"/>
    <col min="81" max="81" width="14" bestFit="1" customWidth="1"/>
    <col min="82" max="82" width="14.21875" bestFit="1" customWidth="1"/>
    <col min="83" max="83" width="15" bestFit="1" customWidth="1"/>
    <col min="84" max="84" width="14.5546875" bestFit="1" customWidth="1"/>
    <col min="85" max="85" width="14.6640625" bestFit="1" customWidth="1"/>
    <col min="86" max="86" width="15" bestFit="1" customWidth="1"/>
    <col min="87" max="87" width="15.21875" bestFit="1" customWidth="1"/>
    <col min="88" max="88" width="14.109375" bestFit="1" customWidth="1"/>
    <col min="89" max="89" width="14.6640625" bestFit="1" customWidth="1"/>
    <col min="90" max="90" width="14.33203125" bestFit="1" customWidth="1"/>
    <col min="91" max="91" width="15.109375" bestFit="1" customWidth="1"/>
    <col min="92" max="92" width="14.6640625" bestFit="1" customWidth="1"/>
    <col min="93" max="93" width="14.77734375" bestFit="1" customWidth="1"/>
    <col min="94" max="94" width="14.6640625" bestFit="1" customWidth="1"/>
    <col min="95" max="96" width="14.21875" bestFit="1" customWidth="1"/>
    <col min="97" max="97" width="14.88671875" bestFit="1" customWidth="1"/>
    <col min="98" max="98" width="14.44140625" bestFit="1" customWidth="1"/>
    <col min="99" max="99" width="14.109375" bestFit="1" customWidth="1"/>
    <col min="100" max="100" width="15" bestFit="1" customWidth="1"/>
    <col min="101" max="101" width="14.77734375" bestFit="1" customWidth="1"/>
    <col min="102" max="102" width="14.88671875" bestFit="1" customWidth="1"/>
    <col min="103" max="103" width="14.6640625" bestFit="1" customWidth="1"/>
    <col min="104" max="104" width="14.21875" bestFit="1" customWidth="1"/>
    <col min="105" max="105" width="14.6640625" bestFit="1" customWidth="1"/>
    <col min="106" max="106" width="14.77734375" bestFit="1" customWidth="1"/>
    <col min="107" max="107" width="14.88671875" bestFit="1" customWidth="1"/>
    <col min="108" max="108" width="14.77734375" bestFit="1" customWidth="1"/>
    <col min="109" max="109" width="16" bestFit="1" customWidth="1"/>
    <col min="110" max="110" width="15" bestFit="1" customWidth="1"/>
    <col min="111" max="111" width="15.109375" bestFit="1" customWidth="1"/>
    <col min="112" max="112" width="15" bestFit="1" customWidth="1"/>
    <col min="113" max="113" width="15.109375" bestFit="1" customWidth="1"/>
    <col min="114" max="114" width="14.109375" bestFit="1" customWidth="1"/>
    <col min="115" max="115" width="14.88671875" bestFit="1" customWidth="1"/>
    <col min="116" max="117" width="14.77734375" bestFit="1" customWidth="1"/>
    <col min="118" max="118" width="14.6640625" bestFit="1" customWidth="1"/>
    <col min="119" max="119" width="14.77734375" bestFit="1" customWidth="1"/>
    <col min="120" max="120" width="13.88671875" bestFit="1" customWidth="1"/>
    <col min="121" max="122" width="14.77734375" bestFit="1" customWidth="1"/>
    <col min="123" max="123" width="14.6640625" bestFit="1" customWidth="1"/>
    <col min="124" max="124" width="15.5546875" bestFit="1" customWidth="1"/>
    <col min="125" max="125" width="15.21875" bestFit="1" customWidth="1"/>
    <col min="126" max="126" width="14.6640625" bestFit="1" customWidth="1"/>
    <col min="127" max="127" width="15.33203125" bestFit="1" customWidth="1"/>
    <col min="128" max="128" width="13.88671875" bestFit="1" customWidth="1"/>
    <col min="129" max="129" width="14.44140625" bestFit="1" customWidth="1"/>
    <col min="130" max="130" width="14.109375" bestFit="1" customWidth="1"/>
    <col min="131" max="131" width="14.77734375" bestFit="1" customWidth="1"/>
    <col min="132" max="132" width="14.44140625" bestFit="1" customWidth="1"/>
    <col min="133" max="133" width="14.88671875" bestFit="1" customWidth="1"/>
    <col min="134" max="134" width="14.5546875" bestFit="1" customWidth="1"/>
    <col min="135" max="135" width="14.33203125" bestFit="1" customWidth="1"/>
    <col min="136" max="136" width="14.77734375" bestFit="1" customWidth="1"/>
    <col min="137" max="137" width="14.6640625" bestFit="1" customWidth="1"/>
    <col min="138" max="138" width="14.77734375" bestFit="1" customWidth="1"/>
    <col min="139" max="139" width="14.6640625" bestFit="1" customWidth="1"/>
    <col min="140" max="140" width="14.44140625" bestFit="1" customWidth="1"/>
    <col min="141" max="141" width="15.21875" bestFit="1" customWidth="1"/>
    <col min="142" max="142" width="14.77734375" bestFit="1" customWidth="1"/>
    <col min="143" max="143" width="14.5546875" bestFit="1" customWidth="1"/>
    <col min="144" max="144" width="14.77734375" bestFit="1" customWidth="1"/>
    <col min="145" max="145" width="15.21875" bestFit="1" customWidth="1"/>
    <col min="146" max="146" width="14.88671875" bestFit="1" customWidth="1"/>
    <col min="147" max="147" width="14.33203125" bestFit="1" customWidth="1"/>
    <col min="148" max="148" width="14.44140625" bestFit="1" customWidth="1"/>
    <col min="149" max="149" width="14.77734375" bestFit="1" customWidth="1"/>
    <col min="150" max="150" width="14.6640625" bestFit="1" customWidth="1"/>
    <col min="151" max="151" width="14.77734375" bestFit="1" customWidth="1"/>
    <col min="152" max="152" width="14.33203125" bestFit="1" customWidth="1"/>
    <col min="153" max="153" width="14.77734375" bestFit="1" customWidth="1"/>
    <col min="154" max="154" width="14.44140625" bestFit="1" customWidth="1"/>
    <col min="155" max="155" width="14.5546875" bestFit="1" customWidth="1"/>
    <col min="156" max="156" width="14.88671875" bestFit="1" customWidth="1"/>
    <col min="157" max="157" width="14.109375" bestFit="1" customWidth="1"/>
    <col min="158" max="158" width="15.109375" bestFit="1" customWidth="1"/>
    <col min="159" max="159" width="14.44140625" bestFit="1" customWidth="1"/>
    <col min="160" max="160" width="14.5546875" bestFit="1" customWidth="1"/>
    <col min="161" max="161" width="14.6640625" bestFit="1" customWidth="1"/>
    <col min="162" max="163" width="14.44140625" bestFit="1" customWidth="1"/>
    <col min="164" max="164" width="14.6640625" bestFit="1" customWidth="1"/>
    <col min="165" max="165" width="14.21875" bestFit="1" customWidth="1"/>
    <col min="166" max="166" width="14.88671875" bestFit="1" customWidth="1"/>
    <col min="167" max="167" width="14.5546875" bestFit="1" customWidth="1"/>
    <col min="168" max="168" width="15.44140625" bestFit="1" customWidth="1"/>
    <col min="169" max="169" width="14.6640625" bestFit="1" customWidth="1"/>
    <col min="170" max="170" width="14.44140625" bestFit="1" customWidth="1"/>
    <col min="171" max="171" width="15" bestFit="1" customWidth="1"/>
    <col min="172" max="172" width="14.44140625" bestFit="1" customWidth="1"/>
    <col min="173" max="173" width="15.5546875" bestFit="1" customWidth="1"/>
    <col min="174" max="174" width="15.109375" bestFit="1" customWidth="1"/>
    <col min="175" max="175" width="14.77734375" bestFit="1" customWidth="1"/>
    <col min="176" max="176" width="14.44140625" bestFit="1" customWidth="1"/>
    <col min="177" max="177" width="14.33203125" bestFit="1" customWidth="1"/>
    <col min="178" max="178" width="14.6640625" bestFit="1" customWidth="1"/>
    <col min="179" max="179" width="14.5546875" bestFit="1" customWidth="1"/>
    <col min="180" max="180" width="14.77734375" bestFit="1" customWidth="1"/>
    <col min="181" max="181" width="15.33203125" bestFit="1" customWidth="1"/>
    <col min="182" max="182" width="14.77734375" bestFit="1" customWidth="1"/>
    <col min="183" max="183" width="14.5546875" bestFit="1" customWidth="1"/>
    <col min="184" max="184" width="14.6640625" bestFit="1" customWidth="1"/>
    <col min="185" max="185" width="15.33203125" bestFit="1" customWidth="1"/>
    <col min="186" max="186" width="15.44140625" bestFit="1" customWidth="1"/>
    <col min="187" max="187" width="14.5546875" bestFit="1" customWidth="1"/>
    <col min="188" max="188" width="15.21875" bestFit="1" customWidth="1"/>
    <col min="189" max="189" width="14.6640625" bestFit="1" customWidth="1"/>
    <col min="190" max="190" width="15" bestFit="1" customWidth="1"/>
    <col min="191" max="191" width="14.33203125" bestFit="1" customWidth="1"/>
    <col min="192" max="192" width="15.33203125" bestFit="1" customWidth="1"/>
    <col min="193" max="194" width="14.6640625" bestFit="1" customWidth="1"/>
    <col min="195" max="195" width="14.77734375" bestFit="1" customWidth="1"/>
    <col min="196" max="196" width="14.5546875" bestFit="1" customWidth="1"/>
    <col min="197" max="197" width="14.6640625" bestFit="1" customWidth="1"/>
    <col min="198" max="198" width="14.44140625" bestFit="1" customWidth="1"/>
    <col min="199" max="199" width="14.77734375" bestFit="1" customWidth="1"/>
    <col min="200" max="200" width="14.44140625" bestFit="1" customWidth="1"/>
    <col min="201" max="201" width="14.5546875" bestFit="1" customWidth="1"/>
    <col min="202" max="202" width="14.77734375" bestFit="1" customWidth="1"/>
    <col min="203" max="203" width="14.88671875" bestFit="1" customWidth="1"/>
    <col min="204" max="204" width="14.6640625" bestFit="1" customWidth="1"/>
    <col min="205" max="205" width="15.21875" bestFit="1" customWidth="1"/>
    <col min="206" max="206" width="14.77734375" bestFit="1" customWidth="1"/>
    <col min="207" max="207" width="14.5546875" bestFit="1" customWidth="1"/>
    <col min="208" max="208" width="14.33203125" bestFit="1" customWidth="1"/>
    <col min="209" max="209" width="14.5546875" bestFit="1" customWidth="1"/>
    <col min="210" max="210" width="14.6640625" bestFit="1" customWidth="1"/>
    <col min="211" max="211" width="14.77734375" bestFit="1" customWidth="1"/>
    <col min="212" max="212" width="14.44140625" bestFit="1" customWidth="1"/>
    <col min="213" max="213" width="14.77734375" bestFit="1" customWidth="1"/>
    <col min="214" max="216" width="14.6640625" bestFit="1" customWidth="1"/>
    <col min="217" max="217" width="14.5546875" bestFit="1" customWidth="1"/>
    <col min="218" max="218" width="14.21875" bestFit="1" customWidth="1"/>
    <col min="219" max="219" width="14.77734375" bestFit="1" customWidth="1"/>
    <col min="220" max="220" width="15.21875" bestFit="1" customWidth="1"/>
    <col min="221" max="221" width="14.88671875" bestFit="1" customWidth="1"/>
    <col min="222" max="222" width="15.109375" bestFit="1" customWidth="1"/>
    <col min="223" max="223" width="15.5546875" bestFit="1" customWidth="1"/>
    <col min="224" max="224" width="15.44140625" bestFit="1" customWidth="1"/>
    <col min="225" max="225" width="14.88671875" bestFit="1" customWidth="1"/>
    <col min="226" max="226" width="14.77734375" bestFit="1" customWidth="1"/>
    <col min="227" max="227" width="14.6640625" bestFit="1" customWidth="1"/>
    <col min="228" max="228" width="14.33203125" bestFit="1" customWidth="1"/>
    <col min="229" max="230" width="14.6640625" bestFit="1" customWidth="1"/>
    <col min="231" max="231" width="14.88671875" bestFit="1" customWidth="1"/>
    <col min="232" max="232" width="14" bestFit="1" customWidth="1"/>
    <col min="233" max="234" width="14.6640625" bestFit="1" customWidth="1"/>
    <col min="235" max="235" width="14.88671875" bestFit="1" customWidth="1"/>
    <col min="236" max="237" width="14.5546875" bestFit="1" customWidth="1"/>
    <col min="238" max="238" width="15.44140625" bestFit="1" customWidth="1"/>
    <col min="239" max="239" width="14.33203125" bestFit="1" customWidth="1"/>
    <col min="240" max="240" width="14.88671875" bestFit="1" customWidth="1"/>
    <col min="241" max="241" width="14.6640625" bestFit="1" customWidth="1"/>
    <col min="242" max="242" width="15" bestFit="1" customWidth="1"/>
    <col min="243" max="243" width="14" bestFit="1" customWidth="1"/>
    <col min="244" max="244" width="14.109375" bestFit="1" customWidth="1"/>
    <col min="245" max="245" width="13.88671875" bestFit="1" customWidth="1"/>
    <col min="246" max="247" width="14.77734375" bestFit="1" customWidth="1"/>
    <col min="248" max="250" width="14.6640625" bestFit="1" customWidth="1"/>
    <col min="251" max="252" width="14.44140625" bestFit="1" customWidth="1"/>
    <col min="253" max="253" width="14.6640625" bestFit="1" customWidth="1"/>
    <col min="254" max="254" width="14.44140625" bestFit="1" customWidth="1"/>
    <col min="255" max="255" width="14.6640625" bestFit="1" customWidth="1"/>
    <col min="256" max="256" width="15.44140625" bestFit="1" customWidth="1"/>
    <col min="257" max="257" width="14.6640625" bestFit="1" customWidth="1"/>
    <col min="258" max="258" width="14.109375" bestFit="1" customWidth="1"/>
    <col min="259" max="259" width="15" bestFit="1" customWidth="1"/>
    <col min="260" max="260" width="14.6640625" bestFit="1" customWidth="1"/>
    <col min="261" max="261" width="15.21875" bestFit="1" customWidth="1"/>
    <col min="262" max="262" width="14.5546875" bestFit="1" customWidth="1"/>
    <col min="263" max="263" width="15" bestFit="1" customWidth="1"/>
    <col min="264" max="265" width="14.77734375" bestFit="1" customWidth="1"/>
    <col min="266" max="266" width="14.44140625" bestFit="1" customWidth="1"/>
    <col min="267" max="267" width="15.21875" bestFit="1" customWidth="1"/>
    <col min="268" max="268" width="14.44140625" bestFit="1" customWidth="1"/>
    <col min="269" max="269" width="14.88671875" bestFit="1" customWidth="1"/>
    <col min="270" max="270" width="14.33203125" bestFit="1" customWidth="1"/>
    <col min="271" max="271" width="14.44140625" bestFit="1" customWidth="1"/>
    <col min="272" max="272" width="14.88671875" bestFit="1" customWidth="1"/>
    <col min="273" max="275" width="14.77734375" bestFit="1" customWidth="1"/>
    <col min="276" max="276" width="14.6640625" bestFit="1" customWidth="1"/>
    <col min="277" max="277" width="14.88671875" bestFit="1" customWidth="1"/>
    <col min="278" max="278" width="14.6640625" bestFit="1" customWidth="1"/>
    <col min="279" max="279" width="15" bestFit="1" customWidth="1"/>
    <col min="280" max="281" width="14.6640625" bestFit="1" customWidth="1"/>
    <col min="282" max="282" width="14.21875" bestFit="1" customWidth="1"/>
    <col min="283" max="283" width="15.109375" bestFit="1" customWidth="1"/>
    <col min="284" max="284" width="14.5546875" bestFit="1" customWidth="1"/>
    <col min="285" max="285" width="14.88671875" bestFit="1" customWidth="1"/>
    <col min="286" max="286" width="14.6640625" bestFit="1" customWidth="1"/>
    <col min="287" max="287" width="15.109375" bestFit="1" customWidth="1"/>
    <col min="288" max="288" width="14.88671875" bestFit="1" customWidth="1"/>
    <col min="289" max="289" width="14.5546875" bestFit="1" customWidth="1"/>
    <col min="290" max="290" width="14" bestFit="1" customWidth="1"/>
    <col min="291" max="291" width="14.33203125" bestFit="1" customWidth="1"/>
    <col min="292" max="292" width="15" bestFit="1" customWidth="1"/>
    <col min="293" max="293" width="14.44140625" bestFit="1" customWidth="1"/>
    <col min="294" max="294" width="14.109375" bestFit="1" customWidth="1"/>
    <col min="295" max="295" width="14.88671875" bestFit="1" customWidth="1"/>
    <col min="296" max="296" width="14.77734375" bestFit="1" customWidth="1"/>
    <col min="297" max="297" width="14.5546875" bestFit="1" customWidth="1"/>
    <col min="298" max="298" width="14.88671875" bestFit="1" customWidth="1"/>
    <col min="299" max="299" width="15.5546875" bestFit="1" customWidth="1"/>
    <col min="300" max="300" width="14.77734375" bestFit="1" customWidth="1"/>
    <col min="301" max="301" width="14.6640625" bestFit="1" customWidth="1"/>
    <col min="302" max="302" width="14.77734375" bestFit="1" customWidth="1"/>
    <col min="303" max="303" width="14.88671875" bestFit="1" customWidth="1"/>
    <col min="304" max="304" width="14.6640625" bestFit="1" customWidth="1"/>
    <col min="305" max="305" width="14.21875" bestFit="1" customWidth="1"/>
    <col min="306" max="306" width="15.5546875" bestFit="1" customWidth="1"/>
    <col min="307" max="307" width="15" bestFit="1" customWidth="1"/>
    <col min="308" max="308" width="14.88671875" bestFit="1" customWidth="1"/>
    <col min="309" max="309" width="14.44140625" bestFit="1" customWidth="1"/>
    <col min="310" max="310" width="14.5546875" bestFit="1" customWidth="1"/>
    <col min="311" max="311" width="15" bestFit="1" customWidth="1"/>
    <col min="312" max="312" width="14.77734375" bestFit="1" customWidth="1"/>
    <col min="313" max="314" width="14.5546875" bestFit="1" customWidth="1"/>
    <col min="315" max="315" width="14.6640625" bestFit="1" customWidth="1"/>
    <col min="316" max="316" width="14.77734375" bestFit="1" customWidth="1"/>
    <col min="317" max="317" width="13.6640625" bestFit="1" customWidth="1"/>
    <col min="318" max="318" width="14.33203125" bestFit="1" customWidth="1"/>
    <col min="319" max="319" width="14.77734375" bestFit="1" customWidth="1"/>
    <col min="320" max="320" width="14.44140625" bestFit="1" customWidth="1"/>
    <col min="321" max="321" width="14.5546875" bestFit="1" customWidth="1"/>
    <col min="322" max="322" width="15.5546875" bestFit="1" customWidth="1"/>
    <col min="323" max="324" width="14.6640625" bestFit="1" customWidth="1"/>
    <col min="325" max="325" width="15.33203125" bestFit="1" customWidth="1"/>
    <col min="326" max="327" width="14.5546875" bestFit="1" customWidth="1"/>
    <col min="328" max="328" width="15.109375" bestFit="1" customWidth="1"/>
    <col min="329" max="329" width="14.6640625" bestFit="1" customWidth="1"/>
    <col min="330" max="330" width="15.33203125" bestFit="1" customWidth="1"/>
    <col min="331" max="331" width="13.77734375" bestFit="1" customWidth="1"/>
    <col min="332" max="332" width="15.109375" bestFit="1" customWidth="1"/>
    <col min="333" max="333" width="15" bestFit="1" customWidth="1"/>
    <col min="334" max="334" width="14.88671875" bestFit="1" customWidth="1"/>
    <col min="335" max="335" width="15.109375" bestFit="1" customWidth="1"/>
    <col min="336" max="337" width="14.88671875" bestFit="1" customWidth="1"/>
    <col min="338" max="338" width="15.33203125" bestFit="1" customWidth="1"/>
    <col min="339" max="339" width="16" bestFit="1" customWidth="1"/>
    <col min="340" max="340" width="15.44140625" bestFit="1" customWidth="1"/>
    <col min="341" max="341" width="14.109375" bestFit="1" customWidth="1"/>
    <col min="342" max="342" width="14.33203125" bestFit="1" customWidth="1"/>
    <col min="343" max="343" width="15.21875" bestFit="1" customWidth="1"/>
    <col min="344" max="344" width="14.21875" bestFit="1" customWidth="1"/>
    <col min="345" max="345" width="14.77734375" bestFit="1" customWidth="1"/>
    <col min="346" max="346" width="14.44140625" bestFit="1" customWidth="1"/>
    <col min="347" max="347" width="14.109375" bestFit="1" customWidth="1"/>
    <col min="348" max="348" width="15.44140625" bestFit="1" customWidth="1"/>
    <col min="349" max="349" width="15.109375" bestFit="1" customWidth="1"/>
    <col min="350" max="350" width="14.77734375" bestFit="1" customWidth="1"/>
    <col min="351" max="352" width="14.5546875" bestFit="1" customWidth="1"/>
    <col min="353" max="353" width="14.88671875" bestFit="1" customWidth="1"/>
    <col min="354" max="354" width="14.109375" bestFit="1" customWidth="1"/>
    <col min="355" max="355" width="14.21875" bestFit="1" customWidth="1"/>
    <col min="356" max="356" width="14" bestFit="1" customWidth="1"/>
    <col min="357" max="357" width="15" bestFit="1" customWidth="1"/>
    <col min="358" max="358" width="14.88671875" bestFit="1" customWidth="1"/>
    <col min="359" max="359" width="15" bestFit="1" customWidth="1"/>
    <col min="360" max="360" width="14.33203125" bestFit="1" customWidth="1"/>
    <col min="361" max="361" width="14.6640625" bestFit="1" customWidth="1"/>
    <col min="362" max="362" width="15.5546875" bestFit="1" customWidth="1"/>
    <col min="363" max="363" width="14.44140625" bestFit="1" customWidth="1"/>
    <col min="364" max="364" width="15.21875" bestFit="1" customWidth="1"/>
    <col min="365" max="366" width="14.44140625" bestFit="1" customWidth="1"/>
    <col min="367" max="367" width="15" bestFit="1" customWidth="1"/>
    <col min="368" max="368" width="14.5546875" bestFit="1" customWidth="1"/>
    <col min="369" max="369" width="14.6640625" bestFit="1" customWidth="1"/>
    <col min="370" max="370" width="15.109375" bestFit="1" customWidth="1"/>
    <col min="371" max="371" width="14.33203125" bestFit="1" customWidth="1"/>
    <col min="372" max="372" width="15.21875" bestFit="1" customWidth="1"/>
    <col min="373" max="373" width="14.77734375" bestFit="1" customWidth="1"/>
    <col min="374" max="374" width="15" bestFit="1" customWidth="1"/>
    <col min="375" max="375" width="14.6640625" bestFit="1" customWidth="1"/>
    <col min="376" max="376" width="15" bestFit="1" customWidth="1"/>
    <col min="377" max="379" width="14.6640625" bestFit="1" customWidth="1"/>
    <col min="380" max="380" width="15.44140625" bestFit="1" customWidth="1"/>
    <col min="381" max="381" width="14.88671875" bestFit="1" customWidth="1"/>
    <col min="382" max="382" width="14.6640625" bestFit="1" customWidth="1"/>
    <col min="383" max="383" width="15" bestFit="1" customWidth="1"/>
    <col min="384" max="384" width="14.33203125" bestFit="1" customWidth="1"/>
    <col min="385" max="385" width="15.33203125" bestFit="1" customWidth="1"/>
    <col min="386" max="386" width="15.5546875" bestFit="1" customWidth="1"/>
    <col min="387" max="387" width="15" bestFit="1" customWidth="1"/>
    <col min="388" max="388" width="14.77734375" bestFit="1" customWidth="1"/>
    <col min="389" max="389" width="15" bestFit="1" customWidth="1"/>
    <col min="390" max="390" width="14.5546875" bestFit="1" customWidth="1"/>
    <col min="391" max="391" width="15.33203125" bestFit="1" customWidth="1"/>
    <col min="392" max="392" width="14.5546875" bestFit="1" customWidth="1"/>
    <col min="393" max="393" width="15.33203125" bestFit="1" customWidth="1"/>
    <col min="394" max="394" width="14.6640625" bestFit="1" customWidth="1"/>
    <col min="395" max="395" width="15.5546875" bestFit="1" customWidth="1"/>
    <col min="396" max="396" width="15" bestFit="1" customWidth="1"/>
    <col min="397" max="397" width="14.77734375" bestFit="1" customWidth="1"/>
    <col min="398" max="398" width="14.6640625" bestFit="1" customWidth="1"/>
    <col min="399" max="399" width="14" bestFit="1" customWidth="1"/>
    <col min="400" max="400" width="15.21875" bestFit="1" customWidth="1"/>
    <col min="401" max="402" width="15.109375" bestFit="1" customWidth="1"/>
    <col min="403" max="403" width="15.21875" bestFit="1" customWidth="1"/>
    <col min="404" max="404" width="14.21875" bestFit="1" customWidth="1"/>
    <col min="405" max="405" width="15.21875" bestFit="1" customWidth="1"/>
    <col min="406" max="406" width="14.77734375" bestFit="1" customWidth="1"/>
    <col min="407" max="407" width="13.88671875" bestFit="1" customWidth="1"/>
    <col min="408" max="409" width="14.33203125" bestFit="1" customWidth="1"/>
    <col min="410" max="410" width="14.6640625" bestFit="1" customWidth="1"/>
    <col min="411" max="411" width="14.33203125" bestFit="1" customWidth="1"/>
    <col min="412" max="414" width="14.5546875" bestFit="1" customWidth="1"/>
    <col min="415" max="415" width="15.21875" bestFit="1" customWidth="1"/>
    <col min="416" max="416" width="14" bestFit="1" customWidth="1"/>
    <col min="417" max="417" width="14.33203125" bestFit="1" customWidth="1"/>
    <col min="418" max="418" width="14.21875" bestFit="1" customWidth="1"/>
    <col min="419" max="419" width="14.88671875" bestFit="1" customWidth="1"/>
    <col min="420" max="420" width="14.21875" bestFit="1" customWidth="1"/>
    <col min="421" max="422" width="14.6640625" bestFit="1" customWidth="1"/>
    <col min="423" max="423" width="14.77734375" bestFit="1" customWidth="1"/>
    <col min="424" max="424" width="14.33203125" bestFit="1" customWidth="1"/>
    <col min="425" max="425" width="14.6640625" bestFit="1" customWidth="1"/>
    <col min="426" max="426" width="14.77734375" bestFit="1" customWidth="1"/>
    <col min="427" max="427" width="14.5546875" bestFit="1" customWidth="1"/>
    <col min="428" max="428" width="14.33203125" bestFit="1" customWidth="1"/>
    <col min="429" max="429" width="14.6640625" bestFit="1" customWidth="1"/>
    <col min="430" max="430" width="14.88671875" bestFit="1" customWidth="1"/>
    <col min="431" max="431" width="14.77734375" bestFit="1" customWidth="1"/>
    <col min="432" max="432" width="14.44140625" bestFit="1" customWidth="1"/>
    <col min="433" max="433" width="14.109375" bestFit="1" customWidth="1"/>
    <col min="434" max="434" width="14.6640625" bestFit="1" customWidth="1"/>
    <col min="435" max="435" width="14.77734375" bestFit="1" customWidth="1"/>
    <col min="436" max="436" width="14.6640625" bestFit="1" customWidth="1"/>
    <col min="437" max="437" width="14.88671875" bestFit="1" customWidth="1"/>
    <col min="438" max="438" width="15.33203125" bestFit="1" customWidth="1"/>
    <col min="439" max="439" width="14.88671875" bestFit="1" customWidth="1"/>
    <col min="440" max="440" width="14" bestFit="1" customWidth="1"/>
    <col min="441" max="441" width="15.44140625" bestFit="1" customWidth="1"/>
    <col min="442" max="442" width="14.77734375" bestFit="1" customWidth="1"/>
    <col min="443" max="443" width="14.44140625" bestFit="1" customWidth="1"/>
    <col min="444" max="444" width="15.109375" bestFit="1" customWidth="1"/>
    <col min="445" max="445" width="14.77734375" bestFit="1" customWidth="1"/>
    <col min="446" max="446" width="14.44140625" bestFit="1" customWidth="1"/>
    <col min="447" max="448" width="14.5546875" bestFit="1" customWidth="1"/>
    <col min="449" max="449" width="14.88671875" bestFit="1" customWidth="1"/>
    <col min="450" max="450" width="14.77734375" bestFit="1" customWidth="1"/>
    <col min="451" max="451" width="15.21875" bestFit="1" customWidth="1"/>
    <col min="452" max="452" width="14.6640625" bestFit="1" customWidth="1"/>
    <col min="453" max="453" width="14.44140625" bestFit="1" customWidth="1"/>
    <col min="454" max="455" width="14.88671875" bestFit="1" customWidth="1"/>
    <col min="456" max="456" width="15.5546875" bestFit="1" customWidth="1"/>
    <col min="457" max="457" width="14.5546875" bestFit="1" customWidth="1"/>
    <col min="458" max="458" width="14.33203125" bestFit="1" customWidth="1"/>
    <col min="459" max="459" width="14.88671875" bestFit="1" customWidth="1"/>
    <col min="460" max="460" width="15.5546875" bestFit="1" customWidth="1"/>
    <col min="461" max="461" width="14.5546875" bestFit="1" customWidth="1"/>
    <col min="462" max="462" width="14" bestFit="1" customWidth="1"/>
    <col min="463" max="463" width="14.44140625" bestFit="1" customWidth="1"/>
    <col min="464" max="464" width="14.88671875" bestFit="1" customWidth="1"/>
    <col min="465" max="465" width="14.21875" bestFit="1" customWidth="1"/>
    <col min="466" max="466" width="14.77734375" bestFit="1" customWidth="1"/>
    <col min="467" max="467" width="15.44140625" bestFit="1" customWidth="1"/>
    <col min="468" max="468" width="14.5546875" bestFit="1" customWidth="1"/>
    <col min="469" max="469" width="14.44140625" bestFit="1" customWidth="1"/>
    <col min="470" max="470" width="14" bestFit="1" customWidth="1"/>
    <col min="471" max="471" width="14.6640625" bestFit="1" customWidth="1"/>
    <col min="472" max="472" width="14.88671875" bestFit="1" customWidth="1"/>
    <col min="473" max="473" width="14.44140625" bestFit="1" customWidth="1"/>
    <col min="474" max="474" width="14.33203125" bestFit="1" customWidth="1"/>
    <col min="475" max="475" width="14.109375" bestFit="1" customWidth="1"/>
    <col min="476" max="476" width="14.5546875" bestFit="1" customWidth="1"/>
    <col min="477" max="477" width="14.88671875" bestFit="1" customWidth="1"/>
    <col min="478" max="478" width="14.77734375" bestFit="1" customWidth="1"/>
    <col min="479" max="479" width="14.6640625" bestFit="1" customWidth="1"/>
    <col min="480" max="480" width="14.5546875" bestFit="1" customWidth="1"/>
    <col min="481" max="481" width="14.44140625" bestFit="1" customWidth="1"/>
    <col min="482" max="482" width="14.5546875" bestFit="1" customWidth="1"/>
    <col min="483" max="483" width="14.88671875" bestFit="1" customWidth="1"/>
    <col min="484" max="484" width="14.6640625" bestFit="1" customWidth="1"/>
    <col min="485" max="485" width="14.33203125" bestFit="1" customWidth="1"/>
    <col min="486" max="486" width="15.5546875" bestFit="1" customWidth="1"/>
    <col min="487" max="487" width="14.77734375" bestFit="1" customWidth="1"/>
    <col min="488" max="488" width="14.5546875" bestFit="1" customWidth="1"/>
    <col min="489" max="489" width="14.77734375" bestFit="1" customWidth="1"/>
    <col min="490" max="490" width="14.5546875" bestFit="1" customWidth="1"/>
    <col min="491" max="491" width="15" bestFit="1" customWidth="1"/>
    <col min="492" max="492" width="14.6640625" bestFit="1" customWidth="1"/>
    <col min="493" max="493" width="14.77734375" bestFit="1" customWidth="1"/>
    <col min="494" max="494" width="14.21875" bestFit="1" customWidth="1"/>
    <col min="495" max="495" width="14.6640625" bestFit="1" customWidth="1"/>
    <col min="496" max="497" width="14.5546875" bestFit="1" customWidth="1"/>
    <col min="498" max="498" width="14.6640625" bestFit="1" customWidth="1"/>
    <col min="499" max="499" width="15" bestFit="1" customWidth="1"/>
    <col min="500" max="500" width="15.109375" bestFit="1" customWidth="1"/>
    <col min="501" max="501" width="15.33203125" bestFit="1" customWidth="1"/>
    <col min="502" max="502" width="15.5546875" bestFit="1" customWidth="1"/>
    <col min="503" max="503" width="14.77734375" bestFit="1" customWidth="1"/>
    <col min="504" max="504" width="14.21875" bestFit="1" customWidth="1"/>
    <col min="505" max="506" width="14.77734375" bestFit="1" customWidth="1"/>
    <col min="507" max="507" width="14.6640625" bestFit="1" customWidth="1"/>
    <col min="508" max="508" width="14.33203125" bestFit="1" customWidth="1"/>
    <col min="509" max="510" width="14.44140625" bestFit="1" customWidth="1"/>
    <col min="511" max="512" width="14.77734375" bestFit="1" customWidth="1"/>
    <col min="513" max="513" width="15.109375" bestFit="1" customWidth="1"/>
    <col min="514" max="514" width="14.44140625" bestFit="1" customWidth="1"/>
    <col min="515" max="515" width="14.77734375" bestFit="1" customWidth="1"/>
    <col min="516" max="516" width="14.5546875" bestFit="1" customWidth="1"/>
    <col min="517" max="517" width="15.33203125" bestFit="1" customWidth="1"/>
    <col min="518" max="521" width="14.77734375" bestFit="1" customWidth="1"/>
    <col min="522" max="522" width="14.6640625" bestFit="1" customWidth="1"/>
    <col min="523" max="523" width="14.77734375" bestFit="1" customWidth="1"/>
    <col min="524" max="524" width="14.6640625" bestFit="1" customWidth="1"/>
    <col min="525" max="525" width="14.33203125" bestFit="1" customWidth="1"/>
    <col min="526" max="526" width="15" bestFit="1" customWidth="1"/>
    <col min="527" max="527" width="14.77734375" bestFit="1" customWidth="1"/>
    <col min="528" max="528" width="15.21875" bestFit="1" customWidth="1"/>
    <col min="529" max="529" width="14.88671875" bestFit="1" customWidth="1"/>
    <col min="530" max="530" width="14.77734375" bestFit="1" customWidth="1"/>
    <col min="531" max="531" width="14.33203125" bestFit="1" customWidth="1"/>
    <col min="532" max="532" width="14.5546875" bestFit="1" customWidth="1"/>
    <col min="533" max="533" width="15.5546875" bestFit="1" customWidth="1"/>
    <col min="534" max="534" width="14.6640625" bestFit="1" customWidth="1"/>
    <col min="535" max="535" width="14.109375" bestFit="1" customWidth="1"/>
    <col min="536" max="536" width="14.33203125" bestFit="1" customWidth="1"/>
    <col min="537" max="537" width="15" bestFit="1" customWidth="1"/>
    <col min="538" max="538" width="14.6640625" bestFit="1" customWidth="1"/>
    <col min="539" max="539" width="14.5546875" bestFit="1" customWidth="1"/>
    <col min="540" max="540" width="14.6640625" bestFit="1" customWidth="1"/>
    <col min="541" max="541" width="14.77734375" bestFit="1" customWidth="1"/>
    <col min="542" max="542" width="13.88671875" bestFit="1" customWidth="1"/>
    <col min="543" max="543" width="14.33203125" bestFit="1" customWidth="1"/>
    <col min="544" max="544" width="15.21875" bestFit="1" customWidth="1"/>
    <col min="545" max="546" width="14.6640625" bestFit="1" customWidth="1"/>
    <col min="547" max="547" width="15" bestFit="1" customWidth="1"/>
    <col min="548" max="548" width="14.77734375" bestFit="1" customWidth="1"/>
    <col min="549" max="549" width="14.88671875" bestFit="1" customWidth="1"/>
    <col min="550" max="550" width="14.6640625" bestFit="1" customWidth="1"/>
    <col min="551" max="551" width="14.88671875" bestFit="1" customWidth="1"/>
    <col min="552" max="553" width="14.5546875" bestFit="1" customWidth="1"/>
    <col min="554" max="554" width="15.5546875" bestFit="1" customWidth="1"/>
    <col min="555" max="555" width="14" bestFit="1" customWidth="1"/>
    <col min="556" max="556" width="14.21875" bestFit="1" customWidth="1"/>
    <col min="557" max="557" width="14.88671875" bestFit="1" customWidth="1"/>
    <col min="558" max="558" width="14.5546875" bestFit="1" customWidth="1"/>
    <col min="559" max="559" width="15.5546875" bestFit="1" customWidth="1"/>
    <col min="560" max="560" width="14.6640625" bestFit="1" customWidth="1"/>
    <col min="561" max="561" width="13.5546875" bestFit="1" customWidth="1"/>
    <col min="562" max="562" width="14.77734375" bestFit="1" customWidth="1"/>
    <col min="563" max="563" width="15" bestFit="1" customWidth="1"/>
    <col min="564" max="564" width="14.77734375" bestFit="1" customWidth="1"/>
    <col min="565" max="566" width="14.6640625" bestFit="1" customWidth="1"/>
    <col min="567" max="567" width="15.109375" bestFit="1" customWidth="1"/>
    <col min="568" max="568" width="15" bestFit="1" customWidth="1"/>
    <col min="569" max="569" width="14.44140625" bestFit="1" customWidth="1"/>
    <col min="570" max="570" width="14.88671875" bestFit="1" customWidth="1"/>
    <col min="571" max="571" width="14.6640625" bestFit="1" customWidth="1"/>
    <col min="572" max="572" width="14.77734375" bestFit="1" customWidth="1"/>
    <col min="573" max="573" width="15.44140625" bestFit="1" customWidth="1"/>
    <col min="574" max="574" width="15.109375" bestFit="1" customWidth="1"/>
    <col min="575" max="575" width="15.44140625" bestFit="1" customWidth="1"/>
    <col min="576" max="576" width="16" bestFit="1" customWidth="1"/>
    <col min="577" max="577" width="14.5546875" bestFit="1" customWidth="1"/>
    <col min="578" max="578" width="13.5546875" bestFit="1" customWidth="1"/>
    <col min="579" max="579" width="14.88671875" bestFit="1" customWidth="1"/>
    <col min="580" max="580" width="15.109375" bestFit="1" customWidth="1"/>
    <col min="581" max="581" width="14.5546875" bestFit="1" customWidth="1"/>
    <col min="582" max="582" width="14.33203125" bestFit="1" customWidth="1"/>
    <col min="583" max="583" width="14.5546875" bestFit="1" customWidth="1"/>
    <col min="584" max="584" width="15.44140625" bestFit="1" customWidth="1"/>
    <col min="585" max="585" width="15.5546875" bestFit="1" customWidth="1"/>
    <col min="586" max="586" width="15.21875" bestFit="1" customWidth="1"/>
    <col min="587" max="587" width="14.88671875" bestFit="1" customWidth="1"/>
    <col min="588" max="588" width="14.6640625" bestFit="1" customWidth="1"/>
    <col min="589" max="589" width="14.5546875" bestFit="1" customWidth="1"/>
    <col min="590" max="590" width="15.5546875" bestFit="1" customWidth="1"/>
    <col min="591" max="591" width="14.88671875" bestFit="1" customWidth="1"/>
    <col min="592" max="592" width="14.6640625" bestFit="1" customWidth="1"/>
    <col min="593" max="593" width="14.77734375" bestFit="1" customWidth="1"/>
    <col min="594" max="594" width="14.33203125" bestFit="1" customWidth="1"/>
    <col min="595" max="595" width="14.77734375" bestFit="1" customWidth="1"/>
    <col min="596" max="596" width="14.6640625" bestFit="1" customWidth="1"/>
    <col min="597" max="597" width="14.5546875" bestFit="1" customWidth="1"/>
    <col min="598" max="598" width="15.109375" bestFit="1" customWidth="1"/>
    <col min="599" max="599" width="14.6640625" bestFit="1" customWidth="1"/>
    <col min="600" max="600" width="15.109375" bestFit="1" customWidth="1"/>
    <col min="601" max="601" width="14.88671875" bestFit="1" customWidth="1"/>
    <col min="602" max="602" width="14.77734375" bestFit="1" customWidth="1"/>
    <col min="603" max="603" width="15.44140625" bestFit="1" customWidth="1"/>
    <col min="604" max="604" width="15.33203125" bestFit="1" customWidth="1"/>
    <col min="605" max="605" width="14.6640625" bestFit="1" customWidth="1"/>
    <col min="606" max="606" width="14.5546875" bestFit="1" customWidth="1"/>
    <col min="607" max="607" width="14.6640625" bestFit="1" customWidth="1"/>
    <col min="608" max="608" width="14.5546875" bestFit="1" customWidth="1"/>
    <col min="609" max="609" width="14.109375" bestFit="1" customWidth="1"/>
    <col min="610" max="610" width="14.6640625" bestFit="1" customWidth="1"/>
    <col min="611" max="611" width="15.109375" bestFit="1" customWidth="1"/>
    <col min="612" max="612" width="14.77734375" bestFit="1" customWidth="1"/>
    <col min="613" max="613" width="14.44140625" bestFit="1" customWidth="1"/>
    <col min="614" max="614" width="14.77734375" bestFit="1" customWidth="1"/>
    <col min="615" max="615" width="15.109375" bestFit="1" customWidth="1"/>
    <col min="616" max="616" width="14.33203125" bestFit="1" customWidth="1"/>
    <col min="617" max="617" width="15" bestFit="1" customWidth="1"/>
    <col min="618" max="618" width="14.109375" bestFit="1" customWidth="1"/>
    <col min="619" max="620" width="14.6640625" bestFit="1" customWidth="1"/>
    <col min="621" max="621" width="14.77734375" bestFit="1" customWidth="1"/>
    <col min="622" max="622" width="15.33203125" bestFit="1" customWidth="1"/>
    <col min="623" max="623" width="14.44140625" bestFit="1" customWidth="1"/>
    <col min="624" max="624" width="15.44140625" bestFit="1" customWidth="1"/>
    <col min="625" max="626" width="14.88671875" bestFit="1" customWidth="1"/>
    <col min="627" max="627" width="14.5546875" bestFit="1" customWidth="1"/>
    <col min="628" max="628" width="14.109375" bestFit="1" customWidth="1"/>
    <col min="629" max="629" width="15.44140625" bestFit="1" customWidth="1"/>
    <col min="630" max="630" width="14.21875" bestFit="1" customWidth="1"/>
    <col min="631" max="631" width="15.5546875" bestFit="1" customWidth="1"/>
    <col min="632" max="632" width="14.6640625" bestFit="1" customWidth="1"/>
    <col min="633" max="633" width="14.77734375" bestFit="1" customWidth="1"/>
    <col min="634" max="634" width="14.5546875" bestFit="1" customWidth="1"/>
    <col min="635" max="635" width="14.77734375" bestFit="1" customWidth="1"/>
    <col min="636" max="636" width="14.5546875" bestFit="1" customWidth="1"/>
    <col min="637" max="637" width="14.44140625" bestFit="1" customWidth="1"/>
    <col min="638" max="638" width="15.21875" bestFit="1" customWidth="1"/>
    <col min="639" max="639" width="14.44140625" bestFit="1" customWidth="1"/>
    <col min="640" max="641" width="14.77734375" bestFit="1" customWidth="1"/>
    <col min="642" max="643" width="14.88671875" bestFit="1" customWidth="1"/>
    <col min="644" max="644" width="15" bestFit="1" customWidth="1"/>
    <col min="645" max="645" width="15.21875" bestFit="1" customWidth="1"/>
    <col min="646" max="646" width="14" bestFit="1" customWidth="1"/>
    <col min="647" max="647" width="14.77734375" bestFit="1" customWidth="1"/>
    <col min="648" max="648" width="14.5546875" bestFit="1" customWidth="1"/>
    <col min="649" max="649" width="14.6640625" bestFit="1" customWidth="1"/>
    <col min="650" max="650" width="14.88671875" bestFit="1" customWidth="1"/>
    <col min="651" max="651" width="14.77734375" bestFit="1" customWidth="1"/>
    <col min="652" max="652" width="15" bestFit="1" customWidth="1"/>
    <col min="653" max="653" width="14.77734375" bestFit="1" customWidth="1"/>
    <col min="654" max="654" width="14.6640625" bestFit="1" customWidth="1"/>
    <col min="655" max="656" width="14.109375" bestFit="1" customWidth="1"/>
    <col min="657" max="657" width="14.6640625" bestFit="1" customWidth="1"/>
    <col min="658" max="658" width="14.5546875" bestFit="1" customWidth="1"/>
    <col min="659" max="659" width="15.44140625" bestFit="1" customWidth="1"/>
    <col min="660" max="660" width="14.77734375" bestFit="1" customWidth="1"/>
    <col min="661" max="661" width="15.109375" bestFit="1" customWidth="1"/>
    <col min="662" max="662" width="15.21875" bestFit="1" customWidth="1"/>
    <col min="663" max="663" width="14.109375" bestFit="1" customWidth="1"/>
    <col min="664" max="664" width="14.21875" bestFit="1" customWidth="1"/>
    <col min="665" max="665" width="14.88671875" bestFit="1" customWidth="1"/>
    <col min="666" max="666" width="14.44140625" bestFit="1" customWidth="1"/>
    <col min="667" max="667" width="15.44140625" bestFit="1" customWidth="1"/>
    <col min="668" max="668" width="14.33203125" bestFit="1" customWidth="1"/>
    <col min="669" max="669" width="14.77734375" bestFit="1" customWidth="1"/>
    <col min="670" max="670" width="15.33203125" bestFit="1" customWidth="1"/>
    <col min="671" max="671" width="14.77734375" bestFit="1" customWidth="1"/>
    <col min="672" max="672" width="14.88671875" bestFit="1" customWidth="1"/>
    <col min="673" max="673" width="14.44140625" bestFit="1" customWidth="1"/>
    <col min="674" max="674" width="14.77734375" bestFit="1" customWidth="1"/>
    <col min="675" max="675" width="15.5546875" bestFit="1" customWidth="1"/>
    <col min="676" max="676" width="15.44140625" bestFit="1" customWidth="1"/>
    <col min="677" max="677" width="14.44140625" bestFit="1" customWidth="1"/>
    <col min="678" max="678" width="14" bestFit="1" customWidth="1"/>
    <col min="679" max="679" width="14.6640625" bestFit="1" customWidth="1"/>
    <col min="680" max="680" width="14.44140625" bestFit="1" customWidth="1"/>
    <col min="681" max="681" width="14.77734375" bestFit="1" customWidth="1"/>
    <col min="682" max="682" width="14.6640625" bestFit="1" customWidth="1"/>
    <col min="683" max="683" width="14.44140625" bestFit="1" customWidth="1"/>
    <col min="684" max="684" width="14.109375" bestFit="1" customWidth="1"/>
    <col min="685" max="685" width="14.44140625" bestFit="1" customWidth="1"/>
    <col min="686" max="686" width="14.6640625" bestFit="1" customWidth="1"/>
    <col min="687" max="687" width="14.5546875" bestFit="1" customWidth="1"/>
    <col min="688" max="688" width="15.109375" bestFit="1" customWidth="1"/>
    <col min="689" max="689" width="14.33203125" bestFit="1" customWidth="1"/>
    <col min="690" max="690" width="15" bestFit="1" customWidth="1"/>
    <col min="691" max="691" width="13.5546875" bestFit="1" customWidth="1"/>
    <col min="692" max="692" width="14.109375" bestFit="1" customWidth="1"/>
    <col min="693" max="693" width="14.44140625" bestFit="1" customWidth="1"/>
    <col min="694" max="696" width="14.6640625" bestFit="1" customWidth="1"/>
    <col min="697" max="697" width="15" bestFit="1" customWidth="1"/>
    <col min="698" max="698" width="14.77734375" bestFit="1" customWidth="1"/>
    <col min="699" max="699" width="14.109375" bestFit="1" customWidth="1"/>
    <col min="700" max="700" width="14.88671875" bestFit="1" customWidth="1"/>
    <col min="701" max="701" width="14.6640625" bestFit="1" customWidth="1"/>
    <col min="702" max="702" width="14.21875" bestFit="1" customWidth="1"/>
    <col min="703" max="703" width="14.33203125" bestFit="1" customWidth="1"/>
    <col min="704" max="704" width="14.77734375" bestFit="1" customWidth="1"/>
    <col min="705" max="705" width="14.44140625" bestFit="1" customWidth="1"/>
    <col min="706" max="706" width="14.21875" bestFit="1" customWidth="1"/>
    <col min="707" max="708" width="14.5546875" bestFit="1" customWidth="1"/>
    <col min="709" max="710" width="14.33203125" bestFit="1" customWidth="1"/>
    <col min="711" max="711" width="15.33203125" bestFit="1" customWidth="1"/>
    <col min="712" max="712" width="14.77734375" bestFit="1" customWidth="1"/>
    <col min="713" max="713" width="14.6640625" bestFit="1" customWidth="1"/>
    <col min="714" max="714" width="14.21875" bestFit="1" customWidth="1"/>
    <col min="715" max="715" width="15" bestFit="1" customWidth="1"/>
    <col min="716" max="716" width="14.88671875" bestFit="1" customWidth="1"/>
    <col min="717" max="717" width="14.21875" bestFit="1" customWidth="1"/>
    <col min="718" max="718" width="14.77734375" bestFit="1" customWidth="1"/>
    <col min="719" max="719" width="13.6640625" bestFit="1" customWidth="1"/>
    <col min="720" max="720" width="14.44140625" bestFit="1" customWidth="1"/>
    <col min="721" max="721" width="14.88671875" bestFit="1" customWidth="1"/>
    <col min="722" max="722" width="14.6640625" bestFit="1" customWidth="1"/>
    <col min="723" max="723" width="14.44140625" bestFit="1" customWidth="1"/>
    <col min="724" max="724" width="15.21875" bestFit="1" customWidth="1"/>
    <col min="725" max="725" width="16" bestFit="1" customWidth="1"/>
    <col min="726" max="726" width="14.6640625" bestFit="1" customWidth="1"/>
    <col min="727" max="727" width="14.21875" bestFit="1" customWidth="1"/>
    <col min="728" max="728" width="15" bestFit="1" customWidth="1"/>
    <col min="729" max="729" width="14.88671875" bestFit="1" customWidth="1"/>
    <col min="730" max="730" width="15.5546875" bestFit="1" customWidth="1"/>
    <col min="731" max="731" width="14.6640625" bestFit="1" customWidth="1"/>
    <col min="732" max="732" width="14.33203125" bestFit="1" customWidth="1"/>
    <col min="733" max="733" width="14.44140625" bestFit="1" customWidth="1"/>
    <col min="734" max="734" width="14.33203125" bestFit="1" customWidth="1"/>
    <col min="735" max="735" width="15.21875" bestFit="1" customWidth="1"/>
    <col min="736" max="736" width="14.77734375" bestFit="1" customWidth="1"/>
    <col min="737" max="737" width="14.6640625" bestFit="1" customWidth="1"/>
    <col min="738" max="738" width="14.44140625" bestFit="1" customWidth="1"/>
    <col min="739" max="739" width="15.44140625" bestFit="1" customWidth="1"/>
    <col min="740" max="740" width="14.77734375" bestFit="1" customWidth="1"/>
    <col min="741" max="741" width="14.88671875" bestFit="1" customWidth="1"/>
    <col min="742" max="742" width="14.6640625" bestFit="1" customWidth="1"/>
    <col min="743" max="743" width="14.77734375" bestFit="1" customWidth="1"/>
    <col min="744" max="744" width="15.44140625" bestFit="1" customWidth="1"/>
    <col min="745" max="745" width="14.77734375" bestFit="1" customWidth="1"/>
    <col min="746" max="746" width="14.109375" bestFit="1" customWidth="1"/>
    <col min="747" max="747" width="14.88671875" bestFit="1" customWidth="1"/>
    <col min="748" max="748" width="14" bestFit="1" customWidth="1"/>
    <col min="749" max="749" width="14.109375" bestFit="1" customWidth="1"/>
    <col min="750" max="750" width="14.33203125" bestFit="1" customWidth="1"/>
    <col min="751" max="751" width="14.21875" bestFit="1" customWidth="1"/>
    <col min="752" max="752" width="15.109375" bestFit="1" customWidth="1"/>
    <col min="753" max="753" width="14" bestFit="1" customWidth="1"/>
    <col min="754" max="754" width="15.109375" bestFit="1" customWidth="1"/>
    <col min="755" max="755" width="14.5546875" bestFit="1" customWidth="1"/>
    <col min="756" max="756" width="14.109375" bestFit="1" customWidth="1"/>
    <col min="757" max="757" width="14.5546875" bestFit="1" customWidth="1"/>
    <col min="758" max="758" width="14.6640625" bestFit="1" customWidth="1"/>
    <col min="759" max="759" width="14.77734375" bestFit="1" customWidth="1"/>
    <col min="760" max="760" width="14.44140625" bestFit="1" customWidth="1"/>
    <col min="761" max="761" width="14.77734375" bestFit="1" customWidth="1"/>
    <col min="762" max="762" width="14.33203125" bestFit="1" customWidth="1"/>
    <col min="763" max="763" width="14.88671875" bestFit="1" customWidth="1"/>
    <col min="764" max="764" width="15" bestFit="1" customWidth="1"/>
    <col min="765" max="765" width="14.77734375" bestFit="1" customWidth="1"/>
    <col min="766" max="767" width="15.109375" bestFit="1" customWidth="1"/>
    <col min="768" max="769" width="14.88671875" bestFit="1" customWidth="1"/>
    <col min="770" max="770" width="14.5546875" bestFit="1" customWidth="1"/>
    <col min="771" max="771" width="15.33203125" bestFit="1" customWidth="1"/>
    <col min="772" max="773" width="14.6640625" bestFit="1" customWidth="1"/>
    <col min="774" max="774" width="14.77734375" bestFit="1" customWidth="1"/>
    <col min="775" max="775" width="15" bestFit="1" customWidth="1"/>
    <col min="776" max="776" width="14.6640625" bestFit="1" customWidth="1"/>
    <col min="777" max="777" width="15" bestFit="1" customWidth="1"/>
    <col min="778" max="778" width="15.44140625" bestFit="1" customWidth="1"/>
    <col min="779" max="779" width="14.6640625" bestFit="1" customWidth="1"/>
    <col min="780" max="780" width="15.33203125" bestFit="1" customWidth="1"/>
    <col min="781" max="781" width="14.44140625" bestFit="1" customWidth="1"/>
    <col min="782" max="782" width="14.6640625" bestFit="1" customWidth="1"/>
    <col min="783" max="783" width="14.44140625" bestFit="1" customWidth="1"/>
    <col min="784" max="785" width="14.77734375" bestFit="1" customWidth="1"/>
    <col min="786" max="786" width="14.6640625" bestFit="1" customWidth="1"/>
    <col min="787" max="787" width="14.88671875" bestFit="1" customWidth="1"/>
    <col min="788" max="789" width="14.6640625" bestFit="1" customWidth="1"/>
    <col min="790" max="790" width="15.109375" bestFit="1" customWidth="1"/>
    <col min="791" max="791" width="14.5546875" bestFit="1" customWidth="1"/>
    <col min="792" max="792" width="14.109375" bestFit="1" customWidth="1"/>
    <col min="793" max="793" width="14.88671875" bestFit="1" customWidth="1"/>
    <col min="794" max="795" width="14.6640625" bestFit="1" customWidth="1"/>
    <col min="796" max="796" width="14.5546875" bestFit="1" customWidth="1"/>
    <col min="797" max="797" width="14.109375" bestFit="1" customWidth="1"/>
    <col min="798" max="798" width="14.6640625" bestFit="1" customWidth="1"/>
    <col min="799" max="799" width="15" bestFit="1" customWidth="1"/>
    <col min="800" max="800" width="14.77734375" bestFit="1" customWidth="1"/>
    <col min="801" max="801" width="15.5546875" bestFit="1" customWidth="1"/>
    <col min="802" max="803" width="14.6640625" bestFit="1" customWidth="1"/>
    <col min="804" max="804" width="15.44140625" bestFit="1" customWidth="1"/>
    <col min="805" max="805" width="14.44140625" bestFit="1" customWidth="1"/>
    <col min="806" max="806" width="14.77734375" bestFit="1" customWidth="1"/>
    <col min="807" max="807" width="14.5546875" bestFit="1" customWidth="1"/>
    <col min="808" max="808" width="14.77734375" bestFit="1" customWidth="1"/>
    <col min="809" max="809" width="15.33203125" bestFit="1" customWidth="1"/>
    <col min="810" max="810" width="15" bestFit="1" customWidth="1"/>
    <col min="811" max="811" width="14.6640625" bestFit="1" customWidth="1"/>
    <col min="812" max="812" width="14.5546875" bestFit="1" customWidth="1"/>
    <col min="813" max="813" width="14.88671875" bestFit="1" customWidth="1"/>
    <col min="814" max="814" width="14.44140625" bestFit="1" customWidth="1"/>
    <col min="815" max="815" width="14.5546875" bestFit="1" customWidth="1"/>
    <col min="816" max="816" width="14.33203125" bestFit="1" customWidth="1"/>
    <col min="817" max="818" width="14.5546875" bestFit="1" customWidth="1"/>
    <col min="819" max="819" width="15" bestFit="1" customWidth="1"/>
    <col min="820" max="820" width="14.88671875" bestFit="1" customWidth="1"/>
    <col min="821" max="821" width="15.33203125" bestFit="1" customWidth="1"/>
    <col min="822" max="822" width="14.77734375" bestFit="1" customWidth="1"/>
    <col min="823" max="823" width="14.5546875" bestFit="1" customWidth="1"/>
    <col min="824" max="824" width="14.77734375" bestFit="1" customWidth="1"/>
    <col min="825" max="825" width="14.88671875" bestFit="1" customWidth="1"/>
    <col min="826" max="826" width="14.6640625" bestFit="1" customWidth="1"/>
    <col min="827" max="827" width="14.5546875" bestFit="1" customWidth="1"/>
    <col min="828" max="828" width="14.6640625" bestFit="1" customWidth="1"/>
    <col min="829" max="829" width="14.21875" bestFit="1" customWidth="1"/>
    <col min="830" max="830" width="14.44140625" bestFit="1" customWidth="1"/>
    <col min="831" max="831" width="14.5546875" bestFit="1" customWidth="1"/>
    <col min="832" max="832" width="15.109375" bestFit="1" customWidth="1"/>
    <col min="833" max="833" width="14.88671875" bestFit="1" customWidth="1"/>
    <col min="834" max="834" width="14.33203125" bestFit="1" customWidth="1"/>
    <col min="835" max="835" width="14.6640625" bestFit="1" customWidth="1"/>
    <col min="836" max="836" width="15.33203125" bestFit="1" customWidth="1"/>
    <col min="837" max="837" width="14.21875" bestFit="1" customWidth="1"/>
    <col min="838" max="838" width="14.109375" bestFit="1" customWidth="1"/>
    <col min="839" max="839" width="14.88671875" bestFit="1" customWidth="1"/>
    <col min="840" max="840" width="14.33203125" bestFit="1" customWidth="1"/>
    <col min="841" max="841" width="14.6640625" bestFit="1" customWidth="1"/>
    <col min="842" max="842" width="13.6640625" bestFit="1" customWidth="1"/>
    <col min="843" max="843" width="15" bestFit="1" customWidth="1"/>
    <col min="844" max="844" width="14.77734375" bestFit="1" customWidth="1"/>
    <col min="845" max="845" width="14.109375" bestFit="1" customWidth="1"/>
    <col min="846" max="847" width="14.6640625" bestFit="1" customWidth="1"/>
    <col min="848" max="848" width="14.33203125" bestFit="1" customWidth="1"/>
    <col min="849" max="849" width="14.88671875" bestFit="1" customWidth="1"/>
    <col min="850" max="850" width="14.5546875" bestFit="1" customWidth="1"/>
    <col min="851" max="851" width="14.88671875" bestFit="1" customWidth="1"/>
    <col min="852" max="852" width="14.5546875" bestFit="1" customWidth="1"/>
    <col min="853" max="853" width="14.6640625" bestFit="1" customWidth="1"/>
    <col min="854" max="854" width="14.88671875" bestFit="1" customWidth="1"/>
    <col min="855" max="855" width="14.44140625" bestFit="1" customWidth="1"/>
    <col min="856" max="857" width="14.6640625" bestFit="1" customWidth="1"/>
    <col min="858" max="858" width="14.88671875" bestFit="1" customWidth="1"/>
    <col min="859" max="859" width="15.44140625" bestFit="1" customWidth="1"/>
    <col min="860" max="860" width="15.5546875" bestFit="1" customWidth="1"/>
    <col min="861" max="861" width="14.5546875" bestFit="1" customWidth="1"/>
    <col min="862" max="862" width="14.21875" bestFit="1" customWidth="1"/>
    <col min="863" max="864" width="15.44140625" bestFit="1" customWidth="1"/>
    <col min="865" max="865" width="14.21875" bestFit="1" customWidth="1"/>
    <col min="866" max="866" width="13.6640625" bestFit="1" customWidth="1"/>
    <col min="867" max="868" width="14.77734375" bestFit="1" customWidth="1"/>
    <col min="869" max="869" width="14.21875" bestFit="1" customWidth="1"/>
    <col min="870" max="870" width="14.6640625" bestFit="1" customWidth="1"/>
    <col min="871" max="871" width="14.77734375" bestFit="1" customWidth="1"/>
    <col min="872" max="873" width="15" bestFit="1" customWidth="1"/>
    <col min="874" max="874" width="14.33203125" bestFit="1" customWidth="1"/>
    <col min="875" max="875" width="15" bestFit="1" customWidth="1"/>
    <col min="876" max="876" width="14.21875" bestFit="1" customWidth="1"/>
    <col min="877" max="879" width="14.77734375" bestFit="1" customWidth="1"/>
    <col min="880" max="880" width="14.6640625" bestFit="1" customWidth="1"/>
    <col min="881" max="881" width="14.5546875" bestFit="1" customWidth="1"/>
    <col min="882" max="882" width="14.6640625" bestFit="1" customWidth="1"/>
    <col min="883" max="883" width="14.77734375" bestFit="1" customWidth="1"/>
    <col min="884" max="884" width="15.33203125" bestFit="1" customWidth="1"/>
    <col min="885" max="885" width="15.109375" bestFit="1" customWidth="1"/>
    <col min="886" max="886" width="14" bestFit="1" customWidth="1"/>
    <col min="887" max="887" width="14.33203125" bestFit="1" customWidth="1"/>
    <col min="888" max="888" width="14.88671875" bestFit="1" customWidth="1"/>
    <col min="889" max="889" width="14.109375" bestFit="1" customWidth="1"/>
    <col min="890" max="890" width="14.6640625" bestFit="1" customWidth="1"/>
    <col min="891" max="891" width="14.88671875" bestFit="1" customWidth="1"/>
    <col min="892" max="892" width="14.77734375" bestFit="1" customWidth="1"/>
    <col min="893" max="893" width="15.33203125" bestFit="1" customWidth="1"/>
    <col min="894" max="894" width="13.88671875" bestFit="1" customWidth="1"/>
    <col min="895" max="895" width="14.5546875" bestFit="1" customWidth="1"/>
    <col min="896" max="896" width="14" bestFit="1" customWidth="1"/>
    <col min="897" max="897" width="14.5546875" bestFit="1" customWidth="1"/>
    <col min="898" max="898" width="15" bestFit="1" customWidth="1"/>
    <col min="899" max="899" width="14.77734375" bestFit="1" customWidth="1"/>
    <col min="900" max="900" width="14.21875" bestFit="1" customWidth="1"/>
    <col min="901" max="901" width="14.77734375" bestFit="1" customWidth="1"/>
    <col min="902" max="902" width="14.44140625" bestFit="1" customWidth="1"/>
    <col min="903" max="903" width="14.21875" bestFit="1" customWidth="1"/>
    <col min="904" max="904" width="14.6640625" bestFit="1" customWidth="1"/>
    <col min="905" max="906" width="15" bestFit="1" customWidth="1"/>
    <col min="907" max="907" width="14.5546875" bestFit="1" customWidth="1"/>
    <col min="908" max="910" width="14.33203125" bestFit="1" customWidth="1"/>
    <col min="911" max="911" width="14.6640625" bestFit="1" customWidth="1"/>
    <col min="912" max="912" width="15.109375" bestFit="1" customWidth="1"/>
    <col min="913" max="914" width="14.88671875" bestFit="1" customWidth="1"/>
    <col min="915" max="915" width="10.77734375" bestFit="1" customWidth="1"/>
  </cols>
  <sheetData>
    <row r="3" spans="1:4" x14ac:dyDescent="0.3">
      <c r="A3" s="4" t="s">
        <v>6201</v>
      </c>
      <c r="B3" s="4" t="s">
        <v>6203</v>
      </c>
    </row>
    <row r="4" spans="1:4" x14ac:dyDescent="0.3">
      <c r="A4" s="4" t="s">
        <v>6199</v>
      </c>
      <c r="B4" t="s">
        <v>6191</v>
      </c>
      <c r="C4" t="s">
        <v>6190</v>
      </c>
      <c r="D4" t="s">
        <v>6200</v>
      </c>
    </row>
    <row r="5" spans="1:4" x14ac:dyDescent="0.3">
      <c r="A5" s="5" t="s">
        <v>6187</v>
      </c>
      <c r="B5">
        <v>844.96999999999991</v>
      </c>
      <c r="C5">
        <v>714.78499999999974</v>
      </c>
      <c r="D5">
        <v>1559.7549999999997</v>
      </c>
    </row>
    <row r="6" spans="1:4" x14ac:dyDescent="0.3">
      <c r="A6" s="5" t="s">
        <v>6186</v>
      </c>
      <c r="B6">
        <v>2074.06</v>
      </c>
      <c r="C6">
        <v>1286.8749999999998</v>
      </c>
      <c r="D6">
        <v>3360.9349999999995</v>
      </c>
    </row>
    <row r="7" spans="1:4" x14ac:dyDescent="0.3">
      <c r="A7" s="5" t="s">
        <v>6188</v>
      </c>
      <c r="B7">
        <v>1120.1249999999998</v>
      </c>
      <c r="C7">
        <v>754.48500000000001</v>
      </c>
      <c r="D7">
        <v>1874.6099999999997</v>
      </c>
    </row>
    <row r="8" spans="1:4" x14ac:dyDescent="0.3">
      <c r="A8" s="5" t="s">
        <v>6200</v>
      </c>
      <c r="B8">
        <v>4039.1549999999997</v>
      </c>
      <c r="C8">
        <v>2756.1449999999995</v>
      </c>
      <c r="D8">
        <v>6795.2999999999984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D0C98-A080-437F-9580-8D2F65D2E122}">
  <dimension ref="A3:C6"/>
  <sheetViews>
    <sheetView workbookViewId="0">
      <selection activeCell="R1" sqref="R1"/>
    </sheetView>
  </sheetViews>
  <sheetFormatPr defaultRowHeight="14.4" x14ac:dyDescent="0.3"/>
  <cols>
    <col min="1" max="1" width="12.5546875" bestFit="1" customWidth="1"/>
    <col min="2" max="2" width="11.6640625" bestFit="1" customWidth="1"/>
    <col min="3" max="3" width="14.88671875" bestFit="1" customWidth="1"/>
  </cols>
  <sheetData>
    <row r="3" spans="1:3" x14ac:dyDescent="0.3">
      <c r="A3" s="4" t="s">
        <v>6199</v>
      </c>
      <c r="B3" t="s">
        <v>6201</v>
      </c>
      <c r="C3" t="s">
        <v>6204</v>
      </c>
    </row>
    <row r="4" spans="1:3" x14ac:dyDescent="0.3">
      <c r="A4" s="5" t="s">
        <v>6195</v>
      </c>
      <c r="B4">
        <v>3232.0450000000014</v>
      </c>
      <c r="C4">
        <v>272</v>
      </c>
    </row>
    <row r="5" spans="1:3" x14ac:dyDescent="0.3">
      <c r="A5" s="5" t="s">
        <v>6192</v>
      </c>
      <c r="B5">
        <v>3563.2550000000001</v>
      </c>
      <c r="C5">
        <v>308</v>
      </c>
    </row>
    <row r="6" spans="1:3" x14ac:dyDescent="0.3">
      <c r="A6" s="5" t="s">
        <v>6200</v>
      </c>
      <c r="B6">
        <v>6795.3000000000011</v>
      </c>
      <c r="C6">
        <v>580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6FE5E-2BC4-4393-B1B8-C5B7833AACD8}">
  <dimension ref="A3:D9"/>
  <sheetViews>
    <sheetView topLeftCell="A2" workbookViewId="0">
      <selection activeCell="A8" sqref="A8"/>
    </sheetView>
  </sheetViews>
  <sheetFormatPr defaultRowHeight="14.4" x14ac:dyDescent="0.3"/>
  <cols>
    <col min="1" max="1" width="12.5546875" bestFit="1" customWidth="1"/>
    <col min="2" max="2" width="15.5546875" bestFit="1" customWidth="1"/>
    <col min="3" max="3" width="9" bestFit="1" customWidth="1"/>
    <col min="4" max="4" width="10.77734375" bestFit="1" customWidth="1"/>
    <col min="5" max="5" width="9" bestFit="1" customWidth="1"/>
    <col min="6" max="6" width="10.77734375" bestFit="1" customWidth="1"/>
  </cols>
  <sheetData>
    <row r="3" spans="1:4" x14ac:dyDescent="0.3">
      <c r="A3" s="4" t="s">
        <v>6201</v>
      </c>
      <c r="B3" s="4" t="s">
        <v>6203</v>
      </c>
    </row>
    <row r="4" spans="1:4" x14ac:dyDescent="0.3">
      <c r="A4" s="4" t="s">
        <v>6199</v>
      </c>
      <c r="B4" t="s">
        <v>6195</v>
      </c>
      <c r="C4" t="s">
        <v>6192</v>
      </c>
      <c r="D4" t="s">
        <v>6200</v>
      </c>
    </row>
    <row r="5" spans="1:4" x14ac:dyDescent="0.3">
      <c r="A5" s="5" t="s">
        <v>6205</v>
      </c>
      <c r="B5">
        <v>879.06500000000005</v>
      </c>
      <c r="C5">
        <v>767.44999999999993</v>
      </c>
      <c r="D5">
        <v>1646.5149999999999</v>
      </c>
    </row>
    <row r="6" spans="1:4" x14ac:dyDescent="0.3">
      <c r="A6" s="5" t="s">
        <v>6206</v>
      </c>
      <c r="B6">
        <v>589.70499999999993</v>
      </c>
      <c r="C6">
        <v>1177.2149999999997</v>
      </c>
      <c r="D6">
        <v>1766.9199999999996</v>
      </c>
    </row>
    <row r="7" spans="1:4" x14ac:dyDescent="0.3">
      <c r="A7" s="5" t="s">
        <v>6207</v>
      </c>
      <c r="B7">
        <v>1273.95</v>
      </c>
      <c r="C7">
        <v>737.58500000000004</v>
      </c>
      <c r="D7">
        <v>2011.5350000000001</v>
      </c>
    </row>
    <row r="8" spans="1:4" x14ac:dyDescent="0.3">
      <c r="A8" s="5" t="s">
        <v>6208</v>
      </c>
      <c r="B8">
        <v>489.32500000000005</v>
      </c>
      <c r="C8">
        <v>881.00499999999977</v>
      </c>
      <c r="D8">
        <v>1370.33</v>
      </c>
    </row>
    <row r="9" spans="1:4" x14ac:dyDescent="0.3">
      <c r="A9" s="5" t="s">
        <v>6200</v>
      </c>
      <c r="B9">
        <v>3232.0450000000001</v>
      </c>
      <c r="C9">
        <v>3563.2549999999992</v>
      </c>
      <c r="D9">
        <v>6795.2999999999993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L2" sqref="L1:L2"/>
    </sheetView>
  </sheetViews>
  <sheetFormatPr defaultRowHeight="14.4" x14ac:dyDescent="0.3"/>
  <cols>
    <col min="1" max="1" width="17.88671875" customWidth="1"/>
    <col min="2" max="2" width="16.88671875" style="3" customWidth="1"/>
    <col min="3" max="3" width="18.6640625" customWidth="1"/>
    <col min="4" max="4" width="12" customWidth="1"/>
    <col min="5" max="5" width="14.88671875" customWidth="1"/>
    <col min="6" max="6" width="21.88671875" bestFit="1" customWidth="1"/>
    <col min="7" max="7" width="36" bestFit="1" customWidth="1"/>
    <col min="8" max="8" width="18.5546875" bestFit="1" customWidth="1"/>
    <col min="9" max="9" width="14.88671875" customWidth="1"/>
    <col min="10" max="10" width="14.77734375" bestFit="1" customWidth="1"/>
    <col min="11" max="11" width="14.77734375" customWidth="1"/>
    <col min="12" max="12" width="12.6640625" customWidth="1"/>
    <col min="13" max="13" width="11.6640625" customWidth="1"/>
    <col min="14" max="14" width="6.44140625" bestFit="1" customWidth="1"/>
    <col min="15" max="15" width="10.77734375" customWidth="1"/>
    <col min="16" max="16" width="8.33203125" bestFit="1" customWidth="1"/>
  </cols>
  <sheetData>
    <row r="1" spans="1:16" x14ac:dyDescent="0.3">
      <c r="A1" t="s">
        <v>0</v>
      </c>
      <c r="B1" s="3" t="s">
        <v>1</v>
      </c>
      <c r="C1" t="s">
        <v>3</v>
      </c>
      <c r="D1" t="s">
        <v>11</v>
      </c>
      <c r="E1" t="s">
        <v>14</v>
      </c>
      <c r="F1" t="s">
        <v>6196</v>
      </c>
      <c r="G1" t="s">
        <v>2</v>
      </c>
      <c r="H1" s="2" t="s">
        <v>6197</v>
      </c>
      <c r="I1" s="2" t="s">
        <v>6</v>
      </c>
      <c r="J1" s="2" t="s">
        <v>7</v>
      </c>
      <c r="K1" s="2" t="s">
        <v>6198</v>
      </c>
      <c r="L1" s="2" t="s">
        <v>9</v>
      </c>
      <c r="M1" s="2" t="s">
        <v>10</v>
      </c>
      <c r="N1" s="2" t="s">
        <v>12</v>
      </c>
      <c r="O1" s="2" t="s">
        <v>13</v>
      </c>
      <c r="P1" s="2" t="s">
        <v>15</v>
      </c>
    </row>
    <row r="2" spans="1:16" x14ac:dyDescent="0.3">
      <c r="A2" t="s">
        <v>490</v>
      </c>
      <c r="B2" s="3">
        <v>43713</v>
      </c>
      <c r="C2" t="s">
        <v>491</v>
      </c>
      <c r="D2" t="s">
        <v>6138</v>
      </c>
      <c r="E2">
        <v>2</v>
      </c>
      <c r="F2" t="str">
        <f>VLOOKUP(Table1[[#This Row],[Customer ID]],Table2[#All],2,FALSE)</f>
        <v>Aloisia Allner</v>
      </c>
      <c r="G2" t="str">
        <f>VLOOKUP(Table1[[#This Row],[Customer ID]],Table2[#All],3,FALSE)</f>
        <v>aallner0@lulu.com</v>
      </c>
      <c r="H2" t="str">
        <f>VLOOKUP(Table1[[#This Row],[Customer ID]],Table2[#All],4,FALSE)</f>
        <v>+1 (862) 817-0124</v>
      </c>
      <c r="I2" t="str">
        <f>VLOOKUP(Table1[[#This Row],[Customer ID]],Table2[#All],6,FALSE)</f>
        <v>Paterson</v>
      </c>
      <c r="J2" s="1" t="str">
        <f>VLOOKUP(Table1[[#This Row],[Customer ID]],Table2[#All],7,FALSE)</f>
        <v>United States</v>
      </c>
      <c r="K2" s="1" t="str">
        <f>VLOOKUP(Table1[[#This Row],[Customer ID]],Table2[#All],9,FALSE)</f>
        <v>Yes</v>
      </c>
      <c r="L2" t="str">
        <f>VLOOKUP(Table1[[#This Row],[Product ID]],Table3[#All],2,FALSE)</f>
        <v>Rob</v>
      </c>
      <c r="M2" t="str">
        <f>VLOOKUP(Table1[[#This Row],[Product ID]],Table3[#All],3,FALSE)</f>
        <v>M</v>
      </c>
      <c r="N2">
        <f>VLOOKUP(Table1[[#This Row],[Product ID]],Table3[#All],4,FALSE)</f>
        <v>1</v>
      </c>
      <c r="O2">
        <f>VLOOKUP(Table1[[#This Row],[Product ID]],Table3[#All],5,FALSE)</f>
        <v>9.9499999999999993</v>
      </c>
      <c r="P2">
        <f>Table1[[#This Row],[Quantity]]*Table1[[#This Row],[Unit Price]]</f>
        <v>19.899999999999999</v>
      </c>
    </row>
    <row r="3" spans="1:16" x14ac:dyDescent="0.3">
      <c r="A3" t="s">
        <v>490</v>
      </c>
      <c r="B3" s="3">
        <v>43713</v>
      </c>
      <c r="C3" t="s">
        <v>491</v>
      </c>
      <c r="D3" t="s">
        <v>6139</v>
      </c>
      <c r="E3">
        <v>5</v>
      </c>
      <c r="F3" t="str">
        <f>VLOOKUP(Table1[[#This Row],[Customer ID]],Table2[#All],2,FALSE)</f>
        <v>Aloisia Allner</v>
      </c>
      <c r="G3" t="str">
        <f>VLOOKUP(Table1[[#This Row],[Customer ID]],Table2[#All],3,FALSE)</f>
        <v>aallner0@lulu.com</v>
      </c>
      <c r="H3" t="str">
        <f>VLOOKUP(Table1[[#This Row],[Customer ID]],Table2[#All],4,FALSE)</f>
        <v>+1 (862) 817-0124</v>
      </c>
      <c r="I3" t="str">
        <f>VLOOKUP(Table1[[#This Row],[Customer ID]],Table2[#All],6,FALSE)</f>
        <v>Paterson</v>
      </c>
      <c r="J3" s="1" t="str">
        <f>VLOOKUP(Table1[[#This Row],[Customer ID]],Table2[#All],7,FALSE)</f>
        <v>United States</v>
      </c>
      <c r="K3" s="1" t="str">
        <f>VLOOKUP(Table1[[#This Row],[Customer ID]],Table2[#All],9,FALSE)</f>
        <v>Yes</v>
      </c>
      <c r="L3" t="str">
        <f>VLOOKUP(Table1[[#This Row],[Product ID]],Table3[#All],2,FALSE)</f>
        <v>Exc</v>
      </c>
      <c r="M3" t="str">
        <f>VLOOKUP(Table1[[#This Row],[Product ID]],Table3[#All],3,FALSE)</f>
        <v>M</v>
      </c>
      <c r="N3">
        <f>VLOOKUP(Table1[[#This Row],[Product ID]],Table3[#All],4,FALSE)</f>
        <v>0.5</v>
      </c>
      <c r="O3">
        <f>VLOOKUP(Table1[[#This Row],[Product ID]],Table3[#All],5,FALSE)</f>
        <v>8.25</v>
      </c>
      <c r="P3">
        <f>Table1[[#This Row],[Quantity]]*Table1[[#This Row],[Unit Price]]</f>
        <v>41.25</v>
      </c>
    </row>
    <row r="4" spans="1:16" x14ac:dyDescent="0.3">
      <c r="A4" t="s">
        <v>501</v>
      </c>
      <c r="B4" s="3">
        <v>44364</v>
      </c>
      <c r="C4" t="s">
        <v>502</v>
      </c>
      <c r="D4" t="s">
        <v>6140</v>
      </c>
      <c r="E4">
        <v>1</v>
      </c>
      <c r="F4" t="str">
        <f>VLOOKUP(Table1[[#This Row],[Customer ID]],Table2[#All],2,FALSE)</f>
        <v>Jami Redholes</v>
      </c>
      <c r="G4" t="str">
        <f>VLOOKUP(Table1[[#This Row],[Customer ID]],Table2[#All],3,FALSE)</f>
        <v>jredholes2@tmall.com</v>
      </c>
      <c r="H4" t="str">
        <f>VLOOKUP(Table1[[#This Row],[Customer ID]],Table2[#All],4,FALSE)</f>
        <v>+1 (210) 986-6806</v>
      </c>
      <c r="I4" t="str">
        <f>VLOOKUP(Table1[[#This Row],[Customer ID]],Table2[#All],6,FALSE)</f>
        <v>San Antonio</v>
      </c>
      <c r="J4" s="1" t="str">
        <f>VLOOKUP(Table1[[#This Row],[Customer ID]],Table2[#All],7,FALSE)</f>
        <v>United States</v>
      </c>
      <c r="K4" s="1" t="str">
        <f>VLOOKUP(Table1[[#This Row],[Customer ID]],Table2[#All],9,FALSE)</f>
        <v>Yes</v>
      </c>
      <c r="L4" t="str">
        <f>VLOOKUP(Table1[[#This Row],[Product ID]],Table3[#All],2,FALSE)</f>
        <v>Ara</v>
      </c>
      <c r="M4" t="str">
        <f>VLOOKUP(Table1[[#This Row],[Product ID]],Table3[#All],3,FALSE)</f>
        <v>L</v>
      </c>
      <c r="N4">
        <f>VLOOKUP(Table1[[#This Row],[Product ID]],Table3[#All],4,FALSE)</f>
        <v>1</v>
      </c>
      <c r="O4">
        <f>VLOOKUP(Table1[[#This Row],[Product ID]],Table3[#All],5,FALSE)</f>
        <v>12.95</v>
      </c>
      <c r="P4">
        <f>Table1[[#This Row],[Quantity]]*Table1[[#This Row],[Unit Price]]</f>
        <v>12.95</v>
      </c>
    </row>
    <row r="5" spans="1:16" x14ac:dyDescent="0.3">
      <c r="A5" t="s">
        <v>512</v>
      </c>
      <c r="B5" s="3">
        <v>44392</v>
      </c>
      <c r="C5" t="s">
        <v>513</v>
      </c>
      <c r="D5" t="s">
        <v>6141</v>
      </c>
      <c r="E5">
        <v>2</v>
      </c>
      <c r="F5" t="str">
        <f>VLOOKUP(Table1[[#This Row],[Customer ID]],Table2[#All],2,FALSE)</f>
        <v>Christoffer O' Shea</v>
      </c>
      <c r="G5">
        <f>VLOOKUP(Table1[[#This Row],[Customer ID]],Table2[#All],3,FALSE)</f>
        <v>0</v>
      </c>
      <c r="H5" t="str">
        <f>VLOOKUP(Table1[[#This Row],[Customer ID]],Table2[#All],4,FALSE)</f>
        <v>+353 (698) 362-9201</v>
      </c>
      <c r="I5" t="str">
        <f>VLOOKUP(Table1[[#This Row],[Customer ID]],Table2[#All],6,FALSE)</f>
        <v>Cill Airne</v>
      </c>
      <c r="J5" s="1" t="str">
        <f>VLOOKUP(Table1[[#This Row],[Customer ID]],Table2[#All],7,FALSE)</f>
        <v>Ireland</v>
      </c>
      <c r="K5" s="1" t="str">
        <f>VLOOKUP(Table1[[#This Row],[Customer ID]],Table2[#All],9,FALSE)</f>
        <v>No</v>
      </c>
      <c r="L5" t="str">
        <f>VLOOKUP(Table1[[#This Row],[Product ID]],Table3[#All],2,FALSE)</f>
        <v>Exc</v>
      </c>
      <c r="M5" t="str">
        <f>VLOOKUP(Table1[[#This Row],[Product ID]],Table3[#All],3,FALSE)</f>
        <v>M</v>
      </c>
      <c r="N5">
        <f>VLOOKUP(Table1[[#This Row],[Product ID]],Table3[#All],4,FALSE)</f>
        <v>1</v>
      </c>
      <c r="O5">
        <f>VLOOKUP(Table1[[#This Row],[Product ID]],Table3[#All],5,FALSE)</f>
        <v>13.75</v>
      </c>
      <c r="P5">
        <f>Table1[[#This Row],[Quantity]]*Table1[[#This Row],[Unit Price]]</f>
        <v>27.5</v>
      </c>
    </row>
    <row r="6" spans="1:16" x14ac:dyDescent="0.3">
      <c r="A6" t="s">
        <v>512</v>
      </c>
      <c r="B6" s="3">
        <v>44392</v>
      </c>
      <c r="C6" t="s">
        <v>513</v>
      </c>
      <c r="D6" t="s">
        <v>6142</v>
      </c>
      <c r="E6">
        <v>2</v>
      </c>
      <c r="F6" t="str">
        <f>VLOOKUP(Table1[[#This Row],[Customer ID]],Table2[#All],2,FALSE)</f>
        <v>Christoffer O' Shea</v>
      </c>
      <c r="G6">
        <f>VLOOKUP(Table1[[#This Row],[Customer ID]],Table2[#All],3,FALSE)</f>
        <v>0</v>
      </c>
      <c r="H6" t="str">
        <f>VLOOKUP(Table1[[#This Row],[Customer ID]],Table2[#All],4,FALSE)</f>
        <v>+353 (698) 362-9201</v>
      </c>
      <c r="I6" t="str">
        <f>VLOOKUP(Table1[[#This Row],[Customer ID]],Table2[#All],6,FALSE)</f>
        <v>Cill Airne</v>
      </c>
      <c r="J6" s="1" t="str">
        <f>VLOOKUP(Table1[[#This Row],[Customer ID]],Table2[#All],7,FALSE)</f>
        <v>Ireland</v>
      </c>
      <c r="K6" s="1" t="str">
        <f>VLOOKUP(Table1[[#This Row],[Customer ID]],Table2[#All],9,FALSE)</f>
        <v>No</v>
      </c>
      <c r="L6" t="str">
        <f>VLOOKUP(Table1[[#This Row],[Product ID]],Table3[#All],2,FALSE)</f>
        <v>Rob</v>
      </c>
      <c r="M6" t="str">
        <f>VLOOKUP(Table1[[#This Row],[Product ID]],Table3[#All],3,FALSE)</f>
        <v>L</v>
      </c>
      <c r="N6">
        <f>VLOOKUP(Table1[[#This Row],[Product ID]],Table3[#All],4,FALSE)</f>
        <v>2.5</v>
      </c>
      <c r="O6">
        <f>VLOOKUP(Table1[[#This Row],[Product ID]],Table3[#All],5,FALSE)</f>
        <v>27.484999999999996</v>
      </c>
      <c r="P6">
        <f>Table1[[#This Row],[Quantity]]*Table1[[#This Row],[Unit Price]]</f>
        <v>54.969999999999992</v>
      </c>
    </row>
    <row r="7" spans="1:16" x14ac:dyDescent="0.3">
      <c r="A7" t="s">
        <v>519</v>
      </c>
      <c r="B7" s="3">
        <v>44412</v>
      </c>
      <c r="C7" t="s">
        <v>520</v>
      </c>
      <c r="D7" t="s">
        <v>6143</v>
      </c>
      <c r="E7">
        <v>3</v>
      </c>
      <c r="F7" t="str">
        <f>VLOOKUP(Table1[[#This Row],[Customer ID]],Table2[#All],2,FALSE)</f>
        <v>Beryle Cottier</v>
      </c>
      <c r="G7">
        <f>VLOOKUP(Table1[[#This Row],[Customer ID]],Table2[#All],3,FALSE)</f>
        <v>0</v>
      </c>
      <c r="H7" t="str">
        <f>VLOOKUP(Table1[[#This Row],[Customer ID]],Table2[#All],4,FALSE)</f>
        <v>+1 (570) 289-7473</v>
      </c>
      <c r="I7" t="str">
        <f>VLOOKUP(Table1[[#This Row],[Customer ID]],Table2[#All],6,FALSE)</f>
        <v>Scranton</v>
      </c>
      <c r="J7" s="1" t="str">
        <f>VLOOKUP(Table1[[#This Row],[Customer ID]],Table2[#All],7,FALSE)</f>
        <v>United States</v>
      </c>
      <c r="K7" s="1" t="str">
        <f>VLOOKUP(Table1[[#This Row],[Customer ID]],Table2[#All],9,FALSE)</f>
        <v>No</v>
      </c>
      <c r="L7" t="str">
        <f>VLOOKUP(Table1[[#This Row],[Product ID]],Table3[#All],2,FALSE)</f>
        <v>Lib</v>
      </c>
      <c r="M7" t="str">
        <f>VLOOKUP(Table1[[#This Row],[Product ID]],Table3[#All],3,FALSE)</f>
        <v>D</v>
      </c>
      <c r="N7">
        <f>VLOOKUP(Table1[[#This Row],[Product ID]],Table3[#All],4,FALSE)</f>
        <v>1</v>
      </c>
      <c r="O7">
        <f>VLOOKUP(Table1[[#This Row],[Product ID]],Table3[#All],5,FALSE)</f>
        <v>12.95</v>
      </c>
      <c r="P7">
        <f>Table1[[#This Row],[Quantity]]*Table1[[#This Row],[Unit Price]]</f>
        <v>38.849999999999994</v>
      </c>
    </row>
    <row r="8" spans="1:16" x14ac:dyDescent="0.3">
      <c r="A8" t="s">
        <v>524</v>
      </c>
      <c r="B8" s="3">
        <v>44582</v>
      </c>
      <c r="C8" t="s">
        <v>525</v>
      </c>
      <c r="D8" t="s">
        <v>6144</v>
      </c>
      <c r="E8">
        <v>3</v>
      </c>
      <c r="F8" t="str">
        <f>VLOOKUP(Table1[[#This Row],[Customer ID]],Table2[#All],2,FALSE)</f>
        <v>Shaylynn Lobe</v>
      </c>
      <c r="G8" t="str">
        <f>VLOOKUP(Table1[[#This Row],[Customer ID]],Table2[#All],3,FALSE)</f>
        <v>slobe6@nifty.com</v>
      </c>
      <c r="H8" t="str">
        <f>VLOOKUP(Table1[[#This Row],[Customer ID]],Table2[#All],4,FALSE)</f>
        <v>+1 (937) 954-4541</v>
      </c>
      <c r="I8" t="str">
        <f>VLOOKUP(Table1[[#This Row],[Customer ID]],Table2[#All],6,FALSE)</f>
        <v>Dayton</v>
      </c>
      <c r="J8" s="1" t="str">
        <f>VLOOKUP(Table1[[#This Row],[Customer ID]],Table2[#All],7,FALSE)</f>
        <v>United States</v>
      </c>
      <c r="K8" s="1" t="str">
        <f>VLOOKUP(Table1[[#This Row],[Customer ID]],Table2[#All],9,FALSE)</f>
        <v>Yes</v>
      </c>
      <c r="L8" t="str">
        <f>VLOOKUP(Table1[[#This Row],[Product ID]],Table3[#All],2,FALSE)</f>
        <v>Exc</v>
      </c>
      <c r="M8" t="str">
        <f>VLOOKUP(Table1[[#This Row],[Product ID]],Table3[#All],3,FALSE)</f>
        <v>D</v>
      </c>
      <c r="N8">
        <f>VLOOKUP(Table1[[#This Row],[Product ID]],Table3[#All],4,FALSE)</f>
        <v>0.5</v>
      </c>
      <c r="O8">
        <f>VLOOKUP(Table1[[#This Row],[Product ID]],Table3[#All],5,FALSE)</f>
        <v>7.29</v>
      </c>
      <c r="P8">
        <f>Table1[[#This Row],[Quantity]]*Table1[[#This Row],[Unit Price]]</f>
        <v>21.87</v>
      </c>
    </row>
    <row r="9" spans="1:16" x14ac:dyDescent="0.3">
      <c r="A9" t="s">
        <v>530</v>
      </c>
      <c r="B9" s="3">
        <v>44701</v>
      </c>
      <c r="C9" t="s">
        <v>531</v>
      </c>
      <c r="D9" t="s">
        <v>6145</v>
      </c>
      <c r="E9">
        <v>1</v>
      </c>
      <c r="F9" t="str">
        <f>VLOOKUP(Table1[[#This Row],[Customer ID]],Table2[#All],2,FALSE)</f>
        <v>Melvin Wharfe</v>
      </c>
      <c r="G9">
        <f>VLOOKUP(Table1[[#This Row],[Customer ID]],Table2[#All],3,FALSE)</f>
        <v>0</v>
      </c>
      <c r="H9" t="str">
        <f>VLOOKUP(Table1[[#This Row],[Customer ID]],Table2[#All],4,FALSE)</f>
        <v>+353 (507) 574-3034</v>
      </c>
      <c r="I9" t="str">
        <f>VLOOKUP(Table1[[#This Row],[Customer ID]],Table2[#All],6,FALSE)</f>
        <v>Kill</v>
      </c>
      <c r="J9" s="1" t="str">
        <f>VLOOKUP(Table1[[#This Row],[Customer ID]],Table2[#All],7,FALSE)</f>
        <v>Ireland</v>
      </c>
      <c r="K9" s="1" t="str">
        <f>VLOOKUP(Table1[[#This Row],[Customer ID]],Table2[#All],9,FALSE)</f>
        <v>Yes</v>
      </c>
      <c r="L9" t="str">
        <f>VLOOKUP(Table1[[#This Row],[Product ID]],Table3[#All],2,FALSE)</f>
        <v>Lib</v>
      </c>
      <c r="M9" t="str">
        <f>VLOOKUP(Table1[[#This Row],[Product ID]],Table3[#All],3,FALSE)</f>
        <v>L</v>
      </c>
      <c r="N9">
        <f>VLOOKUP(Table1[[#This Row],[Product ID]],Table3[#All],4,FALSE)</f>
        <v>0.2</v>
      </c>
      <c r="O9">
        <f>VLOOKUP(Table1[[#This Row],[Product ID]],Table3[#All],5,FALSE)</f>
        <v>4.7549999999999999</v>
      </c>
      <c r="P9">
        <f>Table1[[#This Row],[Quantity]]*Table1[[#This Row],[Unit Price]]</f>
        <v>4.7549999999999999</v>
      </c>
    </row>
    <row r="10" spans="1:16" x14ac:dyDescent="0.3">
      <c r="A10" t="s">
        <v>535</v>
      </c>
      <c r="B10" s="3">
        <v>43467</v>
      </c>
      <c r="C10" t="s">
        <v>536</v>
      </c>
      <c r="D10" t="s">
        <v>6146</v>
      </c>
      <c r="E10">
        <v>3</v>
      </c>
      <c r="F10" t="str">
        <f>VLOOKUP(Table1[[#This Row],[Customer ID]],Table2[#All],2,FALSE)</f>
        <v>Guthrey Petracci</v>
      </c>
      <c r="G10" t="str">
        <f>VLOOKUP(Table1[[#This Row],[Customer ID]],Table2[#All],3,FALSE)</f>
        <v>gpetracci8@livejournal.com</v>
      </c>
      <c r="H10" t="str">
        <f>VLOOKUP(Table1[[#This Row],[Customer ID]],Table2[#All],4,FALSE)</f>
        <v>+1 (310) 868-1842</v>
      </c>
      <c r="I10" t="str">
        <f>VLOOKUP(Table1[[#This Row],[Customer ID]],Table2[#All],6,FALSE)</f>
        <v>Los Angeles</v>
      </c>
      <c r="J10" s="1" t="str">
        <f>VLOOKUP(Table1[[#This Row],[Customer ID]],Table2[#All],7,FALSE)</f>
        <v>United States</v>
      </c>
      <c r="K10" s="1" t="str">
        <f>VLOOKUP(Table1[[#This Row],[Customer ID]],Table2[#All],9,FALSE)</f>
        <v>No</v>
      </c>
      <c r="L10" t="str">
        <f>VLOOKUP(Table1[[#This Row],[Product ID]],Table3[#All],2,FALSE)</f>
        <v>Rob</v>
      </c>
      <c r="M10" t="str">
        <f>VLOOKUP(Table1[[#This Row],[Product ID]],Table3[#All],3,FALSE)</f>
        <v>M</v>
      </c>
      <c r="N10">
        <f>VLOOKUP(Table1[[#This Row],[Product ID]],Table3[#All],4,FALSE)</f>
        <v>0.5</v>
      </c>
      <c r="O10">
        <f>VLOOKUP(Table1[[#This Row],[Product ID]],Table3[#All],5,FALSE)</f>
        <v>5.97</v>
      </c>
      <c r="P10">
        <f>Table1[[#This Row],[Quantity]]*Table1[[#This Row],[Unit Price]]</f>
        <v>17.91</v>
      </c>
    </row>
    <row r="11" spans="1:16" x14ac:dyDescent="0.3">
      <c r="A11" t="s">
        <v>541</v>
      </c>
      <c r="B11" s="3">
        <v>43713</v>
      </c>
      <c r="C11" t="s">
        <v>542</v>
      </c>
      <c r="D11" t="s">
        <v>6146</v>
      </c>
      <c r="E11">
        <v>1</v>
      </c>
      <c r="F11" t="str">
        <f>VLOOKUP(Table1[[#This Row],[Customer ID]],Table2[#All],2,FALSE)</f>
        <v>Rodger Raven</v>
      </c>
      <c r="G11" t="str">
        <f>VLOOKUP(Table1[[#This Row],[Customer ID]],Table2[#All],3,FALSE)</f>
        <v>rraven9@ed.gov</v>
      </c>
      <c r="H11" t="str">
        <f>VLOOKUP(Table1[[#This Row],[Customer ID]],Table2[#All],4,FALSE)</f>
        <v>+1 (213) 263-0288</v>
      </c>
      <c r="I11" t="str">
        <f>VLOOKUP(Table1[[#This Row],[Customer ID]],Table2[#All],6,FALSE)</f>
        <v>Los Angeles</v>
      </c>
      <c r="J11" s="1" t="str">
        <f>VLOOKUP(Table1[[#This Row],[Customer ID]],Table2[#All],7,FALSE)</f>
        <v>United States</v>
      </c>
      <c r="K11" s="1" t="str">
        <f>VLOOKUP(Table1[[#This Row],[Customer ID]],Table2[#All],9,FALSE)</f>
        <v>No</v>
      </c>
      <c r="L11" t="str">
        <f>VLOOKUP(Table1[[#This Row],[Product ID]],Table3[#All],2,FALSE)</f>
        <v>Rob</v>
      </c>
      <c r="M11" t="str">
        <f>VLOOKUP(Table1[[#This Row],[Product ID]],Table3[#All],3,FALSE)</f>
        <v>M</v>
      </c>
      <c r="N11">
        <f>VLOOKUP(Table1[[#This Row],[Product ID]],Table3[#All],4,FALSE)</f>
        <v>0.5</v>
      </c>
      <c r="O11">
        <f>VLOOKUP(Table1[[#This Row],[Product ID]],Table3[#All],5,FALSE)</f>
        <v>5.97</v>
      </c>
      <c r="P11">
        <f>Table1[[#This Row],[Quantity]]*Table1[[#This Row],[Unit Price]]</f>
        <v>5.97</v>
      </c>
    </row>
    <row r="12" spans="1:16" x14ac:dyDescent="0.3">
      <c r="A12" t="s">
        <v>547</v>
      </c>
      <c r="B12" s="3">
        <v>44263</v>
      </c>
      <c r="C12" t="s">
        <v>548</v>
      </c>
      <c r="D12" t="s">
        <v>6147</v>
      </c>
      <c r="E12">
        <v>4</v>
      </c>
      <c r="F12" t="str">
        <f>VLOOKUP(Table1[[#This Row],[Customer ID]],Table2[#All],2,FALSE)</f>
        <v>Ferrell Ferber</v>
      </c>
      <c r="G12" t="str">
        <f>VLOOKUP(Table1[[#This Row],[Customer ID]],Table2[#All],3,FALSE)</f>
        <v>fferbera@businesswire.com</v>
      </c>
      <c r="H12" t="str">
        <f>VLOOKUP(Table1[[#This Row],[Customer ID]],Table2[#All],4,FALSE)</f>
        <v>+1 (408) 383-5302</v>
      </c>
      <c r="I12" t="str">
        <f>VLOOKUP(Table1[[#This Row],[Customer ID]],Table2[#All],6,FALSE)</f>
        <v>San Jose</v>
      </c>
      <c r="J12" s="1" t="str">
        <f>VLOOKUP(Table1[[#This Row],[Customer ID]],Table2[#All],7,FALSE)</f>
        <v>United States</v>
      </c>
      <c r="K12" s="1" t="str">
        <f>VLOOKUP(Table1[[#This Row],[Customer ID]],Table2[#All],9,FALSE)</f>
        <v>No</v>
      </c>
      <c r="L12" t="str">
        <f>VLOOKUP(Table1[[#This Row],[Product ID]],Table3[#All],2,FALSE)</f>
        <v>Ara</v>
      </c>
      <c r="M12" t="str">
        <f>VLOOKUP(Table1[[#This Row],[Product ID]],Table3[#All],3,FALSE)</f>
        <v>D</v>
      </c>
      <c r="N12">
        <f>VLOOKUP(Table1[[#This Row],[Product ID]],Table3[#All],4,FALSE)</f>
        <v>1</v>
      </c>
      <c r="O12">
        <f>VLOOKUP(Table1[[#This Row],[Product ID]],Table3[#All],5,FALSE)</f>
        <v>9.9499999999999993</v>
      </c>
      <c r="P12">
        <f>Table1[[#This Row],[Quantity]]*Table1[[#This Row],[Unit Price]]</f>
        <v>39.799999999999997</v>
      </c>
    </row>
    <row r="13" spans="1:16" x14ac:dyDescent="0.3">
      <c r="A13" t="s">
        <v>553</v>
      </c>
      <c r="B13" s="3">
        <v>44132</v>
      </c>
      <c r="C13" t="s">
        <v>554</v>
      </c>
      <c r="D13" t="s">
        <v>6148</v>
      </c>
      <c r="E13">
        <v>5</v>
      </c>
      <c r="F13" t="str">
        <f>VLOOKUP(Table1[[#This Row],[Customer ID]],Table2[#All],2,FALSE)</f>
        <v>Duky Phizackerly</v>
      </c>
      <c r="G13" t="str">
        <f>VLOOKUP(Table1[[#This Row],[Customer ID]],Table2[#All],3,FALSE)</f>
        <v>dphizackerlyb@utexas.edu</v>
      </c>
      <c r="H13" t="str">
        <f>VLOOKUP(Table1[[#This Row],[Customer ID]],Table2[#All],4,FALSE)</f>
        <v>+1 (408) 533-6012</v>
      </c>
      <c r="I13" t="str">
        <f>VLOOKUP(Table1[[#This Row],[Customer ID]],Table2[#All],6,FALSE)</f>
        <v>San Jose</v>
      </c>
      <c r="J13" s="1" t="str">
        <f>VLOOKUP(Table1[[#This Row],[Customer ID]],Table2[#All],7,FALSE)</f>
        <v>United States</v>
      </c>
      <c r="K13" s="1" t="str">
        <f>VLOOKUP(Table1[[#This Row],[Customer ID]],Table2[#All],9,FALSE)</f>
        <v>Yes</v>
      </c>
      <c r="L13" t="str">
        <f>VLOOKUP(Table1[[#This Row],[Product ID]],Table3[#All],2,FALSE)</f>
        <v>Exc</v>
      </c>
      <c r="M13" t="str">
        <f>VLOOKUP(Table1[[#This Row],[Product ID]],Table3[#All],3,FALSE)</f>
        <v>L</v>
      </c>
      <c r="N13">
        <f>VLOOKUP(Table1[[#This Row],[Product ID]],Table3[#All],4,FALSE)</f>
        <v>2.5</v>
      </c>
      <c r="O13">
        <f>VLOOKUP(Table1[[#This Row],[Product ID]],Table3[#All],5,FALSE)</f>
        <v>34.154999999999994</v>
      </c>
      <c r="P13">
        <f>Table1[[#This Row],[Quantity]]*Table1[[#This Row],[Unit Price]]</f>
        <v>170.77499999999998</v>
      </c>
    </row>
    <row r="14" spans="1:16" x14ac:dyDescent="0.3">
      <c r="A14" t="s">
        <v>559</v>
      </c>
      <c r="B14" s="3">
        <v>44744</v>
      </c>
      <c r="C14" t="s">
        <v>560</v>
      </c>
      <c r="D14" t="s">
        <v>6138</v>
      </c>
      <c r="E14">
        <v>5</v>
      </c>
      <c r="F14" t="str">
        <f>VLOOKUP(Table1[[#This Row],[Customer ID]],Table2[#All],2,FALSE)</f>
        <v>Rosaleen Scholar</v>
      </c>
      <c r="G14" t="str">
        <f>VLOOKUP(Table1[[#This Row],[Customer ID]],Table2[#All],3,FALSE)</f>
        <v>rscholarc@nyu.edu</v>
      </c>
      <c r="H14" t="str">
        <f>VLOOKUP(Table1[[#This Row],[Customer ID]],Table2[#All],4,FALSE)</f>
        <v>+1 (804) 420-0420</v>
      </c>
      <c r="I14" t="str">
        <f>VLOOKUP(Table1[[#This Row],[Customer ID]],Table2[#All],6,FALSE)</f>
        <v>Richmond</v>
      </c>
      <c r="J14" s="1" t="str">
        <f>VLOOKUP(Table1[[#This Row],[Customer ID]],Table2[#All],7,FALSE)</f>
        <v>United States</v>
      </c>
      <c r="K14" s="1" t="str">
        <f>VLOOKUP(Table1[[#This Row],[Customer ID]],Table2[#All],9,FALSE)</f>
        <v>No</v>
      </c>
      <c r="L14" t="str">
        <f>VLOOKUP(Table1[[#This Row],[Product ID]],Table3[#All],2,FALSE)</f>
        <v>Rob</v>
      </c>
      <c r="M14" t="str">
        <f>VLOOKUP(Table1[[#This Row],[Product ID]],Table3[#All],3,FALSE)</f>
        <v>M</v>
      </c>
      <c r="N14">
        <f>VLOOKUP(Table1[[#This Row],[Product ID]],Table3[#All],4,FALSE)</f>
        <v>1</v>
      </c>
      <c r="O14">
        <f>VLOOKUP(Table1[[#This Row],[Product ID]],Table3[#All],5,FALSE)</f>
        <v>9.9499999999999993</v>
      </c>
      <c r="P14">
        <f>Table1[[#This Row],[Quantity]]*Table1[[#This Row],[Unit Price]]</f>
        <v>49.75</v>
      </c>
    </row>
    <row r="15" spans="1:16" x14ac:dyDescent="0.3">
      <c r="A15" t="s">
        <v>565</v>
      </c>
      <c r="B15" s="3">
        <v>43973</v>
      </c>
      <c r="C15" t="s">
        <v>566</v>
      </c>
      <c r="D15" t="s">
        <v>6149</v>
      </c>
      <c r="E15">
        <v>2</v>
      </c>
      <c r="F15" t="str">
        <f>VLOOKUP(Table1[[#This Row],[Customer ID]],Table2[#All],2,FALSE)</f>
        <v>Terence Vanyutin</v>
      </c>
      <c r="G15" t="str">
        <f>VLOOKUP(Table1[[#This Row],[Customer ID]],Table2[#All],3,FALSE)</f>
        <v>tvanyutind@wix.com</v>
      </c>
      <c r="H15">
        <f>VLOOKUP(Table1[[#This Row],[Customer ID]],Table2[#All],4,FALSE)</f>
        <v>0</v>
      </c>
      <c r="I15" t="str">
        <f>VLOOKUP(Table1[[#This Row],[Customer ID]],Table2[#All],6,FALSE)</f>
        <v>Migrate</v>
      </c>
      <c r="J15" s="1" t="str">
        <f>VLOOKUP(Table1[[#This Row],[Customer ID]],Table2[#All],7,FALSE)</f>
        <v>United States</v>
      </c>
      <c r="K15" s="1" t="str">
        <f>VLOOKUP(Table1[[#This Row],[Customer ID]],Table2[#All],9,FALSE)</f>
        <v>No</v>
      </c>
      <c r="L15" t="str">
        <f>VLOOKUP(Table1[[#This Row],[Product ID]],Table3[#All],2,FALSE)</f>
        <v>Rob</v>
      </c>
      <c r="M15" t="str">
        <f>VLOOKUP(Table1[[#This Row],[Product ID]],Table3[#All],3,FALSE)</f>
        <v>D</v>
      </c>
      <c r="N15">
        <f>VLOOKUP(Table1[[#This Row],[Product ID]],Table3[#All],4,FALSE)</f>
        <v>2.5</v>
      </c>
      <c r="O15">
        <f>VLOOKUP(Table1[[#This Row],[Product ID]],Table3[#All],5,FALSE)</f>
        <v>20.584999999999997</v>
      </c>
      <c r="P15">
        <f>Table1[[#This Row],[Quantity]]*Table1[[#This Row],[Unit Price]]</f>
        <v>41.169999999999995</v>
      </c>
    </row>
    <row r="16" spans="1:16" x14ac:dyDescent="0.3">
      <c r="A16" t="s">
        <v>570</v>
      </c>
      <c r="B16" s="3">
        <v>44656</v>
      </c>
      <c r="C16" t="s">
        <v>571</v>
      </c>
      <c r="D16" t="s">
        <v>6150</v>
      </c>
      <c r="E16">
        <v>3</v>
      </c>
      <c r="F16" t="str">
        <f>VLOOKUP(Table1[[#This Row],[Customer ID]],Table2[#All],2,FALSE)</f>
        <v>Patrice Trobe</v>
      </c>
      <c r="G16" t="str">
        <f>VLOOKUP(Table1[[#This Row],[Customer ID]],Table2[#All],3,FALSE)</f>
        <v>ptrobee@wunderground.com</v>
      </c>
      <c r="H16" t="str">
        <f>VLOOKUP(Table1[[#This Row],[Customer ID]],Table2[#All],4,FALSE)</f>
        <v>+1 (314) 240-7896</v>
      </c>
      <c r="I16" t="str">
        <f>VLOOKUP(Table1[[#This Row],[Customer ID]],Table2[#All],6,FALSE)</f>
        <v>Saint Louis</v>
      </c>
      <c r="J16" s="1" t="str">
        <f>VLOOKUP(Table1[[#This Row],[Customer ID]],Table2[#All],7,FALSE)</f>
        <v>United States</v>
      </c>
      <c r="K16" s="1" t="str">
        <f>VLOOKUP(Table1[[#This Row],[Customer ID]],Table2[#All],9,FALSE)</f>
        <v>Yes</v>
      </c>
      <c r="L16" t="str">
        <f>VLOOKUP(Table1[[#This Row],[Product ID]],Table3[#All],2,FALSE)</f>
        <v>Lib</v>
      </c>
      <c r="M16" t="str">
        <f>VLOOKUP(Table1[[#This Row],[Product ID]],Table3[#All],3,FALSE)</f>
        <v>D</v>
      </c>
      <c r="N16">
        <f>VLOOKUP(Table1[[#This Row],[Product ID]],Table3[#All],4,FALSE)</f>
        <v>0.2</v>
      </c>
      <c r="O16">
        <f>VLOOKUP(Table1[[#This Row],[Product ID]],Table3[#All],5,FALSE)</f>
        <v>3.8849999999999998</v>
      </c>
      <c r="P16">
        <f>Table1[[#This Row],[Quantity]]*Table1[[#This Row],[Unit Price]]</f>
        <v>11.654999999999999</v>
      </c>
    </row>
    <row r="17" spans="1:16" x14ac:dyDescent="0.3">
      <c r="A17" t="s">
        <v>576</v>
      </c>
      <c r="B17" s="3">
        <v>44719</v>
      </c>
      <c r="C17" t="s">
        <v>577</v>
      </c>
      <c r="D17" t="s">
        <v>6151</v>
      </c>
      <c r="E17">
        <v>5</v>
      </c>
      <c r="F17" t="str">
        <f>VLOOKUP(Table1[[#This Row],[Customer ID]],Table2[#All],2,FALSE)</f>
        <v>Llywellyn Oscroft</v>
      </c>
      <c r="G17" t="str">
        <f>VLOOKUP(Table1[[#This Row],[Customer ID]],Table2[#All],3,FALSE)</f>
        <v>loscroftf@ebay.co.uk</v>
      </c>
      <c r="H17">
        <f>VLOOKUP(Table1[[#This Row],[Customer ID]],Table2[#All],4,FALSE)</f>
        <v>0</v>
      </c>
      <c r="I17" t="str">
        <f>VLOOKUP(Table1[[#This Row],[Customer ID]],Table2[#All],6,FALSE)</f>
        <v>Philadelphia</v>
      </c>
      <c r="J17" s="1" t="str">
        <f>VLOOKUP(Table1[[#This Row],[Customer ID]],Table2[#All],7,FALSE)</f>
        <v>United States</v>
      </c>
      <c r="K17" s="1" t="str">
        <f>VLOOKUP(Table1[[#This Row],[Customer ID]],Table2[#All],9,FALSE)</f>
        <v>No</v>
      </c>
      <c r="L17" t="str">
        <f>VLOOKUP(Table1[[#This Row],[Product ID]],Table3[#All],2,FALSE)</f>
        <v>Rob</v>
      </c>
      <c r="M17" t="str">
        <f>VLOOKUP(Table1[[#This Row],[Product ID]],Table3[#All],3,FALSE)</f>
        <v>M</v>
      </c>
      <c r="N17">
        <f>VLOOKUP(Table1[[#This Row],[Product ID]],Table3[#All],4,FALSE)</f>
        <v>2.5</v>
      </c>
      <c r="O17">
        <f>VLOOKUP(Table1[[#This Row],[Product ID]],Table3[#All],5,FALSE)</f>
        <v>22.884999999999998</v>
      </c>
      <c r="P17">
        <f>Table1[[#This Row],[Quantity]]*Table1[[#This Row],[Unit Price]]</f>
        <v>114.42499999999998</v>
      </c>
    </row>
    <row r="18" spans="1:16" x14ac:dyDescent="0.3">
      <c r="A18" t="s">
        <v>581</v>
      </c>
      <c r="B18" s="3">
        <v>43544</v>
      </c>
      <c r="C18" t="s">
        <v>582</v>
      </c>
      <c r="D18" t="s">
        <v>6152</v>
      </c>
      <c r="E18">
        <v>6</v>
      </c>
      <c r="F18" t="str">
        <f>VLOOKUP(Table1[[#This Row],[Customer ID]],Table2[#All],2,FALSE)</f>
        <v>Minni Alabaster</v>
      </c>
      <c r="G18" t="str">
        <f>VLOOKUP(Table1[[#This Row],[Customer ID]],Table2[#All],3,FALSE)</f>
        <v>malabasterg@hexun.com</v>
      </c>
      <c r="H18" t="str">
        <f>VLOOKUP(Table1[[#This Row],[Customer ID]],Table2[#All],4,FALSE)</f>
        <v>+1 (971) 483-6255</v>
      </c>
      <c r="I18" t="str">
        <f>VLOOKUP(Table1[[#This Row],[Customer ID]],Table2[#All],6,FALSE)</f>
        <v>Portland</v>
      </c>
      <c r="J18" s="1" t="str">
        <f>VLOOKUP(Table1[[#This Row],[Customer ID]],Table2[#All],7,FALSE)</f>
        <v>United States</v>
      </c>
      <c r="K18" s="1" t="str">
        <f>VLOOKUP(Table1[[#This Row],[Customer ID]],Table2[#All],9,FALSE)</f>
        <v>No</v>
      </c>
      <c r="L18" t="str">
        <f>VLOOKUP(Table1[[#This Row],[Product ID]],Table3[#All],2,FALSE)</f>
        <v>Ara</v>
      </c>
      <c r="M18" t="str">
        <f>VLOOKUP(Table1[[#This Row],[Product ID]],Table3[#All],3,FALSE)</f>
        <v>M</v>
      </c>
      <c r="N18">
        <f>VLOOKUP(Table1[[#This Row],[Product ID]],Table3[#All],4,FALSE)</f>
        <v>0.2</v>
      </c>
      <c r="O18">
        <f>VLOOKUP(Table1[[#This Row],[Product ID]],Table3[#All],5,FALSE)</f>
        <v>3.375</v>
      </c>
      <c r="P18">
        <f>Table1[[#This Row],[Quantity]]*Table1[[#This Row],[Unit Price]]</f>
        <v>20.25</v>
      </c>
    </row>
    <row r="19" spans="1:16" x14ac:dyDescent="0.3">
      <c r="A19" t="s">
        <v>587</v>
      </c>
      <c r="B19" s="3">
        <v>43757</v>
      </c>
      <c r="C19" t="s">
        <v>588</v>
      </c>
      <c r="D19" t="s">
        <v>6140</v>
      </c>
      <c r="E19">
        <v>6</v>
      </c>
      <c r="F19" t="str">
        <f>VLOOKUP(Table1[[#This Row],[Customer ID]],Table2[#All],2,FALSE)</f>
        <v>Rhianon Broxup</v>
      </c>
      <c r="G19" t="str">
        <f>VLOOKUP(Table1[[#This Row],[Customer ID]],Table2[#All],3,FALSE)</f>
        <v>rbroxuph@jimdo.com</v>
      </c>
      <c r="H19" t="str">
        <f>VLOOKUP(Table1[[#This Row],[Customer ID]],Table2[#All],4,FALSE)</f>
        <v>+1 (713) 663-1338</v>
      </c>
      <c r="I19" t="str">
        <f>VLOOKUP(Table1[[#This Row],[Customer ID]],Table2[#All],6,FALSE)</f>
        <v>Houston</v>
      </c>
      <c r="J19" s="1" t="str">
        <f>VLOOKUP(Table1[[#This Row],[Customer ID]],Table2[#All],7,FALSE)</f>
        <v>United States</v>
      </c>
      <c r="K19" s="1" t="str">
        <f>VLOOKUP(Table1[[#This Row],[Customer ID]],Table2[#All],9,FALSE)</f>
        <v>No</v>
      </c>
      <c r="L19" t="str">
        <f>VLOOKUP(Table1[[#This Row],[Product ID]],Table3[#All],2,FALSE)</f>
        <v>Ara</v>
      </c>
      <c r="M19" t="str">
        <f>VLOOKUP(Table1[[#This Row],[Product ID]],Table3[#All],3,FALSE)</f>
        <v>L</v>
      </c>
      <c r="N19">
        <f>VLOOKUP(Table1[[#This Row],[Product ID]],Table3[#All],4,FALSE)</f>
        <v>1</v>
      </c>
      <c r="O19">
        <f>VLOOKUP(Table1[[#This Row],[Product ID]],Table3[#All],5,FALSE)</f>
        <v>12.95</v>
      </c>
      <c r="P19">
        <f>Table1[[#This Row],[Quantity]]*Table1[[#This Row],[Unit Price]]</f>
        <v>77.699999999999989</v>
      </c>
    </row>
    <row r="20" spans="1:16" x14ac:dyDescent="0.3">
      <c r="A20" t="s">
        <v>593</v>
      </c>
      <c r="B20" s="3">
        <v>43629</v>
      </c>
      <c r="C20" t="s">
        <v>594</v>
      </c>
      <c r="D20" t="s">
        <v>6149</v>
      </c>
      <c r="E20">
        <v>4</v>
      </c>
      <c r="F20" t="str">
        <f>VLOOKUP(Table1[[#This Row],[Customer ID]],Table2[#All],2,FALSE)</f>
        <v>Pall Redford</v>
      </c>
      <c r="G20" t="str">
        <f>VLOOKUP(Table1[[#This Row],[Customer ID]],Table2[#All],3,FALSE)</f>
        <v>predfordi@ow.ly</v>
      </c>
      <c r="H20">
        <f>VLOOKUP(Table1[[#This Row],[Customer ID]],Table2[#All],4,FALSE)</f>
        <v>0</v>
      </c>
      <c r="I20" t="str">
        <f>VLOOKUP(Table1[[#This Row],[Customer ID]],Table2[#All],6,FALSE)</f>
        <v>Caherconlish</v>
      </c>
      <c r="J20" s="1" t="str">
        <f>VLOOKUP(Table1[[#This Row],[Customer ID]],Table2[#All],7,FALSE)</f>
        <v>Ireland</v>
      </c>
      <c r="K20" s="1" t="str">
        <f>VLOOKUP(Table1[[#This Row],[Customer ID]],Table2[#All],9,FALSE)</f>
        <v>Yes</v>
      </c>
      <c r="L20" t="str">
        <f>VLOOKUP(Table1[[#This Row],[Product ID]],Table3[#All],2,FALSE)</f>
        <v>Rob</v>
      </c>
      <c r="M20" t="str">
        <f>VLOOKUP(Table1[[#This Row],[Product ID]],Table3[#All],3,FALSE)</f>
        <v>D</v>
      </c>
      <c r="N20">
        <f>VLOOKUP(Table1[[#This Row],[Product ID]],Table3[#All],4,FALSE)</f>
        <v>2.5</v>
      </c>
      <c r="O20">
        <f>VLOOKUP(Table1[[#This Row],[Product ID]],Table3[#All],5,FALSE)</f>
        <v>20.584999999999997</v>
      </c>
      <c r="P20">
        <f>Table1[[#This Row],[Quantity]]*Table1[[#This Row],[Unit Price]]</f>
        <v>82.339999999999989</v>
      </c>
    </row>
    <row r="21" spans="1:16" x14ac:dyDescent="0.3">
      <c r="A21" t="s">
        <v>598</v>
      </c>
      <c r="B21" s="3">
        <v>44169</v>
      </c>
      <c r="C21" t="s">
        <v>599</v>
      </c>
      <c r="D21" t="s">
        <v>6152</v>
      </c>
      <c r="E21">
        <v>5</v>
      </c>
      <c r="F21" t="str">
        <f>VLOOKUP(Table1[[#This Row],[Customer ID]],Table2[#All],2,FALSE)</f>
        <v>Aurea Corradino</v>
      </c>
      <c r="G21" t="str">
        <f>VLOOKUP(Table1[[#This Row],[Customer ID]],Table2[#All],3,FALSE)</f>
        <v>acorradinoj@harvard.edu</v>
      </c>
      <c r="H21" t="str">
        <f>VLOOKUP(Table1[[#This Row],[Customer ID]],Table2[#All],4,FALSE)</f>
        <v>+1 (646) 202-5965</v>
      </c>
      <c r="I21" t="str">
        <f>VLOOKUP(Table1[[#This Row],[Customer ID]],Table2[#All],6,FALSE)</f>
        <v>New York City</v>
      </c>
      <c r="J21" s="1" t="str">
        <f>VLOOKUP(Table1[[#This Row],[Customer ID]],Table2[#All],7,FALSE)</f>
        <v>United States</v>
      </c>
      <c r="K21" s="1" t="str">
        <f>VLOOKUP(Table1[[#This Row],[Customer ID]],Table2[#All],9,FALSE)</f>
        <v>Yes</v>
      </c>
      <c r="L21" t="str">
        <f>VLOOKUP(Table1[[#This Row],[Product ID]],Table3[#All],2,FALSE)</f>
        <v>Ara</v>
      </c>
      <c r="M21" t="str">
        <f>VLOOKUP(Table1[[#This Row],[Product ID]],Table3[#All],3,FALSE)</f>
        <v>M</v>
      </c>
      <c r="N21">
        <f>VLOOKUP(Table1[[#This Row],[Product ID]],Table3[#All],4,FALSE)</f>
        <v>0.2</v>
      </c>
      <c r="O21">
        <f>VLOOKUP(Table1[[#This Row],[Product ID]],Table3[#All],5,FALSE)</f>
        <v>3.375</v>
      </c>
      <c r="P21">
        <f>Table1[[#This Row],[Quantity]]*Table1[[#This Row],[Unit Price]]</f>
        <v>16.875</v>
      </c>
    </row>
    <row r="22" spans="1:16" x14ac:dyDescent="0.3">
      <c r="A22" t="s">
        <v>598</v>
      </c>
      <c r="B22" s="3">
        <v>44169</v>
      </c>
      <c r="C22" t="s">
        <v>599</v>
      </c>
      <c r="D22" t="s">
        <v>6153</v>
      </c>
      <c r="E22">
        <v>4</v>
      </c>
      <c r="F22" t="str">
        <f>VLOOKUP(Table1[[#This Row],[Customer ID]],Table2[#All],2,FALSE)</f>
        <v>Aurea Corradino</v>
      </c>
      <c r="G22" t="str">
        <f>VLOOKUP(Table1[[#This Row],[Customer ID]],Table2[#All],3,FALSE)</f>
        <v>acorradinoj@harvard.edu</v>
      </c>
      <c r="H22" t="str">
        <f>VLOOKUP(Table1[[#This Row],[Customer ID]],Table2[#All],4,FALSE)</f>
        <v>+1 (646) 202-5965</v>
      </c>
      <c r="I22" t="str">
        <f>VLOOKUP(Table1[[#This Row],[Customer ID]],Table2[#All],6,FALSE)</f>
        <v>New York City</v>
      </c>
      <c r="J22" s="1" t="str">
        <f>VLOOKUP(Table1[[#This Row],[Customer ID]],Table2[#All],7,FALSE)</f>
        <v>United States</v>
      </c>
      <c r="K22" s="1" t="str">
        <f>VLOOKUP(Table1[[#This Row],[Customer ID]],Table2[#All],9,FALSE)</f>
        <v>Yes</v>
      </c>
      <c r="L22" t="str">
        <f>VLOOKUP(Table1[[#This Row],[Product ID]],Table3[#All],2,FALSE)</f>
        <v>Exc</v>
      </c>
      <c r="M22" t="str">
        <f>VLOOKUP(Table1[[#This Row],[Product ID]],Table3[#All],3,FALSE)</f>
        <v>D</v>
      </c>
      <c r="N22">
        <f>VLOOKUP(Table1[[#This Row],[Product ID]],Table3[#All],4,FALSE)</f>
        <v>0.2</v>
      </c>
      <c r="O22">
        <f>VLOOKUP(Table1[[#This Row],[Product ID]],Table3[#All],5,FALSE)</f>
        <v>3.645</v>
      </c>
      <c r="P22">
        <f>Table1[[#This Row],[Quantity]]*Table1[[#This Row],[Unit Price]]</f>
        <v>14.58</v>
      </c>
    </row>
    <row r="23" spans="1:16" x14ac:dyDescent="0.3">
      <c r="A23" t="s">
        <v>608</v>
      </c>
      <c r="B23" s="3">
        <v>44169</v>
      </c>
      <c r="C23" t="s">
        <v>609</v>
      </c>
      <c r="D23" t="s">
        <v>6154</v>
      </c>
      <c r="E23">
        <v>6</v>
      </c>
      <c r="F23" t="str">
        <f>VLOOKUP(Table1[[#This Row],[Customer ID]],Table2[#All],2,FALSE)</f>
        <v>Avrit Davidowsky</v>
      </c>
      <c r="G23" t="str">
        <f>VLOOKUP(Table1[[#This Row],[Customer ID]],Table2[#All],3,FALSE)</f>
        <v>adavidowskyl@netvibes.com</v>
      </c>
      <c r="H23" t="str">
        <f>VLOOKUP(Table1[[#This Row],[Customer ID]],Table2[#All],4,FALSE)</f>
        <v>+1 (616) 481-9962</v>
      </c>
      <c r="I23" t="str">
        <f>VLOOKUP(Table1[[#This Row],[Customer ID]],Table2[#All],6,FALSE)</f>
        <v>Grand Rapids</v>
      </c>
      <c r="J23" s="1" t="str">
        <f>VLOOKUP(Table1[[#This Row],[Customer ID]],Table2[#All],7,FALSE)</f>
        <v>United States</v>
      </c>
      <c r="K23" s="1" t="str">
        <f>VLOOKUP(Table1[[#This Row],[Customer ID]],Table2[#All],9,FALSE)</f>
        <v>No</v>
      </c>
      <c r="L23" t="str">
        <f>VLOOKUP(Table1[[#This Row],[Product ID]],Table3[#All],2,FALSE)</f>
        <v>Ara</v>
      </c>
      <c r="M23" t="str">
        <f>VLOOKUP(Table1[[#This Row],[Product ID]],Table3[#All],3,FALSE)</f>
        <v>D</v>
      </c>
      <c r="N23">
        <f>VLOOKUP(Table1[[#This Row],[Product ID]],Table3[#All],4,FALSE)</f>
        <v>0.2</v>
      </c>
      <c r="O23">
        <f>VLOOKUP(Table1[[#This Row],[Product ID]],Table3[#All],5,FALSE)</f>
        <v>2.9849999999999999</v>
      </c>
      <c r="P23">
        <f>Table1[[#This Row],[Quantity]]*Table1[[#This Row],[Unit Price]]</f>
        <v>17.91</v>
      </c>
    </row>
    <row r="24" spans="1:16" x14ac:dyDescent="0.3">
      <c r="A24" t="s">
        <v>614</v>
      </c>
      <c r="B24" s="3">
        <v>44218</v>
      </c>
      <c r="C24" t="s">
        <v>615</v>
      </c>
      <c r="D24" t="s">
        <v>6151</v>
      </c>
      <c r="E24">
        <v>4</v>
      </c>
      <c r="F24" t="str">
        <f>VLOOKUP(Table1[[#This Row],[Customer ID]],Table2[#All],2,FALSE)</f>
        <v>Annabel Antuk</v>
      </c>
      <c r="G24" t="str">
        <f>VLOOKUP(Table1[[#This Row],[Customer ID]],Table2[#All],3,FALSE)</f>
        <v>aantukm@kickstarter.com</v>
      </c>
      <c r="H24" t="str">
        <f>VLOOKUP(Table1[[#This Row],[Customer ID]],Table2[#All],4,FALSE)</f>
        <v>+1 (941) 740-6268</v>
      </c>
      <c r="I24" t="str">
        <f>VLOOKUP(Table1[[#This Row],[Customer ID]],Table2[#All],6,FALSE)</f>
        <v>Punta Gorda</v>
      </c>
      <c r="J24" s="1" t="str">
        <f>VLOOKUP(Table1[[#This Row],[Customer ID]],Table2[#All],7,FALSE)</f>
        <v>United States</v>
      </c>
      <c r="K24" s="1" t="str">
        <f>VLOOKUP(Table1[[#This Row],[Customer ID]],Table2[#All],9,FALSE)</f>
        <v>Yes</v>
      </c>
      <c r="L24" t="str">
        <f>VLOOKUP(Table1[[#This Row],[Product ID]],Table3[#All],2,FALSE)</f>
        <v>Rob</v>
      </c>
      <c r="M24" t="str">
        <f>VLOOKUP(Table1[[#This Row],[Product ID]],Table3[#All],3,FALSE)</f>
        <v>M</v>
      </c>
      <c r="N24">
        <f>VLOOKUP(Table1[[#This Row],[Product ID]],Table3[#All],4,FALSE)</f>
        <v>2.5</v>
      </c>
      <c r="O24">
        <f>VLOOKUP(Table1[[#This Row],[Product ID]],Table3[#All],5,FALSE)</f>
        <v>22.884999999999998</v>
      </c>
      <c r="P24">
        <f>Table1[[#This Row],[Quantity]]*Table1[[#This Row],[Unit Price]]</f>
        <v>91.539999999999992</v>
      </c>
    </row>
    <row r="25" spans="1:16" x14ac:dyDescent="0.3">
      <c r="A25" t="s">
        <v>620</v>
      </c>
      <c r="B25" s="3">
        <v>44603</v>
      </c>
      <c r="C25" t="s">
        <v>621</v>
      </c>
      <c r="D25" t="s">
        <v>6154</v>
      </c>
      <c r="E25">
        <v>4</v>
      </c>
      <c r="F25" t="str">
        <f>VLOOKUP(Table1[[#This Row],[Customer ID]],Table2[#All],2,FALSE)</f>
        <v>Iorgo Kleinert</v>
      </c>
      <c r="G25" t="str">
        <f>VLOOKUP(Table1[[#This Row],[Customer ID]],Table2[#All],3,FALSE)</f>
        <v>ikleinertn@timesonline.co.uk</v>
      </c>
      <c r="H25" t="str">
        <f>VLOOKUP(Table1[[#This Row],[Customer ID]],Table2[#All],4,FALSE)</f>
        <v>+1 (360) 352-6598</v>
      </c>
      <c r="I25" t="str">
        <f>VLOOKUP(Table1[[#This Row],[Customer ID]],Table2[#All],6,FALSE)</f>
        <v>Vancouver</v>
      </c>
      <c r="J25" s="1" t="str">
        <f>VLOOKUP(Table1[[#This Row],[Customer ID]],Table2[#All],7,FALSE)</f>
        <v>United States</v>
      </c>
      <c r="K25" s="1" t="str">
        <f>VLOOKUP(Table1[[#This Row],[Customer ID]],Table2[#All],9,FALSE)</f>
        <v>Yes</v>
      </c>
      <c r="L25" t="str">
        <f>VLOOKUP(Table1[[#This Row],[Product ID]],Table3[#All],2,FALSE)</f>
        <v>Ara</v>
      </c>
      <c r="M25" t="str">
        <f>VLOOKUP(Table1[[#This Row],[Product ID]],Table3[#All],3,FALSE)</f>
        <v>D</v>
      </c>
      <c r="N25">
        <f>VLOOKUP(Table1[[#This Row],[Product ID]],Table3[#All],4,FALSE)</f>
        <v>0.2</v>
      </c>
      <c r="O25">
        <f>VLOOKUP(Table1[[#This Row],[Product ID]],Table3[#All],5,FALSE)</f>
        <v>2.9849999999999999</v>
      </c>
      <c r="P25">
        <f>Table1[[#This Row],[Quantity]]*Table1[[#This Row],[Unit Price]]</f>
        <v>11.94</v>
      </c>
    </row>
    <row r="26" spans="1:16" x14ac:dyDescent="0.3">
      <c r="A26" t="s">
        <v>626</v>
      </c>
      <c r="B26" s="3">
        <v>44454</v>
      </c>
      <c r="C26" t="s">
        <v>627</v>
      </c>
      <c r="D26" t="s">
        <v>6155</v>
      </c>
      <c r="E26">
        <v>1</v>
      </c>
      <c r="F26" t="str">
        <f>VLOOKUP(Table1[[#This Row],[Customer ID]],Table2[#All],2,FALSE)</f>
        <v>Chrisy Blofeld</v>
      </c>
      <c r="G26" t="str">
        <f>VLOOKUP(Table1[[#This Row],[Customer ID]],Table2[#All],3,FALSE)</f>
        <v>cblofeldo@amazon.co.uk</v>
      </c>
      <c r="H26" t="str">
        <f>VLOOKUP(Table1[[#This Row],[Customer ID]],Table2[#All],4,FALSE)</f>
        <v>+1 (303) 936-3357</v>
      </c>
      <c r="I26" t="str">
        <f>VLOOKUP(Table1[[#This Row],[Customer ID]],Table2[#All],6,FALSE)</f>
        <v>Englewood</v>
      </c>
      <c r="J26" s="1" t="str">
        <f>VLOOKUP(Table1[[#This Row],[Customer ID]],Table2[#All],7,FALSE)</f>
        <v>United States</v>
      </c>
      <c r="K26" s="1" t="str">
        <f>VLOOKUP(Table1[[#This Row],[Customer ID]],Table2[#All],9,FALSE)</f>
        <v>No</v>
      </c>
      <c r="L26" t="str">
        <f>VLOOKUP(Table1[[#This Row],[Product ID]],Table3[#All],2,FALSE)</f>
        <v>Ara</v>
      </c>
      <c r="M26" t="str">
        <f>VLOOKUP(Table1[[#This Row],[Product ID]],Table3[#All],3,FALSE)</f>
        <v>M</v>
      </c>
      <c r="N26">
        <f>VLOOKUP(Table1[[#This Row],[Product ID]],Table3[#All],4,FALSE)</f>
        <v>1</v>
      </c>
      <c r="O26">
        <f>VLOOKUP(Table1[[#This Row],[Product ID]],Table3[#All],5,FALSE)</f>
        <v>11.25</v>
      </c>
      <c r="P26">
        <f>Table1[[#This Row],[Quantity]]*Table1[[#This Row],[Unit Price]]</f>
        <v>11.25</v>
      </c>
    </row>
    <row r="27" spans="1:16" x14ac:dyDescent="0.3">
      <c r="A27" t="s">
        <v>632</v>
      </c>
      <c r="B27" s="3">
        <v>44128</v>
      </c>
      <c r="C27" t="s">
        <v>633</v>
      </c>
      <c r="D27" t="s">
        <v>6156</v>
      </c>
      <c r="E27">
        <v>3</v>
      </c>
      <c r="F27" t="str">
        <f>VLOOKUP(Table1[[#This Row],[Customer ID]],Table2[#All],2,FALSE)</f>
        <v>Culley Farris</v>
      </c>
      <c r="G27">
        <f>VLOOKUP(Table1[[#This Row],[Customer ID]],Table2[#All],3,FALSE)</f>
        <v>0</v>
      </c>
      <c r="H27" t="str">
        <f>VLOOKUP(Table1[[#This Row],[Customer ID]],Table2[#All],4,FALSE)</f>
        <v>+1 (941) 267-4822</v>
      </c>
      <c r="I27" t="str">
        <f>VLOOKUP(Table1[[#This Row],[Customer ID]],Table2[#All],6,FALSE)</f>
        <v>Punta Gorda</v>
      </c>
      <c r="J27" s="1" t="str">
        <f>VLOOKUP(Table1[[#This Row],[Customer ID]],Table2[#All],7,FALSE)</f>
        <v>United States</v>
      </c>
      <c r="K27" s="1" t="str">
        <f>VLOOKUP(Table1[[#This Row],[Customer ID]],Table2[#All],9,FALSE)</f>
        <v>Yes</v>
      </c>
      <c r="L27" t="str">
        <f>VLOOKUP(Table1[[#This Row],[Product ID]],Table3[#All],2,FALSE)</f>
        <v>Exc</v>
      </c>
      <c r="M27" t="str">
        <f>VLOOKUP(Table1[[#This Row],[Product ID]],Table3[#All],3,FALSE)</f>
        <v>M</v>
      </c>
      <c r="N27">
        <f>VLOOKUP(Table1[[#This Row],[Product ID]],Table3[#All],4,FALSE)</f>
        <v>0.2</v>
      </c>
      <c r="O27">
        <f>VLOOKUP(Table1[[#This Row],[Product ID]],Table3[#All],5,FALSE)</f>
        <v>4.125</v>
      </c>
      <c r="P27">
        <f>Table1[[#This Row],[Quantity]]*Table1[[#This Row],[Unit Price]]</f>
        <v>12.375</v>
      </c>
    </row>
    <row r="28" spans="1:16" x14ac:dyDescent="0.3">
      <c r="A28" t="s">
        <v>637</v>
      </c>
      <c r="B28" s="3">
        <v>43516</v>
      </c>
      <c r="C28" t="s">
        <v>638</v>
      </c>
      <c r="D28" t="s">
        <v>6157</v>
      </c>
      <c r="E28">
        <v>4</v>
      </c>
      <c r="F28" t="str">
        <f>VLOOKUP(Table1[[#This Row],[Customer ID]],Table2[#All],2,FALSE)</f>
        <v>Selene Shales</v>
      </c>
      <c r="G28" t="str">
        <f>VLOOKUP(Table1[[#This Row],[Customer ID]],Table2[#All],3,FALSE)</f>
        <v>sshalesq@umich.edu</v>
      </c>
      <c r="H28" t="str">
        <f>VLOOKUP(Table1[[#This Row],[Customer ID]],Table2[#All],4,FALSE)</f>
        <v>+1 (707) 881-5004</v>
      </c>
      <c r="I28" t="str">
        <f>VLOOKUP(Table1[[#This Row],[Customer ID]],Table2[#All],6,FALSE)</f>
        <v>Petaluma</v>
      </c>
      <c r="J28" s="1" t="str">
        <f>VLOOKUP(Table1[[#This Row],[Customer ID]],Table2[#All],7,FALSE)</f>
        <v>United States</v>
      </c>
      <c r="K28" s="1" t="str">
        <f>VLOOKUP(Table1[[#This Row],[Customer ID]],Table2[#All],9,FALSE)</f>
        <v>Yes</v>
      </c>
      <c r="L28" t="str">
        <f>VLOOKUP(Table1[[#This Row],[Product ID]],Table3[#All],2,FALSE)</f>
        <v>Ara</v>
      </c>
      <c r="M28" t="str">
        <f>VLOOKUP(Table1[[#This Row],[Product ID]],Table3[#All],3,FALSE)</f>
        <v>M</v>
      </c>
      <c r="N28">
        <f>VLOOKUP(Table1[[#This Row],[Product ID]],Table3[#All],4,FALSE)</f>
        <v>0.5</v>
      </c>
      <c r="O28">
        <f>VLOOKUP(Table1[[#This Row],[Product ID]],Table3[#All],5,FALSE)</f>
        <v>6.75</v>
      </c>
      <c r="P28">
        <f>Table1[[#This Row],[Quantity]]*Table1[[#This Row],[Unit Price]]</f>
        <v>27</v>
      </c>
    </row>
    <row r="29" spans="1:16" x14ac:dyDescent="0.3">
      <c r="A29" t="s">
        <v>643</v>
      </c>
      <c r="B29" s="3">
        <v>43746</v>
      </c>
      <c r="C29" t="s">
        <v>644</v>
      </c>
      <c r="D29" t="s">
        <v>6152</v>
      </c>
      <c r="E29">
        <v>5</v>
      </c>
      <c r="F29" t="str">
        <f>VLOOKUP(Table1[[#This Row],[Customer ID]],Table2[#All],2,FALSE)</f>
        <v>Vivie Danneil</v>
      </c>
      <c r="G29" t="str">
        <f>VLOOKUP(Table1[[#This Row],[Customer ID]],Table2[#All],3,FALSE)</f>
        <v>vdanneilr@mtv.com</v>
      </c>
      <c r="H29" t="str">
        <f>VLOOKUP(Table1[[#This Row],[Customer ID]],Table2[#All],4,FALSE)</f>
        <v>+353 (751) 346-0399</v>
      </c>
      <c r="I29" t="str">
        <f>VLOOKUP(Table1[[#This Row],[Customer ID]],Table2[#All],6,FALSE)</f>
        <v>Tralee</v>
      </c>
      <c r="J29" s="1" t="str">
        <f>VLOOKUP(Table1[[#This Row],[Customer ID]],Table2[#All],7,FALSE)</f>
        <v>Ireland</v>
      </c>
      <c r="K29" s="1" t="str">
        <f>VLOOKUP(Table1[[#This Row],[Customer ID]],Table2[#All],9,FALSE)</f>
        <v>No</v>
      </c>
      <c r="L29" t="str">
        <f>VLOOKUP(Table1[[#This Row],[Product ID]],Table3[#All],2,FALSE)</f>
        <v>Ara</v>
      </c>
      <c r="M29" t="str">
        <f>VLOOKUP(Table1[[#This Row],[Product ID]],Table3[#All],3,FALSE)</f>
        <v>M</v>
      </c>
      <c r="N29">
        <f>VLOOKUP(Table1[[#This Row],[Product ID]],Table3[#All],4,FALSE)</f>
        <v>0.2</v>
      </c>
      <c r="O29">
        <f>VLOOKUP(Table1[[#This Row],[Product ID]],Table3[#All],5,FALSE)</f>
        <v>3.375</v>
      </c>
      <c r="P29">
        <f>Table1[[#This Row],[Quantity]]*Table1[[#This Row],[Unit Price]]</f>
        <v>16.875</v>
      </c>
    </row>
    <row r="30" spans="1:16" x14ac:dyDescent="0.3">
      <c r="A30" t="s">
        <v>649</v>
      </c>
      <c r="B30" s="3">
        <v>44775</v>
      </c>
      <c r="C30" t="s">
        <v>650</v>
      </c>
      <c r="D30" t="s">
        <v>6158</v>
      </c>
      <c r="E30">
        <v>3</v>
      </c>
      <c r="F30" t="str">
        <f>VLOOKUP(Table1[[#This Row],[Customer ID]],Table2[#All],2,FALSE)</f>
        <v>Theresita Newbury</v>
      </c>
      <c r="G30" t="str">
        <f>VLOOKUP(Table1[[#This Row],[Customer ID]],Table2[#All],3,FALSE)</f>
        <v>tnewburys@usda.gov</v>
      </c>
      <c r="H30" t="str">
        <f>VLOOKUP(Table1[[#This Row],[Customer ID]],Table2[#All],4,FALSE)</f>
        <v>+353 (803) 587-0026</v>
      </c>
      <c r="I30" t="str">
        <f>VLOOKUP(Table1[[#This Row],[Customer ID]],Table2[#All],6,FALSE)</f>
        <v>Clonskeagh</v>
      </c>
      <c r="J30" s="1" t="str">
        <f>VLOOKUP(Table1[[#This Row],[Customer ID]],Table2[#All],7,FALSE)</f>
        <v>Ireland</v>
      </c>
      <c r="K30" s="1" t="str">
        <f>VLOOKUP(Table1[[#This Row],[Customer ID]],Table2[#All],9,FALSE)</f>
        <v>No</v>
      </c>
      <c r="L30" t="str">
        <f>VLOOKUP(Table1[[#This Row],[Product ID]],Table3[#All],2,FALSE)</f>
        <v>Ara</v>
      </c>
      <c r="M30" t="str">
        <f>VLOOKUP(Table1[[#This Row],[Product ID]],Table3[#All],3,FALSE)</f>
        <v>D</v>
      </c>
      <c r="N30">
        <f>VLOOKUP(Table1[[#This Row],[Product ID]],Table3[#All],4,FALSE)</f>
        <v>0.5</v>
      </c>
      <c r="O30">
        <f>VLOOKUP(Table1[[#This Row],[Product ID]],Table3[#All],5,FALSE)</f>
        <v>5.97</v>
      </c>
      <c r="P30">
        <f>Table1[[#This Row],[Quantity]]*Table1[[#This Row],[Unit Price]]</f>
        <v>17.91</v>
      </c>
    </row>
    <row r="31" spans="1:16" x14ac:dyDescent="0.3">
      <c r="A31" t="s">
        <v>655</v>
      </c>
      <c r="B31" s="3">
        <v>43516</v>
      </c>
      <c r="C31" t="s">
        <v>656</v>
      </c>
      <c r="D31" t="s">
        <v>6147</v>
      </c>
      <c r="E31">
        <v>4</v>
      </c>
      <c r="F31" t="str">
        <f>VLOOKUP(Table1[[#This Row],[Customer ID]],Table2[#All],2,FALSE)</f>
        <v>Mozelle Calcutt</v>
      </c>
      <c r="G31" t="str">
        <f>VLOOKUP(Table1[[#This Row],[Customer ID]],Table2[#All],3,FALSE)</f>
        <v>mcalcuttt@baidu.com</v>
      </c>
      <c r="H31" t="str">
        <f>VLOOKUP(Table1[[#This Row],[Customer ID]],Table2[#All],4,FALSE)</f>
        <v>+353 (928) 869-1762</v>
      </c>
      <c r="I31" t="str">
        <f>VLOOKUP(Table1[[#This Row],[Customer ID]],Table2[#All],6,FALSE)</f>
        <v>Rathwire</v>
      </c>
      <c r="J31" s="1" t="str">
        <f>VLOOKUP(Table1[[#This Row],[Customer ID]],Table2[#All],7,FALSE)</f>
        <v>Ireland</v>
      </c>
      <c r="K31" s="1" t="str">
        <f>VLOOKUP(Table1[[#This Row],[Customer ID]],Table2[#All],9,FALSE)</f>
        <v>Yes</v>
      </c>
      <c r="L31" t="str">
        <f>VLOOKUP(Table1[[#This Row],[Product ID]],Table3[#All],2,FALSE)</f>
        <v>Ara</v>
      </c>
      <c r="M31" t="str">
        <f>VLOOKUP(Table1[[#This Row],[Product ID]],Table3[#All],3,FALSE)</f>
        <v>D</v>
      </c>
      <c r="N31">
        <f>VLOOKUP(Table1[[#This Row],[Product ID]],Table3[#All],4,FALSE)</f>
        <v>1</v>
      </c>
      <c r="O31">
        <f>VLOOKUP(Table1[[#This Row],[Product ID]],Table3[#All],5,FALSE)</f>
        <v>9.9499999999999993</v>
      </c>
      <c r="P31">
        <f>Table1[[#This Row],[Quantity]]*Table1[[#This Row],[Unit Price]]</f>
        <v>39.799999999999997</v>
      </c>
    </row>
    <row r="32" spans="1:16" x14ac:dyDescent="0.3">
      <c r="A32" t="s">
        <v>661</v>
      </c>
      <c r="B32" s="3">
        <v>44464</v>
      </c>
      <c r="C32" t="s">
        <v>662</v>
      </c>
      <c r="D32" t="s">
        <v>6159</v>
      </c>
      <c r="E32">
        <v>5</v>
      </c>
      <c r="F32" t="str">
        <f>VLOOKUP(Table1[[#This Row],[Customer ID]],Table2[#All],2,FALSE)</f>
        <v>Adrian Swaine</v>
      </c>
      <c r="G32">
        <f>VLOOKUP(Table1[[#This Row],[Customer ID]],Table2[#All],3,FALSE)</f>
        <v>0</v>
      </c>
      <c r="H32" t="str">
        <f>VLOOKUP(Table1[[#This Row],[Customer ID]],Table2[#All],4,FALSE)</f>
        <v>+1 (303) 486-9517</v>
      </c>
      <c r="I32" t="str">
        <f>VLOOKUP(Table1[[#This Row],[Customer ID]],Table2[#All],6,FALSE)</f>
        <v>Aurora</v>
      </c>
      <c r="J32" s="1" t="str">
        <f>VLOOKUP(Table1[[#This Row],[Customer ID]],Table2[#All],7,FALSE)</f>
        <v>United States</v>
      </c>
      <c r="K32" s="1" t="str">
        <f>VLOOKUP(Table1[[#This Row],[Customer ID]],Table2[#All],9,FALSE)</f>
        <v>No</v>
      </c>
      <c r="L32" t="str">
        <f>VLOOKUP(Table1[[#This Row],[Product ID]],Table3[#All],2,FALSE)</f>
        <v>Lib</v>
      </c>
      <c r="M32" t="str">
        <f>VLOOKUP(Table1[[#This Row],[Product ID]],Table3[#All],3,FALSE)</f>
        <v>M</v>
      </c>
      <c r="N32">
        <f>VLOOKUP(Table1[[#This Row],[Product ID]],Table3[#All],4,FALSE)</f>
        <v>0.2</v>
      </c>
      <c r="O32">
        <f>VLOOKUP(Table1[[#This Row],[Product ID]],Table3[#All],5,FALSE)</f>
        <v>4.3650000000000002</v>
      </c>
      <c r="P32">
        <f>Table1[[#This Row],[Quantity]]*Table1[[#This Row],[Unit Price]]</f>
        <v>21.825000000000003</v>
      </c>
    </row>
    <row r="33" spans="1:16" x14ac:dyDescent="0.3">
      <c r="A33" t="s">
        <v>661</v>
      </c>
      <c r="B33" s="3">
        <v>44464</v>
      </c>
      <c r="C33" t="s">
        <v>662</v>
      </c>
      <c r="D33" t="s">
        <v>6158</v>
      </c>
      <c r="E33">
        <v>6</v>
      </c>
      <c r="F33" t="str">
        <f>VLOOKUP(Table1[[#This Row],[Customer ID]],Table2[#All],2,FALSE)</f>
        <v>Adrian Swaine</v>
      </c>
      <c r="G33">
        <f>VLOOKUP(Table1[[#This Row],[Customer ID]],Table2[#All],3,FALSE)</f>
        <v>0</v>
      </c>
      <c r="H33" t="str">
        <f>VLOOKUP(Table1[[#This Row],[Customer ID]],Table2[#All],4,FALSE)</f>
        <v>+1 (303) 486-9517</v>
      </c>
      <c r="I33" t="str">
        <f>VLOOKUP(Table1[[#This Row],[Customer ID]],Table2[#All],6,FALSE)</f>
        <v>Aurora</v>
      </c>
      <c r="J33" s="1" t="str">
        <f>VLOOKUP(Table1[[#This Row],[Customer ID]],Table2[#All],7,FALSE)</f>
        <v>United States</v>
      </c>
      <c r="K33" s="1" t="str">
        <f>VLOOKUP(Table1[[#This Row],[Customer ID]],Table2[#All],9,FALSE)</f>
        <v>No</v>
      </c>
      <c r="L33" t="str">
        <f>VLOOKUP(Table1[[#This Row],[Product ID]],Table3[#All],2,FALSE)</f>
        <v>Ara</v>
      </c>
      <c r="M33" t="str">
        <f>VLOOKUP(Table1[[#This Row],[Product ID]],Table3[#All],3,FALSE)</f>
        <v>D</v>
      </c>
      <c r="N33">
        <f>VLOOKUP(Table1[[#This Row],[Product ID]],Table3[#All],4,FALSE)</f>
        <v>0.5</v>
      </c>
      <c r="O33">
        <f>VLOOKUP(Table1[[#This Row],[Product ID]],Table3[#All],5,FALSE)</f>
        <v>5.97</v>
      </c>
      <c r="P33">
        <f>Table1[[#This Row],[Quantity]]*Table1[[#This Row],[Unit Price]]</f>
        <v>35.82</v>
      </c>
    </row>
    <row r="34" spans="1:16" x14ac:dyDescent="0.3">
      <c r="A34" t="s">
        <v>661</v>
      </c>
      <c r="B34" s="3">
        <v>44464</v>
      </c>
      <c r="C34" t="s">
        <v>662</v>
      </c>
      <c r="D34" t="s">
        <v>6160</v>
      </c>
      <c r="E34">
        <v>6</v>
      </c>
      <c r="F34" t="str">
        <f>VLOOKUP(Table1[[#This Row],[Customer ID]],Table2[#All],2,FALSE)</f>
        <v>Adrian Swaine</v>
      </c>
      <c r="G34">
        <f>VLOOKUP(Table1[[#This Row],[Customer ID]],Table2[#All],3,FALSE)</f>
        <v>0</v>
      </c>
      <c r="H34" t="str">
        <f>VLOOKUP(Table1[[#This Row],[Customer ID]],Table2[#All],4,FALSE)</f>
        <v>+1 (303) 486-9517</v>
      </c>
      <c r="I34" t="str">
        <f>VLOOKUP(Table1[[#This Row],[Customer ID]],Table2[#All],6,FALSE)</f>
        <v>Aurora</v>
      </c>
      <c r="J34" s="1" t="str">
        <f>VLOOKUP(Table1[[#This Row],[Customer ID]],Table2[#All],7,FALSE)</f>
        <v>United States</v>
      </c>
      <c r="K34" s="1" t="str">
        <f>VLOOKUP(Table1[[#This Row],[Customer ID]],Table2[#All],9,FALSE)</f>
        <v>No</v>
      </c>
      <c r="L34" t="str">
        <f>VLOOKUP(Table1[[#This Row],[Product ID]],Table3[#All],2,FALSE)</f>
        <v>Lib</v>
      </c>
      <c r="M34" t="str">
        <f>VLOOKUP(Table1[[#This Row],[Product ID]],Table3[#All],3,FALSE)</f>
        <v>M</v>
      </c>
      <c r="N34">
        <f>VLOOKUP(Table1[[#This Row],[Product ID]],Table3[#All],4,FALSE)</f>
        <v>0.5</v>
      </c>
      <c r="O34">
        <f>VLOOKUP(Table1[[#This Row],[Product ID]],Table3[#All],5,FALSE)</f>
        <v>8.73</v>
      </c>
      <c r="P34">
        <f>Table1[[#This Row],[Quantity]]*Table1[[#This Row],[Unit Price]]</f>
        <v>52.38</v>
      </c>
    </row>
    <row r="35" spans="1:16" x14ac:dyDescent="0.3">
      <c r="A35" t="s">
        <v>676</v>
      </c>
      <c r="B35" s="3">
        <v>44394</v>
      </c>
      <c r="C35" t="s">
        <v>677</v>
      </c>
      <c r="D35" t="s">
        <v>6145</v>
      </c>
      <c r="E35">
        <v>5</v>
      </c>
      <c r="F35" t="str">
        <f>VLOOKUP(Table1[[#This Row],[Customer ID]],Table2[#All],2,FALSE)</f>
        <v>Gallard Gatheral</v>
      </c>
      <c r="G35" t="str">
        <f>VLOOKUP(Table1[[#This Row],[Customer ID]],Table2[#All],3,FALSE)</f>
        <v>ggatheralx@123-reg.co.uk</v>
      </c>
      <c r="H35">
        <f>VLOOKUP(Table1[[#This Row],[Customer ID]],Table2[#All],4,FALSE)</f>
        <v>0</v>
      </c>
      <c r="I35" t="str">
        <f>VLOOKUP(Table1[[#This Row],[Customer ID]],Table2[#All],6,FALSE)</f>
        <v>Grand Forks</v>
      </c>
      <c r="J35" s="1" t="str">
        <f>VLOOKUP(Table1[[#This Row],[Customer ID]],Table2[#All],7,FALSE)</f>
        <v>United States</v>
      </c>
      <c r="K35" s="1" t="str">
        <f>VLOOKUP(Table1[[#This Row],[Customer ID]],Table2[#All],9,FALSE)</f>
        <v>No</v>
      </c>
      <c r="L35" t="str">
        <f>VLOOKUP(Table1[[#This Row],[Product ID]],Table3[#All],2,FALSE)</f>
        <v>Lib</v>
      </c>
      <c r="M35" t="str">
        <f>VLOOKUP(Table1[[#This Row],[Product ID]],Table3[#All],3,FALSE)</f>
        <v>L</v>
      </c>
      <c r="N35">
        <f>VLOOKUP(Table1[[#This Row],[Product ID]],Table3[#All],4,FALSE)</f>
        <v>0.2</v>
      </c>
      <c r="O35">
        <f>VLOOKUP(Table1[[#This Row],[Product ID]],Table3[#All],5,FALSE)</f>
        <v>4.7549999999999999</v>
      </c>
      <c r="P35">
        <f>Table1[[#This Row],[Quantity]]*Table1[[#This Row],[Unit Price]]</f>
        <v>23.774999999999999</v>
      </c>
    </row>
    <row r="36" spans="1:16" x14ac:dyDescent="0.3">
      <c r="A36" t="s">
        <v>681</v>
      </c>
      <c r="B36" s="3">
        <v>44011</v>
      </c>
      <c r="C36" t="s">
        <v>682</v>
      </c>
      <c r="D36" t="s">
        <v>6161</v>
      </c>
      <c r="E36">
        <v>6</v>
      </c>
      <c r="F36" t="str">
        <f>VLOOKUP(Table1[[#This Row],[Customer ID]],Table2[#All],2,FALSE)</f>
        <v>Una Welberry</v>
      </c>
      <c r="G36" t="str">
        <f>VLOOKUP(Table1[[#This Row],[Customer ID]],Table2[#All],3,FALSE)</f>
        <v>uwelberryy@ebay.co.uk</v>
      </c>
      <c r="H36" t="str">
        <f>VLOOKUP(Table1[[#This Row],[Customer ID]],Table2[#All],4,FALSE)</f>
        <v>+44 (392) 503-8132</v>
      </c>
      <c r="I36" t="str">
        <f>VLOOKUP(Table1[[#This Row],[Customer ID]],Table2[#All],6,FALSE)</f>
        <v>Upton</v>
      </c>
      <c r="J36" s="1" t="str">
        <f>VLOOKUP(Table1[[#This Row],[Customer ID]],Table2[#All],7,FALSE)</f>
        <v>United Kingdom</v>
      </c>
      <c r="K36" s="1" t="str">
        <f>VLOOKUP(Table1[[#This Row],[Customer ID]],Table2[#All],9,FALSE)</f>
        <v>Yes</v>
      </c>
      <c r="L36" t="str">
        <f>VLOOKUP(Table1[[#This Row],[Product ID]],Table3[#All],2,FALSE)</f>
        <v>Lib</v>
      </c>
      <c r="M36" t="str">
        <f>VLOOKUP(Table1[[#This Row],[Product ID]],Table3[#All],3,FALSE)</f>
        <v>L</v>
      </c>
      <c r="N36">
        <f>VLOOKUP(Table1[[#This Row],[Product ID]],Table3[#All],4,FALSE)</f>
        <v>0.5</v>
      </c>
      <c r="O36">
        <f>VLOOKUP(Table1[[#This Row],[Product ID]],Table3[#All],5,FALSE)</f>
        <v>9.51</v>
      </c>
      <c r="P36">
        <f>Table1[[#This Row],[Quantity]]*Table1[[#This Row],[Unit Price]]</f>
        <v>57.06</v>
      </c>
    </row>
    <row r="37" spans="1:16" x14ac:dyDescent="0.3">
      <c r="A37" t="s">
        <v>687</v>
      </c>
      <c r="B37" s="3">
        <v>44348</v>
      </c>
      <c r="C37" t="s">
        <v>688</v>
      </c>
      <c r="D37" t="s">
        <v>6158</v>
      </c>
      <c r="E37">
        <v>6</v>
      </c>
      <c r="F37" t="str">
        <f>VLOOKUP(Table1[[#This Row],[Customer ID]],Table2[#All],2,FALSE)</f>
        <v>Faber Eilhart</v>
      </c>
      <c r="G37" t="str">
        <f>VLOOKUP(Table1[[#This Row],[Customer ID]],Table2[#All],3,FALSE)</f>
        <v>feilhartz@who.int</v>
      </c>
      <c r="H37" t="str">
        <f>VLOOKUP(Table1[[#This Row],[Customer ID]],Table2[#All],4,FALSE)</f>
        <v>+1 (304) 510-6095</v>
      </c>
      <c r="I37" t="str">
        <f>VLOOKUP(Table1[[#This Row],[Customer ID]],Table2[#All],6,FALSE)</f>
        <v>Charleston</v>
      </c>
      <c r="J37" s="1" t="str">
        <f>VLOOKUP(Table1[[#This Row],[Customer ID]],Table2[#All],7,FALSE)</f>
        <v>United States</v>
      </c>
      <c r="K37" s="1" t="str">
        <f>VLOOKUP(Table1[[#This Row],[Customer ID]],Table2[#All],9,FALSE)</f>
        <v>No</v>
      </c>
      <c r="L37" t="str">
        <f>VLOOKUP(Table1[[#This Row],[Product ID]],Table3[#All],2,FALSE)</f>
        <v>Ara</v>
      </c>
      <c r="M37" t="str">
        <f>VLOOKUP(Table1[[#This Row],[Product ID]],Table3[#All],3,FALSE)</f>
        <v>D</v>
      </c>
      <c r="N37">
        <f>VLOOKUP(Table1[[#This Row],[Product ID]],Table3[#All],4,FALSE)</f>
        <v>0.5</v>
      </c>
      <c r="O37">
        <f>VLOOKUP(Table1[[#This Row],[Product ID]],Table3[#All],5,FALSE)</f>
        <v>5.97</v>
      </c>
      <c r="P37">
        <f>Table1[[#This Row],[Quantity]]*Table1[[#This Row],[Unit Price]]</f>
        <v>35.82</v>
      </c>
    </row>
    <row r="38" spans="1:16" x14ac:dyDescent="0.3">
      <c r="A38" t="s">
        <v>693</v>
      </c>
      <c r="B38" s="3">
        <v>44233</v>
      </c>
      <c r="C38" t="s">
        <v>694</v>
      </c>
      <c r="D38" t="s">
        <v>6159</v>
      </c>
      <c r="E38">
        <v>2</v>
      </c>
      <c r="F38" t="str">
        <f>VLOOKUP(Table1[[#This Row],[Customer ID]],Table2[#All],2,FALSE)</f>
        <v>Zorina Ponting</v>
      </c>
      <c r="G38" t="str">
        <f>VLOOKUP(Table1[[#This Row],[Customer ID]],Table2[#All],3,FALSE)</f>
        <v>zponting10@altervista.org</v>
      </c>
      <c r="H38" t="str">
        <f>VLOOKUP(Table1[[#This Row],[Customer ID]],Table2[#All],4,FALSE)</f>
        <v>+1 (501) 172-1476</v>
      </c>
      <c r="I38" t="str">
        <f>VLOOKUP(Table1[[#This Row],[Customer ID]],Table2[#All],6,FALSE)</f>
        <v>Little Rock</v>
      </c>
      <c r="J38" s="1" t="str">
        <f>VLOOKUP(Table1[[#This Row],[Customer ID]],Table2[#All],7,FALSE)</f>
        <v>United States</v>
      </c>
      <c r="K38" s="1" t="str">
        <f>VLOOKUP(Table1[[#This Row],[Customer ID]],Table2[#All],9,FALSE)</f>
        <v>No</v>
      </c>
      <c r="L38" t="str">
        <f>VLOOKUP(Table1[[#This Row],[Product ID]],Table3[#All],2,FALSE)</f>
        <v>Lib</v>
      </c>
      <c r="M38" t="str">
        <f>VLOOKUP(Table1[[#This Row],[Product ID]],Table3[#All],3,FALSE)</f>
        <v>M</v>
      </c>
      <c r="N38">
        <f>VLOOKUP(Table1[[#This Row],[Product ID]],Table3[#All],4,FALSE)</f>
        <v>0.2</v>
      </c>
      <c r="O38">
        <f>VLOOKUP(Table1[[#This Row],[Product ID]],Table3[#All],5,FALSE)</f>
        <v>4.3650000000000002</v>
      </c>
      <c r="P38">
        <f>Table1[[#This Row],[Quantity]]*Table1[[#This Row],[Unit Price]]</f>
        <v>8.73</v>
      </c>
    </row>
    <row r="39" spans="1:16" x14ac:dyDescent="0.3">
      <c r="A39" t="s">
        <v>699</v>
      </c>
      <c r="B39" s="3">
        <v>43580</v>
      </c>
      <c r="C39" t="s">
        <v>700</v>
      </c>
      <c r="D39" t="s">
        <v>6161</v>
      </c>
      <c r="E39">
        <v>3</v>
      </c>
      <c r="F39" t="str">
        <f>VLOOKUP(Table1[[#This Row],[Customer ID]],Table2[#All],2,FALSE)</f>
        <v>Silvio Strase</v>
      </c>
      <c r="G39" t="str">
        <f>VLOOKUP(Table1[[#This Row],[Customer ID]],Table2[#All],3,FALSE)</f>
        <v>sstrase11@booking.com</v>
      </c>
      <c r="H39" t="str">
        <f>VLOOKUP(Table1[[#This Row],[Customer ID]],Table2[#All],4,FALSE)</f>
        <v>+1 (303) 579-8015</v>
      </c>
      <c r="I39" t="str">
        <f>VLOOKUP(Table1[[#This Row],[Customer ID]],Table2[#All],6,FALSE)</f>
        <v>Denver</v>
      </c>
      <c r="J39" s="1" t="str">
        <f>VLOOKUP(Table1[[#This Row],[Customer ID]],Table2[#All],7,FALSE)</f>
        <v>United States</v>
      </c>
      <c r="K39" s="1" t="str">
        <f>VLOOKUP(Table1[[#This Row],[Customer ID]],Table2[#All],9,FALSE)</f>
        <v>No</v>
      </c>
      <c r="L39" t="str">
        <f>VLOOKUP(Table1[[#This Row],[Product ID]],Table3[#All],2,FALSE)</f>
        <v>Lib</v>
      </c>
      <c r="M39" t="str">
        <f>VLOOKUP(Table1[[#This Row],[Product ID]],Table3[#All],3,FALSE)</f>
        <v>L</v>
      </c>
      <c r="N39">
        <f>VLOOKUP(Table1[[#This Row],[Product ID]],Table3[#All],4,FALSE)</f>
        <v>0.5</v>
      </c>
      <c r="O39">
        <f>VLOOKUP(Table1[[#This Row],[Product ID]],Table3[#All],5,FALSE)</f>
        <v>9.51</v>
      </c>
      <c r="P39">
        <f>Table1[[#This Row],[Quantity]]*Table1[[#This Row],[Unit Price]]</f>
        <v>28.53</v>
      </c>
    </row>
    <row r="40" spans="1:16" x14ac:dyDescent="0.3">
      <c r="A40" t="s">
        <v>705</v>
      </c>
      <c r="B40" s="3">
        <v>43946</v>
      </c>
      <c r="C40" t="s">
        <v>706</v>
      </c>
      <c r="D40" t="s">
        <v>6151</v>
      </c>
      <c r="E40">
        <v>5</v>
      </c>
      <c r="F40" t="str">
        <f>VLOOKUP(Table1[[#This Row],[Customer ID]],Table2[#All],2,FALSE)</f>
        <v>Dorie de la Tremoille</v>
      </c>
      <c r="G40" t="str">
        <f>VLOOKUP(Table1[[#This Row],[Customer ID]],Table2[#All],3,FALSE)</f>
        <v>dde12@unesco.org</v>
      </c>
      <c r="H40" t="str">
        <f>VLOOKUP(Table1[[#This Row],[Customer ID]],Table2[#All],4,FALSE)</f>
        <v>+1 (612) 492-5160</v>
      </c>
      <c r="I40" t="str">
        <f>VLOOKUP(Table1[[#This Row],[Customer ID]],Table2[#All],6,FALSE)</f>
        <v>Minneapolis</v>
      </c>
      <c r="J40" s="1" t="str">
        <f>VLOOKUP(Table1[[#This Row],[Customer ID]],Table2[#All],7,FALSE)</f>
        <v>United States</v>
      </c>
      <c r="K40" s="1" t="str">
        <f>VLOOKUP(Table1[[#This Row],[Customer ID]],Table2[#All],9,FALSE)</f>
        <v>No</v>
      </c>
      <c r="L40" t="str">
        <f>VLOOKUP(Table1[[#This Row],[Product ID]],Table3[#All],2,FALSE)</f>
        <v>Rob</v>
      </c>
      <c r="M40" t="str">
        <f>VLOOKUP(Table1[[#This Row],[Product ID]],Table3[#All],3,FALSE)</f>
        <v>M</v>
      </c>
      <c r="N40">
        <f>VLOOKUP(Table1[[#This Row],[Product ID]],Table3[#All],4,FALSE)</f>
        <v>2.5</v>
      </c>
      <c r="O40">
        <f>VLOOKUP(Table1[[#This Row],[Product ID]],Table3[#All],5,FALSE)</f>
        <v>22.884999999999998</v>
      </c>
      <c r="P40">
        <f>Table1[[#This Row],[Quantity]]*Table1[[#This Row],[Unit Price]]</f>
        <v>114.42499999999998</v>
      </c>
    </row>
    <row r="41" spans="1:16" x14ac:dyDescent="0.3">
      <c r="A41" t="s">
        <v>711</v>
      </c>
      <c r="B41" s="3">
        <v>44524</v>
      </c>
      <c r="C41" t="s">
        <v>712</v>
      </c>
      <c r="D41" t="s">
        <v>6138</v>
      </c>
      <c r="E41">
        <v>6</v>
      </c>
      <c r="F41" t="str">
        <f>VLOOKUP(Table1[[#This Row],[Customer ID]],Table2[#All],2,FALSE)</f>
        <v>Hy Zanetto</v>
      </c>
      <c r="G41">
        <f>VLOOKUP(Table1[[#This Row],[Customer ID]],Table2[#All],3,FALSE)</f>
        <v>0</v>
      </c>
      <c r="H41">
        <f>VLOOKUP(Table1[[#This Row],[Customer ID]],Table2[#All],4,FALSE)</f>
        <v>0</v>
      </c>
      <c r="I41" t="str">
        <f>VLOOKUP(Table1[[#This Row],[Customer ID]],Table2[#All],6,FALSE)</f>
        <v>Tucson</v>
      </c>
      <c r="J41" s="1" t="str">
        <f>VLOOKUP(Table1[[#This Row],[Customer ID]],Table2[#All],7,FALSE)</f>
        <v>United States</v>
      </c>
      <c r="K41" s="1" t="str">
        <f>VLOOKUP(Table1[[#This Row],[Customer ID]],Table2[#All],9,FALSE)</f>
        <v>Yes</v>
      </c>
      <c r="L41" t="str">
        <f>VLOOKUP(Table1[[#This Row],[Product ID]],Table3[#All],2,FALSE)</f>
        <v>Rob</v>
      </c>
      <c r="M41" t="str">
        <f>VLOOKUP(Table1[[#This Row],[Product ID]],Table3[#All],3,FALSE)</f>
        <v>M</v>
      </c>
      <c r="N41">
        <f>VLOOKUP(Table1[[#This Row],[Product ID]],Table3[#All],4,FALSE)</f>
        <v>1</v>
      </c>
      <c r="O41">
        <f>VLOOKUP(Table1[[#This Row],[Product ID]],Table3[#All],5,FALSE)</f>
        <v>9.9499999999999993</v>
      </c>
      <c r="P41">
        <f>Table1[[#This Row],[Quantity]]*Table1[[#This Row],[Unit Price]]</f>
        <v>59.699999999999996</v>
      </c>
    </row>
    <row r="42" spans="1:16" x14ac:dyDescent="0.3">
      <c r="A42" t="s">
        <v>715</v>
      </c>
      <c r="B42" s="3">
        <v>44305</v>
      </c>
      <c r="C42" t="s">
        <v>716</v>
      </c>
      <c r="D42" t="s">
        <v>6162</v>
      </c>
      <c r="E42">
        <v>3</v>
      </c>
      <c r="F42" t="str">
        <f>VLOOKUP(Table1[[#This Row],[Customer ID]],Table2[#All],2,FALSE)</f>
        <v>Jessica McNess</v>
      </c>
      <c r="G42">
        <f>VLOOKUP(Table1[[#This Row],[Customer ID]],Table2[#All],3,FALSE)</f>
        <v>0</v>
      </c>
      <c r="H42" t="str">
        <f>VLOOKUP(Table1[[#This Row],[Customer ID]],Table2[#All],4,FALSE)</f>
        <v>+1 (504) 545-1478</v>
      </c>
      <c r="I42" t="str">
        <f>VLOOKUP(Table1[[#This Row],[Customer ID]],Table2[#All],6,FALSE)</f>
        <v>New Orleans</v>
      </c>
      <c r="J42" s="1" t="str">
        <f>VLOOKUP(Table1[[#This Row],[Customer ID]],Table2[#All],7,FALSE)</f>
        <v>United States</v>
      </c>
      <c r="K42" s="1" t="str">
        <f>VLOOKUP(Table1[[#This Row],[Customer ID]],Table2[#All],9,FALSE)</f>
        <v>No</v>
      </c>
      <c r="L42" t="str">
        <f>VLOOKUP(Table1[[#This Row],[Product ID]],Table3[#All],2,FALSE)</f>
        <v>Lib</v>
      </c>
      <c r="M42" t="str">
        <f>VLOOKUP(Table1[[#This Row],[Product ID]],Table3[#All],3,FALSE)</f>
        <v>M</v>
      </c>
      <c r="N42">
        <f>VLOOKUP(Table1[[#This Row],[Product ID]],Table3[#All],4,FALSE)</f>
        <v>1</v>
      </c>
      <c r="O42">
        <f>VLOOKUP(Table1[[#This Row],[Product ID]],Table3[#All],5,FALSE)</f>
        <v>14.55</v>
      </c>
      <c r="P42">
        <f>Table1[[#This Row],[Quantity]]*Table1[[#This Row],[Unit Price]]</f>
        <v>43.650000000000006</v>
      </c>
    </row>
    <row r="43" spans="1:16" x14ac:dyDescent="0.3">
      <c r="A43" t="s">
        <v>720</v>
      </c>
      <c r="B43" s="3">
        <v>44749</v>
      </c>
      <c r="C43" t="s">
        <v>721</v>
      </c>
      <c r="D43" t="s">
        <v>6153</v>
      </c>
      <c r="E43">
        <v>2</v>
      </c>
      <c r="F43" t="str">
        <f>VLOOKUP(Table1[[#This Row],[Customer ID]],Table2[#All],2,FALSE)</f>
        <v>Lorenzo Yeoland</v>
      </c>
      <c r="G43" t="str">
        <f>VLOOKUP(Table1[[#This Row],[Customer ID]],Table2[#All],3,FALSE)</f>
        <v>lyeoland15@pbs.org</v>
      </c>
      <c r="H43" t="str">
        <f>VLOOKUP(Table1[[#This Row],[Customer ID]],Table2[#All],4,FALSE)</f>
        <v>+1 (860) 576-2887</v>
      </c>
      <c r="I43" t="str">
        <f>VLOOKUP(Table1[[#This Row],[Customer ID]],Table2[#All],6,FALSE)</f>
        <v>Hartford</v>
      </c>
      <c r="J43" s="1" t="str">
        <f>VLOOKUP(Table1[[#This Row],[Customer ID]],Table2[#All],7,FALSE)</f>
        <v>United States</v>
      </c>
      <c r="K43" s="1" t="str">
        <f>VLOOKUP(Table1[[#This Row],[Customer ID]],Table2[#All],9,FALSE)</f>
        <v>Yes</v>
      </c>
      <c r="L43" t="str">
        <f>VLOOKUP(Table1[[#This Row],[Product ID]],Table3[#All],2,FALSE)</f>
        <v>Exc</v>
      </c>
      <c r="M43" t="str">
        <f>VLOOKUP(Table1[[#This Row],[Product ID]],Table3[#All],3,FALSE)</f>
        <v>D</v>
      </c>
      <c r="N43">
        <f>VLOOKUP(Table1[[#This Row],[Product ID]],Table3[#All],4,FALSE)</f>
        <v>0.2</v>
      </c>
      <c r="O43">
        <f>VLOOKUP(Table1[[#This Row],[Product ID]],Table3[#All],5,FALSE)</f>
        <v>3.645</v>
      </c>
      <c r="P43">
        <f>Table1[[#This Row],[Quantity]]*Table1[[#This Row],[Unit Price]]</f>
        <v>7.29</v>
      </c>
    </row>
    <row r="44" spans="1:16" x14ac:dyDescent="0.3">
      <c r="A44" t="s">
        <v>726</v>
      </c>
      <c r="B44" s="3">
        <v>43607</v>
      </c>
      <c r="C44" t="s">
        <v>727</v>
      </c>
      <c r="D44" t="s">
        <v>6163</v>
      </c>
      <c r="E44">
        <v>3</v>
      </c>
      <c r="F44" t="str">
        <f>VLOOKUP(Table1[[#This Row],[Customer ID]],Table2[#All],2,FALSE)</f>
        <v>Abigail Tolworthy</v>
      </c>
      <c r="G44" t="str">
        <f>VLOOKUP(Table1[[#This Row],[Customer ID]],Table2[#All],3,FALSE)</f>
        <v>atolworthy16@toplist.cz</v>
      </c>
      <c r="H44" t="str">
        <f>VLOOKUP(Table1[[#This Row],[Customer ID]],Table2[#All],4,FALSE)</f>
        <v>+1 (801) 722-4425</v>
      </c>
      <c r="I44" t="str">
        <f>VLOOKUP(Table1[[#This Row],[Customer ID]],Table2[#All],6,FALSE)</f>
        <v>Ogden</v>
      </c>
      <c r="J44" s="1" t="str">
        <f>VLOOKUP(Table1[[#This Row],[Customer ID]],Table2[#All],7,FALSE)</f>
        <v>United States</v>
      </c>
      <c r="K44" s="1" t="str">
        <f>VLOOKUP(Table1[[#This Row],[Customer ID]],Table2[#All],9,FALSE)</f>
        <v>Yes</v>
      </c>
      <c r="L44" t="str">
        <f>VLOOKUP(Table1[[#This Row],[Product ID]],Table3[#All],2,FALSE)</f>
        <v>Rob</v>
      </c>
      <c r="M44" t="str">
        <f>VLOOKUP(Table1[[#This Row],[Product ID]],Table3[#All],3,FALSE)</f>
        <v>D</v>
      </c>
      <c r="N44">
        <f>VLOOKUP(Table1[[#This Row],[Product ID]],Table3[#All],4,FALSE)</f>
        <v>0.2</v>
      </c>
      <c r="O44">
        <f>VLOOKUP(Table1[[#This Row],[Product ID]],Table3[#All],5,FALSE)</f>
        <v>2.6849999999999996</v>
      </c>
      <c r="P44">
        <f>Table1[[#This Row],[Quantity]]*Table1[[#This Row],[Unit Price]]</f>
        <v>8.0549999999999997</v>
      </c>
    </row>
    <row r="45" spans="1:16" x14ac:dyDescent="0.3">
      <c r="A45" t="s">
        <v>733</v>
      </c>
      <c r="B45" s="3">
        <v>44473</v>
      </c>
      <c r="C45" t="s">
        <v>734</v>
      </c>
      <c r="D45" t="s">
        <v>6164</v>
      </c>
      <c r="E45">
        <v>2</v>
      </c>
      <c r="F45" t="str">
        <f>VLOOKUP(Table1[[#This Row],[Customer ID]],Table2[#All],2,FALSE)</f>
        <v>Maurie Bartol</v>
      </c>
      <c r="G45">
        <f>VLOOKUP(Table1[[#This Row],[Customer ID]],Table2[#All],3,FALSE)</f>
        <v>0</v>
      </c>
      <c r="H45" t="str">
        <f>VLOOKUP(Table1[[#This Row],[Customer ID]],Table2[#All],4,FALSE)</f>
        <v>+1 (617) 493-7594</v>
      </c>
      <c r="I45" t="str">
        <f>VLOOKUP(Table1[[#This Row],[Customer ID]],Table2[#All],6,FALSE)</f>
        <v>Boston</v>
      </c>
      <c r="J45" s="1" t="str">
        <f>VLOOKUP(Table1[[#This Row],[Customer ID]],Table2[#All],7,FALSE)</f>
        <v>United States</v>
      </c>
      <c r="K45" s="1" t="str">
        <f>VLOOKUP(Table1[[#This Row],[Customer ID]],Table2[#All],9,FALSE)</f>
        <v>No</v>
      </c>
      <c r="L45" t="str">
        <f>VLOOKUP(Table1[[#This Row],[Product ID]],Table3[#All],2,FALSE)</f>
        <v>Lib</v>
      </c>
      <c r="M45" t="str">
        <f>VLOOKUP(Table1[[#This Row],[Product ID]],Table3[#All],3,FALSE)</f>
        <v>L</v>
      </c>
      <c r="N45">
        <f>VLOOKUP(Table1[[#This Row],[Product ID]],Table3[#All],4,FALSE)</f>
        <v>2.5</v>
      </c>
      <c r="O45">
        <f>VLOOKUP(Table1[[#This Row],[Product ID]],Table3[#All],5,FALSE)</f>
        <v>36.454999999999998</v>
      </c>
      <c r="P45">
        <f>Table1[[#This Row],[Quantity]]*Table1[[#This Row],[Unit Price]]</f>
        <v>72.91</v>
      </c>
    </row>
    <row r="46" spans="1:16" x14ac:dyDescent="0.3">
      <c r="A46" t="s">
        <v>738</v>
      </c>
      <c r="B46" s="3">
        <v>43932</v>
      </c>
      <c r="C46" t="s">
        <v>739</v>
      </c>
      <c r="D46" t="s">
        <v>6139</v>
      </c>
      <c r="E46">
        <v>2</v>
      </c>
      <c r="F46" t="str">
        <f>VLOOKUP(Table1[[#This Row],[Customer ID]],Table2[#All],2,FALSE)</f>
        <v>Olag Baudassi</v>
      </c>
      <c r="G46" t="str">
        <f>VLOOKUP(Table1[[#This Row],[Customer ID]],Table2[#All],3,FALSE)</f>
        <v>obaudassi18@seesaa.net</v>
      </c>
      <c r="H46" t="str">
        <f>VLOOKUP(Table1[[#This Row],[Customer ID]],Table2[#All],4,FALSE)</f>
        <v>+1 (585) 356-6251</v>
      </c>
      <c r="I46" t="str">
        <f>VLOOKUP(Table1[[#This Row],[Customer ID]],Table2[#All],6,FALSE)</f>
        <v>Rochester</v>
      </c>
      <c r="J46" s="1" t="str">
        <f>VLOOKUP(Table1[[#This Row],[Customer ID]],Table2[#All],7,FALSE)</f>
        <v>United States</v>
      </c>
      <c r="K46" s="1" t="str">
        <f>VLOOKUP(Table1[[#This Row],[Customer ID]],Table2[#All],9,FALSE)</f>
        <v>Yes</v>
      </c>
      <c r="L46" t="str">
        <f>VLOOKUP(Table1[[#This Row],[Product ID]],Table3[#All],2,FALSE)</f>
        <v>Exc</v>
      </c>
      <c r="M46" t="str">
        <f>VLOOKUP(Table1[[#This Row],[Product ID]],Table3[#All],3,FALSE)</f>
        <v>M</v>
      </c>
      <c r="N46">
        <f>VLOOKUP(Table1[[#This Row],[Product ID]],Table3[#All],4,FALSE)</f>
        <v>0.5</v>
      </c>
      <c r="O46">
        <f>VLOOKUP(Table1[[#This Row],[Product ID]],Table3[#All],5,FALSE)</f>
        <v>8.25</v>
      </c>
      <c r="P46">
        <f>Table1[[#This Row],[Quantity]]*Table1[[#This Row],[Unit Price]]</f>
        <v>16.5</v>
      </c>
    </row>
    <row r="47" spans="1:16" x14ac:dyDescent="0.3">
      <c r="A47" t="s">
        <v>744</v>
      </c>
      <c r="B47" s="3">
        <v>44592</v>
      </c>
      <c r="C47" t="s">
        <v>745</v>
      </c>
      <c r="D47" t="s">
        <v>6165</v>
      </c>
      <c r="E47">
        <v>6</v>
      </c>
      <c r="F47" t="str">
        <f>VLOOKUP(Table1[[#This Row],[Customer ID]],Table2[#All],2,FALSE)</f>
        <v>Petey Kingsbury</v>
      </c>
      <c r="G47" t="str">
        <f>VLOOKUP(Table1[[#This Row],[Customer ID]],Table2[#All],3,FALSE)</f>
        <v>pkingsbury19@comcast.net</v>
      </c>
      <c r="H47" t="str">
        <f>VLOOKUP(Table1[[#This Row],[Customer ID]],Table2[#All],4,FALSE)</f>
        <v>+1 (917) 705-8224</v>
      </c>
      <c r="I47" t="str">
        <f>VLOOKUP(Table1[[#This Row],[Customer ID]],Table2[#All],6,FALSE)</f>
        <v>Bronx</v>
      </c>
      <c r="J47" s="1" t="str">
        <f>VLOOKUP(Table1[[#This Row],[Customer ID]],Table2[#All],7,FALSE)</f>
        <v>United States</v>
      </c>
      <c r="K47" s="1" t="str">
        <f>VLOOKUP(Table1[[#This Row],[Customer ID]],Table2[#All],9,FALSE)</f>
        <v>No</v>
      </c>
      <c r="L47" t="str">
        <f>VLOOKUP(Table1[[#This Row],[Product ID]],Table3[#All],2,FALSE)</f>
        <v>Lib</v>
      </c>
      <c r="M47" t="str">
        <f>VLOOKUP(Table1[[#This Row],[Product ID]],Table3[#All],3,FALSE)</f>
        <v>D</v>
      </c>
      <c r="N47">
        <f>VLOOKUP(Table1[[#This Row],[Product ID]],Table3[#All],4,FALSE)</f>
        <v>2.5</v>
      </c>
      <c r="O47">
        <f>VLOOKUP(Table1[[#This Row],[Product ID]],Table3[#All],5,FALSE)</f>
        <v>29.784999999999997</v>
      </c>
      <c r="P47">
        <f>Table1[[#This Row],[Quantity]]*Table1[[#This Row],[Unit Price]]</f>
        <v>178.70999999999998</v>
      </c>
    </row>
    <row r="48" spans="1:16" x14ac:dyDescent="0.3">
      <c r="A48" t="s">
        <v>750</v>
      </c>
      <c r="B48" s="3">
        <v>43776</v>
      </c>
      <c r="C48" t="s">
        <v>751</v>
      </c>
      <c r="D48" t="s">
        <v>6166</v>
      </c>
      <c r="E48">
        <v>2</v>
      </c>
      <c r="F48" t="str">
        <f>VLOOKUP(Table1[[#This Row],[Customer ID]],Table2[#All],2,FALSE)</f>
        <v>Donna Baskeyfied</v>
      </c>
      <c r="G48">
        <f>VLOOKUP(Table1[[#This Row],[Customer ID]],Table2[#All],3,FALSE)</f>
        <v>0</v>
      </c>
      <c r="H48" t="str">
        <f>VLOOKUP(Table1[[#This Row],[Customer ID]],Table2[#All],4,FALSE)</f>
        <v>+1 (205) 923-1460</v>
      </c>
      <c r="I48" t="str">
        <f>VLOOKUP(Table1[[#This Row],[Customer ID]],Table2[#All],6,FALSE)</f>
        <v>Birmingham</v>
      </c>
      <c r="J48" s="1" t="str">
        <f>VLOOKUP(Table1[[#This Row],[Customer ID]],Table2[#All],7,FALSE)</f>
        <v>United States</v>
      </c>
      <c r="K48" s="1" t="str">
        <f>VLOOKUP(Table1[[#This Row],[Customer ID]],Table2[#All],9,FALSE)</f>
        <v>Yes</v>
      </c>
      <c r="L48" t="str">
        <f>VLOOKUP(Table1[[#This Row],[Product ID]],Table3[#All],2,FALSE)</f>
        <v>Exc</v>
      </c>
      <c r="M48" t="str">
        <f>VLOOKUP(Table1[[#This Row],[Product ID]],Table3[#All],3,FALSE)</f>
        <v>M</v>
      </c>
      <c r="N48">
        <f>VLOOKUP(Table1[[#This Row],[Product ID]],Table3[#All],4,FALSE)</f>
        <v>2.5</v>
      </c>
      <c r="O48">
        <f>VLOOKUP(Table1[[#This Row],[Product ID]],Table3[#All],5,FALSE)</f>
        <v>31.624999999999996</v>
      </c>
      <c r="P48">
        <f>Table1[[#This Row],[Quantity]]*Table1[[#This Row],[Unit Price]]</f>
        <v>63.249999999999993</v>
      </c>
    </row>
    <row r="49" spans="1:16" x14ac:dyDescent="0.3">
      <c r="A49" t="s">
        <v>755</v>
      </c>
      <c r="B49" s="3">
        <v>43644</v>
      </c>
      <c r="C49" t="s">
        <v>756</v>
      </c>
      <c r="D49" t="s">
        <v>6167</v>
      </c>
      <c r="E49">
        <v>2</v>
      </c>
      <c r="F49" t="str">
        <f>VLOOKUP(Table1[[#This Row],[Customer ID]],Table2[#All],2,FALSE)</f>
        <v>Arda Curley</v>
      </c>
      <c r="G49" t="str">
        <f>VLOOKUP(Table1[[#This Row],[Customer ID]],Table2[#All],3,FALSE)</f>
        <v>acurley1b@hao123.com</v>
      </c>
      <c r="H49" t="str">
        <f>VLOOKUP(Table1[[#This Row],[Customer ID]],Table2[#All],4,FALSE)</f>
        <v>+1 (760) 840-3808</v>
      </c>
      <c r="I49" t="str">
        <f>VLOOKUP(Table1[[#This Row],[Customer ID]],Table2[#All],6,FALSE)</f>
        <v>San Bernardino</v>
      </c>
      <c r="J49" s="1" t="str">
        <f>VLOOKUP(Table1[[#This Row],[Customer ID]],Table2[#All],7,FALSE)</f>
        <v>United States</v>
      </c>
      <c r="K49" s="1" t="str">
        <f>VLOOKUP(Table1[[#This Row],[Customer ID]],Table2[#All],9,FALSE)</f>
        <v>Yes</v>
      </c>
      <c r="L49" t="str">
        <f>VLOOKUP(Table1[[#This Row],[Product ID]],Table3[#All],2,FALSE)</f>
        <v>Ara</v>
      </c>
      <c r="M49" t="str">
        <f>VLOOKUP(Table1[[#This Row],[Product ID]],Table3[#All],3,FALSE)</f>
        <v>L</v>
      </c>
      <c r="N49">
        <f>VLOOKUP(Table1[[#This Row],[Product ID]],Table3[#All],4,FALSE)</f>
        <v>0.2</v>
      </c>
      <c r="O49">
        <f>VLOOKUP(Table1[[#This Row],[Product ID]],Table3[#All],5,FALSE)</f>
        <v>3.8849999999999998</v>
      </c>
      <c r="P49">
        <f>Table1[[#This Row],[Quantity]]*Table1[[#This Row],[Unit Price]]</f>
        <v>7.77</v>
      </c>
    </row>
    <row r="50" spans="1:16" x14ac:dyDescent="0.3">
      <c r="A50" t="s">
        <v>761</v>
      </c>
      <c r="B50" s="3">
        <v>44085</v>
      </c>
      <c r="C50" t="s">
        <v>762</v>
      </c>
      <c r="D50" t="s">
        <v>6168</v>
      </c>
      <c r="E50">
        <v>4</v>
      </c>
      <c r="F50" t="str">
        <f>VLOOKUP(Table1[[#This Row],[Customer ID]],Table2[#All],2,FALSE)</f>
        <v>Raynor McGilvary</v>
      </c>
      <c r="G50" t="str">
        <f>VLOOKUP(Table1[[#This Row],[Customer ID]],Table2[#All],3,FALSE)</f>
        <v>rmcgilvary1c@tamu.edu</v>
      </c>
      <c r="H50">
        <f>VLOOKUP(Table1[[#This Row],[Customer ID]],Table2[#All],4,FALSE)</f>
        <v>0</v>
      </c>
      <c r="I50" t="str">
        <f>VLOOKUP(Table1[[#This Row],[Customer ID]],Table2[#All],6,FALSE)</f>
        <v>Norfolk</v>
      </c>
      <c r="J50" s="1" t="str">
        <f>VLOOKUP(Table1[[#This Row],[Customer ID]],Table2[#All],7,FALSE)</f>
        <v>United States</v>
      </c>
      <c r="K50" s="1" t="str">
        <f>VLOOKUP(Table1[[#This Row],[Customer ID]],Table2[#All],9,FALSE)</f>
        <v>No</v>
      </c>
      <c r="L50" t="str">
        <f>VLOOKUP(Table1[[#This Row],[Product ID]],Table3[#All],2,FALSE)</f>
        <v>Ara</v>
      </c>
      <c r="M50" t="str">
        <f>VLOOKUP(Table1[[#This Row],[Product ID]],Table3[#All],3,FALSE)</f>
        <v>D</v>
      </c>
      <c r="N50">
        <f>VLOOKUP(Table1[[#This Row],[Product ID]],Table3[#All],4,FALSE)</f>
        <v>2.5</v>
      </c>
      <c r="O50">
        <f>VLOOKUP(Table1[[#This Row],[Product ID]],Table3[#All],5,FALSE)</f>
        <v>22.884999999999998</v>
      </c>
      <c r="P50">
        <f>Table1[[#This Row],[Quantity]]*Table1[[#This Row],[Unit Price]]</f>
        <v>91.539999999999992</v>
      </c>
    </row>
    <row r="51" spans="1:16" x14ac:dyDescent="0.3">
      <c r="A51" t="s">
        <v>766</v>
      </c>
      <c r="B51" s="3">
        <v>44790</v>
      </c>
      <c r="C51" t="s">
        <v>767</v>
      </c>
      <c r="D51" t="s">
        <v>6140</v>
      </c>
      <c r="E51">
        <v>3</v>
      </c>
      <c r="F51" t="str">
        <f>VLOOKUP(Table1[[#This Row],[Customer ID]],Table2[#All],2,FALSE)</f>
        <v>Isis Pikett</v>
      </c>
      <c r="G51" t="str">
        <f>VLOOKUP(Table1[[#This Row],[Customer ID]],Table2[#All],3,FALSE)</f>
        <v>ipikett1d@xinhuanet.com</v>
      </c>
      <c r="H51" t="str">
        <f>VLOOKUP(Table1[[#This Row],[Customer ID]],Table2[#All],4,FALSE)</f>
        <v>+1 (202) 871-9039</v>
      </c>
      <c r="I51" t="str">
        <f>VLOOKUP(Table1[[#This Row],[Customer ID]],Table2[#All],6,FALSE)</f>
        <v>Washington</v>
      </c>
      <c r="J51" s="1" t="str">
        <f>VLOOKUP(Table1[[#This Row],[Customer ID]],Table2[#All],7,FALSE)</f>
        <v>United States</v>
      </c>
      <c r="K51" s="1" t="str">
        <f>VLOOKUP(Table1[[#This Row],[Customer ID]],Table2[#All],9,FALSE)</f>
        <v>No</v>
      </c>
      <c r="L51" t="str">
        <f>VLOOKUP(Table1[[#This Row],[Product ID]],Table3[#All],2,FALSE)</f>
        <v>Ara</v>
      </c>
      <c r="M51" t="str">
        <f>VLOOKUP(Table1[[#This Row],[Product ID]],Table3[#All],3,FALSE)</f>
        <v>L</v>
      </c>
      <c r="N51">
        <f>VLOOKUP(Table1[[#This Row],[Product ID]],Table3[#All],4,FALSE)</f>
        <v>1</v>
      </c>
      <c r="O51">
        <f>VLOOKUP(Table1[[#This Row],[Product ID]],Table3[#All],5,FALSE)</f>
        <v>12.95</v>
      </c>
      <c r="P51">
        <f>Table1[[#This Row],[Quantity]]*Table1[[#This Row],[Unit Price]]</f>
        <v>38.849999999999994</v>
      </c>
    </row>
    <row r="52" spans="1:16" x14ac:dyDescent="0.3">
      <c r="A52" t="s">
        <v>772</v>
      </c>
      <c r="B52" s="3">
        <v>44792</v>
      </c>
      <c r="C52" t="s">
        <v>773</v>
      </c>
      <c r="D52" t="s">
        <v>6169</v>
      </c>
      <c r="E52">
        <v>2</v>
      </c>
      <c r="F52" t="str">
        <f>VLOOKUP(Table1[[#This Row],[Customer ID]],Table2[#All],2,FALSE)</f>
        <v>Inger Bouldon</v>
      </c>
      <c r="G52" t="str">
        <f>VLOOKUP(Table1[[#This Row],[Customer ID]],Table2[#All],3,FALSE)</f>
        <v>ibouldon1e@gizmodo.com</v>
      </c>
      <c r="H52" t="str">
        <f>VLOOKUP(Table1[[#This Row],[Customer ID]],Table2[#All],4,FALSE)</f>
        <v>+1 (754) 391-4736</v>
      </c>
      <c r="I52" t="str">
        <f>VLOOKUP(Table1[[#This Row],[Customer ID]],Table2[#All],6,FALSE)</f>
        <v>Fort Lauderdale</v>
      </c>
      <c r="J52" s="1" t="str">
        <f>VLOOKUP(Table1[[#This Row],[Customer ID]],Table2[#All],7,FALSE)</f>
        <v>United States</v>
      </c>
      <c r="K52" s="1" t="str">
        <f>VLOOKUP(Table1[[#This Row],[Customer ID]],Table2[#All],9,FALSE)</f>
        <v>No</v>
      </c>
      <c r="L52" t="str">
        <f>VLOOKUP(Table1[[#This Row],[Product ID]],Table3[#All],2,FALSE)</f>
        <v>Lib</v>
      </c>
      <c r="M52" t="str">
        <f>VLOOKUP(Table1[[#This Row],[Product ID]],Table3[#All],3,FALSE)</f>
        <v>D</v>
      </c>
      <c r="N52">
        <f>VLOOKUP(Table1[[#This Row],[Product ID]],Table3[#All],4,FALSE)</f>
        <v>0.5</v>
      </c>
      <c r="O52">
        <f>VLOOKUP(Table1[[#This Row],[Product ID]],Table3[#All],5,FALSE)</f>
        <v>7.77</v>
      </c>
      <c r="P52">
        <f>Table1[[#This Row],[Quantity]]*Table1[[#This Row],[Unit Price]]</f>
        <v>15.54</v>
      </c>
    </row>
    <row r="53" spans="1:16" x14ac:dyDescent="0.3">
      <c r="A53" t="s">
        <v>778</v>
      </c>
      <c r="B53" s="3">
        <v>43600</v>
      </c>
      <c r="C53" t="s">
        <v>779</v>
      </c>
      <c r="D53" t="s">
        <v>6164</v>
      </c>
      <c r="E53">
        <v>4</v>
      </c>
      <c r="F53" t="str">
        <f>VLOOKUP(Table1[[#This Row],[Customer ID]],Table2[#All],2,FALSE)</f>
        <v>Karry Flanders</v>
      </c>
      <c r="G53" t="str">
        <f>VLOOKUP(Table1[[#This Row],[Customer ID]],Table2[#All],3,FALSE)</f>
        <v>kflanders1f@over-blog.com</v>
      </c>
      <c r="H53" t="str">
        <f>VLOOKUP(Table1[[#This Row],[Customer ID]],Table2[#All],4,FALSE)</f>
        <v>+353 (467) 720-7274</v>
      </c>
      <c r="I53" t="str">
        <f>VLOOKUP(Table1[[#This Row],[Customer ID]],Table2[#All],6,FALSE)</f>
        <v>Crumlin</v>
      </c>
      <c r="J53" s="1" t="str">
        <f>VLOOKUP(Table1[[#This Row],[Customer ID]],Table2[#All],7,FALSE)</f>
        <v>Ireland</v>
      </c>
      <c r="K53" s="1" t="str">
        <f>VLOOKUP(Table1[[#This Row],[Customer ID]],Table2[#All],9,FALSE)</f>
        <v>Yes</v>
      </c>
      <c r="L53" t="str">
        <f>VLOOKUP(Table1[[#This Row],[Product ID]],Table3[#All],2,FALSE)</f>
        <v>Lib</v>
      </c>
      <c r="M53" t="str">
        <f>VLOOKUP(Table1[[#This Row],[Product ID]],Table3[#All],3,FALSE)</f>
        <v>L</v>
      </c>
      <c r="N53">
        <f>VLOOKUP(Table1[[#This Row],[Product ID]],Table3[#All],4,FALSE)</f>
        <v>2.5</v>
      </c>
      <c r="O53">
        <f>VLOOKUP(Table1[[#This Row],[Product ID]],Table3[#All],5,FALSE)</f>
        <v>36.454999999999998</v>
      </c>
      <c r="P53">
        <f>Table1[[#This Row],[Quantity]]*Table1[[#This Row],[Unit Price]]</f>
        <v>145.82</v>
      </c>
    </row>
    <row r="54" spans="1:16" x14ac:dyDescent="0.3">
      <c r="A54" t="s">
        <v>784</v>
      </c>
      <c r="B54" s="3">
        <v>43719</v>
      </c>
      <c r="C54" t="s">
        <v>785</v>
      </c>
      <c r="D54" t="s">
        <v>6146</v>
      </c>
      <c r="E54">
        <v>5</v>
      </c>
      <c r="F54" t="str">
        <f>VLOOKUP(Table1[[#This Row],[Customer ID]],Table2[#All],2,FALSE)</f>
        <v>Hartley Mattioli</v>
      </c>
      <c r="G54" t="str">
        <f>VLOOKUP(Table1[[#This Row],[Customer ID]],Table2[#All],3,FALSE)</f>
        <v>hmattioli1g@webmd.com</v>
      </c>
      <c r="H54">
        <f>VLOOKUP(Table1[[#This Row],[Customer ID]],Table2[#All],4,FALSE)</f>
        <v>0</v>
      </c>
      <c r="I54" t="str">
        <f>VLOOKUP(Table1[[#This Row],[Customer ID]],Table2[#All],6,FALSE)</f>
        <v>Kinloch</v>
      </c>
      <c r="J54" s="1" t="str">
        <f>VLOOKUP(Table1[[#This Row],[Customer ID]],Table2[#All],7,FALSE)</f>
        <v>United Kingdom</v>
      </c>
      <c r="K54" s="1" t="str">
        <f>VLOOKUP(Table1[[#This Row],[Customer ID]],Table2[#All],9,FALSE)</f>
        <v>No</v>
      </c>
      <c r="L54" t="str">
        <f>VLOOKUP(Table1[[#This Row],[Product ID]],Table3[#All],2,FALSE)</f>
        <v>Rob</v>
      </c>
      <c r="M54" t="str">
        <f>VLOOKUP(Table1[[#This Row],[Product ID]],Table3[#All],3,FALSE)</f>
        <v>M</v>
      </c>
      <c r="N54">
        <f>VLOOKUP(Table1[[#This Row],[Product ID]],Table3[#All],4,FALSE)</f>
        <v>0.5</v>
      </c>
      <c r="O54">
        <f>VLOOKUP(Table1[[#This Row],[Product ID]],Table3[#All],5,FALSE)</f>
        <v>5.97</v>
      </c>
      <c r="P54">
        <f>Table1[[#This Row],[Quantity]]*Table1[[#This Row],[Unit Price]]</f>
        <v>29.849999999999998</v>
      </c>
    </row>
    <row r="55" spans="1:16" x14ac:dyDescent="0.3">
      <c r="A55" t="s">
        <v>784</v>
      </c>
      <c r="B55" s="3">
        <v>43719</v>
      </c>
      <c r="C55" t="s">
        <v>785</v>
      </c>
      <c r="D55" t="s">
        <v>6164</v>
      </c>
      <c r="E55">
        <v>2</v>
      </c>
      <c r="F55" t="str">
        <f>VLOOKUP(Table1[[#This Row],[Customer ID]],Table2[#All],2,FALSE)</f>
        <v>Hartley Mattioli</v>
      </c>
      <c r="G55" t="str">
        <f>VLOOKUP(Table1[[#This Row],[Customer ID]],Table2[#All],3,FALSE)</f>
        <v>hmattioli1g@webmd.com</v>
      </c>
      <c r="H55">
        <f>VLOOKUP(Table1[[#This Row],[Customer ID]],Table2[#All],4,FALSE)</f>
        <v>0</v>
      </c>
      <c r="I55" t="str">
        <f>VLOOKUP(Table1[[#This Row],[Customer ID]],Table2[#All],6,FALSE)</f>
        <v>Kinloch</v>
      </c>
      <c r="J55" s="1" t="str">
        <f>VLOOKUP(Table1[[#This Row],[Customer ID]],Table2[#All],7,FALSE)</f>
        <v>United Kingdom</v>
      </c>
      <c r="K55" s="1" t="str">
        <f>VLOOKUP(Table1[[#This Row],[Customer ID]],Table2[#All],9,FALSE)</f>
        <v>No</v>
      </c>
      <c r="L55" t="str">
        <f>VLOOKUP(Table1[[#This Row],[Product ID]],Table3[#All],2,FALSE)</f>
        <v>Lib</v>
      </c>
      <c r="M55" t="str">
        <f>VLOOKUP(Table1[[#This Row],[Product ID]],Table3[#All],3,FALSE)</f>
        <v>L</v>
      </c>
      <c r="N55">
        <f>VLOOKUP(Table1[[#This Row],[Product ID]],Table3[#All],4,FALSE)</f>
        <v>2.5</v>
      </c>
      <c r="O55">
        <f>VLOOKUP(Table1[[#This Row],[Product ID]],Table3[#All],5,FALSE)</f>
        <v>36.454999999999998</v>
      </c>
      <c r="P55">
        <f>Table1[[#This Row],[Quantity]]*Table1[[#This Row],[Unit Price]]</f>
        <v>72.91</v>
      </c>
    </row>
    <row r="56" spans="1:16" x14ac:dyDescent="0.3">
      <c r="A56" t="s">
        <v>794</v>
      </c>
      <c r="B56" s="3">
        <v>44271</v>
      </c>
      <c r="C56" t="s">
        <v>795</v>
      </c>
      <c r="D56" t="s">
        <v>6162</v>
      </c>
      <c r="E56">
        <v>5</v>
      </c>
      <c r="F56" t="str">
        <f>VLOOKUP(Table1[[#This Row],[Customer ID]],Table2[#All],2,FALSE)</f>
        <v>Archambault Gillard</v>
      </c>
      <c r="G56" t="str">
        <f>VLOOKUP(Table1[[#This Row],[Customer ID]],Table2[#All],3,FALSE)</f>
        <v>agillard1i@issuu.com</v>
      </c>
      <c r="H56" t="str">
        <f>VLOOKUP(Table1[[#This Row],[Customer ID]],Table2[#All],4,FALSE)</f>
        <v>+1 (419) 663-2236</v>
      </c>
      <c r="I56" t="str">
        <f>VLOOKUP(Table1[[#This Row],[Customer ID]],Table2[#All],6,FALSE)</f>
        <v>Toledo</v>
      </c>
      <c r="J56" s="1" t="str">
        <f>VLOOKUP(Table1[[#This Row],[Customer ID]],Table2[#All],7,FALSE)</f>
        <v>United States</v>
      </c>
      <c r="K56" s="1" t="str">
        <f>VLOOKUP(Table1[[#This Row],[Customer ID]],Table2[#All],9,FALSE)</f>
        <v>No</v>
      </c>
      <c r="L56" t="str">
        <f>VLOOKUP(Table1[[#This Row],[Product ID]],Table3[#All],2,FALSE)</f>
        <v>Lib</v>
      </c>
      <c r="M56" t="str">
        <f>VLOOKUP(Table1[[#This Row],[Product ID]],Table3[#All],3,FALSE)</f>
        <v>M</v>
      </c>
      <c r="N56">
        <f>VLOOKUP(Table1[[#This Row],[Product ID]],Table3[#All],4,FALSE)</f>
        <v>1</v>
      </c>
      <c r="O56">
        <f>VLOOKUP(Table1[[#This Row],[Product ID]],Table3[#All],5,FALSE)</f>
        <v>14.55</v>
      </c>
      <c r="P56">
        <f>Table1[[#This Row],[Quantity]]*Table1[[#This Row],[Unit Price]]</f>
        <v>72.75</v>
      </c>
    </row>
    <row r="57" spans="1:16" x14ac:dyDescent="0.3">
      <c r="A57" t="s">
        <v>800</v>
      </c>
      <c r="B57" s="3">
        <v>44168</v>
      </c>
      <c r="C57" t="s">
        <v>801</v>
      </c>
      <c r="D57" t="s">
        <v>6170</v>
      </c>
      <c r="E57">
        <v>3</v>
      </c>
      <c r="F57" t="str">
        <f>VLOOKUP(Table1[[#This Row],[Customer ID]],Table2[#All],2,FALSE)</f>
        <v>Salomo Cushworth</v>
      </c>
      <c r="G57">
        <f>VLOOKUP(Table1[[#This Row],[Customer ID]],Table2[#All],3,FALSE)</f>
        <v>0</v>
      </c>
      <c r="H57" t="str">
        <f>VLOOKUP(Table1[[#This Row],[Customer ID]],Table2[#All],4,FALSE)</f>
        <v>+1 (609) 409-7044</v>
      </c>
      <c r="I57" t="str">
        <f>VLOOKUP(Table1[[#This Row],[Customer ID]],Table2[#All],6,FALSE)</f>
        <v>Trenton</v>
      </c>
      <c r="J57" s="1" t="str">
        <f>VLOOKUP(Table1[[#This Row],[Customer ID]],Table2[#All],7,FALSE)</f>
        <v>United States</v>
      </c>
      <c r="K57" s="1" t="str">
        <f>VLOOKUP(Table1[[#This Row],[Customer ID]],Table2[#All],9,FALSE)</f>
        <v>No</v>
      </c>
      <c r="L57" t="str">
        <f>VLOOKUP(Table1[[#This Row],[Product ID]],Table3[#All],2,FALSE)</f>
        <v>Lib</v>
      </c>
      <c r="M57" t="str">
        <f>VLOOKUP(Table1[[#This Row],[Product ID]],Table3[#All],3,FALSE)</f>
        <v>L</v>
      </c>
      <c r="N57">
        <f>VLOOKUP(Table1[[#This Row],[Product ID]],Table3[#All],4,FALSE)</f>
        <v>1</v>
      </c>
      <c r="O57">
        <f>VLOOKUP(Table1[[#This Row],[Product ID]],Table3[#All],5,FALSE)</f>
        <v>15.85</v>
      </c>
      <c r="P57">
        <f>Table1[[#This Row],[Quantity]]*Table1[[#This Row],[Unit Price]]</f>
        <v>47.55</v>
      </c>
    </row>
    <row r="58" spans="1:16" x14ac:dyDescent="0.3">
      <c r="A58" t="s">
        <v>805</v>
      </c>
      <c r="B58" s="3">
        <v>43857</v>
      </c>
      <c r="C58" t="s">
        <v>806</v>
      </c>
      <c r="D58" t="s">
        <v>6153</v>
      </c>
      <c r="E58">
        <v>3</v>
      </c>
      <c r="F58" t="str">
        <f>VLOOKUP(Table1[[#This Row],[Customer ID]],Table2[#All],2,FALSE)</f>
        <v>Theda Grizard</v>
      </c>
      <c r="G58" t="str">
        <f>VLOOKUP(Table1[[#This Row],[Customer ID]],Table2[#All],3,FALSE)</f>
        <v>tgrizard1k@odnoklassniki.ru</v>
      </c>
      <c r="H58" t="str">
        <f>VLOOKUP(Table1[[#This Row],[Customer ID]],Table2[#All],4,FALSE)</f>
        <v>+1 (813) 243-2150</v>
      </c>
      <c r="I58" t="str">
        <f>VLOOKUP(Table1[[#This Row],[Customer ID]],Table2[#All],6,FALSE)</f>
        <v>Tampa</v>
      </c>
      <c r="J58" s="1" t="str">
        <f>VLOOKUP(Table1[[#This Row],[Customer ID]],Table2[#All],7,FALSE)</f>
        <v>United States</v>
      </c>
      <c r="K58" s="1" t="str">
        <f>VLOOKUP(Table1[[#This Row],[Customer ID]],Table2[#All],9,FALSE)</f>
        <v>Yes</v>
      </c>
      <c r="L58" t="str">
        <f>VLOOKUP(Table1[[#This Row],[Product ID]],Table3[#All],2,FALSE)</f>
        <v>Exc</v>
      </c>
      <c r="M58" t="str">
        <f>VLOOKUP(Table1[[#This Row],[Product ID]],Table3[#All],3,FALSE)</f>
        <v>D</v>
      </c>
      <c r="N58">
        <f>VLOOKUP(Table1[[#This Row],[Product ID]],Table3[#All],4,FALSE)</f>
        <v>0.2</v>
      </c>
      <c r="O58">
        <f>VLOOKUP(Table1[[#This Row],[Product ID]],Table3[#All],5,FALSE)</f>
        <v>3.645</v>
      </c>
      <c r="P58">
        <f>Table1[[#This Row],[Quantity]]*Table1[[#This Row],[Unit Price]]</f>
        <v>10.935</v>
      </c>
    </row>
    <row r="59" spans="1:16" x14ac:dyDescent="0.3">
      <c r="A59" t="s">
        <v>811</v>
      </c>
      <c r="B59" s="3">
        <v>44759</v>
      </c>
      <c r="C59" t="s">
        <v>812</v>
      </c>
      <c r="D59" t="s">
        <v>6171</v>
      </c>
      <c r="E59">
        <v>4</v>
      </c>
      <c r="F59" t="str">
        <f>VLOOKUP(Table1[[#This Row],[Customer ID]],Table2[#All],2,FALSE)</f>
        <v>Rozele Relton</v>
      </c>
      <c r="G59" t="str">
        <f>VLOOKUP(Table1[[#This Row],[Customer ID]],Table2[#All],3,FALSE)</f>
        <v>rrelton1l@stanford.edu</v>
      </c>
      <c r="H59" t="str">
        <f>VLOOKUP(Table1[[#This Row],[Customer ID]],Table2[#All],4,FALSE)</f>
        <v>+1 (850) 626-1181</v>
      </c>
      <c r="I59" t="str">
        <f>VLOOKUP(Table1[[#This Row],[Customer ID]],Table2[#All],6,FALSE)</f>
        <v>Pensacola</v>
      </c>
      <c r="J59" s="1" t="str">
        <f>VLOOKUP(Table1[[#This Row],[Customer ID]],Table2[#All],7,FALSE)</f>
        <v>United States</v>
      </c>
      <c r="K59" s="1" t="str">
        <f>VLOOKUP(Table1[[#This Row],[Customer ID]],Table2[#All],9,FALSE)</f>
        <v>No</v>
      </c>
      <c r="L59" t="str">
        <f>VLOOKUP(Table1[[#This Row],[Product ID]],Table3[#All],2,FALSE)</f>
        <v>Exc</v>
      </c>
      <c r="M59" t="str">
        <f>VLOOKUP(Table1[[#This Row],[Product ID]],Table3[#All],3,FALSE)</f>
        <v>L</v>
      </c>
      <c r="N59">
        <f>VLOOKUP(Table1[[#This Row],[Product ID]],Table3[#All],4,FALSE)</f>
        <v>1</v>
      </c>
      <c r="O59">
        <f>VLOOKUP(Table1[[#This Row],[Product ID]],Table3[#All],5,FALSE)</f>
        <v>14.85</v>
      </c>
      <c r="P59">
        <f>Table1[[#This Row],[Quantity]]*Table1[[#This Row],[Unit Price]]</f>
        <v>59.4</v>
      </c>
    </row>
    <row r="60" spans="1:16" x14ac:dyDescent="0.3">
      <c r="A60" t="s">
        <v>817</v>
      </c>
      <c r="B60" s="3">
        <v>44624</v>
      </c>
      <c r="C60" t="s">
        <v>818</v>
      </c>
      <c r="D60" t="s">
        <v>6165</v>
      </c>
      <c r="E60">
        <v>3</v>
      </c>
      <c r="F60" t="str">
        <f>VLOOKUP(Table1[[#This Row],[Customer ID]],Table2[#All],2,FALSE)</f>
        <v>Willa Rolling</v>
      </c>
      <c r="G60">
        <f>VLOOKUP(Table1[[#This Row],[Customer ID]],Table2[#All],3,FALSE)</f>
        <v>0</v>
      </c>
      <c r="H60" t="str">
        <f>VLOOKUP(Table1[[#This Row],[Customer ID]],Table2[#All],4,FALSE)</f>
        <v>+1 (813) 759-3534</v>
      </c>
      <c r="I60" t="str">
        <f>VLOOKUP(Table1[[#This Row],[Customer ID]],Table2[#All],6,FALSE)</f>
        <v>Zephyrhills</v>
      </c>
      <c r="J60" s="1" t="str">
        <f>VLOOKUP(Table1[[#This Row],[Customer ID]],Table2[#All],7,FALSE)</f>
        <v>United States</v>
      </c>
      <c r="K60" s="1" t="str">
        <f>VLOOKUP(Table1[[#This Row],[Customer ID]],Table2[#All],9,FALSE)</f>
        <v>Yes</v>
      </c>
      <c r="L60" t="str">
        <f>VLOOKUP(Table1[[#This Row],[Product ID]],Table3[#All],2,FALSE)</f>
        <v>Lib</v>
      </c>
      <c r="M60" t="str">
        <f>VLOOKUP(Table1[[#This Row],[Product ID]],Table3[#All],3,FALSE)</f>
        <v>D</v>
      </c>
      <c r="N60">
        <f>VLOOKUP(Table1[[#This Row],[Product ID]],Table3[#All],4,FALSE)</f>
        <v>2.5</v>
      </c>
      <c r="O60">
        <f>VLOOKUP(Table1[[#This Row],[Product ID]],Table3[#All],5,FALSE)</f>
        <v>29.784999999999997</v>
      </c>
      <c r="P60">
        <f>Table1[[#This Row],[Quantity]]*Table1[[#This Row],[Unit Price]]</f>
        <v>89.35499999999999</v>
      </c>
    </row>
    <row r="61" spans="1:16" x14ac:dyDescent="0.3">
      <c r="A61" t="s">
        <v>822</v>
      </c>
      <c r="B61" s="3">
        <v>44537</v>
      </c>
      <c r="C61" t="s">
        <v>823</v>
      </c>
      <c r="D61" t="s">
        <v>6160</v>
      </c>
      <c r="E61">
        <v>3</v>
      </c>
      <c r="F61" t="str">
        <f>VLOOKUP(Table1[[#This Row],[Customer ID]],Table2[#All],2,FALSE)</f>
        <v>Stanislaus Gilroy</v>
      </c>
      <c r="G61" t="str">
        <f>VLOOKUP(Table1[[#This Row],[Customer ID]],Table2[#All],3,FALSE)</f>
        <v>sgilroy1n@eepurl.com</v>
      </c>
      <c r="H61">
        <f>VLOOKUP(Table1[[#This Row],[Customer ID]],Table2[#All],4,FALSE)</f>
        <v>0</v>
      </c>
      <c r="I61" t="str">
        <f>VLOOKUP(Table1[[#This Row],[Customer ID]],Table2[#All],6,FALSE)</f>
        <v>Saint Paul</v>
      </c>
      <c r="J61" s="1" t="str">
        <f>VLOOKUP(Table1[[#This Row],[Customer ID]],Table2[#All],7,FALSE)</f>
        <v>United States</v>
      </c>
      <c r="K61" s="1" t="str">
        <f>VLOOKUP(Table1[[#This Row],[Customer ID]],Table2[#All],9,FALSE)</f>
        <v>Yes</v>
      </c>
      <c r="L61" t="str">
        <f>VLOOKUP(Table1[[#This Row],[Product ID]],Table3[#All],2,FALSE)</f>
        <v>Lib</v>
      </c>
      <c r="M61" t="str">
        <f>VLOOKUP(Table1[[#This Row],[Product ID]],Table3[#All],3,FALSE)</f>
        <v>M</v>
      </c>
      <c r="N61">
        <f>VLOOKUP(Table1[[#This Row],[Product ID]],Table3[#All],4,FALSE)</f>
        <v>0.5</v>
      </c>
      <c r="O61">
        <f>VLOOKUP(Table1[[#This Row],[Product ID]],Table3[#All],5,FALSE)</f>
        <v>8.73</v>
      </c>
      <c r="P61">
        <f>Table1[[#This Row],[Quantity]]*Table1[[#This Row],[Unit Price]]</f>
        <v>26.19</v>
      </c>
    </row>
    <row r="62" spans="1:16" x14ac:dyDescent="0.3">
      <c r="A62" t="s">
        <v>827</v>
      </c>
      <c r="B62" s="3">
        <v>44252</v>
      </c>
      <c r="C62" t="s">
        <v>828</v>
      </c>
      <c r="D62" t="s">
        <v>6168</v>
      </c>
      <c r="E62">
        <v>5</v>
      </c>
      <c r="F62" t="str">
        <f>VLOOKUP(Table1[[#This Row],[Customer ID]],Table2[#All],2,FALSE)</f>
        <v>Correy Cottingham</v>
      </c>
      <c r="G62" t="str">
        <f>VLOOKUP(Table1[[#This Row],[Customer ID]],Table2[#All],3,FALSE)</f>
        <v>ccottingham1o@wikipedia.org</v>
      </c>
      <c r="H62" t="str">
        <f>VLOOKUP(Table1[[#This Row],[Customer ID]],Table2[#All],4,FALSE)</f>
        <v>+1 (260) 764-1820</v>
      </c>
      <c r="I62" t="str">
        <f>VLOOKUP(Table1[[#This Row],[Customer ID]],Table2[#All],6,FALSE)</f>
        <v>Fort Wayne</v>
      </c>
      <c r="J62" s="1" t="str">
        <f>VLOOKUP(Table1[[#This Row],[Customer ID]],Table2[#All],7,FALSE)</f>
        <v>United States</v>
      </c>
      <c r="K62" s="1" t="str">
        <f>VLOOKUP(Table1[[#This Row],[Customer ID]],Table2[#All],9,FALSE)</f>
        <v>No</v>
      </c>
      <c r="L62" t="str">
        <f>VLOOKUP(Table1[[#This Row],[Product ID]],Table3[#All],2,FALSE)</f>
        <v>Ara</v>
      </c>
      <c r="M62" t="str">
        <f>VLOOKUP(Table1[[#This Row],[Product ID]],Table3[#All],3,FALSE)</f>
        <v>D</v>
      </c>
      <c r="N62">
        <f>VLOOKUP(Table1[[#This Row],[Product ID]],Table3[#All],4,FALSE)</f>
        <v>2.5</v>
      </c>
      <c r="O62">
        <f>VLOOKUP(Table1[[#This Row],[Product ID]],Table3[#All],5,FALSE)</f>
        <v>22.884999999999998</v>
      </c>
      <c r="P62">
        <f>Table1[[#This Row],[Quantity]]*Table1[[#This Row],[Unit Price]]</f>
        <v>114.42499999999998</v>
      </c>
    </row>
    <row r="63" spans="1:16" x14ac:dyDescent="0.3">
      <c r="A63" t="s">
        <v>833</v>
      </c>
      <c r="B63" s="3">
        <v>43521</v>
      </c>
      <c r="C63" t="s">
        <v>834</v>
      </c>
      <c r="D63" t="s">
        <v>6172</v>
      </c>
      <c r="E63">
        <v>5</v>
      </c>
      <c r="F63" t="str">
        <f>VLOOKUP(Table1[[#This Row],[Customer ID]],Table2[#All],2,FALSE)</f>
        <v>Pammi Endacott</v>
      </c>
      <c r="G63">
        <f>VLOOKUP(Table1[[#This Row],[Customer ID]],Table2[#All],3,FALSE)</f>
        <v>0</v>
      </c>
      <c r="H63" t="str">
        <f>VLOOKUP(Table1[[#This Row],[Customer ID]],Table2[#All],4,FALSE)</f>
        <v>+44 (177) 260-5076</v>
      </c>
      <c r="I63" t="str">
        <f>VLOOKUP(Table1[[#This Row],[Customer ID]],Table2[#All],6,FALSE)</f>
        <v>Wootton</v>
      </c>
      <c r="J63" s="1" t="str">
        <f>VLOOKUP(Table1[[#This Row],[Customer ID]],Table2[#All],7,FALSE)</f>
        <v>United Kingdom</v>
      </c>
      <c r="K63" s="1" t="str">
        <f>VLOOKUP(Table1[[#This Row],[Customer ID]],Table2[#All],9,FALSE)</f>
        <v>Yes</v>
      </c>
      <c r="L63" t="str">
        <f>VLOOKUP(Table1[[#This Row],[Product ID]],Table3[#All],2,FALSE)</f>
        <v>Rob</v>
      </c>
      <c r="M63" t="str">
        <f>VLOOKUP(Table1[[#This Row],[Product ID]],Table3[#All],3,FALSE)</f>
        <v>D</v>
      </c>
      <c r="N63">
        <f>VLOOKUP(Table1[[#This Row],[Product ID]],Table3[#All],4,FALSE)</f>
        <v>0.5</v>
      </c>
      <c r="O63">
        <f>VLOOKUP(Table1[[#This Row],[Product ID]],Table3[#All],5,FALSE)</f>
        <v>5.3699999999999992</v>
      </c>
      <c r="P63">
        <f>Table1[[#This Row],[Quantity]]*Table1[[#This Row],[Unit Price]]</f>
        <v>26.849999999999994</v>
      </c>
    </row>
    <row r="64" spans="1:16" x14ac:dyDescent="0.3">
      <c r="A64" t="s">
        <v>838</v>
      </c>
      <c r="B64" s="3">
        <v>43505</v>
      </c>
      <c r="C64" t="s">
        <v>839</v>
      </c>
      <c r="D64" t="s">
        <v>6145</v>
      </c>
      <c r="E64">
        <v>5</v>
      </c>
      <c r="F64" t="str">
        <f>VLOOKUP(Table1[[#This Row],[Customer ID]],Table2[#All],2,FALSE)</f>
        <v>Nona Linklater</v>
      </c>
      <c r="G64">
        <f>VLOOKUP(Table1[[#This Row],[Customer ID]],Table2[#All],3,FALSE)</f>
        <v>0</v>
      </c>
      <c r="H64" t="str">
        <f>VLOOKUP(Table1[[#This Row],[Customer ID]],Table2[#All],4,FALSE)</f>
        <v>+1 (239) 347-9766</v>
      </c>
      <c r="I64" t="str">
        <f>VLOOKUP(Table1[[#This Row],[Customer ID]],Table2[#All],6,FALSE)</f>
        <v>Naples</v>
      </c>
      <c r="J64" s="1" t="str">
        <f>VLOOKUP(Table1[[#This Row],[Customer ID]],Table2[#All],7,FALSE)</f>
        <v>United States</v>
      </c>
      <c r="K64" s="1" t="str">
        <f>VLOOKUP(Table1[[#This Row],[Customer ID]],Table2[#All],9,FALSE)</f>
        <v>Yes</v>
      </c>
      <c r="L64" t="str">
        <f>VLOOKUP(Table1[[#This Row],[Product ID]],Table3[#All],2,FALSE)</f>
        <v>Lib</v>
      </c>
      <c r="M64" t="str">
        <f>VLOOKUP(Table1[[#This Row],[Product ID]],Table3[#All],3,FALSE)</f>
        <v>L</v>
      </c>
      <c r="N64">
        <f>VLOOKUP(Table1[[#This Row],[Product ID]],Table3[#All],4,FALSE)</f>
        <v>0.2</v>
      </c>
      <c r="O64">
        <f>VLOOKUP(Table1[[#This Row],[Product ID]],Table3[#All],5,FALSE)</f>
        <v>4.7549999999999999</v>
      </c>
      <c r="P64">
        <f>Table1[[#This Row],[Quantity]]*Table1[[#This Row],[Unit Price]]</f>
        <v>23.774999999999999</v>
      </c>
    </row>
    <row r="65" spans="1:16" x14ac:dyDescent="0.3">
      <c r="A65" t="s">
        <v>843</v>
      </c>
      <c r="B65" s="3">
        <v>43868</v>
      </c>
      <c r="C65" t="s">
        <v>844</v>
      </c>
      <c r="D65" t="s">
        <v>6157</v>
      </c>
      <c r="E65">
        <v>1</v>
      </c>
      <c r="F65" t="str">
        <f>VLOOKUP(Table1[[#This Row],[Customer ID]],Table2[#All],2,FALSE)</f>
        <v>Annadiane Dykes</v>
      </c>
      <c r="G65" t="str">
        <f>VLOOKUP(Table1[[#This Row],[Customer ID]],Table2[#All],3,FALSE)</f>
        <v>adykes1r@eventbrite.com</v>
      </c>
      <c r="H65" t="str">
        <f>VLOOKUP(Table1[[#This Row],[Customer ID]],Table2[#All],4,FALSE)</f>
        <v>+1 (312) 111-6203</v>
      </c>
      <c r="I65" t="str">
        <f>VLOOKUP(Table1[[#This Row],[Customer ID]],Table2[#All],6,FALSE)</f>
        <v>Chicago</v>
      </c>
      <c r="J65" s="1" t="str">
        <f>VLOOKUP(Table1[[#This Row],[Customer ID]],Table2[#All],7,FALSE)</f>
        <v>United States</v>
      </c>
      <c r="K65" s="1" t="str">
        <f>VLOOKUP(Table1[[#This Row],[Customer ID]],Table2[#All],9,FALSE)</f>
        <v>No</v>
      </c>
      <c r="L65" t="str">
        <f>VLOOKUP(Table1[[#This Row],[Product ID]],Table3[#All],2,FALSE)</f>
        <v>Ara</v>
      </c>
      <c r="M65" t="str">
        <f>VLOOKUP(Table1[[#This Row],[Product ID]],Table3[#All],3,FALSE)</f>
        <v>M</v>
      </c>
      <c r="N65">
        <f>VLOOKUP(Table1[[#This Row],[Product ID]],Table3[#All],4,FALSE)</f>
        <v>0.5</v>
      </c>
      <c r="O65">
        <f>VLOOKUP(Table1[[#This Row],[Product ID]],Table3[#All],5,FALSE)</f>
        <v>6.75</v>
      </c>
      <c r="P65">
        <f>Table1[[#This Row],[Quantity]]*Table1[[#This Row],[Unit Price]]</f>
        <v>6.75</v>
      </c>
    </row>
    <row r="66" spans="1:16" x14ac:dyDescent="0.3">
      <c r="A66" t="s">
        <v>849</v>
      </c>
      <c r="B66" s="3">
        <v>43913</v>
      </c>
      <c r="C66" t="s">
        <v>850</v>
      </c>
      <c r="D66" t="s">
        <v>6146</v>
      </c>
      <c r="E66">
        <v>6</v>
      </c>
      <c r="F66" t="str">
        <f>VLOOKUP(Table1[[#This Row],[Customer ID]],Table2[#All],2,FALSE)</f>
        <v>Felecia Dodgson</v>
      </c>
      <c r="G66">
        <f>VLOOKUP(Table1[[#This Row],[Customer ID]],Table2[#All],3,FALSE)</f>
        <v>0</v>
      </c>
      <c r="H66" t="str">
        <f>VLOOKUP(Table1[[#This Row],[Customer ID]],Table2[#All],4,FALSE)</f>
        <v>+1 (973) 434-8662</v>
      </c>
      <c r="I66" t="str">
        <f>VLOOKUP(Table1[[#This Row],[Customer ID]],Table2[#All],6,FALSE)</f>
        <v>Newark</v>
      </c>
      <c r="J66" s="1" t="str">
        <f>VLOOKUP(Table1[[#This Row],[Customer ID]],Table2[#All],7,FALSE)</f>
        <v>United States</v>
      </c>
      <c r="K66" s="1" t="str">
        <f>VLOOKUP(Table1[[#This Row],[Customer ID]],Table2[#All],9,FALSE)</f>
        <v>Yes</v>
      </c>
      <c r="L66" t="str">
        <f>VLOOKUP(Table1[[#This Row],[Product ID]],Table3[#All],2,FALSE)</f>
        <v>Rob</v>
      </c>
      <c r="M66" t="str">
        <f>VLOOKUP(Table1[[#This Row],[Product ID]],Table3[#All],3,FALSE)</f>
        <v>M</v>
      </c>
      <c r="N66">
        <f>VLOOKUP(Table1[[#This Row],[Product ID]],Table3[#All],4,FALSE)</f>
        <v>0.5</v>
      </c>
      <c r="O66">
        <f>VLOOKUP(Table1[[#This Row],[Product ID]],Table3[#All],5,FALSE)</f>
        <v>5.97</v>
      </c>
      <c r="P66">
        <f>Table1[[#This Row],[Quantity]]*Table1[[#This Row],[Unit Price]]</f>
        <v>35.82</v>
      </c>
    </row>
    <row r="67" spans="1:16" x14ac:dyDescent="0.3">
      <c r="A67" t="s">
        <v>854</v>
      </c>
      <c r="B67" s="3">
        <v>44626</v>
      </c>
      <c r="C67" t="s">
        <v>855</v>
      </c>
      <c r="D67" t="s">
        <v>6149</v>
      </c>
      <c r="E67">
        <v>4</v>
      </c>
      <c r="F67" t="str">
        <f>VLOOKUP(Table1[[#This Row],[Customer ID]],Table2[#All],2,FALSE)</f>
        <v>Angelia Cockrem</v>
      </c>
      <c r="G67" t="str">
        <f>VLOOKUP(Table1[[#This Row],[Customer ID]],Table2[#All],3,FALSE)</f>
        <v>acockrem1t@engadget.com</v>
      </c>
      <c r="H67" t="str">
        <f>VLOOKUP(Table1[[#This Row],[Customer ID]],Table2[#All],4,FALSE)</f>
        <v>+1 (571) 316-8217</v>
      </c>
      <c r="I67" t="str">
        <f>VLOOKUP(Table1[[#This Row],[Customer ID]],Table2[#All],6,FALSE)</f>
        <v>Vienna</v>
      </c>
      <c r="J67" s="1" t="str">
        <f>VLOOKUP(Table1[[#This Row],[Customer ID]],Table2[#All],7,FALSE)</f>
        <v>United States</v>
      </c>
      <c r="K67" s="1" t="str">
        <f>VLOOKUP(Table1[[#This Row],[Customer ID]],Table2[#All],9,FALSE)</f>
        <v>Yes</v>
      </c>
      <c r="L67" t="str">
        <f>VLOOKUP(Table1[[#This Row],[Product ID]],Table3[#All],2,FALSE)</f>
        <v>Rob</v>
      </c>
      <c r="M67" t="str">
        <f>VLOOKUP(Table1[[#This Row],[Product ID]],Table3[#All],3,FALSE)</f>
        <v>D</v>
      </c>
      <c r="N67">
        <f>VLOOKUP(Table1[[#This Row],[Product ID]],Table3[#All],4,FALSE)</f>
        <v>2.5</v>
      </c>
      <c r="O67">
        <f>VLOOKUP(Table1[[#This Row],[Product ID]],Table3[#All],5,FALSE)</f>
        <v>20.584999999999997</v>
      </c>
      <c r="P67">
        <f>Table1[[#This Row],[Quantity]]*Table1[[#This Row],[Unit Price]]</f>
        <v>82.339999999999989</v>
      </c>
    </row>
    <row r="68" spans="1:16" x14ac:dyDescent="0.3">
      <c r="A68" t="s">
        <v>860</v>
      </c>
      <c r="B68" s="3">
        <v>44666</v>
      </c>
      <c r="C68" t="s">
        <v>861</v>
      </c>
      <c r="D68" t="s">
        <v>6173</v>
      </c>
      <c r="E68">
        <v>1</v>
      </c>
      <c r="F68" t="str">
        <f>VLOOKUP(Table1[[#This Row],[Customer ID]],Table2[#All],2,FALSE)</f>
        <v>Belvia Umpleby</v>
      </c>
      <c r="G68" t="str">
        <f>VLOOKUP(Table1[[#This Row],[Customer ID]],Table2[#All],3,FALSE)</f>
        <v>bumpleby1u@soundcloud.com</v>
      </c>
      <c r="H68" t="str">
        <f>VLOOKUP(Table1[[#This Row],[Customer ID]],Table2[#All],4,FALSE)</f>
        <v>+1 (682) 627-0888</v>
      </c>
      <c r="I68" t="str">
        <f>VLOOKUP(Table1[[#This Row],[Customer ID]],Table2[#All],6,FALSE)</f>
        <v>Fort Worth</v>
      </c>
      <c r="J68" s="1" t="str">
        <f>VLOOKUP(Table1[[#This Row],[Customer ID]],Table2[#All],7,FALSE)</f>
        <v>United States</v>
      </c>
      <c r="K68" s="1" t="str">
        <f>VLOOKUP(Table1[[#This Row],[Customer ID]],Table2[#All],9,FALSE)</f>
        <v>Yes</v>
      </c>
      <c r="L68" t="str">
        <f>VLOOKUP(Table1[[#This Row],[Product ID]],Table3[#All],2,FALSE)</f>
        <v>Rob</v>
      </c>
      <c r="M68" t="str">
        <f>VLOOKUP(Table1[[#This Row],[Product ID]],Table3[#All],3,FALSE)</f>
        <v>L</v>
      </c>
      <c r="N68">
        <f>VLOOKUP(Table1[[#This Row],[Product ID]],Table3[#All],4,FALSE)</f>
        <v>0.5</v>
      </c>
      <c r="O68">
        <f>VLOOKUP(Table1[[#This Row],[Product ID]],Table3[#All],5,FALSE)</f>
        <v>7.169999999999999</v>
      </c>
      <c r="P68">
        <f>Table1[[#This Row],[Quantity]]*Table1[[#This Row],[Unit Price]]</f>
        <v>7.169999999999999</v>
      </c>
    </row>
    <row r="69" spans="1:16" x14ac:dyDescent="0.3">
      <c r="A69" t="s">
        <v>866</v>
      </c>
      <c r="B69" s="3">
        <v>44519</v>
      </c>
      <c r="C69" t="s">
        <v>867</v>
      </c>
      <c r="D69" t="s">
        <v>6145</v>
      </c>
      <c r="E69">
        <v>2</v>
      </c>
      <c r="F69" t="str">
        <f>VLOOKUP(Table1[[#This Row],[Customer ID]],Table2[#All],2,FALSE)</f>
        <v>Nat Saleway</v>
      </c>
      <c r="G69" t="str">
        <f>VLOOKUP(Table1[[#This Row],[Customer ID]],Table2[#All],3,FALSE)</f>
        <v>nsaleway1v@dedecms.com</v>
      </c>
      <c r="H69" t="str">
        <f>VLOOKUP(Table1[[#This Row],[Customer ID]],Table2[#All],4,FALSE)</f>
        <v>+1 (323) 473-0294</v>
      </c>
      <c r="I69" t="str">
        <f>VLOOKUP(Table1[[#This Row],[Customer ID]],Table2[#All],6,FALSE)</f>
        <v>Burbank</v>
      </c>
      <c r="J69" s="1" t="str">
        <f>VLOOKUP(Table1[[#This Row],[Customer ID]],Table2[#All],7,FALSE)</f>
        <v>United States</v>
      </c>
      <c r="K69" s="1" t="str">
        <f>VLOOKUP(Table1[[#This Row],[Customer ID]],Table2[#All],9,FALSE)</f>
        <v>No</v>
      </c>
      <c r="L69" t="str">
        <f>VLOOKUP(Table1[[#This Row],[Product ID]],Table3[#All],2,FALSE)</f>
        <v>Lib</v>
      </c>
      <c r="M69" t="str">
        <f>VLOOKUP(Table1[[#This Row],[Product ID]],Table3[#All],3,FALSE)</f>
        <v>L</v>
      </c>
      <c r="N69">
        <f>VLOOKUP(Table1[[#This Row],[Product ID]],Table3[#All],4,FALSE)</f>
        <v>0.2</v>
      </c>
      <c r="O69">
        <f>VLOOKUP(Table1[[#This Row],[Product ID]],Table3[#All],5,FALSE)</f>
        <v>4.7549999999999999</v>
      </c>
      <c r="P69">
        <f>Table1[[#This Row],[Quantity]]*Table1[[#This Row],[Unit Price]]</f>
        <v>9.51</v>
      </c>
    </row>
    <row r="70" spans="1:16" x14ac:dyDescent="0.3">
      <c r="A70" t="s">
        <v>872</v>
      </c>
      <c r="B70" s="3">
        <v>43754</v>
      </c>
      <c r="C70" t="s">
        <v>873</v>
      </c>
      <c r="D70" t="s">
        <v>6174</v>
      </c>
      <c r="E70">
        <v>1</v>
      </c>
      <c r="F70" t="str">
        <f>VLOOKUP(Table1[[#This Row],[Customer ID]],Table2[#All],2,FALSE)</f>
        <v>Hayward Goulter</v>
      </c>
      <c r="G70" t="str">
        <f>VLOOKUP(Table1[[#This Row],[Customer ID]],Table2[#All],3,FALSE)</f>
        <v>hgoulter1w@abc.net.au</v>
      </c>
      <c r="H70" t="str">
        <f>VLOOKUP(Table1[[#This Row],[Customer ID]],Table2[#All],4,FALSE)</f>
        <v>+1 (423) 764-7751</v>
      </c>
      <c r="I70" t="str">
        <f>VLOOKUP(Table1[[#This Row],[Customer ID]],Table2[#All],6,FALSE)</f>
        <v>Kingsport</v>
      </c>
      <c r="J70" s="1" t="str">
        <f>VLOOKUP(Table1[[#This Row],[Customer ID]],Table2[#All],7,FALSE)</f>
        <v>United States</v>
      </c>
      <c r="K70" s="1" t="str">
        <f>VLOOKUP(Table1[[#This Row],[Customer ID]],Table2[#All],9,FALSE)</f>
        <v>No</v>
      </c>
      <c r="L70" t="str">
        <f>VLOOKUP(Table1[[#This Row],[Product ID]],Table3[#All],2,FALSE)</f>
        <v>Rob</v>
      </c>
      <c r="M70" t="str">
        <f>VLOOKUP(Table1[[#This Row],[Product ID]],Table3[#All],3,FALSE)</f>
        <v>M</v>
      </c>
      <c r="N70">
        <f>VLOOKUP(Table1[[#This Row],[Product ID]],Table3[#All],4,FALSE)</f>
        <v>0.2</v>
      </c>
      <c r="O70">
        <f>VLOOKUP(Table1[[#This Row],[Product ID]],Table3[#All],5,FALSE)</f>
        <v>2.9849999999999999</v>
      </c>
      <c r="P70">
        <f>Table1[[#This Row],[Quantity]]*Table1[[#This Row],[Unit Price]]</f>
        <v>2.9849999999999999</v>
      </c>
    </row>
    <row r="71" spans="1:16" x14ac:dyDescent="0.3">
      <c r="A71" t="s">
        <v>878</v>
      </c>
      <c r="B71" s="3">
        <v>43795</v>
      </c>
      <c r="C71" t="s">
        <v>879</v>
      </c>
      <c r="D71" t="s">
        <v>6138</v>
      </c>
      <c r="E71">
        <v>6</v>
      </c>
      <c r="F71" t="str">
        <f>VLOOKUP(Table1[[#This Row],[Customer ID]],Table2[#All],2,FALSE)</f>
        <v>Gay Rizzello</v>
      </c>
      <c r="G71" t="str">
        <f>VLOOKUP(Table1[[#This Row],[Customer ID]],Table2[#All],3,FALSE)</f>
        <v>grizzello1x@symantec.com</v>
      </c>
      <c r="H71" t="str">
        <f>VLOOKUP(Table1[[#This Row],[Customer ID]],Table2[#All],4,FALSE)</f>
        <v>+44 (247) 225-8003</v>
      </c>
      <c r="I71" t="str">
        <f>VLOOKUP(Table1[[#This Row],[Customer ID]],Table2[#All],6,FALSE)</f>
        <v>Liverpool</v>
      </c>
      <c r="J71" s="1" t="str">
        <f>VLOOKUP(Table1[[#This Row],[Customer ID]],Table2[#All],7,FALSE)</f>
        <v>United Kingdom</v>
      </c>
      <c r="K71" s="1" t="str">
        <f>VLOOKUP(Table1[[#This Row],[Customer ID]],Table2[#All],9,FALSE)</f>
        <v>Yes</v>
      </c>
      <c r="L71" t="str">
        <f>VLOOKUP(Table1[[#This Row],[Product ID]],Table3[#All],2,FALSE)</f>
        <v>Rob</v>
      </c>
      <c r="M71" t="str">
        <f>VLOOKUP(Table1[[#This Row],[Product ID]],Table3[#All],3,FALSE)</f>
        <v>M</v>
      </c>
      <c r="N71">
        <f>VLOOKUP(Table1[[#This Row],[Product ID]],Table3[#All],4,FALSE)</f>
        <v>1</v>
      </c>
      <c r="O71">
        <f>VLOOKUP(Table1[[#This Row],[Product ID]],Table3[#All],5,FALSE)</f>
        <v>9.9499999999999993</v>
      </c>
      <c r="P71">
        <f>Table1[[#This Row],[Quantity]]*Table1[[#This Row],[Unit Price]]</f>
        <v>59.699999999999996</v>
      </c>
    </row>
    <row r="72" spans="1:16" x14ac:dyDescent="0.3">
      <c r="A72" t="s">
        <v>885</v>
      </c>
      <c r="B72" s="3">
        <v>43646</v>
      </c>
      <c r="C72" t="s">
        <v>886</v>
      </c>
      <c r="D72" t="s">
        <v>6148</v>
      </c>
      <c r="E72">
        <v>4</v>
      </c>
      <c r="F72" t="str">
        <f>VLOOKUP(Table1[[#This Row],[Customer ID]],Table2[#All],2,FALSE)</f>
        <v>Shannon List</v>
      </c>
      <c r="G72" t="str">
        <f>VLOOKUP(Table1[[#This Row],[Customer ID]],Table2[#All],3,FALSE)</f>
        <v>slist1y@mapquest.com</v>
      </c>
      <c r="H72" t="str">
        <f>VLOOKUP(Table1[[#This Row],[Customer ID]],Table2[#All],4,FALSE)</f>
        <v>+1 (614) 279-9816</v>
      </c>
      <c r="I72" t="str">
        <f>VLOOKUP(Table1[[#This Row],[Customer ID]],Table2[#All],6,FALSE)</f>
        <v>Columbus</v>
      </c>
      <c r="J72" s="1" t="str">
        <f>VLOOKUP(Table1[[#This Row],[Customer ID]],Table2[#All],7,FALSE)</f>
        <v>United States</v>
      </c>
      <c r="K72" s="1" t="str">
        <f>VLOOKUP(Table1[[#This Row],[Customer ID]],Table2[#All],9,FALSE)</f>
        <v>No</v>
      </c>
      <c r="L72" t="str">
        <f>VLOOKUP(Table1[[#This Row],[Product ID]],Table3[#All],2,FALSE)</f>
        <v>Exc</v>
      </c>
      <c r="M72" t="str">
        <f>VLOOKUP(Table1[[#This Row],[Product ID]],Table3[#All],3,FALSE)</f>
        <v>L</v>
      </c>
      <c r="N72">
        <f>VLOOKUP(Table1[[#This Row],[Product ID]],Table3[#All],4,FALSE)</f>
        <v>2.5</v>
      </c>
      <c r="O72">
        <f>VLOOKUP(Table1[[#This Row],[Product ID]],Table3[#All],5,FALSE)</f>
        <v>34.154999999999994</v>
      </c>
      <c r="P72">
        <f>Table1[[#This Row],[Quantity]]*Table1[[#This Row],[Unit Price]]</f>
        <v>136.61999999999998</v>
      </c>
    </row>
    <row r="73" spans="1:16" x14ac:dyDescent="0.3">
      <c r="A73" t="s">
        <v>891</v>
      </c>
      <c r="B73" s="3">
        <v>44200</v>
      </c>
      <c r="C73" t="s">
        <v>892</v>
      </c>
      <c r="D73" t="s">
        <v>6145</v>
      </c>
      <c r="E73">
        <v>2</v>
      </c>
      <c r="F73" t="str">
        <f>VLOOKUP(Table1[[#This Row],[Customer ID]],Table2[#All],2,FALSE)</f>
        <v>Shirlene Edmondson</v>
      </c>
      <c r="G73" t="str">
        <f>VLOOKUP(Table1[[#This Row],[Customer ID]],Table2[#All],3,FALSE)</f>
        <v>sedmondson1z@theguardian.com</v>
      </c>
      <c r="H73" t="str">
        <f>VLOOKUP(Table1[[#This Row],[Customer ID]],Table2[#All],4,FALSE)</f>
        <v>+353 (248) 428-7978</v>
      </c>
      <c r="I73" t="str">
        <f>VLOOKUP(Table1[[#This Row],[Customer ID]],Table2[#All],6,FALSE)</f>
        <v>Newmarket on Fergus</v>
      </c>
      <c r="J73" s="1" t="str">
        <f>VLOOKUP(Table1[[#This Row],[Customer ID]],Table2[#All],7,FALSE)</f>
        <v>Ireland</v>
      </c>
      <c r="K73" s="1" t="str">
        <f>VLOOKUP(Table1[[#This Row],[Customer ID]],Table2[#All],9,FALSE)</f>
        <v>No</v>
      </c>
      <c r="L73" t="str">
        <f>VLOOKUP(Table1[[#This Row],[Product ID]],Table3[#All],2,FALSE)</f>
        <v>Lib</v>
      </c>
      <c r="M73" t="str">
        <f>VLOOKUP(Table1[[#This Row],[Product ID]],Table3[#All],3,FALSE)</f>
        <v>L</v>
      </c>
      <c r="N73">
        <f>VLOOKUP(Table1[[#This Row],[Product ID]],Table3[#All],4,FALSE)</f>
        <v>0.2</v>
      </c>
      <c r="O73">
        <f>VLOOKUP(Table1[[#This Row],[Product ID]],Table3[#All],5,FALSE)</f>
        <v>4.7549999999999999</v>
      </c>
      <c r="P73">
        <f>Table1[[#This Row],[Quantity]]*Table1[[#This Row],[Unit Price]]</f>
        <v>9.51</v>
      </c>
    </row>
    <row r="74" spans="1:16" x14ac:dyDescent="0.3">
      <c r="A74" t="s">
        <v>897</v>
      </c>
      <c r="B74" s="3">
        <v>44131</v>
      </c>
      <c r="C74" t="s">
        <v>898</v>
      </c>
      <c r="D74" t="s">
        <v>6175</v>
      </c>
      <c r="E74">
        <v>3</v>
      </c>
      <c r="F74" t="str">
        <f>VLOOKUP(Table1[[#This Row],[Customer ID]],Table2[#All],2,FALSE)</f>
        <v>Aurlie McCarl</v>
      </c>
      <c r="G74">
        <f>VLOOKUP(Table1[[#This Row],[Customer ID]],Table2[#All],3,FALSE)</f>
        <v>0</v>
      </c>
      <c r="H74" t="str">
        <f>VLOOKUP(Table1[[#This Row],[Customer ID]],Table2[#All],4,FALSE)</f>
        <v>+1 (504) 209-2724</v>
      </c>
      <c r="I74" t="str">
        <f>VLOOKUP(Table1[[#This Row],[Customer ID]],Table2[#All],6,FALSE)</f>
        <v>New Orleans</v>
      </c>
      <c r="J74" s="1" t="str">
        <f>VLOOKUP(Table1[[#This Row],[Customer ID]],Table2[#All],7,FALSE)</f>
        <v>United States</v>
      </c>
      <c r="K74" s="1" t="str">
        <f>VLOOKUP(Table1[[#This Row],[Customer ID]],Table2[#All],9,FALSE)</f>
        <v>No</v>
      </c>
      <c r="L74" t="str">
        <f>VLOOKUP(Table1[[#This Row],[Product ID]],Table3[#All],2,FALSE)</f>
        <v>Ara</v>
      </c>
      <c r="M74" t="str">
        <f>VLOOKUP(Table1[[#This Row],[Product ID]],Table3[#All],3,FALSE)</f>
        <v>M</v>
      </c>
      <c r="N74">
        <f>VLOOKUP(Table1[[#This Row],[Product ID]],Table3[#All],4,FALSE)</f>
        <v>2.5</v>
      </c>
      <c r="O74">
        <f>VLOOKUP(Table1[[#This Row],[Product ID]],Table3[#All],5,FALSE)</f>
        <v>25.874999999999996</v>
      </c>
      <c r="P74">
        <f>Table1[[#This Row],[Quantity]]*Table1[[#This Row],[Unit Price]]</f>
        <v>77.624999999999986</v>
      </c>
    </row>
    <row r="75" spans="1:16" x14ac:dyDescent="0.3">
      <c r="A75" t="s">
        <v>902</v>
      </c>
      <c r="B75" s="3">
        <v>44362</v>
      </c>
      <c r="C75" t="s">
        <v>903</v>
      </c>
      <c r="D75" t="s">
        <v>6159</v>
      </c>
      <c r="E75">
        <v>5</v>
      </c>
      <c r="F75" t="str">
        <f>VLOOKUP(Table1[[#This Row],[Customer ID]],Table2[#All],2,FALSE)</f>
        <v>Alikee Carryer</v>
      </c>
      <c r="G75">
        <f>VLOOKUP(Table1[[#This Row],[Customer ID]],Table2[#All],3,FALSE)</f>
        <v>0</v>
      </c>
      <c r="H75" t="str">
        <f>VLOOKUP(Table1[[#This Row],[Customer ID]],Table2[#All],4,FALSE)</f>
        <v>+1 (704) 799-5219</v>
      </c>
      <c r="I75" t="str">
        <f>VLOOKUP(Table1[[#This Row],[Customer ID]],Table2[#All],6,FALSE)</f>
        <v>Charlotte</v>
      </c>
      <c r="J75" s="1" t="str">
        <f>VLOOKUP(Table1[[#This Row],[Customer ID]],Table2[#All],7,FALSE)</f>
        <v>United States</v>
      </c>
      <c r="K75" s="1" t="str">
        <f>VLOOKUP(Table1[[#This Row],[Customer ID]],Table2[#All],9,FALSE)</f>
        <v>Yes</v>
      </c>
      <c r="L75" t="str">
        <f>VLOOKUP(Table1[[#This Row],[Product ID]],Table3[#All],2,FALSE)</f>
        <v>Lib</v>
      </c>
      <c r="M75" t="str">
        <f>VLOOKUP(Table1[[#This Row],[Product ID]],Table3[#All],3,FALSE)</f>
        <v>M</v>
      </c>
      <c r="N75">
        <f>VLOOKUP(Table1[[#This Row],[Product ID]],Table3[#All],4,FALSE)</f>
        <v>0.2</v>
      </c>
      <c r="O75">
        <f>VLOOKUP(Table1[[#This Row],[Product ID]],Table3[#All],5,FALSE)</f>
        <v>4.3650000000000002</v>
      </c>
      <c r="P75">
        <f>Table1[[#This Row],[Quantity]]*Table1[[#This Row],[Unit Price]]</f>
        <v>21.825000000000003</v>
      </c>
    </row>
    <row r="76" spans="1:16" x14ac:dyDescent="0.3">
      <c r="A76" t="s">
        <v>907</v>
      </c>
      <c r="B76" s="3">
        <v>44396</v>
      </c>
      <c r="C76" t="s">
        <v>908</v>
      </c>
      <c r="D76" t="s">
        <v>6176</v>
      </c>
      <c r="E76">
        <v>2</v>
      </c>
      <c r="F76" t="str">
        <f>VLOOKUP(Table1[[#This Row],[Customer ID]],Table2[#All],2,FALSE)</f>
        <v>Jennifer Rangall</v>
      </c>
      <c r="G76" t="str">
        <f>VLOOKUP(Table1[[#This Row],[Customer ID]],Table2[#All],3,FALSE)</f>
        <v>jrangall22@newsvine.com</v>
      </c>
      <c r="H76" t="str">
        <f>VLOOKUP(Table1[[#This Row],[Customer ID]],Table2[#All],4,FALSE)</f>
        <v>+1 (781) 512-6637</v>
      </c>
      <c r="I76" t="str">
        <f>VLOOKUP(Table1[[#This Row],[Customer ID]],Table2[#All],6,FALSE)</f>
        <v>Springfield</v>
      </c>
      <c r="J76" s="1" t="str">
        <f>VLOOKUP(Table1[[#This Row],[Customer ID]],Table2[#All],7,FALSE)</f>
        <v>United States</v>
      </c>
      <c r="K76" s="1" t="str">
        <f>VLOOKUP(Table1[[#This Row],[Customer ID]],Table2[#All],9,FALSE)</f>
        <v>Yes</v>
      </c>
      <c r="L76" t="str">
        <f>VLOOKUP(Table1[[#This Row],[Product ID]],Table3[#All],2,FALSE)</f>
        <v>Exc</v>
      </c>
      <c r="M76" t="str">
        <f>VLOOKUP(Table1[[#This Row],[Product ID]],Table3[#All],3,FALSE)</f>
        <v>L</v>
      </c>
      <c r="N76">
        <f>VLOOKUP(Table1[[#This Row],[Product ID]],Table3[#All],4,FALSE)</f>
        <v>0.5</v>
      </c>
      <c r="O76">
        <f>VLOOKUP(Table1[[#This Row],[Product ID]],Table3[#All],5,FALSE)</f>
        <v>8.91</v>
      </c>
      <c r="P76">
        <f>Table1[[#This Row],[Quantity]]*Table1[[#This Row],[Unit Price]]</f>
        <v>17.82</v>
      </c>
    </row>
    <row r="77" spans="1:16" x14ac:dyDescent="0.3">
      <c r="A77" t="s">
        <v>913</v>
      </c>
      <c r="B77" s="3">
        <v>44400</v>
      </c>
      <c r="C77" t="s">
        <v>914</v>
      </c>
      <c r="D77" t="s">
        <v>6177</v>
      </c>
      <c r="E77">
        <v>6</v>
      </c>
      <c r="F77" t="str">
        <f>VLOOKUP(Table1[[#This Row],[Customer ID]],Table2[#All],2,FALSE)</f>
        <v>Kipper Boorn</v>
      </c>
      <c r="G77" t="str">
        <f>VLOOKUP(Table1[[#This Row],[Customer ID]],Table2[#All],3,FALSE)</f>
        <v>kboorn23@ezinearticles.com</v>
      </c>
      <c r="H77" t="str">
        <f>VLOOKUP(Table1[[#This Row],[Customer ID]],Table2[#All],4,FALSE)</f>
        <v>+353 (359) 134-1550</v>
      </c>
      <c r="I77" t="str">
        <f>VLOOKUP(Table1[[#This Row],[Customer ID]],Table2[#All],6,FALSE)</f>
        <v>Listowel</v>
      </c>
      <c r="J77" s="1" t="str">
        <f>VLOOKUP(Table1[[#This Row],[Customer ID]],Table2[#All],7,FALSE)</f>
        <v>Ireland</v>
      </c>
      <c r="K77" s="1" t="str">
        <f>VLOOKUP(Table1[[#This Row],[Customer ID]],Table2[#All],9,FALSE)</f>
        <v>Yes</v>
      </c>
      <c r="L77" t="str">
        <f>VLOOKUP(Table1[[#This Row],[Product ID]],Table3[#All],2,FALSE)</f>
        <v>Rob</v>
      </c>
      <c r="M77" t="str">
        <f>VLOOKUP(Table1[[#This Row],[Product ID]],Table3[#All],3,FALSE)</f>
        <v>D</v>
      </c>
      <c r="N77">
        <f>VLOOKUP(Table1[[#This Row],[Product ID]],Table3[#All],4,FALSE)</f>
        <v>1</v>
      </c>
      <c r="O77">
        <f>VLOOKUP(Table1[[#This Row],[Product ID]],Table3[#All],5,FALSE)</f>
        <v>8.9499999999999993</v>
      </c>
      <c r="P77">
        <f>Table1[[#This Row],[Quantity]]*Table1[[#This Row],[Unit Price]]</f>
        <v>53.699999999999996</v>
      </c>
    </row>
    <row r="78" spans="1:16" x14ac:dyDescent="0.3">
      <c r="A78" t="s">
        <v>919</v>
      </c>
      <c r="B78" s="3">
        <v>43855</v>
      </c>
      <c r="C78" t="s">
        <v>920</v>
      </c>
      <c r="D78" t="s">
        <v>6178</v>
      </c>
      <c r="E78">
        <v>1</v>
      </c>
      <c r="F78" t="str">
        <f>VLOOKUP(Table1[[#This Row],[Customer ID]],Table2[#All],2,FALSE)</f>
        <v>Melania Beadle</v>
      </c>
      <c r="G78">
        <f>VLOOKUP(Table1[[#This Row],[Customer ID]],Table2[#All],3,FALSE)</f>
        <v>0</v>
      </c>
      <c r="H78" t="str">
        <f>VLOOKUP(Table1[[#This Row],[Customer ID]],Table2[#All],4,FALSE)</f>
        <v>+353 (569) 458-9673</v>
      </c>
      <c r="I78" t="str">
        <f>VLOOKUP(Table1[[#This Row],[Customer ID]],Table2[#All],6,FALSE)</f>
        <v>Moycullen</v>
      </c>
      <c r="J78" s="1" t="str">
        <f>VLOOKUP(Table1[[#This Row],[Customer ID]],Table2[#All],7,FALSE)</f>
        <v>Ireland</v>
      </c>
      <c r="K78" s="1" t="str">
        <f>VLOOKUP(Table1[[#This Row],[Customer ID]],Table2[#All],9,FALSE)</f>
        <v>Yes</v>
      </c>
      <c r="L78" t="str">
        <f>VLOOKUP(Table1[[#This Row],[Product ID]],Table3[#All],2,FALSE)</f>
        <v>Rob</v>
      </c>
      <c r="M78" t="str">
        <f>VLOOKUP(Table1[[#This Row],[Product ID]],Table3[#All],3,FALSE)</f>
        <v>L</v>
      </c>
      <c r="N78">
        <f>VLOOKUP(Table1[[#This Row],[Product ID]],Table3[#All],4,FALSE)</f>
        <v>0.2</v>
      </c>
      <c r="O78">
        <f>VLOOKUP(Table1[[#This Row],[Product ID]],Table3[#All],5,FALSE)</f>
        <v>3.5849999999999995</v>
      </c>
      <c r="P78">
        <f>Table1[[#This Row],[Quantity]]*Table1[[#This Row],[Unit Price]]</f>
        <v>3.5849999999999995</v>
      </c>
    </row>
    <row r="79" spans="1:16" x14ac:dyDescent="0.3">
      <c r="A79" t="s">
        <v>924</v>
      </c>
      <c r="B79" s="3">
        <v>43594</v>
      </c>
      <c r="C79" t="s">
        <v>925</v>
      </c>
      <c r="D79" t="s">
        <v>6153</v>
      </c>
      <c r="E79">
        <v>2</v>
      </c>
      <c r="F79" t="str">
        <f>VLOOKUP(Table1[[#This Row],[Customer ID]],Table2[#All],2,FALSE)</f>
        <v>Colene Elgey</v>
      </c>
      <c r="G79" t="str">
        <f>VLOOKUP(Table1[[#This Row],[Customer ID]],Table2[#All],3,FALSE)</f>
        <v>celgey25@webs.com</v>
      </c>
      <c r="H79" t="str">
        <f>VLOOKUP(Table1[[#This Row],[Customer ID]],Table2[#All],4,FALSE)</f>
        <v>+1 (432) 261-0702</v>
      </c>
      <c r="I79" t="str">
        <f>VLOOKUP(Table1[[#This Row],[Customer ID]],Table2[#All],6,FALSE)</f>
        <v>Midland</v>
      </c>
      <c r="J79" s="1" t="str">
        <f>VLOOKUP(Table1[[#This Row],[Customer ID]],Table2[#All],7,FALSE)</f>
        <v>United States</v>
      </c>
      <c r="K79" s="1" t="str">
        <f>VLOOKUP(Table1[[#This Row],[Customer ID]],Table2[#All],9,FALSE)</f>
        <v>No</v>
      </c>
      <c r="L79" t="str">
        <f>VLOOKUP(Table1[[#This Row],[Product ID]],Table3[#All],2,FALSE)</f>
        <v>Exc</v>
      </c>
      <c r="M79" t="str">
        <f>VLOOKUP(Table1[[#This Row],[Product ID]],Table3[#All],3,FALSE)</f>
        <v>D</v>
      </c>
      <c r="N79">
        <f>VLOOKUP(Table1[[#This Row],[Product ID]],Table3[#All],4,FALSE)</f>
        <v>0.2</v>
      </c>
      <c r="O79">
        <f>VLOOKUP(Table1[[#This Row],[Product ID]],Table3[#All],5,FALSE)</f>
        <v>3.645</v>
      </c>
      <c r="P79">
        <f>Table1[[#This Row],[Quantity]]*Table1[[#This Row],[Unit Price]]</f>
        <v>7.29</v>
      </c>
    </row>
    <row r="80" spans="1:16" x14ac:dyDescent="0.3">
      <c r="A80" t="s">
        <v>930</v>
      </c>
      <c r="B80" s="3">
        <v>43920</v>
      </c>
      <c r="C80" t="s">
        <v>931</v>
      </c>
      <c r="D80" t="s">
        <v>6157</v>
      </c>
      <c r="E80">
        <v>6</v>
      </c>
      <c r="F80" t="str">
        <f>VLOOKUP(Table1[[#This Row],[Customer ID]],Table2[#All],2,FALSE)</f>
        <v>Lothaire Mizzi</v>
      </c>
      <c r="G80" t="str">
        <f>VLOOKUP(Table1[[#This Row],[Customer ID]],Table2[#All],3,FALSE)</f>
        <v>lmizzi26@rakuten.co.jp</v>
      </c>
      <c r="H80" t="str">
        <f>VLOOKUP(Table1[[#This Row],[Customer ID]],Table2[#All],4,FALSE)</f>
        <v>+1 (214) 719-8530</v>
      </c>
      <c r="I80" t="str">
        <f>VLOOKUP(Table1[[#This Row],[Customer ID]],Table2[#All],6,FALSE)</f>
        <v>Dallas</v>
      </c>
      <c r="J80" s="1" t="str">
        <f>VLOOKUP(Table1[[#This Row],[Customer ID]],Table2[#All],7,FALSE)</f>
        <v>United States</v>
      </c>
      <c r="K80" s="1" t="str">
        <f>VLOOKUP(Table1[[#This Row],[Customer ID]],Table2[#All],9,FALSE)</f>
        <v>Yes</v>
      </c>
      <c r="L80" t="str">
        <f>VLOOKUP(Table1[[#This Row],[Product ID]],Table3[#All],2,FALSE)</f>
        <v>Ara</v>
      </c>
      <c r="M80" t="str">
        <f>VLOOKUP(Table1[[#This Row],[Product ID]],Table3[#All],3,FALSE)</f>
        <v>M</v>
      </c>
      <c r="N80">
        <f>VLOOKUP(Table1[[#This Row],[Product ID]],Table3[#All],4,FALSE)</f>
        <v>0.5</v>
      </c>
      <c r="O80">
        <f>VLOOKUP(Table1[[#This Row],[Product ID]],Table3[#All],5,FALSE)</f>
        <v>6.75</v>
      </c>
      <c r="P80">
        <f>Table1[[#This Row],[Quantity]]*Table1[[#This Row],[Unit Price]]</f>
        <v>40.5</v>
      </c>
    </row>
    <row r="81" spans="1:16" x14ac:dyDescent="0.3">
      <c r="A81" t="s">
        <v>936</v>
      </c>
      <c r="B81" s="3">
        <v>44633</v>
      </c>
      <c r="C81" t="s">
        <v>937</v>
      </c>
      <c r="D81" t="s">
        <v>6179</v>
      </c>
      <c r="E81">
        <v>4</v>
      </c>
      <c r="F81" t="str">
        <f>VLOOKUP(Table1[[#This Row],[Customer ID]],Table2[#All],2,FALSE)</f>
        <v>Cletis Giacomazzo</v>
      </c>
      <c r="G81" t="str">
        <f>VLOOKUP(Table1[[#This Row],[Customer ID]],Table2[#All],3,FALSE)</f>
        <v>cgiacomazzo27@jigsy.com</v>
      </c>
      <c r="H81" t="str">
        <f>VLOOKUP(Table1[[#This Row],[Customer ID]],Table2[#All],4,FALSE)</f>
        <v>+1 (571) 703-2064</v>
      </c>
      <c r="I81" t="str">
        <f>VLOOKUP(Table1[[#This Row],[Customer ID]],Table2[#All],6,FALSE)</f>
        <v>Dulles</v>
      </c>
      <c r="J81" s="1" t="str">
        <f>VLOOKUP(Table1[[#This Row],[Customer ID]],Table2[#All],7,FALSE)</f>
        <v>United States</v>
      </c>
      <c r="K81" s="1" t="str">
        <f>VLOOKUP(Table1[[#This Row],[Customer ID]],Table2[#All],9,FALSE)</f>
        <v>No</v>
      </c>
      <c r="L81" t="str">
        <f>VLOOKUP(Table1[[#This Row],[Product ID]],Table3[#All],2,FALSE)</f>
        <v>Rob</v>
      </c>
      <c r="M81" t="str">
        <f>VLOOKUP(Table1[[#This Row],[Product ID]],Table3[#All],3,FALSE)</f>
        <v>L</v>
      </c>
      <c r="N81">
        <f>VLOOKUP(Table1[[#This Row],[Product ID]],Table3[#All],4,FALSE)</f>
        <v>1</v>
      </c>
      <c r="O81">
        <f>VLOOKUP(Table1[[#This Row],[Product ID]],Table3[#All],5,FALSE)</f>
        <v>11.95</v>
      </c>
      <c r="P81">
        <f>Table1[[#This Row],[Quantity]]*Table1[[#This Row],[Unit Price]]</f>
        <v>47.8</v>
      </c>
    </row>
    <row r="82" spans="1:16" x14ac:dyDescent="0.3">
      <c r="A82" t="s">
        <v>942</v>
      </c>
      <c r="B82" s="3">
        <v>43572</v>
      </c>
      <c r="C82" t="s">
        <v>943</v>
      </c>
      <c r="D82" t="s">
        <v>6180</v>
      </c>
      <c r="E82">
        <v>5</v>
      </c>
      <c r="F82" t="str">
        <f>VLOOKUP(Table1[[#This Row],[Customer ID]],Table2[#All],2,FALSE)</f>
        <v>Ami Arnow</v>
      </c>
      <c r="G82" t="str">
        <f>VLOOKUP(Table1[[#This Row],[Customer ID]],Table2[#All],3,FALSE)</f>
        <v>aarnow28@arizona.edu</v>
      </c>
      <c r="H82" t="str">
        <f>VLOOKUP(Table1[[#This Row],[Customer ID]],Table2[#All],4,FALSE)</f>
        <v>+1 (650) 238-1964</v>
      </c>
      <c r="I82" t="str">
        <f>VLOOKUP(Table1[[#This Row],[Customer ID]],Table2[#All],6,FALSE)</f>
        <v>Oakland</v>
      </c>
      <c r="J82" s="1" t="str">
        <f>VLOOKUP(Table1[[#This Row],[Customer ID]],Table2[#All],7,FALSE)</f>
        <v>United States</v>
      </c>
      <c r="K82" s="1" t="str">
        <f>VLOOKUP(Table1[[#This Row],[Customer ID]],Table2[#All],9,FALSE)</f>
        <v>Yes</v>
      </c>
      <c r="L82" t="str">
        <f>VLOOKUP(Table1[[#This Row],[Product ID]],Table3[#All],2,FALSE)</f>
        <v>Ara</v>
      </c>
      <c r="M82" t="str">
        <f>VLOOKUP(Table1[[#This Row],[Product ID]],Table3[#All],3,FALSE)</f>
        <v>L</v>
      </c>
      <c r="N82">
        <f>VLOOKUP(Table1[[#This Row],[Product ID]],Table3[#All],4,FALSE)</f>
        <v>0.5</v>
      </c>
      <c r="O82">
        <f>VLOOKUP(Table1[[#This Row],[Product ID]],Table3[#All],5,FALSE)</f>
        <v>7.77</v>
      </c>
      <c r="P82">
        <f>Table1[[#This Row],[Quantity]]*Table1[[#This Row],[Unit Price]]</f>
        <v>38.849999999999994</v>
      </c>
    </row>
    <row r="83" spans="1:16" x14ac:dyDescent="0.3">
      <c r="A83" t="s">
        <v>948</v>
      </c>
      <c r="B83" s="3">
        <v>43763</v>
      </c>
      <c r="C83" t="s">
        <v>949</v>
      </c>
      <c r="D83" t="s">
        <v>6164</v>
      </c>
      <c r="E83">
        <v>3</v>
      </c>
      <c r="F83" t="str">
        <f>VLOOKUP(Table1[[#This Row],[Customer ID]],Table2[#All],2,FALSE)</f>
        <v>Sheppard Yann</v>
      </c>
      <c r="G83" t="str">
        <f>VLOOKUP(Table1[[#This Row],[Customer ID]],Table2[#All],3,FALSE)</f>
        <v>syann29@senate.gov</v>
      </c>
      <c r="H83" t="str">
        <f>VLOOKUP(Table1[[#This Row],[Customer ID]],Table2[#All],4,FALSE)</f>
        <v>+1 (719) 803-5276</v>
      </c>
      <c r="I83" t="str">
        <f>VLOOKUP(Table1[[#This Row],[Customer ID]],Table2[#All],6,FALSE)</f>
        <v>Colorado Springs</v>
      </c>
      <c r="J83" s="1" t="str">
        <f>VLOOKUP(Table1[[#This Row],[Customer ID]],Table2[#All],7,FALSE)</f>
        <v>United States</v>
      </c>
      <c r="K83" s="1" t="str">
        <f>VLOOKUP(Table1[[#This Row],[Customer ID]],Table2[#All],9,FALSE)</f>
        <v>Yes</v>
      </c>
      <c r="L83" t="str">
        <f>VLOOKUP(Table1[[#This Row],[Product ID]],Table3[#All],2,FALSE)</f>
        <v>Lib</v>
      </c>
      <c r="M83" t="str">
        <f>VLOOKUP(Table1[[#This Row],[Product ID]],Table3[#All],3,FALSE)</f>
        <v>L</v>
      </c>
      <c r="N83">
        <f>VLOOKUP(Table1[[#This Row],[Product ID]],Table3[#All],4,FALSE)</f>
        <v>2.5</v>
      </c>
      <c r="O83">
        <f>VLOOKUP(Table1[[#This Row],[Product ID]],Table3[#All],5,FALSE)</f>
        <v>36.454999999999998</v>
      </c>
      <c r="P83">
        <f>Table1[[#This Row],[Quantity]]*Table1[[#This Row],[Unit Price]]</f>
        <v>109.36499999999999</v>
      </c>
    </row>
    <row r="84" spans="1:16" x14ac:dyDescent="0.3">
      <c r="A84" t="s">
        <v>954</v>
      </c>
      <c r="B84" s="3">
        <v>43721</v>
      </c>
      <c r="C84" t="s">
        <v>955</v>
      </c>
      <c r="D84" t="s">
        <v>6181</v>
      </c>
      <c r="E84">
        <v>3</v>
      </c>
      <c r="F84" t="str">
        <f>VLOOKUP(Table1[[#This Row],[Customer ID]],Table2[#All],2,FALSE)</f>
        <v>Bunny Naulls</v>
      </c>
      <c r="G84" t="str">
        <f>VLOOKUP(Table1[[#This Row],[Customer ID]],Table2[#All],3,FALSE)</f>
        <v>bnaulls2a@tiny.cc</v>
      </c>
      <c r="H84" t="str">
        <f>VLOOKUP(Table1[[#This Row],[Customer ID]],Table2[#All],4,FALSE)</f>
        <v>+353 (809) 128-0755</v>
      </c>
      <c r="I84" t="str">
        <f>VLOOKUP(Table1[[#This Row],[Customer ID]],Table2[#All],6,FALSE)</f>
        <v>Adare</v>
      </c>
      <c r="J84" s="1" t="str">
        <f>VLOOKUP(Table1[[#This Row],[Customer ID]],Table2[#All],7,FALSE)</f>
        <v>Ireland</v>
      </c>
      <c r="K84" s="1" t="str">
        <f>VLOOKUP(Table1[[#This Row],[Customer ID]],Table2[#All],9,FALSE)</f>
        <v>Yes</v>
      </c>
      <c r="L84" t="str">
        <f>VLOOKUP(Table1[[#This Row],[Product ID]],Table3[#All],2,FALSE)</f>
        <v>Lib</v>
      </c>
      <c r="M84" t="str">
        <f>VLOOKUP(Table1[[#This Row],[Product ID]],Table3[#All],3,FALSE)</f>
        <v>M</v>
      </c>
      <c r="N84">
        <f>VLOOKUP(Table1[[#This Row],[Product ID]],Table3[#All],4,FALSE)</f>
        <v>2.5</v>
      </c>
      <c r="O84">
        <f>VLOOKUP(Table1[[#This Row],[Product ID]],Table3[#All],5,FALSE)</f>
        <v>33.464999999999996</v>
      </c>
      <c r="P84">
        <f>Table1[[#This Row],[Quantity]]*Table1[[#This Row],[Unit Price]]</f>
        <v>100.39499999999998</v>
      </c>
    </row>
    <row r="85" spans="1:16" x14ac:dyDescent="0.3">
      <c r="A85" t="s">
        <v>960</v>
      </c>
      <c r="B85" s="3">
        <v>43933</v>
      </c>
      <c r="C85" t="s">
        <v>961</v>
      </c>
      <c r="D85" t="s">
        <v>6149</v>
      </c>
      <c r="E85">
        <v>4</v>
      </c>
      <c r="F85" t="str">
        <f>VLOOKUP(Table1[[#This Row],[Customer ID]],Table2[#All],2,FALSE)</f>
        <v>Hally Lorait</v>
      </c>
      <c r="G85">
        <f>VLOOKUP(Table1[[#This Row],[Customer ID]],Table2[#All],3,FALSE)</f>
        <v>0</v>
      </c>
      <c r="H85" t="str">
        <f>VLOOKUP(Table1[[#This Row],[Customer ID]],Table2[#All],4,FALSE)</f>
        <v>+1 (716) 869-3749</v>
      </c>
      <c r="I85" t="str">
        <f>VLOOKUP(Table1[[#This Row],[Customer ID]],Table2[#All],6,FALSE)</f>
        <v>Buffalo</v>
      </c>
      <c r="J85" s="1" t="str">
        <f>VLOOKUP(Table1[[#This Row],[Customer ID]],Table2[#All],7,FALSE)</f>
        <v>United States</v>
      </c>
      <c r="K85" s="1" t="str">
        <f>VLOOKUP(Table1[[#This Row],[Customer ID]],Table2[#All],9,FALSE)</f>
        <v>Yes</v>
      </c>
      <c r="L85" t="str">
        <f>VLOOKUP(Table1[[#This Row],[Product ID]],Table3[#All],2,FALSE)</f>
        <v>Rob</v>
      </c>
      <c r="M85" t="str">
        <f>VLOOKUP(Table1[[#This Row],[Product ID]],Table3[#All],3,FALSE)</f>
        <v>D</v>
      </c>
      <c r="N85">
        <f>VLOOKUP(Table1[[#This Row],[Product ID]],Table3[#All],4,FALSE)</f>
        <v>2.5</v>
      </c>
      <c r="O85">
        <f>VLOOKUP(Table1[[#This Row],[Product ID]],Table3[#All],5,FALSE)</f>
        <v>20.584999999999997</v>
      </c>
      <c r="P85">
        <f>Table1[[#This Row],[Quantity]]*Table1[[#This Row],[Unit Price]]</f>
        <v>82.339999999999989</v>
      </c>
    </row>
    <row r="86" spans="1:16" x14ac:dyDescent="0.3">
      <c r="A86" t="s">
        <v>965</v>
      </c>
      <c r="B86" s="3">
        <v>43783</v>
      </c>
      <c r="C86" t="s">
        <v>966</v>
      </c>
      <c r="D86" t="s">
        <v>6161</v>
      </c>
      <c r="E86">
        <v>1</v>
      </c>
      <c r="F86" t="str">
        <f>VLOOKUP(Table1[[#This Row],[Customer ID]],Table2[#All],2,FALSE)</f>
        <v>Zaccaria Sherewood</v>
      </c>
      <c r="G86" t="str">
        <f>VLOOKUP(Table1[[#This Row],[Customer ID]],Table2[#All],3,FALSE)</f>
        <v>zsherewood2c@apache.org</v>
      </c>
      <c r="H86" t="str">
        <f>VLOOKUP(Table1[[#This Row],[Customer ID]],Table2[#All],4,FALSE)</f>
        <v>+1 (209) 433-7924</v>
      </c>
      <c r="I86" t="str">
        <f>VLOOKUP(Table1[[#This Row],[Customer ID]],Table2[#All],6,FALSE)</f>
        <v>Fresno</v>
      </c>
      <c r="J86" s="1" t="str">
        <f>VLOOKUP(Table1[[#This Row],[Customer ID]],Table2[#All],7,FALSE)</f>
        <v>United States</v>
      </c>
      <c r="K86" s="1" t="str">
        <f>VLOOKUP(Table1[[#This Row],[Customer ID]],Table2[#All],9,FALSE)</f>
        <v>No</v>
      </c>
      <c r="L86" t="str">
        <f>VLOOKUP(Table1[[#This Row],[Product ID]],Table3[#All],2,FALSE)</f>
        <v>Lib</v>
      </c>
      <c r="M86" t="str">
        <f>VLOOKUP(Table1[[#This Row],[Product ID]],Table3[#All],3,FALSE)</f>
        <v>L</v>
      </c>
      <c r="N86">
        <f>VLOOKUP(Table1[[#This Row],[Product ID]],Table3[#All],4,FALSE)</f>
        <v>0.5</v>
      </c>
      <c r="O86">
        <f>VLOOKUP(Table1[[#This Row],[Product ID]],Table3[#All],5,FALSE)</f>
        <v>9.51</v>
      </c>
      <c r="P86">
        <f>Table1[[#This Row],[Quantity]]*Table1[[#This Row],[Unit Price]]</f>
        <v>9.51</v>
      </c>
    </row>
    <row r="87" spans="1:16" x14ac:dyDescent="0.3">
      <c r="A87" t="s">
        <v>971</v>
      </c>
      <c r="B87" s="3">
        <v>43664</v>
      </c>
      <c r="C87" t="s">
        <v>972</v>
      </c>
      <c r="D87" t="s">
        <v>6182</v>
      </c>
      <c r="E87">
        <v>3</v>
      </c>
      <c r="F87" t="str">
        <f>VLOOKUP(Table1[[#This Row],[Customer ID]],Table2[#All],2,FALSE)</f>
        <v>Jeffrey Dufaire</v>
      </c>
      <c r="G87" t="str">
        <f>VLOOKUP(Table1[[#This Row],[Customer ID]],Table2[#All],3,FALSE)</f>
        <v>jdufaire2d@fc2.com</v>
      </c>
      <c r="H87">
        <f>VLOOKUP(Table1[[#This Row],[Customer ID]],Table2[#All],4,FALSE)</f>
        <v>0</v>
      </c>
      <c r="I87" t="str">
        <f>VLOOKUP(Table1[[#This Row],[Customer ID]],Table2[#All],6,FALSE)</f>
        <v>Fort Worth</v>
      </c>
      <c r="J87" s="1" t="str">
        <f>VLOOKUP(Table1[[#This Row],[Customer ID]],Table2[#All],7,FALSE)</f>
        <v>United States</v>
      </c>
      <c r="K87" s="1" t="str">
        <f>VLOOKUP(Table1[[#This Row],[Customer ID]],Table2[#All],9,FALSE)</f>
        <v>No</v>
      </c>
      <c r="L87" t="str">
        <f>VLOOKUP(Table1[[#This Row],[Product ID]],Table3[#All],2,FALSE)</f>
        <v>Ara</v>
      </c>
      <c r="M87" t="str">
        <f>VLOOKUP(Table1[[#This Row],[Product ID]],Table3[#All],3,FALSE)</f>
        <v>L</v>
      </c>
      <c r="N87">
        <f>VLOOKUP(Table1[[#This Row],[Product ID]],Table3[#All],4,FALSE)</f>
        <v>2.5</v>
      </c>
      <c r="O87">
        <f>VLOOKUP(Table1[[#This Row],[Product ID]],Table3[#All],5,FALSE)</f>
        <v>29.784999999999997</v>
      </c>
      <c r="P87">
        <f>Table1[[#This Row],[Quantity]]*Table1[[#This Row],[Unit Price]]</f>
        <v>89.35499999999999</v>
      </c>
    </row>
    <row r="88" spans="1:16" x14ac:dyDescent="0.3">
      <c r="A88" t="s">
        <v>971</v>
      </c>
      <c r="B88" s="3">
        <v>43664</v>
      </c>
      <c r="C88" t="s">
        <v>972</v>
      </c>
      <c r="D88" t="s">
        <v>6154</v>
      </c>
      <c r="E88">
        <v>4</v>
      </c>
      <c r="F88" t="str">
        <f>VLOOKUP(Table1[[#This Row],[Customer ID]],Table2[#All],2,FALSE)</f>
        <v>Jeffrey Dufaire</v>
      </c>
      <c r="G88" t="str">
        <f>VLOOKUP(Table1[[#This Row],[Customer ID]],Table2[#All],3,FALSE)</f>
        <v>jdufaire2d@fc2.com</v>
      </c>
      <c r="H88">
        <f>VLOOKUP(Table1[[#This Row],[Customer ID]],Table2[#All],4,FALSE)</f>
        <v>0</v>
      </c>
      <c r="I88" t="str">
        <f>VLOOKUP(Table1[[#This Row],[Customer ID]],Table2[#All],6,FALSE)</f>
        <v>Fort Worth</v>
      </c>
      <c r="J88" s="1" t="str">
        <f>VLOOKUP(Table1[[#This Row],[Customer ID]],Table2[#All],7,FALSE)</f>
        <v>United States</v>
      </c>
      <c r="K88" s="1" t="str">
        <f>VLOOKUP(Table1[[#This Row],[Customer ID]],Table2[#All],9,FALSE)</f>
        <v>No</v>
      </c>
      <c r="L88" t="str">
        <f>VLOOKUP(Table1[[#This Row],[Product ID]],Table3[#All],2,FALSE)</f>
        <v>Ara</v>
      </c>
      <c r="M88" t="str">
        <f>VLOOKUP(Table1[[#This Row],[Product ID]],Table3[#All],3,FALSE)</f>
        <v>D</v>
      </c>
      <c r="N88">
        <f>VLOOKUP(Table1[[#This Row],[Product ID]],Table3[#All],4,FALSE)</f>
        <v>0.2</v>
      </c>
      <c r="O88">
        <f>VLOOKUP(Table1[[#This Row],[Product ID]],Table3[#All],5,FALSE)</f>
        <v>2.9849999999999999</v>
      </c>
      <c r="P88">
        <f>Table1[[#This Row],[Quantity]]*Table1[[#This Row],[Unit Price]]</f>
        <v>11.94</v>
      </c>
    </row>
    <row r="89" spans="1:16" x14ac:dyDescent="0.3">
      <c r="A89" t="s">
        <v>980</v>
      </c>
      <c r="B89" s="3">
        <v>44289</v>
      </c>
      <c r="C89" t="s">
        <v>981</v>
      </c>
      <c r="D89" t="s">
        <v>6155</v>
      </c>
      <c r="E89">
        <v>3</v>
      </c>
      <c r="F89" t="str">
        <f>VLOOKUP(Table1[[#This Row],[Customer ID]],Table2[#All],2,FALSE)</f>
        <v>Beitris Keaveney</v>
      </c>
      <c r="G89" t="str">
        <f>VLOOKUP(Table1[[#This Row],[Customer ID]],Table2[#All],3,FALSE)</f>
        <v>bkeaveney2f@netlog.com</v>
      </c>
      <c r="H89">
        <f>VLOOKUP(Table1[[#This Row],[Customer ID]],Table2[#All],4,FALSE)</f>
        <v>0</v>
      </c>
      <c r="I89" t="str">
        <f>VLOOKUP(Table1[[#This Row],[Customer ID]],Table2[#All],6,FALSE)</f>
        <v>Beaumont</v>
      </c>
      <c r="J89" s="1" t="str">
        <f>VLOOKUP(Table1[[#This Row],[Customer ID]],Table2[#All],7,FALSE)</f>
        <v>United States</v>
      </c>
      <c r="K89" s="1" t="str">
        <f>VLOOKUP(Table1[[#This Row],[Customer ID]],Table2[#All],9,FALSE)</f>
        <v>No</v>
      </c>
      <c r="L89" t="str">
        <f>VLOOKUP(Table1[[#This Row],[Product ID]],Table3[#All],2,FALSE)</f>
        <v>Ara</v>
      </c>
      <c r="M89" t="str">
        <f>VLOOKUP(Table1[[#This Row],[Product ID]],Table3[#All],3,FALSE)</f>
        <v>M</v>
      </c>
      <c r="N89">
        <f>VLOOKUP(Table1[[#This Row],[Product ID]],Table3[#All],4,FALSE)</f>
        <v>1</v>
      </c>
      <c r="O89">
        <f>VLOOKUP(Table1[[#This Row],[Product ID]],Table3[#All],5,FALSE)</f>
        <v>11.25</v>
      </c>
      <c r="P89">
        <f>Table1[[#This Row],[Quantity]]*Table1[[#This Row],[Unit Price]]</f>
        <v>33.75</v>
      </c>
    </row>
    <row r="90" spans="1:16" x14ac:dyDescent="0.3">
      <c r="A90" t="s">
        <v>985</v>
      </c>
      <c r="B90" s="3">
        <v>44284</v>
      </c>
      <c r="C90" t="s">
        <v>986</v>
      </c>
      <c r="D90" t="s">
        <v>6179</v>
      </c>
      <c r="E90">
        <v>3</v>
      </c>
      <c r="F90" t="str">
        <f>VLOOKUP(Table1[[#This Row],[Customer ID]],Table2[#All],2,FALSE)</f>
        <v>Elna Grise</v>
      </c>
      <c r="G90" t="str">
        <f>VLOOKUP(Table1[[#This Row],[Customer ID]],Table2[#All],3,FALSE)</f>
        <v>egrise2g@cargocollective.com</v>
      </c>
      <c r="H90">
        <f>VLOOKUP(Table1[[#This Row],[Customer ID]],Table2[#All],4,FALSE)</f>
        <v>0</v>
      </c>
      <c r="I90" t="str">
        <f>VLOOKUP(Table1[[#This Row],[Customer ID]],Table2[#All],6,FALSE)</f>
        <v>Reno</v>
      </c>
      <c r="J90" s="1" t="str">
        <f>VLOOKUP(Table1[[#This Row],[Customer ID]],Table2[#All],7,FALSE)</f>
        <v>United States</v>
      </c>
      <c r="K90" s="1" t="str">
        <f>VLOOKUP(Table1[[#This Row],[Customer ID]],Table2[#All],9,FALSE)</f>
        <v>No</v>
      </c>
      <c r="L90" t="str">
        <f>VLOOKUP(Table1[[#This Row],[Product ID]],Table3[#All],2,FALSE)</f>
        <v>Rob</v>
      </c>
      <c r="M90" t="str">
        <f>VLOOKUP(Table1[[#This Row],[Product ID]],Table3[#All],3,FALSE)</f>
        <v>L</v>
      </c>
      <c r="N90">
        <f>VLOOKUP(Table1[[#This Row],[Product ID]],Table3[#All],4,FALSE)</f>
        <v>1</v>
      </c>
      <c r="O90">
        <f>VLOOKUP(Table1[[#This Row],[Product ID]],Table3[#All],5,FALSE)</f>
        <v>11.95</v>
      </c>
      <c r="P90">
        <f>Table1[[#This Row],[Quantity]]*Table1[[#This Row],[Unit Price]]</f>
        <v>35.849999999999994</v>
      </c>
    </row>
    <row r="91" spans="1:16" x14ac:dyDescent="0.3">
      <c r="A91" t="s">
        <v>990</v>
      </c>
      <c r="B91" s="3">
        <v>44545</v>
      </c>
      <c r="C91" t="s">
        <v>991</v>
      </c>
      <c r="D91" t="s">
        <v>6140</v>
      </c>
      <c r="E91">
        <v>6</v>
      </c>
      <c r="F91" t="str">
        <f>VLOOKUP(Table1[[#This Row],[Customer ID]],Table2[#All],2,FALSE)</f>
        <v>Torie Gottelier</v>
      </c>
      <c r="G91" t="str">
        <f>VLOOKUP(Table1[[#This Row],[Customer ID]],Table2[#All],3,FALSE)</f>
        <v>tgottelier2h@vistaprint.com</v>
      </c>
      <c r="H91" t="str">
        <f>VLOOKUP(Table1[[#This Row],[Customer ID]],Table2[#All],4,FALSE)</f>
        <v>+1 (816) 743-8492</v>
      </c>
      <c r="I91" t="str">
        <f>VLOOKUP(Table1[[#This Row],[Customer ID]],Table2[#All],6,FALSE)</f>
        <v>Kansas City</v>
      </c>
      <c r="J91" s="1" t="str">
        <f>VLOOKUP(Table1[[#This Row],[Customer ID]],Table2[#All],7,FALSE)</f>
        <v>United States</v>
      </c>
      <c r="K91" s="1" t="str">
        <f>VLOOKUP(Table1[[#This Row],[Customer ID]],Table2[#All],9,FALSE)</f>
        <v>No</v>
      </c>
      <c r="L91" t="str">
        <f>VLOOKUP(Table1[[#This Row],[Product ID]],Table3[#All],2,FALSE)</f>
        <v>Ara</v>
      </c>
      <c r="M91" t="str">
        <f>VLOOKUP(Table1[[#This Row],[Product ID]],Table3[#All],3,FALSE)</f>
        <v>L</v>
      </c>
      <c r="N91">
        <f>VLOOKUP(Table1[[#This Row],[Product ID]],Table3[#All],4,FALSE)</f>
        <v>1</v>
      </c>
      <c r="O91">
        <f>VLOOKUP(Table1[[#This Row],[Product ID]],Table3[#All],5,FALSE)</f>
        <v>12.95</v>
      </c>
      <c r="P91">
        <f>Table1[[#This Row],[Quantity]]*Table1[[#This Row],[Unit Price]]</f>
        <v>77.699999999999989</v>
      </c>
    </row>
    <row r="92" spans="1:16" x14ac:dyDescent="0.3">
      <c r="A92" t="s">
        <v>996</v>
      </c>
      <c r="B92" s="3">
        <v>43971</v>
      </c>
      <c r="C92" t="s">
        <v>997</v>
      </c>
      <c r="D92" t="s">
        <v>6140</v>
      </c>
      <c r="E92">
        <v>4</v>
      </c>
      <c r="F92" t="str">
        <f>VLOOKUP(Table1[[#This Row],[Customer ID]],Table2[#All],2,FALSE)</f>
        <v>Loydie Langlais</v>
      </c>
      <c r="G92">
        <f>VLOOKUP(Table1[[#This Row],[Customer ID]],Table2[#All],3,FALSE)</f>
        <v>0</v>
      </c>
      <c r="H92" t="str">
        <f>VLOOKUP(Table1[[#This Row],[Customer ID]],Table2[#All],4,FALSE)</f>
        <v>+353 (576) 222-5069</v>
      </c>
      <c r="I92" t="str">
        <f>VLOOKUP(Table1[[#This Row],[Customer ID]],Table2[#All],6,FALSE)</f>
        <v>Crumlin</v>
      </c>
      <c r="J92" s="1" t="str">
        <f>VLOOKUP(Table1[[#This Row],[Customer ID]],Table2[#All],7,FALSE)</f>
        <v>Ireland</v>
      </c>
      <c r="K92" s="1" t="str">
        <f>VLOOKUP(Table1[[#This Row],[Customer ID]],Table2[#All],9,FALSE)</f>
        <v>Yes</v>
      </c>
      <c r="L92" t="str">
        <f>VLOOKUP(Table1[[#This Row],[Product ID]],Table3[#All],2,FALSE)</f>
        <v>Ara</v>
      </c>
      <c r="M92" t="str">
        <f>VLOOKUP(Table1[[#This Row],[Product ID]],Table3[#All],3,FALSE)</f>
        <v>L</v>
      </c>
      <c r="N92">
        <f>VLOOKUP(Table1[[#This Row],[Product ID]],Table3[#All],4,FALSE)</f>
        <v>1</v>
      </c>
      <c r="O92">
        <f>VLOOKUP(Table1[[#This Row],[Product ID]],Table3[#All],5,FALSE)</f>
        <v>12.95</v>
      </c>
      <c r="P92">
        <f>Table1[[#This Row],[Quantity]]*Table1[[#This Row],[Unit Price]]</f>
        <v>51.8</v>
      </c>
    </row>
    <row r="93" spans="1:16" x14ac:dyDescent="0.3">
      <c r="A93" t="s">
        <v>1001</v>
      </c>
      <c r="B93" s="3">
        <v>44137</v>
      </c>
      <c r="C93" t="s">
        <v>1002</v>
      </c>
      <c r="D93" t="s">
        <v>6175</v>
      </c>
      <c r="E93">
        <v>4</v>
      </c>
      <c r="F93" t="str">
        <f>VLOOKUP(Table1[[#This Row],[Customer ID]],Table2[#All],2,FALSE)</f>
        <v>Adham Greenhead</v>
      </c>
      <c r="G93" t="str">
        <f>VLOOKUP(Table1[[#This Row],[Customer ID]],Table2[#All],3,FALSE)</f>
        <v>agreenhead2j@dailymail.co.uk</v>
      </c>
      <c r="H93" t="str">
        <f>VLOOKUP(Table1[[#This Row],[Customer ID]],Table2[#All],4,FALSE)</f>
        <v>+1 (951) 797-0738</v>
      </c>
      <c r="I93" t="str">
        <f>VLOOKUP(Table1[[#This Row],[Customer ID]],Table2[#All],6,FALSE)</f>
        <v>Corona</v>
      </c>
      <c r="J93" s="1" t="str">
        <f>VLOOKUP(Table1[[#This Row],[Customer ID]],Table2[#All],7,FALSE)</f>
        <v>United States</v>
      </c>
      <c r="K93" s="1" t="str">
        <f>VLOOKUP(Table1[[#This Row],[Customer ID]],Table2[#All],9,FALSE)</f>
        <v>No</v>
      </c>
      <c r="L93" t="str">
        <f>VLOOKUP(Table1[[#This Row],[Product ID]],Table3[#All],2,FALSE)</f>
        <v>Ara</v>
      </c>
      <c r="M93" t="str">
        <f>VLOOKUP(Table1[[#This Row],[Product ID]],Table3[#All],3,FALSE)</f>
        <v>M</v>
      </c>
      <c r="N93">
        <f>VLOOKUP(Table1[[#This Row],[Product ID]],Table3[#All],4,FALSE)</f>
        <v>2.5</v>
      </c>
      <c r="O93">
        <f>VLOOKUP(Table1[[#This Row],[Product ID]],Table3[#All],5,FALSE)</f>
        <v>25.874999999999996</v>
      </c>
      <c r="P93">
        <f>Table1[[#This Row],[Quantity]]*Table1[[#This Row],[Unit Price]]</f>
        <v>103.49999999999999</v>
      </c>
    </row>
    <row r="94" spans="1:16" x14ac:dyDescent="0.3">
      <c r="A94" t="s">
        <v>1007</v>
      </c>
      <c r="B94" s="3">
        <v>44037</v>
      </c>
      <c r="C94" t="s">
        <v>1008</v>
      </c>
      <c r="D94" t="s">
        <v>6171</v>
      </c>
      <c r="E94">
        <v>3</v>
      </c>
      <c r="F94" t="str">
        <f>VLOOKUP(Table1[[#This Row],[Customer ID]],Table2[#All],2,FALSE)</f>
        <v>Hamish MacSherry</v>
      </c>
      <c r="G94">
        <f>VLOOKUP(Table1[[#This Row],[Customer ID]],Table2[#All],3,FALSE)</f>
        <v>0</v>
      </c>
      <c r="H94" t="str">
        <f>VLOOKUP(Table1[[#This Row],[Customer ID]],Table2[#All],4,FALSE)</f>
        <v>+1 (512) 430-4374</v>
      </c>
      <c r="I94" t="str">
        <f>VLOOKUP(Table1[[#This Row],[Customer ID]],Table2[#All],6,FALSE)</f>
        <v>Austin</v>
      </c>
      <c r="J94" s="1" t="str">
        <f>VLOOKUP(Table1[[#This Row],[Customer ID]],Table2[#All],7,FALSE)</f>
        <v>United States</v>
      </c>
      <c r="K94" s="1" t="str">
        <f>VLOOKUP(Table1[[#This Row],[Customer ID]],Table2[#All],9,FALSE)</f>
        <v>Yes</v>
      </c>
      <c r="L94" t="str">
        <f>VLOOKUP(Table1[[#This Row],[Product ID]],Table3[#All],2,FALSE)</f>
        <v>Exc</v>
      </c>
      <c r="M94" t="str">
        <f>VLOOKUP(Table1[[#This Row],[Product ID]],Table3[#All],3,FALSE)</f>
        <v>L</v>
      </c>
      <c r="N94">
        <f>VLOOKUP(Table1[[#This Row],[Product ID]],Table3[#All],4,FALSE)</f>
        <v>1</v>
      </c>
      <c r="O94">
        <f>VLOOKUP(Table1[[#This Row],[Product ID]],Table3[#All],5,FALSE)</f>
        <v>14.85</v>
      </c>
      <c r="P94">
        <f>Table1[[#This Row],[Quantity]]*Table1[[#This Row],[Unit Price]]</f>
        <v>44.55</v>
      </c>
    </row>
    <row r="95" spans="1:16" x14ac:dyDescent="0.3">
      <c r="A95" t="s">
        <v>1012</v>
      </c>
      <c r="B95" s="3">
        <v>43538</v>
      </c>
      <c r="C95" t="s">
        <v>1013</v>
      </c>
      <c r="D95" t="s">
        <v>6176</v>
      </c>
      <c r="E95">
        <v>4</v>
      </c>
      <c r="F95" t="str">
        <f>VLOOKUP(Table1[[#This Row],[Customer ID]],Table2[#All],2,FALSE)</f>
        <v>Else Langcaster</v>
      </c>
      <c r="G95" t="str">
        <f>VLOOKUP(Table1[[#This Row],[Customer ID]],Table2[#All],3,FALSE)</f>
        <v>elangcaster2l@spotify.com</v>
      </c>
      <c r="H95" t="str">
        <f>VLOOKUP(Table1[[#This Row],[Customer ID]],Table2[#All],4,FALSE)</f>
        <v>+44 (547) 590-3103</v>
      </c>
      <c r="I95" t="str">
        <f>VLOOKUP(Table1[[#This Row],[Customer ID]],Table2[#All],6,FALSE)</f>
        <v>Normanton</v>
      </c>
      <c r="J95" s="1" t="str">
        <f>VLOOKUP(Table1[[#This Row],[Customer ID]],Table2[#All],7,FALSE)</f>
        <v>United Kingdom</v>
      </c>
      <c r="K95" s="1" t="str">
        <f>VLOOKUP(Table1[[#This Row],[Customer ID]],Table2[#All],9,FALSE)</f>
        <v>Yes</v>
      </c>
      <c r="L95" t="str">
        <f>VLOOKUP(Table1[[#This Row],[Product ID]],Table3[#All],2,FALSE)</f>
        <v>Exc</v>
      </c>
      <c r="M95" t="str">
        <f>VLOOKUP(Table1[[#This Row],[Product ID]],Table3[#All],3,FALSE)</f>
        <v>L</v>
      </c>
      <c r="N95">
        <f>VLOOKUP(Table1[[#This Row],[Product ID]],Table3[#All],4,FALSE)</f>
        <v>0.5</v>
      </c>
      <c r="O95">
        <f>VLOOKUP(Table1[[#This Row],[Product ID]],Table3[#All],5,FALSE)</f>
        <v>8.91</v>
      </c>
      <c r="P95">
        <f>Table1[[#This Row],[Quantity]]*Table1[[#This Row],[Unit Price]]</f>
        <v>35.64</v>
      </c>
    </row>
    <row r="96" spans="1:16" x14ac:dyDescent="0.3">
      <c r="A96" t="s">
        <v>1018</v>
      </c>
      <c r="B96" s="3">
        <v>44014</v>
      </c>
      <c r="C96" t="s">
        <v>1019</v>
      </c>
      <c r="D96" t="s">
        <v>6154</v>
      </c>
      <c r="E96">
        <v>6</v>
      </c>
      <c r="F96" t="str">
        <f>VLOOKUP(Table1[[#This Row],[Customer ID]],Table2[#All],2,FALSE)</f>
        <v>Rudy Farquharson</v>
      </c>
      <c r="G96">
        <f>VLOOKUP(Table1[[#This Row],[Customer ID]],Table2[#All],3,FALSE)</f>
        <v>0</v>
      </c>
      <c r="H96">
        <f>VLOOKUP(Table1[[#This Row],[Customer ID]],Table2[#All],4,FALSE)</f>
        <v>0</v>
      </c>
      <c r="I96" t="str">
        <f>VLOOKUP(Table1[[#This Row],[Customer ID]],Table2[#All],6,FALSE)</f>
        <v>Charlesland</v>
      </c>
      <c r="J96" s="1" t="str">
        <f>VLOOKUP(Table1[[#This Row],[Customer ID]],Table2[#All],7,FALSE)</f>
        <v>Ireland</v>
      </c>
      <c r="K96" s="1" t="str">
        <f>VLOOKUP(Table1[[#This Row],[Customer ID]],Table2[#All],9,FALSE)</f>
        <v>Yes</v>
      </c>
      <c r="L96" t="str">
        <f>VLOOKUP(Table1[[#This Row],[Product ID]],Table3[#All],2,FALSE)</f>
        <v>Ara</v>
      </c>
      <c r="M96" t="str">
        <f>VLOOKUP(Table1[[#This Row],[Product ID]],Table3[#All],3,FALSE)</f>
        <v>D</v>
      </c>
      <c r="N96">
        <f>VLOOKUP(Table1[[#This Row],[Product ID]],Table3[#All],4,FALSE)</f>
        <v>0.2</v>
      </c>
      <c r="O96">
        <f>VLOOKUP(Table1[[#This Row],[Product ID]],Table3[#All],5,FALSE)</f>
        <v>2.9849999999999999</v>
      </c>
      <c r="P96">
        <f>Table1[[#This Row],[Quantity]]*Table1[[#This Row],[Unit Price]]</f>
        <v>17.91</v>
      </c>
    </row>
    <row r="97" spans="1:16" x14ac:dyDescent="0.3">
      <c r="A97" t="s">
        <v>1022</v>
      </c>
      <c r="B97" s="3">
        <v>43816</v>
      </c>
      <c r="C97" t="s">
        <v>1023</v>
      </c>
      <c r="D97" t="s">
        <v>6175</v>
      </c>
      <c r="E97">
        <v>6</v>
      </c>
      <c r="F97" t="str">
        <f>VLOOKUP(Table1[[#This Row],[Customer ID]],Table2[#All],2,FALSE)</f>
        <v>Norene Magauran</v>
      </c>
      <c r="G97" t="str">
        <f>VLOOKUP(Table1[[#This Row],[Customer ID]],Table2[#All],3,FALSE)</f>
        <v>nmagauran2n@51.la</v>
      </c>
      <c r="H97">
        <f>VLOOKUP(Table1[[#This Row],[Customer ID]],Table2[#All],4,FALSE)</f>
        <v>0</v>
      </c>
      <c r="I97" t="str">
        <f>VLOOKUP(Table1[[#This Row],[Customer ID]],Table2[#All],6,FALSE)</f>
        <v>Fresno</v>
      </c>
      <c r="J97" s="1" t="str">
        <f>VLOOKUP(Table1[[#This Row],[Customer ID]],Table2[#All],7,FALSE)</f>
        <v>United States</v>
      </c>
      <c r="K97" s="1" t="str">
        <f>VLOOKUP(Table1[[#This Row],[Customer ID]],Table2[#All],9,FALSE)</f>
        <v>No</v>
      </c>
      <c r="L97" t="str">
        <f>VLOOKUP(Table1[[#This Row],[Product ID]],Table3[#All],2,FALSE)</f>
        <v>Ara</v>
      </c>
      <c r="M97" t="str">
        <f>VLOOKUP(Table1[[#This Row],[Product ID]],Table3[#All],3,FALSE)</f>
        <v>M</v>
      </c>
      <c r="N97">
        <f>VLOOKUP(Table1[[#This Row],[Product ID]],Table3[#All],4,FALSE)</f>
        <v>2.5</v>
      </c>
      <c r="O97">
        <f>VLOOKUP(Table1[[#This Row],[Product ID]],Table3[#All],5,FALSE)</f>
        <v>25.874999999999996</v>
      </c>
      <c r="P97">
        <f>Table1[[#This Row],[Quantity]]*Table1[[#This Row],[Unit Price]]</f>
        <v>155.24999999999997</v>
      </c>
    </row>
    <row r="98" spans="1:16" x14ac:dyDescent="0.3">
      <c r="A98" t="s">
        <v>1027</v>
      </c>
      <c r="B98" s="3">
        <v>44171</v>
      </c>
      <c r="C98" t="s">
        <v>1028</v>
      </c>
      <c r="D98" t="s">
        <v>6154</v>
      </c>
      <c r="E98">
        <v>2</v>
      </c>
      <c r="F98" t="str">
        <f>VLOOKUP(Table1[[#This Row],[Customer ID]],Table2[#All],2,FALSE)</f>
        <v>Vicki Kirdsch</v>
      </c>
      <c r="G98" t="str">
        <f>VLOOKUP(Table1[[#This Row],[Customer ID]],Table2[#All],3,FALSE)</f>
        <v>vkirdsch2o@google.fr</v>
      </c>
      <c r="H98">
        <f>VLOOKUP(Table1[[#This Row],[Customer ID]],Table2[#All],4,FALSE)</f>
        <v>0</v>
      </c>
      <c r="I98" t="str">
        <f>VLOOKUP(Table1[[#This Row],[Customer ID]],Table2[#All],6,FALSE)</f>
        <v>Saint Louis</v>
      </c>
      <c r="J98" s="1" t="str">
        <f>VLOOKUP(Table1[[#This Row],[Customer ID]],Table2[#All],7,FALSE)</f>
        <v>United States</v>
      </c>
      <c r="K98" s="1" t="str">
        <f>VLOOKUP(Table1[[#This Row],[Customer ID]],Table2[#All],9,FALSE)</f>
        <v>No</v>
      </c>
      <c r="L98" t="str">
        <f>VLOOKUP(Table1[[#This Row],[Product ID]],Table3[#All],2,FALSE)</f>
        <v>Ara</v>
      </c>
      <c r="M98" t="str">
        <f>VLOOKUP(Table1[[#This Row],[Product ID]],Table3[#All],3,FALSE)</f>
        <v>D</v>
      </c>
      <c r="N98">
        <f>VLOOKUP(Table1[[#This Row],[Product ID]],Table3[#All],4,FALSE)</f>
        <v>0.2</v>
      </c>
      <c r="O98">
        <f>VLOOKUP(Table1[[#This Row],[Product ID]],Table3[#All],5,FALSE)</f>
        <v>2.9849999999999999</v>
      </c>
      <c r="P98">
        <f>Table1[[#This Row],[Quantity]]*Table1[[#This Row],[Unit Price]]</f>
        <v>5.97</v>
      </c>
    </row>
    <row r="99" spans="1:16" x14ac:dyDescent="0.3">
      <c r="A99" t="s">
        <v>1032</v>
      </c>
      <c r="B99" s="3">
        <v>44259</v>
      </c>
      <c r="C99" t="s">
        <v>1033</v>
      </c>
      <c r="D99" t="s">
        <v>6157</v>
      </c>
      <c r="E99">
        <v>2</v>
      </c>
      <c r="F99" t="str">
        <f>VLOOKUP(Table1[[#This Row],[Customer ID]],Table2[#All],2,FALSE)</f>
        <v>Ilysa Whapple</v>
      </c>
      <c r="G99" t="str">
        <f>VLOOKUP(Table1[[#This Row],[Customer ID]],Table2[#All],3,FALSE)</f>
        <v>iwhapple2p@com.com</v>
      </c>
      <c r="H99" t="str">
        <f>VLOOKUP(Table1[[#This Row],[Customer ID]],Table2[#All],4,FALSE)</f>
        <v>+1 (559) 522-1152</v>
      </c>
      <c r="I99" t="str">
        <f>VLOOKUP(Table1[[#This Row],[Customer ID]],Table2[#All],6,FALSE)</f>
        <v>Fresno</v>
      </c>
      <c r="J99" s="1" t="str">
        <f>VLOOKUP(Table1[[#This Row],[Customer ID]],Table2[#All],7,FALSE)</f>
        <v>United States</v>
      </c>
      <c r="K99" s="1" t="str">
        <f>VLOOKUP(Table1[[#This Row],[Customer ID]],Table2[#All],9,FALSE)</f>
        <v>No</v>
      </c>
      <c r="L99" t="str">
        <f>VLOOKUP(Table1[[#This Row],[Product ID]],Table3[#All],2,FALSE)</f>
        <v>Ara</v>
      </c>
      <c r="M99" t="str">
        <f>VLOOKUP(Table1[[#This Row],[Product ID]],Table3[#All],3,FALSE)</f>
        <v>M</v>
      </c>
      <c r="N99">
        <f>VLOOKUP(Table1[[#This Row],[Product ID]],Table3[#All],4,FALSE)</f>
        <v>0.5</v>
      </c>
      <c r="O99">
        <f>VLOOKUP(Table1[[#This Row],[Product ID]],Table3[#All],5,FALSE)</f>
        <v>6.75</v>
      </c>
      <c r="P99">
        <f>Table1[[#This Row],[Quantity]]*Table1[[#This Row],[Unit Price]]</f>
        <v>13.5</v>
      </c>
    </row>
    <row r="100" spans="1:16" x14ac:dyDescent="0.3">
      <c r="A100" t="s">
        <v>1038</v>
      </c>
      <c r="B100" s="3">
        <v>44394</v>
      </c>
      <c r="C100" t="s">
        <v>1039</v>
      </c>
      <c r="D100" t="s">
        <v>6154</v>
      </c>
      <c r="E100">
        <v>1</v>
      </c>
      <c r="F100" t="str">
        <f>VLOOKUP(Table1[[#This Row],[Customer ID]],Table2[#All],2,FALSE)</f>
        <v>Ruy Cancellieri</v>
      </c>
      <c r="G100">
        <f>VLOOKUP(Table1[[#This Row],[Customer ID]],Table2[#All],3,FALSE)</f>
        <v>0</v>
      </c>
      <c r="H100" t="str">
        <f>VLOOKUP(Table1[[#This Row],[Customer ID]],Table2[#All],4,FALSE)</f>
        <v>+353 (338) 743-8327</v>
      </c>
      <c r="I100" t="str">
        <f>VLOOKUP(Table1[[#This Row],[Customer ID]],Table2[#All],6,FALSE)</f>
        <v>Confey</v>
      </c>
      <c r="J100" s="1" t="str">
        <f>VLOOKUP(Table1[[#This Row],[Customer ID]],Table2[#All],7,FALSE)</f>
        <v>Ireland</v>
      </c>
      <c r="K100" s="1" t="str">
        <f>VLOOKUP(Table1[[#This Row],[Customer ID]],Table2[#All],9,FALSE)</f>
        <v>No</v>
      </c>
      <c r="L100" t="str">
        <f>VLOOKUP(Table1[[#This Row],[Product ID]],Table3[#All],2,FALSE)</f>
        <v>Ara</v>
      </c>
      <c r="M100" t="str">
        <f>VLOOKUP(Table1[[#This Row],[Product ID]],Table3[#All],3,FALSE)</f>
        <v>D</v>
      </c>
      <c r="N100">
        <f>VLOOKUP(Table1[[#This Row],[Product ID]],Table3[#All],4,FALSE)</f>
        <v>0.2</v>
      </c>
      <c r="O100">
        <f>VLOOKUP(Table1[[#This Row],[Product ID]],Table3[#All],5,FALSE)</f>
        <v>2.9849999999999999</v>
      </c>
      <c r="P100">
        <f>Table1[[#This Row],[Quantity]]*Table1[[#This Row],[Unit Price]]</f>
        <v>2.9849999999999999</v>
      </c>
    </row>
    <row r="101" spans="1:16" x14ac:dyDescent="0.3">
      <c r="A101" t="s">
        <v>1043</v>
      </c>
      <c r="B101" s="3">
        <v>44139</v>
      </c>
      <c r="C101" t="s">
        <v>1044</v>
      </c>
      <c r="D101" t="s">
        <v>6159</v>
      </c>
      <c r="E101">
        <v>3</v>
      </c>
      <c r="F101" t="str">
        <f>VLOOKUP(Table1[[#This Row],[Customer ID]],Table2[#All],2,FALSE)</f>
        <v>Aube Follett</v>
      </c>
      <c r="G101">
        <f>VLOOKUP(Table1[[#This Row],[Customer ID]],Table2[#All],3,FALSE)</f>
        <v>0</v>
      </c>
      <c r="H101" t="str">
        <f>VLOOKUP(Table1[[#This Row],[Customer ID]],Table2[#All],4,FALSE)</f>
        <v>+1 (614) 370-6392</v>
      </c>
      <c r="I101" t="str">
        <f>VLOOKUP(Table1[[#This Row],[Customer ID]],Table2[#All],6,FALSE)</f>
        <v>Columbus</v>
      </c>
      <c r="J101" s="1" t="str">
        <f>VLOOKUP(Table1[[#This Row],[Customer ID]],Table2[#All],7,FALSE)</f>
        <v>United States</v>
      </c>
      <c r="K101" s="1" t="str">
        <f>VLOOKUP(Table1[[#This Row],[Customer ID]],Table2[#All],9,FALSE)</f>
        <v>Yes</v>
      </c>
      <c r="L101" t="str">
        <f>VLOOKUP(Table1[[#This Row],[Product ID]],Table3[#All],2,FALSE)</f>
        <v>Lib</v>
      </c>
      <c r="M101" t="str">
        <f>VLOOKUP(Table1[[#This Row],[Product ID]],Table3[#All],3,FALSE)</f>
        <v>M</v>
      </c>
      <c r="N101">
        <f>VLOOKUP(Table1[[#This Row],[Product ID]],Table3[#All],4,FALSE)</f>
        <v>0.2</v>
      </c>
      <c r="O101">
        <f>VLOOKUP(Table1[[#This Row],[Product ID]],Table3[#All],5,FALSE)</f>
        <v>4.3650000000000002</v>
      </c>
      <c r="P101">
        <f>Table1[[#This Row],[Quantity]]*Table1[[#This Row],[Unit Price]]</f>
        <v>13.095000000000001</v>
      </c>
    </row>
    <row r="102" spans="1:16" x14ac:dyDescent="0.3">
      <c r="A102" t="s">
        <v>1048</v>
      </c>
      <c r="B102" s="3">
        <v>44291</v>
      </c>
      <c r="C102" t="s">
        <v>1049</v>
      </c>
      <c r="D102" t="s">
        <v>6167</v>
      </c>
      <c r="E102">
        <v>2</v>
      </c>
      <c r="F102" t="str">
        <f>VLOOKUP(Table1[[#This Row],[Customer ID]],Table2[#All],2,FALSE)</f>
        <v>Rudiger Di Bartolomeo</v>
      </c>
      <c r="G102">
        <f>VLOOKUP(Table1[[#This Row],[Customer ID]],Table2[#All],3,FALSE)</f>
        <v>0</v>
      </c>
      <c r="H102" t="str">
        <f>VLOOKUP(Table1[[#This Row],[Customer ID]],Table2[#All],4,FALSE)</f>
        <v>+1 (209) 148-6668</v>
      </c>
      <c r="I102" t="str">
        <f>VLOOKUP(Table1[[#This Row],[Customer ID]],Table2[#All],6,FALSE)</f>
        <v>Stockton</v>
      </c>
      <c r="J102" s="1" t="str">
        <f>VLOOKUP(Table1[[#This Row],[Customer ID]],Table2[#All],7,FALSE)</f>
        <v>United States</v>
      </c>
      <c r="K102" s="1" t="str">
        <f>VLOOKUP(Table1[[#This Row],[Customer ID]],Table2[#All],9,FALSE)</f>
        <v>Yes</v>
      </c>
      <c r="L102" t="str">
        <f>VLOOKUP(Table1[[#This Row],[Product ID]],Table3[#All],2,FALSE)</f>
        <v>Ara</v>
      </c>
      <c r="M102" t="str">
        <f>VLOOKUP(Table1[[#This Row],[Product ID]],Table3[#All],3,FALSE)</f>
        <v>L</v>
      </c>
      <c r="N102">
        <f>VLOOKUP(Table1[[#This Row],[Product ID]],Table3[#All],4,FALSE)</f>
        <v>0.2</v>
      </c>
      <c r="O102">
        <f>VLOOKUP(Table1[[#This Row],[Product ID]],Table3[#All],5,FALSE)</f>
        <v>3.8849999999999998</v>
      </c>
      <c r="P102">
        <f>Table1[[#This Row],[Quantity]]*Table1[[#This Row],[Unit Price]]</f>
        <v>7.77</v>
      </c>
    </row>
    <row r="103" spans="1:16" x14ac:dyDescent="0.3">
      <c r="A103" t="s">
        <v>1053</v>
      </c>
      <c r="B103" s="3">
        <v>43891</v>
      </c>
      <c r="C103" t="s">
        <v>1054</v>
      </c>
      <c r="D103" t="s">
        <v>6165</v>
      </c>
      <c r="E103">
        <v>5</v>
      </c>
      <c r="F103" t="str">
        <f>VLOOKUP(Table1[[#This Row],[Customer ID]],Table2[#All],2,FALSE)</f>
        <v>Nickey Youles</v>
      </c>
      <c r="G103" t="str">
        <f>VLOOKUP(Table1[[#This Row],[Customer ID]],Table2[#All],3,FALSE)</f>
        <v>nyoules2t@reference.com</v>
      </c>
      <c r="H103" t="str">
        <f>VLOOKUP(Table1[[#This Row],[Customer ID]],Table2[#All],4,FALSE)</f>
        <v>+353 (641) 846-7654</v>
      </c>
      <c r="I103" t="str">
        <f>VLOOKUP(Table1[[#This Row],[Customer ID]],Table2[#All],6,FALSE)</f>
        <v>Edgeworthstown</v>
      </c>
      <c r="J103" s="1" t="str">
        <f>VLOOKUP(Table1[[#This Row],[Customer ID]],Table2[#All],7,FALSE)</f>
        <v>Ireland</v>
      </c>
      <c r="K103" s="1" t="str">
        <f>VLOOKUP(Table1[[#This Row],[Customer ID]],Table2[#All],9,FALSE)</f>
        <v>Yes</v>
      </c>
      <c r="L103" t="str">
        <f>VLOOKUP(Table1[[#This Row],[Product ID]],Table3[#All],2,FALSE)</f>
        <v>Lib</v>
      </c>
      <c r="M103" t="str">
        <f>VLOOKUP(Table1[[#This Row],[Product ID]],Table3[#All],3,FALSE)</f>
        <v>D</v>
      </c>
      <c r="N103">
        <f>VLOOKUP(Table1[[#This Row],[Product ID]],Table3[#All],4,FALSE)</f>
        <v>2.5</v>
      </c>
      <c r="O103">
        <f>VLOOKUP(Table1[[#This Row],[Product ID]],Table3[#All],5,FALSE)</f>
        <v>29.784999999999997</v>
      </c>
      <c r="P103">
        <f>Table1[[#This Row],[Quantity]]*Table1[[#This Row],[Unit Price]]</f>
        <v>148.92499999999998</v>
      </c>
    </row>
    <row r="104" spans="1:16" x14ac:dyDescent="0.3">
      <c r="A104" t="s">
        <v>1059</v>
      </c>
      <c r="B104" s="3">
        <v>44488</v>
      </c>
      <c r="C104" t="s">
        <v>1060</v>
      </c>
      <c r="D104" t="s">
        <v>6143</v>
      </c>
      <c r="E104">
        <v>3</v>
      </c>
      <c r="F104" t="str">
        <f>VLOOKUP(Table1[[#This Row],[Customer ID]],Table2[#All],2,FALSE)</f>
        <v>Dyanna Aizikovitz</v>
      </c>
      <c r="G104" t="str">
        <f>VLOOKUP(Table1[[#This Row],[Customer ID]],Table2[#All],3,FALSE)</f>
        <v>daizikovitz2u@answers.com</v>
      </c>
      <c r="H104" t="str">
        <f>VLOOKUP(Table1[[#This Row],[Customer ID]],Table2[#All],4,FALSE)</f>
        <v>+353 (766) 141-6317</v>
      </c>
      <c r="I104" t="str">
        <f>VLOOKUP(Table1[[#This Row],[Customer ID]],Table2[#All],6,FALSE)</f>
        <v>Leixlip</v>
      </c>
      <c r="J104" s="1" t="str">
        <f>VLOOKUP(Table1[[#This Row],[Customer ID]],Table2[#All],7,FALSE)</f>
        <v>Ireland</v>
      </c>
      <c r="K104" s="1" t="str">
        <f>VLOOKUP(Table1[[#This Row],[Customer ID]],Table2[#All],9,FALSE)</f>
        <v>Yes</v>
      </c>
      <c r="L104" t="str">
        <f>VLOOKUP(Table1[[#This Row],[Product ID]],Table3[#All],2,FALSE)</f>
        <v>Lib</v>
      </c>
      <c r="M104" t="str">
        <f>VLOOKUP(Table1[[#This Row],[Product ID]],Table3[#All],3,FALSE)</f>
        <v>D</v>
      </c>
      <c r="N104">
        <f>VLOOKUP(Table1[[#This Row],[Product ID]],Table3[#All],4,FALSE)</f>
        <v>1</v>
      </c>
      <c r="O104">
        <f>VLOOKUP(Table1[[#This Row],[Product ID]],Table3[#All],5,FALSE)</f>
        <v>12.95</v>
      </c>
      <c r="P104">
        <f>Table1[[#This Row],[Quantity]]*Table1[[#This Row],[Unit Price]]</f>
        <v>38.849999999999994</v>
      </c>
    </row>
    <row r="105" spans="1:16" x14ac:dyDescent="0.3">
      <c r="A105" t="s">
        <v>1065</v>
      </c>
      <c r="B105" s="3">
        <v>44750</v>
      </c>
      <c r="C105" t="s">
        <v>1066</v>
      </c>
      <c r="D105" t="s">
        <v>6174</v>
      </c>
      <c r="E105">
        <v>4</v>
      </c>
      <c r="F105" t="str">
        <f>VLOOKUP(Table1[[#This Row],[Customer ID]],Table2[#All],2,FALSE)</f>
        <v>Bram Revel</v>
      </c>
      <c r="G105" t="str">
        <f>VLOOKUP(Table1[[#This Row],[Customer ID]],Table2[#All],3,FALSE)</f>
        <v>brevel2v@fastcompany.com</v>
      </c>
      <c r="H105" t="str">
        <f>VLOOKUP(Table1[[#This Row],[Customer ID]],Table2[#All],4,FALSE)</f>
        <v>+1 (585) 775-6952</v>
      </c>
      <c r="I105" t="str">
        <f>VLOOKUP(Table1[[#This Row],[Customer ID]],Table2[#All],6,FALSE)</f>
        <v>Rochester</v>
      </c>
      <c r="J105" s="1" t="str">
        <f>VLOOKUP(Table1[[#This Row],[Customer ID]],Table2[#All],7,FALSE)</f>
        <v>United States</v>
      </c>
      <c r="K105" s="1" t="str">
        <f>VLOOKUP(Table1[[#This Row],[Customer ID]],Table2[#All],9,FALSE)</f>
        <v>No</v>
      </c>
      <c r="L105" t="str">
        <f>VLOOKUP(Table1[[#This Row],[Product ID]],Table3[#All],2,FALSE)</f>
        <v>Rob</v>
      </c>
      <c r="M105" t="str">
        <f>VLOOKUP(Table1[[#This Row],[Product ID]],Table3[#All],3,FALSE)</f>
        <v>M</v>
      </c>
      <c r="N105">
        <f>VLOOKUP(Table1[[#This Row],[Product ID]],Table3[#All],4,FALSE)</f>
        <v>0.2</v>
      </c>
      <c r="O105">
        <f>VLOOKUP(Table1[[#This Row],[Product ID]],Table3[#All],5,FALSE)</f>
        <v>2.9849999999999999</v>
      </c>
      <c r="P105">
        <f>Table1[[#This Row],[Quantity]]*Table1[[#This Row],[Unit Price]]</f>
        <v>11.94</v>
      </c>
    </row>
    <row r="106" spans="1:16" x14ac:dyDescent="0.3">
      <c r="A106" t="s">
        <v>1071</v>
      </c>
      <c r="B106" s="3">
        <v>43694</v>
      </c>
      <c r="C106" t="s">
        <v>1072</v>
      </c>
      <c r="D106" t="s">
        <v>6162</v>
      </c>
      <c r="E106">
        <v>6</v>
      </c>
      <c r="F106" t="str">
        <f>VLOOKUP(Table1[[#This Row],[Customer ID]],Table2[#All],2,FALSE)</f>
        <v>Emiline Priddis</v>
      </c>
      <c r="G106" t="str">
        <f>VLOOKUP(Table1[[#This Row],[Customer ID]],Table2[#All],3,FALSE)</f>
        <v>epriddis2w@nationalgeographic.com</v>
      </c>
      <c r="H106" t="str">
        <f>VLOOKUP(Table1[[#This Row],[Customer ID]],Table2[#All],4,FALSE)</f>
        <v>+1 (205) 133-0205</v>
      </c>
      <c r="I106" t="str">
        <f>VLOOKUP(Table1[[#This Row],[Customer ID]],Table2[#All],6,FALSE)</f>
        <v>Tuscaloosa</v>
      </c>
      <c r="J106" s="1" t="str">
        <f>VLOOKUP(Table1[[#This Row],[Customer ID]],Table2[#All],7,FALSE)</f>
        <v>United States</v>
      </c>
      <c r="K106" s="1" t="str">
        <f>VLOOKUP(Table1[[#This Row],[Customer ID]],Table2[#All],9,FALSE)</f>
        <v>No</v>
      </c>
      <c r="L106" t="str">
        <f>VLOOKUP(Table1[[#This Row],[Product ID]],Table3[#All],2,FALSE)</f>
        <v>Lib</v>
      </c>
      <c r="M106" t="str">
        <f>VLOOKUP(Table1[[#This Row],[Product ID]],Table3[#All],3,FALSE)</f>
        <v>M</v>
      </c>
      <c r="N106">
        <f>VLOOKUP(Table1[[#This Row],[Product ID]],Table3[#All],4,FALSE)</f>
        <v>1</v>
      </c>
      <c r="O106">
        <f>VLOOKUP(Table1[[#This Row],[Product ID]],Table3[#All],5,FALSE)</f>
        <v>14.55</v>
      </c>
      <c r="P106">
        <f>Table1[[#This Row],[Quantity]]*Table1[[#This Row],[Unit Price]]</f>
        <v>87.300000000000011</v>
      </c>
    </row>
    <row r="107" spans="1:16" x14ac:dyDescent="0.3">
      <c r="A107" t="s">
        <v>1077</v>
      </c>
      <c r="B107" s="3">
        <v>43982</v>
      </c>
      <c r="C107" t="s">
        <v>1078</v>
      </c>
      <c r="D107" t="s">
        <v>6157</v>
      </c>
      <c r="E107">
        <v>6</v>
      </c>
      <c r="F107" t="str">
        <f>VLOOKUP(Table1[[#This Row],[Customer ID]],Table2[#All],2,FALSE)</f>
        <v>Queenie Veel</v>
      </c>
      <c r="G107" t="str">
        <f>VLOOKUP(Table1[[#This Row],[Customer ID]],Table2[#All],3,FALSE)</f>
        <v>qveel2x@jugem.jp</v>
      </c>
      <c r="H107" t="str">
        <f>VLOOKUP(Table1[[#This Row],[Customer ID]],Table2[#All],4,FALSE)</f>
        <v>+1 (713) 750-9202</v>
      </c>
      <c r="I107" t="str">
        <f>VLOOKUP(Table1[[#This Row],[Customer ID]],Table2[#All],6,FALSE)</f>
        <v>Houston</v>
      </c>
      <c r="J107" s="1" t="str">
        <f>VLOOKUP(Table1[[#This Row],[Customer ID]],Table2[#All],7,FALSE)</f>
        <v>United States</v>
      </c>
      <c r="K107" s="1" t="str">
        <f>VLOOKUP(Table1[[#This Row],[Customer ID]],Table2[#All],9,FALSE)</f>
        <v>Yes</v>
      </c>
      <c r="L107" t="str">
        <f>VLOOKUP(Table1[[#This Row],[Product ID]],Table3[#All],2,FALSE)</f>
        <v>Ara</v>
      </c>
      <c r="M107" t="str">
        <f>VLOOKUP(Table1[[#This Row],[Product ID]],Table3[#All],3,FALSE)</f>
        <v>M</v>
      </c>
      <c r="N107">
        <f>VLOOKUP(Table1[[#This Row],[Product ID]],Table3[#All],4,FALSE)</f>
        <v>0.5</v>
      </c>
      <c r="O107">
        <f>VLOOKUP(Table1[[#This Row],[Product ID]],Table3[#All],5,FALSE)</f>
        <v>6.75</v>
      </c>
      <c r="P107">
        <f>Table1[[#This Row],[Quantity]]*Table1[[#This Row],[Unit Price]]</f>
        <v>40.5</v>
      </c>
    </row>
    <row r="108" spans="1:16" x14ac:dyDescent="0.3">
      <c r="A108" t="s">
        <v>1083</v>
      </c>
      <c r="B108" s="3">
        <v>43956</v>
      </c>
      <c r="C108" t="s">
        <v>1084</v>
      </c>
      <c r="D108" t="s">
        <v>6183</v>
      </c>
      <c r="E108">
        <v>2</v>
      </c>
      <c r="F108" t="str">
        <f>VLOOKUP(Table1[[#This Row],[Customer ID]],Table2[#All],2,FALSE)</f>
        <v>Lind Conyers</v>
      </c>
      <c r="G108" t="str">
        <f>VLOOKUP(Table1[[#This Row],[Customer ID]],Table2[#All],3,FALSE)</f>
        <v>lconyers2y@twitter.com</v>
      </c>
      <c r="H108" t="str">
        <f>VLOOKUP(Table1[[#This Row],[Customer ID]],Table2[#All],4,FALSE)</f>
        <v>+1 (915) 476-5712</v>
      </c>
      <c r="I108" t="str">
        <f>VLOOKUP(Table1[[#This Row],[Customer ID]],Table2[#All],6,FALSE)</f>
        <v>El Paso</v>
      </c>
      <c r="J108" s="1" t="str">
        <f>VLOOKUP(Table1[[#This Row],[Customer ID]],Table2[#All],7,FALSE)</f>
        <v>United States</v>
      </c>
      <c r="K108" s="1" t="str">
        <f>VLOOKUP(Table1[[#This Row],[Customer ID]],Table2[#All],9,FALSE)</f>
        <v>No</v>
      </c>
      <c r="L108" t="str">
        <f>VLOOKUP(Table1[[#This Row],[Product ID]],Table3[#All],2,FALSE)</f>
        <v>Exc</v>
      </c>
      <c r="M108" t="str">
        <f>VLOOKUP(Table1[[#This Row],[Product ID]],Table3[#All],3,FALSE)</f>
        <v>D</v>
      </c>
      <c r="N108">
        <f>VLOOKUP(Table1[[#This Row],[Product ID]],Table3[#All],4,FALSE)</f>
        <v>1</v>
      </c>
      <c r="O108">
        <f>VLOOKUP(Table1[[#This Row],[Product ID]],Table3[#All],5,FALSE)</f>
        <v>12.15</v>
      </c>
      <c r="P108">
        <f>Table1[[#This Row],[Quantity]]*Table1[[#This Row],[Unit Price]]</f>
        <v>24.3</v>
      </c>
    </row>
    <row r="109" spans="1:16" x14ac:dyDescent="0.3">
      <c r="A109" t="s">
        <v>1089</v>
      </c>
      <c r="B109" s="3">
        <v>43569</v>
      </c>
      <c r="C109" t="s">
        <v>1090</v>
      </c>
      <c r="D109" t="s">
        <v>6146</v>
      </c>
      <c r="E109">
        <v>3</v>
      </c>
      <c r="F109" t="str">
        <f>VLOOKUP(Table1[[#This Row],[Customer ID]],Table2[#All],2,FALSE)</f>
        <v>Pen Wye</v>
      </c>
      <c r="G109" t="str">
        <f>VLOOKUP(Table1[[#This Row],[Customer ID]],Table2[#All],3,FALSE)</f>
        <v>pwye2z@dagondesign.com</v>
      </c>
      <c r="H109" t="str">
        <f>VLOOKUP(Table1[[#This Row],[Customer ID]],Table2[#All],4,FALSE)</f>
        <v>+1 (719) 620-1128</v>
      </c>
      <c r="I109" t="str">
        <f>VLOOKUP(Table1[[#This Row],[Customer ID]],Table2[#All],6,FALSE)</f>
        <v>Colorado Springs</v>
      </c>
      <c r="J109" s="1" t="str">
        <f>VLOOKUP(Table1[[#This Row],[Customer ID]],Table2[#All],7,FALSE)</f>
        <v>United States</v>
      </c>
      <c r="K109" s="1" t="str">
        <f>VLOOKUP(Table1[[#This Row],[Customer ID]],Table2[#All],9,FALSE)</f>
        <v>Yes</v>
      </c>
      <c r="L109" t="str">
        <f>VLOOKUP(Table1[[#This Row],[Product ID]],Table3[#All],2,FALSE)</f>
        <v>Rob</v>
      </c>
      <c r="M109" t="str">
        <f>VLOOKUP(Table1[[#This Row],[Product ID]],Table3[#All],3,FALSE)</f>
        <v>M</v>
      </c>
      <c r="N109">
        <f>VLOOKUP(Table1[[#This Row],[Product ID]],Table3[#All],4,FALSE)</f>
        <v>0.5</v>
      </c>
      <c r="O109">
        <f>VLOOKUP(Table1[[#This Row],[Product ID]],Table3[#All],5,FALSE)</f>
        <v>5.97</v>
      </c>
      <c r="P109">
        <f>Table1[[#This Row],[Quantity]]*Table1[[#This Row],[Unit Price]]</f>
        <v>17.91</v>
      </c>
    </row>
    <row r="110" spans="1:16" x14ac:dyDescent="0.3">
      <c r="A110" t="s">
        <v>1095</v>
      </c>
      <c r="B110" s="3">
        <v>44041</v>
      </c>
      <c r="C110" t="s">
        <v>1096</v>
      </c>
      <c r="D110" t="s">
        <v>6157</v>
      </c>
      <c r="E110">
        <v>4</v>
      </c>
      <c r="F110" t="str">
        <f>VLOOKUP(Table1[[#This Row],[Customer ID]],Table2[#All],2,FALSE)</f>
        <v>Isahella Hagland</v>
      </c>
      <c r="G110">
        <f>VLOOKUP(Table1[[#This Row],[Customer ID]],Table2[#All],3,FALSE)</f>
        <v>0</v>
      </c>
      <c r="H110" t="str">
        <f>VLOOKUP(Table1[[#This Row],[Customer ID]],Table2[#All],4,FALSE)</f>
        <v>+1 (260) 613-2279</v>
      </c>
      <c r="I110" t="str">
        <f>VLOOKUP(Table1[[#This Row],[Customer ID]],Table2[#All],6,FALSE)</f>
        <v>Fort Wayne</v>
      </c>
      <c r="J110" s="1" t="str">
        <f>VLOOKUP(Table1[[#This Row],[Customer ID]],Table2[#All],7,FALSE)</f>
        <v>United States</v>
      </c>
      <c r="K110" s="1" t="str">
        <f>VLOOKUP(Table1[[#This Row],[Customer ID]],Table2[#All],9,FALSE)</f>
        <v>No</v>
      </c>
      <c r="L110" t="str">
        <f>VLOOKUP(Table1[[#This Row],[Product ID]],Table3[#All],2,FALSE)</f>
        <v>Ara</v>
      </c>
      <c r="M110" t="str">
        <f>VLOOKUP(Table1[[#This Row],[Product ID]],Table3[#All],3,FALSE)</f>
        <v>M</v>
      </c>
      <c r="N110">
        <f>VLOOKUP(Table1[[#This Row],[Product ID]],Table3[#All],4,FALSE)</f>
        <v>0.5</v>
      </c>
      <c r="O110">
        <f>VLOOKUP(Table1[[#This Row],[Product ID]],Table3[#All],5,FALSE)</f>
        <v>6.75</v>
      </c>
      <c r="P110">
        <f>Table1[[#This Row],[Quantity]]*Table1[[#This Row],[Unit Price]]</f>
        <v>27</v>
      </c>
    </row>
    <row r="111" spans="1:16" x14ac:dyDescent="0.3">
      <c r="A111" t="s">
        <v>1100</v>
      </c>
      <c r="B111" s="3">
        <v>43811</v>
      </c>
      <c r="C111" t="s">
        <v>1101</v>
      </c>
      <c r="D111" t="s">
        <v>6169</v>
      </c>
      <c r="E111">
        <v>1</v>
      </c>
      <c r="F111" t="str">
        <f>VLOOKUP(Table1[[#This Row],[Customer ID]],Table2[#All],2,FALSE)</f>
        <v>Terry Sheryn</v>
      </c>
      <c r="G111" t="str">
        <f>VLOOKUP(Table1[[#This Row],[Customer ID]],Table2[#All],3,FALSE)</f>
        <v>tsheryn31@mtv.com</v>
      </c>
      <c r="H111" t="str">
        <f>VLOOKUP(Table1[[#This Row],[Customer ID]],Table2[#All],4,FALSE)</f>
        <v>+1 (516) 826-3780</v>
      </c>
      <c r="I111" t="str">
        <f>VLOOKUP(Table1[[#This Row],[Customer ID]],Table2[#All],6,FALSE)</f>
        <v>Port Washington</v>
      </c>
      <c r="J111" s="1" t="str">
        <f>VLOOKUP(Table1[[#This Row],[Customer ID]],Table2[#All],7,FALSE)</f>
        <v>United States</v>
      </c>
      <c r="K111" s="1" t="str">
        <f>VLOOKUP(Table1[[#This Row],[Customer ID]],Table2[#All],9,FALSE)</f>
        <v>Yes</v>
      </c>
      <c r="L111" t="str">
        <f>VLOOKUP(Table1[[#This Row],[Product ID]],Table3[#All],2,FALSE)</f>
        <v>Lib</v>
      </c>
      <c r="M111" t="str">
        <f>VLOOKUP(Table1[[#This Row],[Product ID]],Table3[#All],3,FALSE)</f>
        <v>D</v>
      </c>
      <c r="N111">
        <f>VLOOKUP(Table1[[#This Row],[Product ID]],Table3[#All],4,FALSE)</f>
        <v>0.5</v>
      </c>
      <c r="O111">
        <f>VLOOKUP(Table1[[#This Row],[Product ID]],Table3[#All],5,FALSE)</f>
        <v>7.77</v>
      </c>
      <c r="P111">
        <f>Table1[[#This Row],[Quantity]]*Table1[[#This Row],[Unit Price]]</f>
        <v>7.77</v>
      </c>
    </row>
    <row r="112" spans="1:16" x14ac:dyDescent="0.3">
      <c r="A112" t="s">
        <v>1106</v>
      </c>
      <c r="B112" s="3">
        <v>44727</v>
      </c>
      <c r="C112" t="s">
        <v>1107</v>
      </c>
      <c r="D112" t="s">
        <v>6184</v>
      </c>
      <c r="E112">
        <v>3</v>
      </c>
      <c r="F112" t="str">
        <f>VLOOKUP(Table1[[#This Row],[Customer ID]],Table2[#All],2,FALSE)</f>
        <v>Marie-jeanne Redgrave</v>
      </c>
      <c r="G112" t="str">
        <f>VLOOKUP(Table1[[#This Row],[Customer ID]],Table2[#All],3,FALSE)</f>
        <v>mredgrave32@cargocollective.com</v>
      </c>
      <c r="H112" t="str">
        <f>VLOOKUP(Table1[[#This Row],[Customer ID]],Table2[#All],4,FALSE)</f>
        <v>+1 (413) 691-2892</v>
      </c>
      <c r="I112" t="str">
        <f>VLOOKUP(Table1[[#This Row],[Customer ID]],Table2[#All],6,FALSE)</f>
        <v>Springfield</v>
      </c>
      <c r="J112" s="1" t="str">
        <f>VLOOKUP(Table1[[#This Row],[Customer ID]],Table2[#All],7,FALSE)</f>
        <v>United States</v>
      </c>
      <c r="K112" s="1" t="str">
        <f>VLOOKUP(Table1[[#This Row],[Customer ID]],Table2[#All],9,FALSE)</f>
        <v>Yes</v>
      </c>
      <c r="L112" t="str">
        <f>VLOOKUP(Table1[[#This Row],[Product ID]],Table3[#All],2,FALSE)</f>
        <v>Exc</v>
      </c>
      <c r="M112" t="str">
        <f>VLOOKUP(Table1[[#This Row],[Product ID]],Table3[#All],3,FALSE)</f>
        <v>L</v>
      </c>
      <c r="N112">
        <f>VLOOKUP(Table1[[#This Row],[Product ID]],Table3[#All],4,FALSE)</f>
        <v>0.2</v>
      </c>
      <c r="O112">
        <f>VLOOKUP(Table1[[#This Row],[Product ID]],Table3[#All],5,FALSE)</f>
        <v>4.4550000000000001</v>
      </c>
      <c r="P112">
        <f>Table1[[#This Row],[Quantity]]*Table1[[#This Row],[Unit Price]]</f>
        <v>13.365</v>
      </c>
    </row>
    <row r="113" spans="1:16" x14ac:dyDescent="0.3">
      <c r="A113" t="s">
        <v>1112</v>
      </c>
      <c r="B113" s="3">
        <v>43642</v>
      </c>
      <c r="C113" t="s">
        <v>1113</v>
      </c>
      <c r="D113" t="s">
        <v>6172</v>
      </c>
      <c r="E113">
        <v>5</v>
      </c>
      <c r="F113" t="str">
        <f>VLOOKUP(Table1[[#This Row],[Customer ID]],Table2[#All],2,FALSE)</f>
        <v>Betty Fominov</v>
      </c>
      <c r="G113" t="str">
        <f>VLOOKUP(Table1[[#This Row],[Customer ID]],Table2[#All],3,FALSE)</f>
        <v>bfominov33@yale.edu</v>
      </c>
      <c r="H113">
        <f>VLOOKUP(Table1[[#This Row],[Customer ID]],Table2[#All],4,FALSE)</f>
        <v>0</v>
      </c>
      <c r="I113" t="str">
        <f>VLOOKUP(Table1[[#This Row],[Customer ID]],Table2[#All],6,FALSE)</f>
        <v>Pensacola</v>
      </c>
      <c r="J113" s="1" t="str">
        <f>VLOOKUP(Table1[[#This Row],[Customer ID]],Table2[#All],7,FALSE)</f>
        <v>United States</v>
      </c>
      <c r="K113" s="1" t="str">
        <f>VLOOKUP(Table1[[#This Row],[Customer ID]],Table2[#All],9,FALSE)</f>
        <v>No</v>
      </c>
      <c r="L113" t="str">
        <f>VLOOKUP(Table1[[#This Row],[Product ID]],Table3[#All],2,FALSE)</f>
        <v>Rob</v>
      </c>
      <c r="M113" t="str">
        <f>VLOOKUP(Table1[[#This Row],[Product ID]],Table3[#All],3,FALSE)</f>
        <v>D</v>
      </c>
      <c r="N113">
        <f>VLOOKUP(Table1[[#This Row],[Product ID]],Table3[#All],4,FALSE)</f>
        <v>0.5</v>
      </c>
      <c r="O113">
        <f>VLOOKUP(Table1[[#This Row],[Product ID]],Table3[#All],5,FALSE)</f>
        <v>5.3699999999999992</v>
      </c>
      <c r="P113">
        <f>Table1[[#This Row],[Quantity]]*Table1[[#This Row],[Unit Price]]</f>
        <v>26.849999999999994</v>
      </c>
    </row>
    <row r="114" spans="1:16" x14ac:dyDescent="0.3">
      <c r="A114" t="s">
        <v>1117</v>
      </c>
      <c r="B114" s="3">
        <v>44481</v>
      </c>
      <c r="C114" t="s">
        <v>1118</v>
      </c>
      <c r="D114" t="s">
        <v>6155</v>
      </c>
      <c r="E114">
        <v>1</v>
      </c>
      <c r="F114" t="str">
        <f>VLOOKUP(Table1[[#This Row],[Customer ID]],Table2[#All],2,FALSE)</f>
        <v>Shawnee Critchlow</v>
      </c>
      <c r="G114" t="str">
        <f>VLOOKUP(Table1[[#This Row],[Customer ID]],Table2[#All],3,FALSE)</f>
        <v>scritchlow34@un.org</v>
      </c>
      <c r="H114" t="str">
        <f>VLOOKUP(Table1[[#This Row],[Customer ID]],Table2[#All],4,FALSE)</f>
        <v>+1 (804) 428-7292</v>
      </c>
      <c r="I114" t="str">
        <f>VLOOKUP(Table1[[#This Row],[Customer ID]],Table2[#All],6,FALSE)</f>
        <v>Richmond</v>
      </c>
      <c r="J114" s="1" t="str">
        <f>VLOOKUP(Table1[[#This Row],[Customer ID]],Table2[#All],7,FALSE)</f>
        <v>United States</v>
      </c>
      <c r="K114" s="1" t="str">
        <f>VLOOKUP(Table1[[#This Row],[Customer ID]],Table2[#All],9,FALSE)</f>
        <v>No</v>
      </c>
      <c r="L114" t="str">
        <f>VLOOKUP(Table1[[#This Row],[Product ID]],Table3[#All],2,FALSE)</f>
        <v>Ara</v>
      </c>
      <c r="M114" t="str">
        <f>VLOOKUP(Table1[[#This Row],[Product ID]],Table3[#All],3,FALSE)</f>
        <v>M</v>
      </c>
      <c r="N114">
        <f>VLOOKUP(Table1[[#This Row],[Product ID]],Table3[#All],4,FALSE)</f>
        <v>1</v>
      </c>
      <c r="O114">
        <f>VLOOKUP(Table1[[#This Row],[Product ID]],Table3[#All],5,FALSE)</f>
        <v>11.25</v>
      </c>
      <c r="P114">
        <f>Table1[[#This Row],[Quantity]]*Table1[[#This Row],[Unit Price]]</f>
        <v>11.25</v>
      </c>
    </row>
    <row r="115" spans="1:16" x14ac:dyDescent="0.3">
      <c r="A115" t="s">
        <v>1123</v>
      </c>
      <c r="B115" s="3">
        <v>43556</v>
      </c>
      <c r="C115" t="s">
        <v>1124</v>
      </c>
      <c r="D115" t="s">
        <v>6162</v>
      </c>
      <c r="E115">
        <v>1</v>
      </c>
      <c r="F115" t="str">
        <f>VLOOKUP(Table1[[#This Row],[Customer ID]],Table2[#All],2,FALSE)</f>
        <v>Merrel Steptow</v>
      </c>
      <c r="G115" t="str">
        <f>VLOOKUP(Table1[[#This Row],[Customer ID]],Table2[#All],3,FALSE)</f>
        <v>msteptow35@earthlink.net</v>
      </c>
      <c r="H115" t="str">
        <f>VLOOKUP(Table1[[#This Row],[Customer ID]],Table2[#All],4,FALSE)</f>
        <v>+353 (266) 235-5189</v>
      </c>
      <c r="I115" t="str">
        <f>VLOOKUP(Table1[[#This Row],[Customer ID]],Table2[#All],6,FALSE)</f>
        <v>Cherryville</v>
      </c>
      <c r="J115" s="1" t="str">
        <f>VLOOKUP(Table1[[#This Row],[Customer ID]],Table2[#All],7,FALSE)</f>
        <v>Ireland</v>
      </c>
      <c r="K115" s="1" t="str">
        <f>VLOOKUP(Table1[[#This Row],[Customer ID]],Table2[#All],9,FALSE)</f>
        <v>No</v>
      </c>
      <c r="L115" t="str">
        <f>VLOOKUP(Table1[[#This Row],[Product ID]],Table3[#All],2,FALSE)</f>
        <v>Lib</v>
      </c>
      <c r="M115" t="str">
        <f>VLOOKUP(Table1[[#This Row],[Product ID]],Table3[#All],3,FALSE)</f>
        <v>M</v>
      </c>
      <c r="N115">
        <f>VLOOKUP(Table1[[#This Row],[Product ID]],Table3[#All],4,FALSE)</f>
        <v>1</v>
      </c>
      <c r="O115">
        <f>VLOOKUP(Table1[[#This Row],[Product ID]],Table3[#All],5,FALSE)</f>
        <v>14.55</v>
      </c>
      <c r="P115">
        <f>Table1[[#This Row],[Quantity]]*Table1[[#This Row],[Unit Price]]</f>
        <v>14.55</v>
      </c>
    </row>
    <row r="116" spans="1:16" x14ac:dyDescent="0.3">
      <c r="A116" t="s">
        <v>1129</v>
      </c>
      <c r="B116" s="3">
        <v>44265</v>
      </c>
      <c r="C116" t="s">
        <v>1130</v>
      </c>
      <c r="D116" t="s">
        <v>6178</v>
      </c>
      <c r="E116">
        <v>4</v>
      </c>
      <c r="F116" t="str">
        <f>VLOOKUP(Table1[[#This Row],[Customer ID]],Table2[#All],2,FALSE)</f>
        <v>Carmina Hubbuck</v>
      </c>
      <c r="G116">
        <f>VLOOKUP(Table1[[#This Row],[Customer ID]],Table2[#All],3,FALSE)</f>
        <v>0</v>
      </c>
      <c r="H116" t="str">
        <f>VLOOKUP(Table1[[#This Row],[Customer ID]],Table2[#All],4,FALSE)</f>
        <v>+1 (304) 532-7229</v>
      </c>
      <c r="I116" t="str">
        <f>VLOOKUP(Table1[[#This Row],[Customer ID]],Table2[#All],6,FALSE)</f>
        <v>Huntington</v>
      </c>
      <c r="J116" s="1" t="str">
        <f>VLOOKUP(Table1[[#This Row],[Customer ID]],Table2[#All],7,FALSE)</f>
        <v>United States</v>
      </c>
      <c r="K116" s="1" t="str">
        <f>VLOOKUP(Table1[[#This Row],[Customer ID]],Table2[#All],9,FALSE)</f>
        <v>No</v>
      </c>
      <c r="L116" t="str">
        <f>VLOOKUP(Table1[[#This Row],[Product ID]],Table3[#All],2,FALSE)</f>
        <v>Rob</v>
      </c>
      <c r="M116" t="str">
        <f>VLOOKUP(Table1[[#This Row],[Product ID]],Table3[#All],3,FALSE)</f>
        <v>L</v>
      </c>
      <c r="N116">
        <f>VLOOKUP(Table1[[#This Row],[Product ID]],Table3[#All],4,FALSE)</f>
        <v>0.2</v>
      </c>
      <c r="O116">
        <f>VLOOKUP(Table1[[#This Row],[Product ID]],Table3[#All],5,FALSE)</f>
        <v>3.5849999999999995</v>
      </c>
      <c r="P116">
        <f>Table1[[#This Row],[Quantity]]*Table1[[#This Row],[Unit Price]]</f>
        <v>14.339999999999998</v>
      </c>
    </row>
    <row r="117" spans="1:16" x14ac:dyDescent="0.3">
      <c r="A117" t="s">
        <v>1134</v>
      </c>
      <c r="B117" s="3">
        <v>43693</v>
      </c>
      <c r="C117" t="s">
        <v>1135</v>
      </c>
      <c r="D117" t="s">
        <v>6170</v>
      </c>
      <c r="E117">
        <v>1</v>
      </c>
      <c r="F117" t="str">
        <f>VLOOKUP(Table1[[#This Row],[Customer ID]],Table2[#All],2,FALSE)</f>
        <v>Ingeberg Mulliner</v>
      </c>
      <c r="G117" t="str">
        <f>VLOOKUP(Table1[[#This Row],[Customer ID]],Table2[#All],3,FALSE)</f>
        <v>imulliner37@pinterest.com</v>
      </c>
      <c r="H117" t="str">
        <f>VLOOKUP(Table1[[#This Row],[Customer ID]],Table2[#All],4,FALSE)</f>
        <v>+44 (331) 777-9556</v>
      </c>
      <c r="I117" t="str">
        <f>VLOOKUP(Table1[[#This Row],[Customer ID]],Table2[#All],6,FALSE)</f>
        <v>Birmingham</v>
      </c>
      <c r="J117" s="1" t="str">
        <f>VLOOKUP(Table1[[#This Row],[Customer ID]],Table2[#All],7,FALSE)</f>
        <v>United Kingdom</v>
      </c>
      <c r="K117" s="1" t="str">
        <f>VLOOKUP(Table1[[#This Row],[Customer ID]],Table2[#All],9,FALSE)</f>
        <v>No</v>
      </c>
      <c r="L117" t="str">
        <f>VLOOKUP(Table1[[#This Row],[Product ID]],Table3[#All],2,FALSE)</f>
        <v>Lib</v>
      </c>
      <c r="M117" t="str">
        <f>VLOOKUP(Table1[[#This Row],[Product ID]],Table3[#All],3,FALSE)</f>
        <v>L</v>
      </c>
      <c r="N117">
        <f>VLOOKUP(Table1[[#This Row],[Product ID]],Table3[#All],4,FALSE)</f>
        <v>1</v>
      </c>
      <c r="O117">
        <f>VLOOKUP(Table1[[#This Row],[Product ID]],Table3[#All],5,FALSE)</f>
        <v>15.85</v>
      </c>
      <c r="P117">
        <f>Table1[[#This Row],[Quantity]]*Table1[[#This Row],[Unit Price]]</f>
        <v>15.85</v>
      </c>
    </row>
    <row r="118" spans="1:16" x14ac:dyDescent="0.3">
      <c r="A118" t="s">
        <v>1140</v>
      </c>
      <c r="B118" s="3">
        <v>44054</v>
      </c>
      <c r="C118" t="s">
        <v>1141</v>
      </c>
      <c r="D118" t="s">
        <v>6145</v>
      </c>
      <c r="E118">
        <v>4</v>
      </c>
      <c r="F118" t="str">
        <f>VLOOKUP(Table1[[#This Row],[Customer ID]],Table2[#All],2,FALSE)</f>
        <v>Geneva Standley</v>
      </c>
      <c r="G118" t="str">
        <f>VLOOKUP(Table1[[#This Row],[Customer ID]],Table2[#All],3,FALSE)</f>
        <v>gstandley38@dion.ne.jp</v>
      </c>
      <c r="H118" t="str">
        <f>VLOOKUP(Table1[[#This Row],[Customer ID]],Table2[#All],4,FALSE)</f>
        <v>+353 (521) 138-4331</v>
      </c>
      <c r="I118" t="str">
        <f>VLOOKUP(Table1[[#This Row],[Customer ID]],Table2[#All],6,FALSE)</f>
        <v>Killorglin</v>
      </c>
      <c r="J118" s="1" t="str">
        <f>VLOOKUP(Table1[[#This Row],[Customer ID]],Table2[#All],7,FALSE)</f>
        <v>Ireland</v>
      </c>
      <c r="K118" s="1" t="str">
        <f>VLOOKUP(Table1[[#This Row],[Customer ID]],Table2[#All],9,FALSE)</f>
        <v>Yes</v>
      </c>
      <c r="L118" t="str">
        <f>VLOOKUP(Table1[[#This Row],[Product ID]],Table3[#All],2,FALSE)</f>
        <v>Lib</v>
      </c>
      <c r="M118" t="str">
        <f>VLOOKUP(Table1[[#This Row],[Product ID]],Table3[#All],3,FALSE)</f>
        <v>L</v>
      </c>
      <c r="N118">
        <f>VLOOKUP(Table1[[#This Row],[Product ID]],Table3[#All],4,FALSE)</f>
        <v>0.2</v>
      </c>
      <c r="O118">
        <f>VLOOKUP(Table1[[#This Row],[Product ID]],Table3[#All],5,FALSE)</f>
        <v>4.7549999999999999</v>
      </c>
      <c r="P118">
        <f>Table1[[#This Row],[Quantity]]*Table1[[#This Row],[Unit Price]]</f>
        <v>19.02</v>
      </c>
    </row>
    <row r="119" spans="1:16" x14ac:dyDescent="0.3">
      <c r="A119" t="s">
        <v>1146</v>
      </c>
      <c r="B119" s="3">
        <v>44656</v>
      </c>
      <c r="C119" t="s">
        <v>1147</v>
      </c>
      <c r="D119" t="s">
        <v>6161</v>
      </c>
      <c r="E119">
        <v>4</v>
      </c>
      <c r="F119" t="str">
        <f>VLOOKUP(Table1[[#This Row],[Customer ID]],Table2[#All],2,FALSE)</f>
        <v>Brook Drage</v>
      </c>
      <c r="G119" t="str">
        <f>VLOOKUP(Table1[[#This Row],[Customer ID]],Table2[#All],3,FALSE)</f>
        <v>bdrage39@youku.com</v>
      </c>
      <c r="H119" t="str">
        <f>VLOOKUP(Table1[[#This Row],[Customer ID]],Table2[#All],4,FALSE)</f>
        <v>+1 (937) 566-3449</v>
      </c>
      <c r="I119" t="str">
        <f>VLOOKUP(Table1[[#This Row],[Customer ID]],Table2[#All],6,FALSE)</f>
        <v>Dayton</v>
      </c>
      <c r="J119" s="1" t="str">
        <f>VLOOKUP(Table1[[#This Row],[Customer ID]],Table2[#All],7,FALSE)</f>
        <v>United States</v>
      </c>
      <c r="K119" s="1" t="str">
        <f>VLOOKUP(Table1[[#This Row],[Customer ID]],Table2[#All],9,FALSE)</f>
        <v>No</v>
      </c>
      <c r="L119" t="str">
        <f>VLOOKUP(Table1[[#This Row],[Product ID]],Table3[#All],2,FALSE)</f>
        <v>Lib</v>
      </c>
      <c r="M119" t="str">
        <f>VLOOKUP(Table1[[#This Row],[Product ID]],Table3[#All],3,FALSE)</f>
        <v>L</v>
      </c>
      <c r="N119">
        <f>VLOOKUP(Table1[[#This Row],[Product ID]],Table3[#All],4,FALSE)</f>
        <v>0.5</v>
      </c>
      <c r="O119">
        <f>VLOOKUP(Table1[[#This Row],[Product ID]],Table3[#All],5,FALSE)</f>
        <v>9.51</v>
      </c>
      <c r="P119">
        <f>Table1[[#This Row],[Quantity]]*Table1[[#This Row],[Unit Price]]</f>
        <v>38.04</v>
      </c>
    </row>
    <row r="120" spans="1:16" x14ac:dyDescent="0.3">
      <c r="A120" t="s">
        <v>1152</v>
      </c>
      <c r="B120" s="3">
        <v>43760</v>
      </c>
      <c r="C120" t="s">
        <v>1153</v>
      </c>
      <c r="D120" t="s">
        <v>6144</v>
      </c>
      <c r="E120">
        <v>3</v>
      </c>
      <c r="F120" t="str">
        <f>VLOOKUP(Table1[[#This Row],[Customer ID]],Table2[#All],2,FALSE)</f>
        <v>Muffin Yallop</v>
      </c>
      <c r="G120" t="str">
        <f>VLOOKUP(Table1[[#This Row],[Customer ID]],Table2[#All],3,FALSE)</f>
        <v>myallop3a@fema.gov</v>
      </c>
      <c r="H120" t="str">
        <f>VLOOKUP(Table1[[#This Row],[Customer ID]],Table2[#All],4,FALSE)</f>
        <v>+1 (907) 267-1236</v>
      </c>
      <c r="I120" t="str">
        <f>VLOOKUP(Table1[[#This Row],[Customer ID]],Table2[#All],6,FALSE)</f>
        <v>Anchorage</v>
      </c>
      <c r="J120" s="1" t="str">
        <f>VLOOKUP(Table1[[#This Row],[Customer ID]],Table2[#All],7,FALSE)</f>
        <v>United States</v>
      </c>
      <c r="K120" s="1" t="str">
        <f>VLOOKUP(Table1[[#This Row],[Customer ID]],Table2[#All],9,FALSE)</f>
        <v>Yes</v>
      </c>
      <c r="L120" t="str">
        <f>VLOOKUP(Table1[[#This Row],[Product ID]],Table3[#All],2,FALSE)</f>
        <v>Exc</v>
      </c>
      <c r="M120" t="str">
        <f>VLOOKUP(Table1[[#This Row],[Product ID]],Table3[#All],3,FALSE)</f>
        <v>D</v>
      </c>
      <c r="N120">
        <f>VLOOKUP(Table1[[#This Row],[Product ID]],Table3[#All],4,FALSE)</f>
        <v>0.5</v>
      </c>
      <c r="O120">
        <f>VLOOKUP(Table1[[#This Row],[Product ID]],Table3[#All],5,FALSE)</f>
        <v>7.29</v>
      </c>
      <c r="P120">
        <f>Table1[[#This Row],[Quantity]]*Table1[[#This Row],[Unit Price]]</f>
        <v>21.87</v>
      </c>
    </row>
    <row r="121" spans="1:16" x14ac:dyDescent="0.3">
      <c r="A121" t="s">
        <v>1158</v>
      </c>
      <c r="B121" s="3">
        <v>44471</v>
      </c>
      <c r="C121" t="s">
        <v>1159</v>
      </c>
      <c r="D121" t="s">
        <v>6156</v>
      </c>
      <c r="E121">
        <v>1</v>
      </c>
      <c r="F121" t="str">
        <f>VLOOKUP(Table1[[#This Row],[Customer ID]],Table2[#All],2,FALSE)</f>
        <v>Cordi Switsur</v>
      </c>
      <c r="G121" t="str">
        <f>VLOOKUP(Table1[[#This Row],[Customer ID]],Table2[#All],3,FALSE)</f>
        <v>cswitsur3b@chronoengine.com</v>
      </c>
      <c r="H121" t="str">
        <f>VLOOKUP(Table1[[#This Row],[Customer ID]],Table2[#All],4,FALSE)</f>
        <v>+1 (615) 791-3142</v>
      </c>
      <c r="I121" t="str">
        <f>VLOOKUP(Table1[[#This Row],[Customer ID]],Table2[#All],6,FALSE)</f>
        <v>Nashville</v>
      </c>
      <c r="J121" s="1" t="str">
        <f>VLOOKUP(Table1[[#This Row],[Customer ID]],Table2[#All],7,FALSE)</f>
        <v>United States</v>
      </c>
      <c r="K121" s="1" t="str">
        <f>VLOOKUP(Table1[[#This Row],[Customer ID]],Table2[#All],9,FALSE)</f>
        <v>No</v>
      </c>
      <c r="L121" t="str">
        <f>VLOOKUP(Table1[[#This Row],[Product ID]],Table3[#All],2,FALSE)</f>
        <v>Exc</v>
      </c>
      <c r="M121" t="str">
        <f>VLOOKUP(Table1[[#This Row],[Product ID]],Table3[#All],3,FALSE)</f>
        <v>M</v>
      </c>
      <c r="N121">
        <f>VLOOKUP(Table1[[#This Row],[Product ID]],Table3[#All],4,FALSE)</f>
        <v>0.2</v>
      </c>
      <c r="O121">
        <f>VLOOKUP(Table1[[#This Row],[Product ID]],Table3[#All],5,FALSE)</f>
        <v>4.125</v>
      </c>
      <c r="P121">
        <f>Table1[[#This Row],[Quantity]]*Table1[[#This Row],[Unit Price]]</f>
        <v>4.125</v>
      </c>
    </row>
    <row r="122" spans="1:16" x14ac:dyDescent="0.3">
      <c r="A122" t="s">
        <v>1158</v>
      </c>
      <c r="B122" s="3">
        <v>44471</v>
      </c>
      <c r="C122" t="s">
        <v>1159</v>
      </c>
      <c r="D122" t="s">
        <v>6167</v>
      </c>
      <c r="E122">
        <v>1</v>
      </c>
      <c r="F122" t="str">
        <f>VLOOKUP(Table1[[#This Row],[Customer ID]],Table2[#All],2,FALSE)</f>
        <v>Cordi Switsur</v>
      </c>
      <c r="G122" t="str">
        <f>VLOOKUP(Table1[[#This Row],[Customer ID]],Table2[#All],3,FALSE)</f>
        <v>cswitsur3b@chronoengine.com</v>
      </c>
      <c r="H122" t="str">
        <f>VLOOKUP(Table1[[#This Row],[Customer ID]],Table2[#All],4,FALSE)</f>
        <v>+1 (615) 791-3142</v>
      </c>
      <c r="I122" t="str">
        <f>VLOOKUP(Table1[[#This Row],[Customer ID]],Table2[#All],6,FALSE)</f>
        <v>Nashville</v>
      </c>
      <c r="J122" s="1" t="str">
        <f>VLOOKUP(Table1[[#This Row],[Customer ID]],Table2[#All],7,FALSE)</f>
        <v>United States</v>
      </c>
      <c r="K122" s="1" t="str">
        <f>VLOOKUP(Table1[[#This Row],[Customer ID]],Table2[#All],9,FALSE)</f>
        <v>No</v>
      </c>
      <c r="L122" t="str">
        <f>VLOOKUP(Table1[[#This Row],[Product ID]],Table3[#All],2,FALSE)</f>
        <v>Ara</v>
      </c>
      <c r="M122" t="str">
        <f>VLOOKUP(Table1[[#This Row],[Product ID]],Table3[#All],3,FALSE)</f>
        <v>L</v>
      </c>
      <c r="N122">
        <f>VLOOKUP(Table1[[#This Row],[Product ID]],Table3[#All],4,FALSE)</f>
        <v>0.2</v>
      </c>
      <c r="O122">
        <f>VLOOKUP(Table1[[#This Row],[Product ID]],Table3[#All],5,FALSE)</f>
        <v>3.8849999999999998</v>
      </c>
      <c r="P122">
        <f>Table1[[#This Row],[Quantity]]*Table1[[#This Row],[Unit Price]]</f>
        <v>3.8849999999999998</v>
      </c>
    </row>
    <row r="123" spans="1:16" x14ac:dyDescent="0.3">
      <c r="A123" t="s">
        <v>1158</v>
      </c>
      <c r="B123" s="3">
        <v>44471</v>
      </c>
      <c r="C123" t="s">
        <v>1159</v>
      </c>
      <c r="D123" t="s">
        <v>6141</v>
      </c>
      <c r="E123">
        <v>5</v>
      </c>
      <c r="F123" t="str">
        <f>VLOOKUP(Table1[[#This Row],[Customer ID]],Table2[#All],2,FALSE)</f>
        <v>Cordi Switsur</v>
      </c>
      <c r="G123" t="str">
        <f>VLOOKUP(Table1[[#This Row],[Customer ID]],Table2[#All],3,FALSE)</f>
        <v>cswitsur3b@chronoengine.com</v>
      </c>
      <c r="H123" t="str">
        <f>VLOOKUP(Table1[[#This Row],[Customer ID]],Table2[#All],4,FALSE)</f>
        <v>+1 (615) 791-3142</v>
      </c>
      <c r="I123" t="str">
        <f>VLOOKUP(Table1[[#This Row],[Customer ID]],Table2[#All],6,FALSE)</f>
        <v>Nashville</v>
      </c>
      <c r="J123" s="1" t="str">
        <f>VLOOKUP(Table1[[#This Row],[Customer ID]],Table2[#All],7,FALSE)</f>
        <v>United States</v>
      </c>
      <c r="K123" s="1" t="str">
        <f>VLOOKUP(Table1[[#This Row],[Customer ID]],Table2[#All],9,FALSE)</f>
        <v>No</v>
      </c>
      <c r="L123" t="str">
        <f>VLOOKUP(Table1[[#This Row],[Product ID]],Table3[#All],2,FALSE)</f>
        <v>Exc</v>
      </c>
      <c r="M123" t="str">
        <f>VLOOKUP(Table1[[#This Row],[Product ID]],Table3[#All],3,FALSE)</f>
        <v>M</v>
      </c>
      <c r="N123">
        <f>VLOOKUP(Table1[[#This Row],[Product ID]],Table3[#All],4,FALSE)</f>
        <v>1</v>
      </c>
      <c r="O123">
        <f>VLOOKUP(Table1[[#This Row],[Product ID]],Table3[#All],5,FALSE)</f>
        <v>13.75</v>
      </c>
      <c r="P123">
        <f>Table1[[#This Row],[Quantity]]*Table1[[#This Row],[Unit Price]]</f>
        <v>68.75</v>
      </c>
    </row>
    <row r="124" spans="1:16" x14ac:dyDescent="0.3">
      <c r="A124" t="s">
        <v>1174</v>
      </c>
      <c r="B124" s="3">
        <v>44268</v>
      </c>
      <c r="C124" t="s">
        <v>1175</v>
      </c>
      <c r="D124" t="s">
        <v>6158</v>
      </c>
      <c r="E124">
        <v>4</v>
      </c>
      <c r="F124" t="str">
        <f>VLOOKUP(Table1[[#This Row],[Customer ID]],Table2[#All],2,FALSE)</f>
        <v>Mahala Ludwell</v>
      </c>
      <c r="G124" t="str">
        <f>VLOOKUP(Table1[[#This Row],[Customer ID]],Table2[#All],3,FALSE)</f>
        <v>mludwell3e@blogger.com</v>
      </c>
      <c r="H124" t="str">
        <f>VLOOKUP(Table1[[#This Row],[Customer ID]],Table2[#All],4,FALSE)</f>
        <v>+1 (303) 242-3542</v>
      </c>
      <c r="I124" t="str">
        <f>VLOOKUP(Table1[[#This Row],[Customer ID]],Table2[#All],6,FALSE)</f>
        <v>Denver</v>
      </c>
      <c r="J124" s="1" t="str">
        <f>VLOOKUP(Table1[[#This Row],[Customer ID]],Table2[#All],7,FALSE)</f>
        <v>United States</v>
      </c>
      <c r="K124" s="1" t="str">
        <f>VLOOKUP(Table1[[#This Row],[Customer ID]],Table2[#All],9,FALSE)</f>
        <v>Yes</v>
      </c>
      <c r="L124" t="str">
        <f>VLOOKUP(Table1[[#This Row],[Product ID]],Table3[#All],2,FALSE)</f>
        <v>Ara</v>
      </c>
      <c r="M124" t="str">
        <f>VLOOKUP(Table1[[#This Row],[Product ID]],Table3[#All],3,FALSE)</f>
        <v>D</v>
      </c>
      <c r="N124">
        <f>VLOOKUP(Table1[[#This Row],[Product ID]],Table3[#All],4,FALSE)</f>
        <v>0.5</v>
      </c>
      <c r="O124">
        <f>VLOOKUP(Table1[[#This Row],[Product ID]],Table3[#All],5,FALSE)</f>
        <v>5.97</v>
      </c>
      <c r="P124">
        <f>Table1[[#This Row],[Quantity]]*Table1[[#This Row],[Unit Price]]</f>
        <v>23.88</v>
      </c>
    </row>
    <row r="125" spans="1:16" x14ac:dyDescent="0.3">
      <c r="A125" t="s">
        <v>1180</v>
      </c>
      <c r="B125" s="3">
        <v>44724</v>
      </c>
      <c r="C125" t="s">
        <v>1181</v>
      </c>
      <c r="D125" t="s">
        <v>6164</v>
      </c>
      <c r="E125">
        <v>4</v>
      </c>
      <c r="F125" t="str">
        <f>VLOOKUP(Table1[[#This Row],[Customer ID]],Table2[#All],2,FALSE)</f>
        <v>Doll Beauchamp</v>
      </c>
      <c r="G125" t="str">
        <f>VLOOKUP(Table1[[#This Row],[Customer ID]],Table2[#All],3,FALSE)</f>
        <v>dbeauchamp3f@usda.gov</v>
      </c>
      <c r="H125" t="str">
        <f>VLOOKUP(Table1[[#This Row],[Customer ID]],Table2[#All],4,FALSE)</f>
        <v>+1 (203) 189-4256</v>
      </c>
      <c r="I125" t="str">
        <f>VLOOKUP(Table1[[#This Row],[Customer ID]],Table2[#All],6,FALSE)</f>
        <v>Stamford</v>
      </c>
      <c r="J125" s="1" t="str">
        <f>VLOOKUP(Table1[[#This Row],[Customer ID]],Table2[#All],7,FALSE)</f>
        <v>United States</v>
      </c>
      <c r="K125" s="1" t="str">
        <f>VLOOKUP(Table1[[#This Row],[Customer ID]],Table2[#All],9,FALSE)</f>
        <v>No</v>
      </c>
      <c r="L125" t="str">
        <f>VLOOKUP(Table1[[#This Row],[Product ID]],Table3[#All],2,FALSE)</f>
        <v>Lib</v>
      </c>
      <c r="M125" t="str">
        <f>VLOOKUP(Table1[[#This Row],[Product ID]],Table3[#All],3,FALSE)</f>
        <v>L</v>
      </c>
      <c r="N125">
        <f>VLOOKUP(Table1[[#This Row],[Product ID]],Table3[#All],4,FALSE)</f>
        <v>2.5</v>
      </c>
      <c r="O125">
        <f>VLOOKUP(Table1[[#This Row],[Product ID]],Table3[#All],5,FALSE)</f>
        <v>36.454999999999998</v>
      </c>
      <c r="P125">
        <f>Table1[[#This Row],[Quantity]]*Table1[[#This Row],[Unit Price]]</f>
        <v>145.82</v>
      </c>
    </row>
    <row r="126" spans="1:16" x14ac:dyDescent="0.3">
      <c r="A126" t="s">
        <v>1186</v>
      </c>
      <c r="B126" s="3">
        <v>43582</v>
      </c>
      <c r="C126" t="s">
        <v>1187</v>
      </c>
      <c r="D126" t="s">
        <v>6159</v>
      </c>
      <c r="E126">
        <v>5</v>
      </c>
      <c r="F126" t="str">
        <f>VLOOKUP(Table1[[#This Row],[Customer ID]],Table2[#All],2,FALSE)</f>
        <v>Stanford Rodliff</v>
      </c>
      <c r="G126" t="str">
        <f>VLOOKUP(Table1[[#This Row],[Customer ID]],Table2[#All],3,FALSE)</f>
        <v>srodliff3g@ted.com</v>
      </c>
      <c r="H126" t="str">
        <f>VLOOKUP(Table1[[#This Row],[Customer ID]],Table2[#All],4,FALSE)</f>
        <v>+1 (757) 537-3012</v>
      </c>
      <c r="I126" t="str">
        <f>VLOOKUP(Table1[[#This Row],[Customer ID]],Table2[#All],6,FALSE)</f>
        <v>Newport News</v>
      </c>
      <c r="J126" s="1" t="str">
        <f>VLOOKUP(Table1[[#This Row],[Customer ID]],Table2[#All],7,FALSE)</f>
        <v>United States</v>
      </c>
      <c r="K126" s="1" t="str">
        <f>VLOOKUP(Table1[[#This Row],[Customer ID]],Table2[#All],9,FALSE)</f>
        <v>Yes</v>
      </c>
      <c r="L126" t="str">
        <f>VLOOKUP(Table1[[#This Row],[Product ID]],Table3[#All],2,FALSE)</f>
        <v>Lib</v>
      </c>
      <c r="M126" t="str">
        <f>VLOOKUP(Table1[[#This Row],[Product ID]],Table3[#All],3,FALSE)</f>
        <v>M</v>
      </c>
      <c r="N126">
        <f>VLOOKUP(Table1[[#This Row],[Product ID]],Table3[#All],4,FALSE)</f>
        <v>0.2</v>
      </c>
      <c r="O126">
        <f>VLOOKUP(Table1[[#This Row],[Product ID]],Table3[#All],5,FALSE)</f>
        <v>4.3650000000000002</v>
      </c>
      <c r="P126">
        <f>Table1[[#This Row],[Quantity]]*Table1[[#This Row],[Unit Price]]</f>
        <v>21.825000000000003</v>
      </c>
    </row>
    <row r="127" spans="1:16" x14ac:dyDescent="0.3">
      <c r="A127" t="s">
        <v>1192</v>
      </c>
      <c r="B127" s="3">
        <v>43608</v>
      </c>
      <c r="C127" t="s">
        <v>1193</v>
      </c>
      <c r="D127" t="s">
        <v>6160</v>
      </c>
      <c r="E127">
        <v>3</v>
      </c>
      <c r="F127" t="str">
        <f>VLOOKUP(Table1[[#This Row],[Customer ID]],Table2[#All],2,FALSE)</f>
        <v>Stevana Woodham</v>
      </c>
      <c r="G127" t="str">
        <f>VLOOKUP(Table1[[#This Row],[Customer ID]],Table2[#All],3,FALSE)</f>
        <v>swoodham3h@businesswire.com</v>
      </c>
      <c r="H127" t="str">
        <f>VLOOKUP(Table1[[#This Row],[Customer ID]],Table2[#All],4,FALSE)</f>
        <v>+353 (190) 188-4918</v>
      </c>
      <c r="I127" t="str">
        <f>VLOOKUP(Table1[[#This Row],[Customer ID]],Table2[#All],6,FALSE)</f>
        <v>Drumcondra</v>
      </c>
      <c r="J127" s="1" t="str">
        <f>VLOOKUP(Table1[[#This Row],[Customer ID]],Table2[#All],7,FALSE)</f>
        <v>Ireland</v>
      </c>
      <c r="K127" s="1" t="str">
        <f>VLOOKUP(Table1[[#This Row],[Customer ID]],Table2[#All],9,FALSE)</f>
        <v>Yes</v>
      </c>
      <c r="L127" t="str">
        <f>VLOOKUP(Table1[[#This Row],[Product ID]],Table3[#All],2,FALSE)</f>
        <v>Lib</v>
      </c>
      <c r="M127" t="str">
        <f>VLOOKUP(Table1[[#This Row],[Product ID]],Table3[#All],3,FALSE)</f>
        <v>M</v>
      </c>
      <c r="N127">
        <f>VLOOKUP(Table1[[#This Row],[Product ID]],Table3[#All],4,FALSE)</f>
        <v>0.5</v>
      </c>
      <c r="O127">
        <f>VLOOKUP(Table1[[#This Row],[Product ID]],Table3[#All],5,FALSE)</f>
        <v>8.73</v>
      </c>
      <c r="P127">
        <f>Table1[[#This Row],[Quantity]]*Table1[[#This Row],[Unit Price]]</f>
        <v>26.19</v>
      </c>
    </row>
    <row r="128" spans="1:16" x14ac:dyDescent="0.3">
      <c r="A128" t="s">
        <v>1198</v>
      </c>
      <c r="B128" s="3">
        <v>44026</v>
      </c>
      <c r="C128" t="s">
        <v>1199</v>
      </c>
      <c r="D128" t="s">
        <v>6155</v>
      </c>
      <c r="E128">
        <v>1</v>
      </c>
      <c r="F128" t="str">
        <f>VLOOKUP(Table1[[#This Row],[Customer ID]],Table2[#All],2,FALSE)</f>
        <v>Hewet Synnot</v>
      </c>
      <c r="G128" t="str">
        <f>VLOOKUP(Table1[[#This Row],[Customer ID]],Table2[#All],3,FALSE)</f>
        <v>hsynnot3i@about.com</v>
      </c>
      <c r="H128" t="str">
        <f>VLOOKUP(Table1[[#This Row],[Customer ID]],Table2[#All],4,FALSE)</f>
        <v>+1 (907) 245-0601</v>
      </c>
      <c r="I128" t="str">
        <f>VLOOKUP(Table1[[#This Row],[Customer ID]],Table2[#All],6,FALSE)</f>
        <v>Anchorage</v>
      </c>
      <c r="J128" s="1" t="str">
        <f>VLOOKUP(Table1[[#This Row],[Customer ID]],Table2[#All],7,FALSE)</f>
        <v>United States</v>
      </c>
      <c r="K128" s="1" t="str">
        <f>VLOOKUP(Table1[[#This Row],[Customer ID]],Table2[#All],9,FALSE)</f>
        <v>No</v>
      </c>
      <c r="L128" t="str">
        <f>VLOOKUP(Table1[[#This Row],[Product ID]],Table3[#All],2,FALSE)</f>
        <v>Ara</v>
      </c>
      <c r="M128" t="str">
        <f>VLOOKUP(Table1[[#This Row],[Product ID]],Table3[#All],3,FALSE)</f>
        <v>M</v>
      </c>
      <c r="N128">
        <f>VLOOKUP(Table1[[#This Row],[Product ID]],Table3[#All],4,FALSE)</f>
        <v>1</v>
      </c>
      <c r="O128">
        <f>VLOOKUP(Table1[[#This Row],[Product ID]],Table3[#All],5,FALSE)</f>
        <v>11.25</v>
      </c>
      <c r="P128">
        <f>Table1[[#This Row],[Quantity]]*Table1[[#This Row],[Unit Price]]</f>
        <v>11.25</v>
      </c>
    </row>
    <row r="129" spans="1:16" x14ac:dyDescent="0.3">
      <c r="A129" t="s">
        <v>1204</v>
      </c>
      <c r="B129" s="3">
        <v>44510</v>
      </c>
      <c r="C129" t="s">
        <v>1205</v>
      </c>
      <c r="D129" t="s">
        <v>6143</v>
      </c>
      <c r="E129">
        <v>6</v>
      </c>
      <c r="F129" t="str">
        <f>VLOOKUP(Table1[[#This Row],[Customer ID]],Table2[#All],2,FALSE)</f>
        <v>Raleigh Lepere</v>
      </c>
      <c r="G129" t="str">
        <f>VLOOKUP(Table1[[#This Row],[Customer ID]],Table2[#All],3,FALSE)</f>
        <v>rlepere3j@shop-pro.jp</v>
      </c>
      <c r="H129" t="str">
        <f>VLOOKUP(Table1[[#This Row],[Customer ID]],Table2[#All],4,FALSE)</f>
        <v>+353 (792) 857-4513</v>
      </c>
      <c r="I129" t="str">
        <f>VLOOKUP(Table1[[#This Row],[Customer ID]],Table2[#All],6,FALSE)</f>
        <v>Beaumont</v>
      </c>
      <c r="J129" s="1" t="str">
        <f>VLOOKUP(Table1[[#This Row],[Customer ID]],Table2[#All],7,FALSE)</f>
        <v>Ireland</v>
      </c>
      <c r="K129" s="1" t="str">
        <f>VLOOKUP(Table1[[#This Row],[Customer ID]],Table2[#All],9,FALSE)</f>
        <v>No</v>
      </c>
      <c r="L129" t="str">
        <f>VLOOKUP(Table1[[#This Row],[Product ID]],Table3[#All],2,FALSE)</f>
        <v>Lib</v>
      </c>
      <c r="M129" t="str">
        <f>VLOOKUP(Table1[[#This Row],[Product ID]],Table3[#All],3,FALSE)</f>
        <v>D</v>
      </c>
      <c r="N129">
        <f>VLOOKUP(Table1[[#This Row],[Product ID]],Table3[#All],4,FALSE)</f>
        <v>1</v>
      </c>
      <c r="O129">
        <f>VLOOKUP(Table1[[#This Row],[Product ID]],Table3[#All],5,FALSE)</f>
        <v>12.95</v>
      </c>
      <c r="P129">
        <f>Table1[[#This Row],[Quantity]]*Table1[[#This Row],[Unit Price]]</f>
        <v>77.699999999999989</v>
      </c>
    </row>
    <row r="130" spans="1:16" x14ac:dyDescent="0.3">
      <c r="A130" t="s">
        <v>1210</v>
      </c>
      <c r="B130" s="3">
        <v>44439</v>
      </c>
      <c r="C130" t="s">
        <v>1211</v>
      </c>
      <c r="D130" t="s">
        <v>6157</v>
      </c>
      <c r="E130">
        <v>1</v>
      </c>
      <c r="F130" t="str">
        <f>VLOOKUP(Table1[[#This Row],[Customer ID]],Table2[#All],2,FALSE)</f>
        <v>Timofei Woofinden</v>
      </c>
      <c r="G130" t="str">
        <f>VLOOKUP(Table1[[#This Row],[Customer ID]],Table2[#All],3,FALSE)</f>
        <v>twoofinden3k@businesswire.com</v>
      </c>
      <c r="H130" t="str">
        <f>VLOOKUP(Table1[[#This Row],[Customer ID]],Table2[#All],4,FALSE)</f>
        <v>+1 (701) 503-1067</v>
      </c>
      <c r="I130" t="str">
        <f>VLOOKUP(Table1[[#This Row],[Customer ID]],Table2[#All],6,FALSE)</f>
        <v>Fargo</v>
      </c>
      <c r="J130" s="1" t="str">
        <f>VLOOKUP(Table1[[#This Row],[Customer ID]],Table2[#All],7,FALSE)</f>
        <v>United States</v>
      </c>
      <c r="K130" s="1" t="str">
        <f>VLOOKUP(Table1[[#This Row],[Customer ID]],Table2[#All],9,FALSE)</f>
        <v>No</v>
      </c>
      <c r="L130" t="str">
        <f>VLOOKUP(Table1[[#This Row],[Product ID]],Table3[#All],2,FALSE)</f>
        <v>Ara</v>
      </c>
      <c r="M130" t="str">
        <f>VLOOKUP(Table1[[#This Row],[Product ID]],Table3[#All],3,FALSE)</f>
        <v>M</v>
      </c>
      <c r="N130">
        <f>VLOOKUP(Table1[[#This Row],[Product ID]],Table3[#All],4,FALSE)</f>
        <v>0.5</v>
      </c>
      <c r="O130">
        <f>VLOOKUP(Table1[[#This Row],[Product ID]],Table3[#All],5,FALSE)</f>
        <v>6.75</v>
      </c>
      <c r="P130">
        <f>Table1[[#This Row],[Quantity]]*Table1[[#This Row],[Unit Price]]</f>
        <v>6.75</v>
      </c>
    </row>
    <row r="131" spans="1:16" x14ac:dyDescent="0.3">
      <c r="A131" t="s">
        <v>1216</v>
      </c>
      <c r="B131" s="3">
        <v>43652</v>
      </c>
      <c r="C131" t="s">
        <v>1217</v>
      </c>
      <c r="D131" t="s">
        <v>6183</v>
      </c>
      <c r="E131">
        <v>1</v>
      </c>
      <c r="F131" t="str">
        <f>VLOOKUP(Table1[[#This Row],[Customer ID]],Table2[#All],2,FALSE)</f>
        <v>Evelina Dacca</v>
      </c>
      <c r="G131" t="str">
        <f>VLOOKUP(Table1[[#This Row],[Customer ID]],Table2[#All],3,FALSE)</f>
        <v>edacca3l@google.pl</v>
      </c>
      <c r="H131" t="str">
        <f>VLOOKUP(Table1[[#This Row],[Customer ID]],Table2[#All],4,FALSE)</f>
        <v>+1 (812) 921-5458</v>
      </c>
      <c r="I131" t="str">
        <f>VLOOKUP(Table1[[#This Row],[Customer ID]],Table2[#All],6,FALSE)</f>
        <v>Evansville</v>
      </c>
      <c r="J131" s="1" t="str">
        <f>VLOOKUP(Table1[[#This Row],[Customer ID]],Table2[#All],7,FALSE)</f>
        <v>United States</v>
      </c>
      <c r="K131" s="1" t="str">
        <f>VLOOKUP(Table1[[#This Row],[Customer ID]],Table2[#All],9,FALSE)</f>
        <v>Yes</v>
      </c>
      <c r="L131" t="str">
        <f>VLOOKUP(Table1[[#This Row],[Product ID]],Table3[#All],2,FALSE)</f>
        <v>Exc</v>
      </c>
      <c r="M131" t="str">
        <f>VLOOKUP(Table1[[#This Row],[Product ID]],Table3[#All],3,FALSE)</f>
        <v>D</v>
      </c>
      <c r="N131">
        <f>VLOOKUP(Table1[[#This Row],[Product ID]],Table3[#All],4,FALSE)</f>
        <v>1</v>
      </c>
      <c r="O131">
        <f>VLOOKUP(Table1[[#This Row],[Product ID]],Table3[#All],5,FALSE)</f>
        <v>12.15</v>
      </c>
      <c r="P131">
        <f>Table1[[#This Row],[Quantity]]*Table1[[#This Row],[Unit Price]]</f>
        <v>12.15</v>
      </c>
    </row>
    <row r="132" spans="1:16" x14ac:dyDescent="0.3">
      <c r="A132" t="s">
        <v>1222</v>
      </c>
      <c r="B132" s="3">
        <v>44624</v>
      </c>
      <c r="C132" t="s">
        <v>1223</v>
      </c>
      <c r="D132" t="s">
        <v>6182</v>
      </c>
      <c r="E132">
        <v>5</v>
      </c>
      <c r="F132" t="str">
        <f>VLOOKUP(Table1[[#This Row],[Customer ID]],Table2[#All],2,FALSE)</f>
        <v>Bidget Tremellier</v>
      </c>
      <c r="G132">
        <f>VLOOKUP(Table1[[#This Row],[Customer ID]],Table2[#All],3,FALSE)</f>
        <v>0</v>
      </c>
      <c r="H132" t="str">
        <f>VLOOKUP(Table1[[#This Row],[Customer ID]],Table2[#All],4,FALSE)</f>
        <v>+353 (900) 633-2359</v>
      </c>
      <c r="I132" t="str">
        <f>VLOOKUP(Table1[[#This Row],[Customer ID]],Table2[#All],6,FALSE)</f>
        <v>Cherryville</v>
      </c>
      <c r="J132" s="1" t="str">
        <f>VLOOKUP(Table1[[#This Row],[Customer ID]],Table2[#All],7,FALSE)</f>
        <v>Ireland</v>
      </c>
      <c r="K132" s="1" t="str">
        <f>VLOOKUP(Table1[[#This Row],[Customer ID]],Table2[#All],9,FALSE)</f>
        <v>Yes</v>
      </c>
      <c r="L132" t="str">
        <f>VLOOKUP(Table1[[#This Row],[Product ID]],Table3[#All],2,FALSE)</f>
        <v>Ara</v>
      </c>
      <c r="M132" t="str">
        <f>VLOOKUP(Table1[[#This Row],[Product ID]],Table3[#All],3,FALSE)</f>
        <v>L</v>
      </c>
      <c r="N132">
        <f>VLOOKUP(Table1[[#This Row],[Product ID]],Table3[#All],4,FALSE)</f>
        <v>2.5</v>
      </c>
      <c r="O132">
        <f>VLOOKUP(Table1[[#This Row],[Product ID]],Table3[#All],5,FALSE)</f>
        <v>29.784999999999997</v>
      </c>
      <c r="P132">
        <f>Table1[[#This Row],[Quantity]]*Table1[[#This Row],[Unit Price]]</f>
        <v>148.92499999999998</v>
      </c>
    </row>
    <row r="133" spans="1:16" x14ac:dyDescent="0.3">
      <c r="A133" t="s">
        <v>1227</v>
      </c>
      <c r="B133" s="3">
        <v>44196</v>
      </c>
      <c r="C133" t="s">
        <v>1228</v>
      </c>
      <c r="D133" t="s">
        <v>6144</v>
      </c>
      <c r="E133">
        <v>2</v>
      </c>
      <c r="F133" t="str">
        <f>VLOOKUP(Table1[[#This Row],[Customer ID]],Table2[#All],2,FALSE)</f>
        <v>Bobinette Hindsberg</v>
      </c>
      <c r="G133" t="str">
        <f>VLOOKUP(Table1[[#This Row],[Customer ID]],Table2[#All],3,FALSE)</f>
        <v>bhindsberg3n@blogs.com</v>
      </c>
      <c r="H133" t="str">
        <f>VLOOKUP(Table1[[#This Row],[Customer ID]],Table2[#All],4,FALSE)</f>
        <v>+1 (704) 888-5303</v>
      </c>
      <c r="I133" t="str">
        <f>VLOOKUP(Table1[[#This Row],[Customer ID]],Table2[#All],6,FALSE)</f>
        <v>Charlotte</v>
      </c>
      <c r="J133" s="1" t="str">
        <f>VLOOKUP(Table1[[#This Row],[Customer ID]],Table2[#All],7,FALSE)</f>
        <v>United States</v>
      </c>
      <c r="K133" s="1" t="str">
        <f>VLOOKUP(Table1[[#This Row],[Customer ID]],Table2[#All],9,FALSE)</f>
        <v>Yes</v>
      </c>
      <c r="L133" t="str">
        <f>VLOOKUP(Table1[[#This Row],[Product ID]],Table3[#All],2,FALSE)</f>
        <v>Exc</v>
      </c>
      <c r="M133" t="str">
        <f>VLOOKUP(Table1[[#This Row],[Product ID]],Table3[#All],3,FALSE)</f>
        <v>D</v>
      </c>
      <c r="N133">
        <f>VLOOKUP(Table1[[#This Row],[Product ID]],Table3[#All],4,FALSE)</f>
        <v>0.5</v>
      </c>
      <c r="O133">
        <f>VLOOKUP(Table1[[#This Row],[Product ID]],Table3[#All],5,FALSE)</f>
        <v>7.29</v>
      </c>
      <c r="P133">
        <f>Table1[[#This Row],[Quantity]]*Table1[[#This Row],[Unit Price]]</f>
        <v>14.58</v>
      </c>
    </row>
    <row r="134" spans="1:16" x14ac:dyDescent="0.3">
      <c r="A134" t="s">
        <v>1233</v>
      </c>
      <c r="B134" s="3">
        <v>44043</v>
      </c>
      <c r="C134" t="s">
        <v>1234</v>
      </c>
      <c r="D134" t="s">
        <v>6182</v>
      </c>
      <c r="E134">
        <v>5</v>
      </c>
      <c r="F134" t="str">
        <f>VLOOKUP(Table1[[#This Row],[Customer ID]],Table2[#All],2,FALSE)</f>
        <v>Osbert Robins</v>
      </c>
      <c r="G134" t="str">
        <f>VLOOKUP(Table1[[#This Row],[Customer ID]],Table2[#All],3,FALSE)</f>
        <v>orobins3o@salon.com</v>
      </c>
      <c r="H134" t="str">
        <f>VLOOKUP(Table1[[#This Row],[Customer ID]],Table2[#All],4,FALSE)</f>
        <v>+1 (256) 196-8054</v>
      </c>
      <c r="I134" t="str">
        <f>VLOOKUP(Table1[[#This Row],[Customer ID]],Table2[#All],6,FALSE)</f>
        <v>Huntsville</v>
      </c>
      <c r="J134" s="1" t="str">
        <f>VLOOKUP(Table1[[#This Row],[Customer ID]],Table2[#All],7,FALSE)</f>
        <v>United States</v>
      </c>
      <c r="K134" s="1" t="str">
        <f>VLOOKUP(Table1[[#This Row],[Customer ID]],Table2[#All],9,FALSE)</f>
        <v>Yes</v>
      </c>
      <c r="L134" t="str">
        <f>VLOOKUP(Table1[[#This Row],[Product ID]],Table3[#All],2,FALSE)</f>
        <v>Ara</v>
      </c>
      <c r="M134" t="str">
        <f>VLOOKUP(Table1[[#This Row],[Product ID]],Table3[#All],3,FALSE)</f>
        <v>L</v>
      </c>
      <c r="N134">
        <f>VLOOKUP(Table1[[#This Row],[Product ID]],Table3[#All],4,FALSE)</f>
        <v>2.5</v>
      </c>
      <c r="O134">
        <f>VLOOKUP(Table1[[#This Row],[Product ID]],Table3[#All],5,FALSE)</f>
        <v>29.784999999999997</v>
      </c>
      <c r="P134">
        <f>Table1[[#This Row],[Quantity]]*Table1[[#This Row],[Unit Price]]</f>
        <v>148.92499999999998</v>
      </c>
    </row>
    <row r="135" spans="1:16" x14ac:dyDescent="0.3">
      <c r="A135" t="s">
        <v>1239</v>
      </c>
      <c r="B135" s="3">
        <v>44340</v>
      </c>
      <c r="C135" t="s">
        <v>1240</v>
      </c>
      <c r="D135" t="s">
        <v>6143</v>
      </c>
      <c r="E135">
        <v>1</v>
      </c>
      <c r="F135" t="str">
        <f>VLOOKUP(Table1[[#This Row],[Customer ID]],Table2[#All],2,FALSE)</f>
        <v>Othello Syseland</v>
      </c>
      <c r="G135" t="str">
        <f>VLOOKUP(Table1[[#This Row],[Customer ID]],Table2[#All],3,FALSE)</f>
        <v>osyseland3p@independent.co.uk</v>
      </c>
      <c r="H135" t="str">
        <f>VLOOKUP(Table1[[#This Row],[Customer ID]],Table2[#All],4,FALSE)</f>
        <v>+1 (714) 895-0210</v>
      </c>
      <c r="I135" t="str">
        <f>VLOOKUP(Table1[[#This Row],[Customer ID]],Table2[#All],6,FALSE)</f>
        <v>Santa Ana</v>
      </c>
      <c r="J135" s="1" t="str">
        <f>VLOOKUP(Table1[[#This Row],[Customer ID]],Table2[#All],7,FALSE)</f>
        <v>United States</v>
      </c>
      <c r="K135" s="1" t="str">
        <f>VLOOKUP(Table1[[#This Row],[Customer ID]],Table2[#All],9,FALSE)</f>
        <v>No</v>
      </c>
      <c r="L135" t="str">
        <f>VLOOKUP(Table1[[#This Row],[Product ID]],Table3[#All],2,FALSE)</f>
        <v>Lib</v>
      </c>
      <c r="M135" t="str">
        <f>VLOOKUP(Table1[[#This Row],[Product ID]],Table3[#All],3,FALSE)</f>
        <v>D</v>
      </c>
      <c r="N135">
        <f>VLOOKUP(Table1[[#This Row],[Product ID]],Table3[#All],4,FALSE)</f>
        <v>1</v>
      </c>
      <c r="O135">
        <f>VLOOKUP(Table1[[#This Row],[Product ID]],Table3[#All],5,FALSE)</f>
        <v>12.95</v>
      </c>
      <c r="P135">
        <f>Table1[[#This Row],[Quantity]]*Table1[[#This Row],[Unit Price]]</f>
        <v>12.95</v>
      </c>
    </row>
    <row r="136" spans="1:16" x14ac:dyDescent="0.3">
      <c r="A136" t="s">
        <v>1245</v>
      </c>
      <c r="B136" s="3">
        <v>44758</v>
      </c>
      <c r="C136" t="s">
        <v>1246</v>
      </c>
      <c r="D136" t="s">
        <v>6166</v>
      </c>
      <c r="E136">
        <v>3</v>
      </c>
      <c r="F136" t="str">
        <f>VLOOKUP(Table1[[#This Row],[Customer ID]],Table2[#All],2,FALSE)</f>
        <v>Ewell Hanby</v>
      </c>
      <c r="G136">
        <f>VLOOKUP(Table1[[#This Row],[Customer ID]],Table2[#All],3,FALSE)</f>
        <v>0</v>
      </c>
      <c r="H136">
        <f>VLOOKUP(Table1[[#This Row],[Customer ID]],Table2[#All],4,FALSE)</f>
        <v>0</v>
      </c>
      <c r="I136" t="str">
        <f>VLOOKUP(Table1[[#This Row],[Customer ID]],Table2[#All],6,FALSE)</f>
        <v>Washington</v>
      </c>
      <c r="J136" s="1" t="str">
        <f>VLOOKUP(Table1[[#This Row],[Customer ID]],Table2[#All],7,FALSE)</f>
        <v>United States</v>
      </c>
      <c r="K136" s="1" t="str">
        <f>VLOOKUP(Table1[[#This Row],[Customer ID]],Table2[#All],9,FALSE)</f>
        <v>Yes</v>
      </c>
      <c r="L136" t="str">
        <f>VLOOKUP(Table1[[#This Row],[Product ID]],Table3[#All],2,FALSE)</f>
        <v>Exc</v>
      </c>
      <c r="M136" t="str">
        <f>VLOOKUP(Table1[[#This Row],[Product ID]],Table3[#All],3,FALSE)</f>
        <v>M</v>
      </c>
      <c r="N136">
        <f>VLOOKUP(Table1[[#This Row],[Product ID]],Table3[#All],4,FALSE)</f>
        <v>2.5</v>
      </c>
      <c r="O136">
        <f>VLOOKUP(Table1[[#This Row],[Product ID]],Table3[#All],5,FALSE)</f>
        <v>31.624999999999996</v>
      </c>
      <c r="P136">
        <f>Table1[[#This Row],[Quantity]]*Table1[[#This Row],[Unit Price]]</f>
        <v>94.874999999999986</v>
      </c>
    </row>
    <row r="137" spans="1:16" x14ac:dyDescent="0.3">
      <c r="A137" t="s">
        <v>1249</v>
      </c>
      <c r="B137" s="3">
        <v>44232</v>
      </c>
      <c r="C137" t="s">
        <v>976</v>
      </c>
      <c r="D137" t="s">
        <v>6180</v>
      </c>
      <c r="E137">
        <v>5</v>
      </c>
      <c r="F137" t="str">
        <f>VLOOKUP(Table1[[#This Row],[Customer ID]],Table2[#All],2,FALSE)</f>
        <v>Blancha McAmish</v>
      </c>
      <c r="G137" t="str">
        <f>VLOOKUP(Table1[[#This Row],[Customer ID]],Table2[#All],3,FALSE)</f>
        <v>bmcamish2e@tripadvisor.com</v>
      </c>
      <c r="H137">
        <f>VLOOKUP(Table1[[#This Row],[Customer ID]],Table2[#All],4,FALSE)</f>
        <v>0</v>
      </c>
      <c r="I137" t="str">
        <f>VLOOKUP(Table1[[#This Row],[Customer ID]],Table2[#All],6,FALSE)</f>
        <v>Oklahoma City</v>
      </c>
      <c r="J137" s="1" t="str">
        <f>VLOOKUP(Table1[[#This Row],[Customer ID]],Table2[#All],7,FALSE)</f>
        <v>United States</v>
      </c>
      <c r="K137" s="1" t="str">
        <f>VLOOKUP(Table1[[#This Row],[Customer ID]],Table2[#All],9,FALSE)</f>
        <v>Yes</v>
      </c>
      <c r="L137" t="str">
        <f>VLOOKUP(Table1[[#This Row],[Product ID]],Table3[#All],2,FALSE)</f>
        <v>Ara</v>
      </c>
      <c r="M137" t="str">
        <f>VLOOKUP(Table1[[#This Row],[Product ID]],Table3[#All],3,FALSE)</f>
        <v>L</v>
      </c>
      <c r="N137">
        <f>VLOOKUP(Table1[[#This Row],[Product ID]],Table3[#All],4,FALSE)</f>
        <v>0.5</v>
      </c>
      <c r="O137">
        <f>VLOOKUP(Table1[[#This Row],[Product ID]],Table3[#All],5,FALSE)</f>
        <v>7.77</v>
      </c>
      <c r="P137">
        <f>Table1[[#This Row],[Quantity]]*Table1[[#This Row],[Unit Price]]</f>
        <v>38.849999999999994</v>
      </c>
    </row>
    <row r="138" spans="1:16" x14ac:dyDescent="0.3">
      <c r="A138" t="s">
        <v>1255</v>
      </c>
      <c r="B138" s="3">
        <v>44406</v>
      </c>
      <c r="C138" t="s">
        <v>1256</v>
      </c>
      <c r="D138" t="s">
        <v>6154</v>
      </c>
      <c r="E138">
        <v>4</v>
      </c>
      <c r="F138" t="str">
        <f>VLOOKUP(Table1[[#This Row],[Customer ID]],Table2[#All],2,FALSE)</f>
        <v>Lowell Keenleyside</v>
      </c>
      <c r="G138" t="str">
        <f>VLOOKUP(Table1[[#This Row],[Customer ID]],Table2[#All],3,FALSE)</f>
        <v>lkeenleyside3s@topsy.com</v>
      </c>
      <c r="H138" t="str">
        <f>VLOOKUP(Table1[[#This Row],[Customer ID]],Table2[#All],4,FALSE)</f>
        <v>+1 (636) 713-5124</v>
      </c>
      <c r="I138" t="str">
        <f>VLOOKUP(Table1[[#This Row],[Customer ID]],Table2[#All],6,FALSE)</f>
        <v>Saint Louis</v>
      </c>
      <c r="J138" s="1" t="str">
        <f>VLOOKUP(Table1[[#This Row],[Customer ID]],Table2[#All],7,FALSE)</f>
        <v>United States</v>
      </c>
      <c r="K138" s="1" t="str">
        <f>VLOOKUP(Table1[[#This Row],[Customer ID]],Table2[#All],9,FALSE)</f>
        <v>No</v>
      </c>
      <c r="L138" t="str">
        <f>VLOOKUP(Table1[[#This Row],[Product ID]],Table3[#All],2,FALSE)</f>
        <v>Ara</v>
      </c>
      <c r="M138" t="str">
        <f>VLOOKUP(Table1[[#This Row],[Product ID]],Table3[#All],3,FALSE)</f>
        <v>D</v>
      </c>
      <c r="N138">
        <f>VLOOKUP(Table1[[#This Row],[Product ID]],Table3[#All],4,FALSE)</f>
        <v>0.2</v>
      </c>
      <c r="O138">
        <f>VLOOKUP(Table1[[#This Row],[Product ID]],Table3[#All],5,FALSE)</f>
        <v>2.9849999999999999</v>
      </c>
      <c r="P138">
        <f>Table1[[#This Row],[Quantity]]*Table1[[#This Row],[Unit Price]]</f>
        <v>11.94</v>
      </c>
    </row>
    <row r="139" spans="1:16" x14ac:dyDescent="0.3">
      <c r="A139" t="s">
        <v>1261</v>
      </c>
      <c r="B139" s="3">
        <v>44637</v>
      </c>
      <c r="C139" t="s">
        <v>1262</v>
      </c>
      <c r="D139" t="s">
        <v>6148</v>
      </c>
      <c r="E139">
        <v>3</v>
      </c>
      <c r="F139" t="str">
        <f>VLOOKUP(Table1[[#This Row],[Customer ID]],Table2[#All],2,FALSE)</f>
        <v>Elonore Joliffe</v>
      </c>
      <c r="G139">
        <f>VLOOKUP(Table1[[#This Row],[Customer ID]],Table2[#All],3,FALSE)</f>
        <v>0</v>
      </c>
      <c r="H139" t="str">
        <f>VLOOKUP(Table1[[#This Row],[Customer ID]],Table2[#All],4,FALSE)</f>
        <v>+353 (994) 611-5746</v>
      </c>
      <c r="I139" t="str">
        <f>VLOOKUP(Table1[[#This Row],[Customer ID]],Table2[#All],6,FALSE)</f>
        <v>Bailieborough</v>
      </c>
      <c r="J139" s="1" t="str">
        <f>VLOOKUP(Table1[[#This Row],[Customer ID]],Table2[#All],7,FALSE)</f>
        <v>Ireland</v>
      </c>
      <c r="K139" s="1" t="str">
        <f>VLOOKUP(Table1[[#This Row],[Customer ID]],Table2[#All],9,FALSE)</f>
        <v>No</v>
      </c>
      <c r="L139" t="str">
        <f>VLOOKUP(Table1[[#This Row],[Product ID]],Table3[#All],2,FALSE)</f>
        <v>Exc</v>
      </c>
      <c r="M139" t="str">
        <f>VLOOKUP(Table1[[#This Row],[Product ID]],Table3[#All],3,FALSE)</f>
        <v>L</v>
      </c>
      <c r="N139">
        <f>VLOOKUP(Table1[[#This Row],[Product ID]],Table3[#All],4,FALSE)</f>
        <v>2.5</v>
      </c>
      <c r="O139">
        <f>VLOOKUP(Table1[[#This Row],[Product ID]],Table3[#All],5,FALSE)</f>
        <v>34.154999999999994</v>
      </c>
      <c r="P139">
        <f>Table1[[#This Row],[Quantity]]*Table1[[#This Row],[Unit Price]]</f>
        <v>102.46499999999997</v>
      </c>
    </row>
    <row r="140" spans="1:16" x14ac:dyDescent="0.3">
      <c r="A140" t="s">
        <v>1266</v>
      </c>
      <c r="B140" s="3">
        <v>44238</v>
      </c>
      <c r="C140" t="s">
        <v>1267</v>
      </c>
      <c r="D140" t="s">
        <v>6183</v>
      </c>
      <c r="E140">
        <v>4</v>
      </c>
      <c r="F140" t="str">
        <f>VLOOKUP(Table1[[#This Row],[Customer ID]],Table2[#All],2,FALSE)</f>
        <v>Abraham Coleman</v>
      </c>
      <c r="G140">
        <f>VLOOKUP(Table1[[#This Row],[Customer ID]],Table2[#All],3,FALSE)</f>
        <v>0</v>
      </c>
      <c r="H140" t="str">
        <f>VLOOKUP(Table1[[#This Row],[Customer ID]],Table2[#All],4,FALSE)</f>
        <v>+1 (808) 815-5051</v>
      </c>
      <c r="I140" t="str">
        <f>VLOOKUP(Table1[[#This Row],[Customer ID]],Table2[#All],6,FALSE)</f>
        <v>Honolulu</v>
      </c>
      <c r="J140" s="1" t="str">
        <f>VLOOKUP(Table1[[#This Row],[Customer ID]],Table2[#All],7,FALSE)</f>
        <v>United States</v>
      </c>
      <c r="K140" s="1" t="str">
        <f>VLOOKUP(Table1[[#This Row],[Customer ID]],Table2[#All],9,FALSE)</f>
        <v>No</v>
      </c>
      <c r="L140" t="str">
        <f>VLOOKUP(Table1[[#This Row],[Product ID]],Table3[#All],2,FALSE)</f>
        <v>Exc</v>
      </c>
      <c r="M140" t="str">
        <f>VLOOKUP(Table1[[#This Row],[Product ID]],Table3[#All],3,FALSE)</f>
        <v>D</v>
      </c>
      <c r="N140">
        <f>VLOOKUP(Table1[[#This Row],[Product ID]],Table3[#All],4,FALSE)</f>
        <v>1</v>
      </c>
      <c r="O140">
        <f>VLOOKUP(Table1[[#This Row],[Product ID]],Table3[#All],5,FALSE)</f>
        <v>12.15</v>
      </c>
      <c r="P140">
        <f>Table1[[#This Row],[Quantity]]*Table1[[#This Row],[Unit Price]]</f>
        <v>48.6</v>
      </c>
    </row>
    <row r="141" spans="1:16" x14ac:dyDescent="0.3">
      <c r="A141" t="s">
        <v>1271</v>
      </c>
      <c r="B141" s="3">
        <v>43509</v>
      </c>
      <c r="C141" t="s">
        <v>1272</v>
      </c>
      <c r="D141" t="s">
        <v>6143</v>
      </c>
      <c r="E141">
        <v>6</v>
      </c>
      <c r="F141" t="str">
        <f>VLOOKUP(Table1[[#This Row],[Customer ID]],Table2[#All],2,FALSE)</f>
        <v>Rivy Farington</v>
      </c>
      <c r="G141">
        <f>VLOOKUP(Table1[[#This Row],[Customer ID]],Table2[#All],3,FALSE)</f>
        <v>0</v>
      </c>
      <c r="H141" t="str">
        <f>VLOOKUP(Table1[[#This Row],[Customer ID]],Table2[#All],4,FALSE)</f>
        <v>+1 (951) 638-0879</v>
      </c>
      <c r="I141" t="str">
        <f>VLOOKUP(Table1[[#This Row],[Customer ID]],Table2[#All],6,FALSE)</f>
        <v>Corona</v>
      </c>
      <c r="J141" s="1" t="str">
        <f>VLOOKUP(Table1[[#This Row],[Customer ID]],Table2[#All],7,FALSE)</f>
        <v>United States</v>
      </c>
      <c r="K141" s="1" t="str">
        <f>VLOOKUP(Table1[[#This Row],[Customer ID]],Table2[#All],9,FALSE)</f>
        <v>Yes</v>
      </c>
      <c r="L141" t="str">
        <f>VLOOKUP(Table1[[#This Row],[Product ID]],Table3[#All],2,FALSE)</f>
        <v>Lib</v>
      </c>
      <c r="M141" t="str">
        <f>VLOOKUP(Table1[[#This Row],[Product ID]],Table3[#All],3,FALSE)</f>
        <v>D</v>
      </c>
      <c r="N141">
        <f>VLOOKUP(Table1[[#This Row],[Product ID]],Table3[#All],4,FALSE)</f>
        <v>1</v>
      </c>
      <c r="O141">
        <f>VLOOKUP(Table1[[#This Row],[Product ID]],Table3[#All],5,FALSE)</f>
        <v>12.95</v>
      </c>
      <c r="P141">
        <f>Table1[[#This Row],[Quantity]]*Table1[[#This Row],[Unit Price]]</f>
        <v>77.699999999999989</v>
      </c>
    </row>
    <row r="142" spans="1:16" x14ac:dyDescent="0.3">
      <c r="A142" t="s">
        <v>1276</v>
      </c>
      <c r="B142" s="3">
        <v>44694</v>
      </c>
      <c r="C142" t="s">
        <v>1277</v>
      </c>
      <c r="D142" t="s">
        <v>6165</v>
      </c>
      <c r="E142">
        <v>1</v>
      </c>
      <c r="F142" t="str">
        <f>VLOOKUP(Table1[[#This Row],[Customer ID]],Table2[#All],2,FALSE)</f>
        <v>Vallie Kundt</v>
      </c>
      <c r="G142" t="str">
        <f>VLOOKUP(Table1[[#This Row],[Customer ID]],Table2[#All],3,FALSE)</f>
        <v>vkundt3w@bigcartel.com</v>
      </c>
      <c r="H142" t="str">
        <f>VLOOKUP(Table1[[#This Row],[Customer ID]],Table2[#All],4,FALSE)</f>
        <v>+353 (472) 791-2507</v>
      </c>
      <c r="I142" t="str">
        <f>VLOOKUP(Table1[[#This Row],[Customer ID]],Table2[#All],6,FALSE)</f>
        <v>Ballivor</v>
      </c>
      <c r="J142" s="1" t="str">
        <f>VLOOKUP(Table1[[#This Row],[Customer ID]],Table2[#All],7,FALSE)</f>
        <v>Ireland</v>
      </c>
      <c r="K142" s="1" t="str">
        <f>VLOOKUP(Table1[[#This Row],[Customer ID]],Table2[#All],9,FALSE)</f>
        <v>Yes</v>
      </c>
      <c r="L142" t="str">
        <f>VLOOKUP(Table1[[#This Row],[Product ID]],Table3[#All],2,FALSE)</f>
        <v>Lib</v>
      </c>
      <c r="M142" t="str">
        <f>VLOOKUP(Table1[[#This Row],[Product ID]],Table3[#All],3,FALSE)</f>
        <v>D</v>
      </c>
      <c r="N142">
        <f>VLOOKUP(Table1[[#This Row],[Product ID]],Table3[#All],4,FALSE)</f>
        <v>2.5</v>
      </c>
      <c r="O142">
        <f>VLOOKUP(Table1[[#This Row],[Product ID]],Table3[#All],5,FALSE)</f>
        <v>29.784999999999997</v>
      </c>
      <c r="P142">
        <f>Table1[[#This Row],[Quantity]]*Table1[[#This Row],[Unit Price]]</f>
        <v>29.784999999999997</v>
      </c>
    </row>
    <row r="143" spans="1:16" x14ac:dyDescent="0.3">
      <c r="A143" t="s">
        <v>1283</v>
      </c>
      <c r="B143" s="3">
        <v>43970</v>
      </c>
      <c r="C143" t="s">
        <v>1284</v>
      </c>
      <c r="D143" t="s">
        <v>6167</v>
      </c>
      <c r="E143">
        <v>4</v>
      </c>
      <c r="F143" t="str">
        <f>VLOOKUP(Table1[[#This Row],[Customer ID]],Table2[#All],2,FALSE)</f>
        <v>Boyd Bett</v>
      </c>
      <c r="G143" t="str">
        <f>VLOOKUP(Table1[[#This Row],[Customer ID]],Table2[#All],3,FALSE)</f>
        <v>bbett3x@google.de</v>
      </c>
      <c r="H143" t="str">
        <f>VLOOKUP(Table1[[#This Row],[Customer ID]],Table2[#All],4,FALSE)</f>
        <v>+1 (202) 632-9905</v>
      </c>
      <c r="I143" t="str">
        <f>VLOOKUP(Table1[[#This Row],[Customer ID]],Table2[#All],6,FALSE)</f>
        <v>Washington</v>
      </c>
      <c r="J143" s="1" t="str">
        <f>VLOOKUP(Table1[[#This Row],[Customer ID]],Table2[#All],7,FALSE)</f>
        <v>United States</v>
      </c>
      <c r="K143" s="1" t="str">
        <f>VLOOKUP(Table1[[#This Row],[Customer ID]],Table2[#All],9,FALSE)</f>
        <v>Yes</v>
      </c>
      <c r="L143" t="str">
        <f>VLOOKUP(Table1[[#This Row],[Product ID]],Table3[#All],2,FALSE)</f>
        <v>Ara</v>
      </c>
      <c r="M143" t="str">
        <f>VLOOKUP(Table1[[#This Row],[Product ID]],Table3[#All],3,FALSE)</f>
        <v>L</v>
      </c>
      <c r="N143">
        <f>VLOOKUP(Table1[[#This Row],[Product ID]],Table3[#All],4,FALSE)</f>
        <v>0.2</v>
      </c>
      <c r="O143">
        <f>VLOOKUP(Table1[[#This Row],[Product ID]],Table3[#All],5,FALSE)</f>
        <v>3.8849999999999998</v>
      </c>
      <c r="P143">
        <f>Table1[[#This Row],[Quantity]]*Table1[[#This Row],[Unit Price]]</f>
        <v>15.54</v>
      </c>
    </row>
    <row r="144" spans="1:16" x14ac:dyDescent="0.3">
      <c r="A144" t="s">
        <v>1289</v>
      </c>
      <c r="B144" s="3">
        <v>44678</v>
      </c>
      <c r="C144" t="s">
        <v>1290</v>
      </c>
      <c r="D144" t="s">
        <v>6148</v>
      </c>
      <c r="E144">
        <v>4</v>
      </c>
      <c r="F144" t="str">
        <f>VLOOKUP(Table1[[#This Row],[Customer ID]],Table2[#All],2,FALSE)</f>
        <v>Julio Armytage</v>
      </c>
      <c r="G144">
        <f>VLOOKUP(Table1[[#This Row],[Customer ID]],Table2[#All],3,FALSE)</f>
        <v>0</v>
      </c>
      <c r="H144">
        <f>VLOOKUP(Table1[[#This Row],[Customer ID]],Table2[#All],4,FALSE)</f>
        <v>0</v>
      </c>
      <c r="I144" t="str">
        <f>VLOOKUP(Table1[[#This Row],[Customer ID]],Table2[#All],6,FALSE)</f>
        <v>Portumna</v>
      </c>
      <c r="J144" s="1" t="str">
        <f>VLOOKUP(Table1[[#This Row],[Customer ID]],Table2[#All],7,FALSE)</f>
        <v>Ireland</v>
      </c>
      <c r="K144" s="1" t="str">
        <f>VLOOKUP(Table1[[#This Row],[Customer ID]],Table2[#All],9,FALSE)</f>
        <v>Yes</v>
      </c>
      <c r="L144" t="str">
        <f>VLOOKUP(Table1[[#This Row],[Product ID]],Table3[#All],2,FALSE)</f>
        <v>Exc</v>
      </c>
      <c r="M144" t="str">
        <f>VLOOKUP(Table1[[#This Row],[Product ID]],Table3[#All],3,FALSE)</f>
        <v>L</v>
      </c>
      <c r="N144">
        <f>VLOOKUP(Table1[[#This Row],[Product ID]],Table3[#All],4,FALSE)</f>
        <v>2.5</v>
      </c>
      <c r="O144">
        <f>VLOOKUP(Table1[[#This Row],[Product ID]],Table3[#All],5,FALSE)</f>
        <v>34.154999999999994</v>
      </c>
      <c r="P144">
        <f>Table1[[#This Row],[Quantity]]*Table1[[#This Row],[Unit Price]]</f>
        <v>136.61999999999998</v>
      </c>
    </row>
    <row r="145" spans="1:16" x14ac:dyDescent="0.3">
      <c r="A145" t="s">
        <v>1293</v>
      </c>
      <c r="B145" s="3">
        <v>44083</v>
      </c>
      <c r="C145" t="s">
        <v>1294</v>
      </c>
      <c r="D145" t="s">
        <v>6160</v>
      </c>
      <c r="E145">
        <v>2</v>
      </c>
      <c r="F145" t="str">
        <f>VLOOKUP(Table1[[#This Row],[Customer ID]],Table2[#All],2,FALSE)</f>
        <v>Deana Staite</v>
      </c>
      <c r="G145" t="str">
        <f>VLOOKUP(Table1[[#This Row],[Customer ID]],Table2[#All],3,FALSE)</f>
        <v>dstaite3z@scientificamerican.com</v>
      </c>
      <c r="H145" t="str">
        <f>VLOOKUP(Table1[[#This Row],[Customer ID]],Table2[#All],4,FALSE)</f>
        <v>+1 (713) 478-3937</v>
      </c>
      <c r="I145" t="str">
        <f>VLOOKUP(Table1[[#This Row],[Customer ID]],Table2[#All],6,FALSE)</f>
        <v>Houston</v>
      </c>
      <c r="J145" s="1" t="str">
        <f>VLOOKUP(Table1[[#This Row],[Customer ID]],Table2[#All],7,FALSE)</f>
        <v>United States</v>
      </c>
      <c r="K145" s="1" t="str">
        <f>VLOOKUP(Table1[[#This Row],[Customer ID]],Table2[#All],9,FALSE)</f>
        <v>No</v>
      </c>
      <c r="L145" t="str">
        <f>VLOOKUP(Table1[[#This Row],[Product ID]],Table3[#All],2,FALSE)</f>
        <v>Lib</v>
      </c>
      <c r="M145" t="str">
        <f>VLOOKUP(Table1[[#This Row],[Product ID]],Table3[#All],3,FALSE)</f>
        <v>M</v>
      </c>
      <c r="N145">
        <f>VLOOKUP(Table1[[#This Row],[Product ID]],Table3[#All],4,FALSE)</f>
        <v>0.5</v>
      </c>
      <c r="O145">
        <f>VLOOKUP(Table1[[#This Row],[Product ID]],Table3[#All],5,FALSE)</f>
        <v>8.73</v>
      </c>
      <c r="P145">
        <f>Table1[[#This Row],[Quantity]]*Table1[[#This Row],[Unit Price]]</f>
        <v>17.46</v>
      </c>
    </row>
    <row r="146" spans="1:16" x14ac:dyDescent="0.3">
      <c r="A146" t="s">
        <v>1299</v>
      </c>
      <c r="B146" s="3">
        <v>44265</v>
      </c>
      <c r="C146" t="s">
        <v>1300</v>
      </c>
      <c r="D146" t="s">
        <v>6148</v>
      </c>
      <c r="E146">
        <v>2</v>
      </c>
      <c r="F146" t="str">
        <f>VLOOKUP(Table1[[#This Row],[Customer ID]],Table2[#All],2,FALSE)</f>
        <v>Winn Keyse</v>
      </c>
      <c r="G146" t="str">
        <f>VLOOKUP(Table1[[#This Row],[Customer ID]],Table2[#All],3,FALSE)</f>
        <v>wkeyse40@apple.com</v>
      </c>
      <c r="H146" t="str">
        <f>VLOOKUP(Table1[[#This Row],[Customer ID]],Table2[#All],4,FALSE)</f>
        <v>+1 (650) 947-8867</v>
      </c>
      <c r="I146" t="str">
        <f>VLOOKUP(Table1[[#This Row],[Customer ID]],Table2[#All],6,FALSE)</f>
        <v>Orange</v>
      </c>
      <c r="J146" s="1" t="str">
        <f>VLOOKUP(Table1[[#This Row],[Customer ID]],Table2[#All],7,FALSE)</f>
        <v>United States</v>
      </c>
      <c r="K146" s="1" t="str">
        <f>VLOOKUP(Table1[[#This Row],[Customer ID]],Table2[#All],9,FALSE)</f>
        <v>Yes</v>
      </c>
      <c r="L146" t="str">
        <f>VLOOKUP(Table1[[#This Row],[Product ID]],Table3[#All],2,FALSE)</f>
        <v>Exc</v>
      </c>
      <c r="M146" t="str">
        <f>VLOOKUP(Table1[[#This Row],[Product ID]],Table3[#All],3,FALSE)</f>
        <v>L</v>
      </c>
      <c r="N146">
        <f>VLOOKUP(Table1[[#This Row],[Product ID]],Table3[#All],4,FALSE)</f>
        <v>2.5</v>
      </c>
      <c r="O146">
        <f>VLOOKUP(Table1[[#This Row],[Product ID]],Table3[#All],5,FALSE)</f>
        <v>34.154999999999994</v>
      </c>
      <c r="P146">
        <f>Table1[[#This Row],[Quantity]]*Table1[[#This Row],[Unit Price]]</f>
        <v>68.309999999999988</v>
      </c>
    </row>
    <row r="147" spans="1:16" x14ac:dyDescent="0.3">
      <c r="A147" t="s">
        <v>1305</v>
      </c>
      <c r="B147" s="3">
        <v>43562</v>
      </c>
      <c r="C147" t="s">
        <v>1306</v>
      </c>
      <c r="D147" t="s">
        <v>6159</v>
      </c>
      <c r="E147">
        <v>4</v>
      </c>
      <c r="F147" t="str">
        <f>VLOOKUP(Table1[[#This Row],[Customer ID]],Table2[#All],2,FALSE)</f>
        <v>Osmund Clausen-Thue</v>
      </c>
      <c r="G147" t="str">
        <f>VLOOKUP(Table1[[#This Row],[Customer ID]],Table2[#All],3,FALSE)</f>
        <v>oclausenthue41@marriott.com</v>
      </c>
      <c r="H147" t="str">
        <f>VLOOKUP(Table1[[#This Row],[Customer ID]],Table2[#All],4,FALSE)</f>
        <v>+1 (915) 558-6109</v>
      </c>
      <c r="I147" t="str">
        <f>VLOOKUP(Table1[[#This Row],[Customer ID]],Table2[#All],6,FALSE)</f>
        <v>El Paso</v>
      </c>
      <c r="J147" s="1" t="str">
        <f>VLOOKUP(Table1[[#This Row],[Customer ID]],Table2[#All],7,FALSE)</f>
        <v>United States</v>
      </c>
      <c r="K147" s="1" t="str">
        <f>VLOOKUP(Table1[[#This Row],[Customer ID]],Table2[#All],9,FALSE)</f>
        <v>No</v>
      </c>
      <c r="L147" t="str">
        <f>VLOOKUP(Table1[[#This Row],[Product ID]],Table3[#All],2,FALSE)</f>
        <v>Lib</v>
      </c>
      <c r="M147" t="str">
        <f>VLOOKUP(Table1[[#This Row],[Product ID]],Table3[#All],3,FALSE)</f>
        <v>M</v>
      </c>
      <c r="N147">
        <f>VLOOKUP(Table1[[#This Row],[Product ID]],Table3[#All],4,FALSE)</f>
        <v>0.2</v>
      </c>
      <c r="O147">
        <f>VLOOKUP(Table1[[#This Row],[Product ID]],Table3[#All],5,FALSE)</f>
        <v>4.3650000000000002</v>
      </c>
      <c r="P147">
        <f>Table1[[#This Row],[Quantity]]*Table1[[#This Row],[Unit Price]]</f>
        <v>17.46</v>
      </c>
    </row>
    <row r="148" spans="1:16" x14ac:dyDescent="0.3">
      <c r="A148" t="s">
        <v>1311</v>
      </c>
      <c r="B148" s="3">
        <v>44024</v>
      </c>
      <c r="C148" t="s">
        <v>1312</v>
      </c>
      <c r="D148" t="s">
        <v>6162</v>
      </c>
      <c r="E148">
        <v>3</v>
      </c>
      <c r="F148" t="str">
        <f>VLOOKUP(Table1[[#This Row],[Customer ID]],Table2[#All],2,FALSE)</f>
        <v>Leonore Francisco</v>
      </c>
      <c r="G148" t="str">
        <f>VLOOKUP(Table1[[#This Row],[Customer ID]],Table2[#All],3,FALSE)</f>
        <v>lfrancisco42@fema.gov</v>
      </c>
      <c r="H148" t="str">
        <f>VLOOKUP(Table1[[#This Row],[Customer ID]],Table2[#All],4,FALSE)</f>
        <v>+1 (775) 346-9758</v>
      </c>
      <c r="I148" t="str">
        <f>VLOOKUP(Table1[[#This Row],[Customer ID]],Table2[#All],6,FALSE)</f>
        <v>Carson City</v>
      </c>
      <c r="J148" s="1" t="str">
        <f>VLOOKUP(Table1[[#This Row],[Customer ID]],Table2[#All],7,FALSE)</f>
        <v>United States</v>
      </c>
      <c r="K148" s="1" t="str">
        <f>VLOOKUP(Table1[[#This Row],[Customer ID]],Table2[#All],9,FALSE)</f>
        <v>No</v>
      </c>
      <c r="L148" t="str">
        <f>VLOOKUP(Table1[[#This Row],[Product ID]],Table3[#All],2,FALSE)</f>
        <v>Lib</v>
      </c>
      <c r="M148" t="str">
        <f>VLOOKUP(Table1[[#This Row],[Product ID]],Table3[#All],3,FALSE)</f>
        <v>M</v>
      </c>
      <c r="N148">
        <f>VLOOKUP(Table1[[#This Row],[Product ID]],Table3[#All],4,FALSE)</f>
        <v>1</v>
      </c>
      <c r="O148">
        <f>VLOOKUP(Table1[[#This Row],[Product ID]],Table3[#All],5,FALSE)</f>
        <v>14.55</v>
      </c>
      <c r="P148">
        <f>Table1[[#This Row],[Quantity]]*Table1[[#This Row],[Unit Price]]</f>
        <v>43.650000000000006</v>
      </c>
    </row>
    <row r="149" spans="1:16" x14ac:dyDescent="0.3">
      <c r="A149" t="s">
        <v>1311</v>
      </c>
      <c r="B149" s="3">
        <v>44024</v>
      </c>
      <c r="C149" t="s">
        <v>1312</v>
      </c>
      <c r="D149" t="s">
        <v>6141</v>
      </c>
      <c r="E149">
        <v>2</v>
      </c>
      <c r="F149" t="str">
        <f>VLOOKUP(Table1[[#This Row],[Customer ID]],Table2[#All],2,FALSE)</f>
        <v>Leonore Francisco</v>
      </c>
      <c r="G149" t="str">
        <f>VLOOKUP(Table1[[#This Row],[Customer ID]],Table2[#All],3,FALSE)</f>
        <v>lfrancisco42@fema.gov</v>
      </c>
      <c r="H149" t="str">
        <f>VLOOKUP(Table1[[#This Row],[Customer ID]],Table2[#All],4,FALSE)</f>
        <v>+1 (775) 346-9758</v>
      </c>
      <c r="I149" t="str">
        <f>VLOOKUP(Table1[[#This Row],[Customer ID]],Table2[#All],6,FALSE)</f>
        <v>Carson City</v>
      </c>
      <c r="J149" s="1" t="str">
        <f>VLOOKUP(Table1[[#This Row],[Customer ID]],Table2[#All],7,FALSE)</f>
        <v>United States</v>
      </c>
      <c r="K149" s="1" t="str">
        <f>VLOOKUP(Table1[[#This Row],[Customer ID]],Table2[#All],9,FALSE)</f>
        <v>No</v>
      </c>
      <c r="L149" t="str">
        <f>VLOOKUP(Table1[[#This Row],[Product ID]],Table3[#All],2,FALSE)</f>
        <v>Exc</v>
      </c>
      <c r="M149" t="str">
        <f>VLOOKUP(Table1[[#This Row],[Product ID]],Table3[#All],3,FALSE)</f>
        <v>M</v>
      </c>
      <c r="N149">
        <f>VLOOKUP(Table1[[#This Row],[Product ID]],Table3[#All],4,FALSE)</f>
        <v>1</v>
      </c>
      <c r="O149">
        <f>VLOOKUP(Table1[[#This Row],[Product ID]],Table3[#All],5,FALSE)</f>
        <v>13.75</v>
      </c>
      <c r="P149">
        <f>Table1[[#This Row],[Quantity]]*Table1[[#This Row],[Unit Price]]</f>
        <v>27.5</v>
      </c>
    </row>
    <row r="150" spans="1:16" x14ac:dyDescent="0.3">
      <c r="A150" t="s">
        <v>1322</v>
      </c>
      <c r="B150" s="3">
        <v>44551</v>
      </c>
      <c r="C150" t="s">
        <v>1323</v>
      </c>
      <c r="D150" t="s">
        <v>6153</v>
      </c>
      <c r="E150">
        <v>5</v>
      </c>
      <c r="F150" t="str">
        <f>VLOOKUP(Table1[[#This Row],[Customer ID]],Table2[#All],2,FALSE)</f>
        <v>Giacobo Skingle</v>
      </c>
      <c r="G150" t="str">
        <f>VLOOKUP(Table1[[#This Row],[Customer ID]],Table2[#All],3,FALSE)</f>
        <v>gskingle44@clickbank.net</v>
      </c>
      <c r="H150" t="str">
        <f>VLOOKUP(Table1[[#This Row],[Customer ID]],Table2[#All],4,FALSE)</f>
        <v>+1 (801) 886-5886</v>
      </c>
      <c r="I150" t="str">
        <f>VLOOKUP(Table1[[#This Row],[Customer ID]],Table2[#All],6,FALSE)</f>
        <v>Provo</v>
      </c>
      <c r="J150" s="1" t="str">
        <f>VLOOKUP(Table1[[#This Row],[Customer ID]],Table2[#All],7,FALSE)</f>
        <v>United States</v>
      </c>
      <c r="K150" s="1" t="str">
        <f>VLOOKUP(Table1[[#This Row],[Customer ID]],Table2[#All],9,FALSE)</f>
        <v>Yes</v>
      </c>
      <c r="L150" t="str">
        <f>VLOOKUP(Table1[[#This Row],[Product ID]],Table3[#All],2,FALSE)</f>
        <v>Exc</v>
      </c>
      <c r="M150" t="str">
        <f>VLOOKUP(Table1[[#This Row],[Product ID]],Table3[#All],3,FALSE)</f>
        <v>D</v>
      </c>
      <c r="N150">
        <f>VLOOKUP(Table1[[#This Row],[Product ID]],Table3[#All],4,FALSE)</f>
        <v>0.2</v>
      </c>
      <c r="O150">
        <f>VLOOKUP(Table1[[#This Row],[Product ID]],Table3[#All],5,FALSE)</f>
        <v>3.645</v>
      </c>
      <c r="P150">
        <f>Table1[[#This Row],[Quantity]]*Table1[[#This Row],[Unit Price]]</f>
        <v>18.225000000000001</v>
      </c>
    </row>
    <row r="151" spans="1:16" x14ac:dyDescent="0.3">
      <c r="A151" t="s">
        <v>1328</v>
      </c>
      <c r="B151" s="3">
        <v>44108</v>
      </c>
      <c r="C151" t="s">
        <v>1329</v>
      </c>
      <c r="D151" t="s">
        <v>6175</v>
      </c>
      <c r="E151">
        <v>2</v>
      </c>
      <c r="F151" t="str">
        <f>VLOOKUP(Table1[[#This Row],[Customer ID]],Table2[#All],2,FALSE)</f>
        <v>Gerard Pirdy</v>
      </c>
      <c r="G151">
        <f>VLOOKUP(Table1[[#This Row],[Customer ID]],Table2[#All],3,FALSE)</f>
        <v>0</v>
      </c>
      <c r="H151" t="str">
        <f>VLOOKUP(Table1[[#This Row],[Customer ID]],Table2[#All],4,FALSE)</f>
        <v>+1 (305) 345-2788</v>
      </c>
      <c r="I151" t="str">
        <f>VLOOKUP(Table1[[#This Row],[Customer ID]],Table2[#All],6,FALSE)</f>
        <v>Boca Raton</v>
      </c>
      <c r="J151" s="1" t="str">
        <f>VLOOKUP(Table1[[#This Row],[Customer ID]],Table2[#All],7,FALSE)</f>
        <v>United States</v>
      </c>
      <c r="K151" s="1" t="str">
        <f>VLOOKUP(Table1[[#This Row],[Customer ID]],Table2[#All],9,FALSE)</f>
        <v>Yes</v>
      </c>
      <c r="L151" t="str">
        <f>VLOOKUP(Table1[[#This Row],[Product ID]],Table3[#All],2,FALSE)</f>
        <v>Ara</v>
      </c>
      <c r="M151" t="str">
        <f>VLOOKUP(Table1[[#This Row],[Product ID]],Table3[#All],3,FALSE)</f>
        <v>M</v>
      </c>
      <c r="N151">
        <f>VLOOKUP(Table1[[#This Row],[Product ID]],Table3[#All],4,FALSE)</f>
        <v>2.5</v>
      </c>
      <c r="O151">
        <f>VLOOKUP(Table1[[#This Row],[Product ID]],Table3[#All],5,FALSE)</f>
        <v>25.874999999999996</v>
      </c>
      <c r="P151">
        <f>Table1[[#This Row],[Quantity]]*Table1[[#This Row],[Unit Price]]</f>
        <v>51.749999999999993</v>
      </c>
    </row>
    <row r="152" spans="1:16" x14ac:dyDescent="0.3">
      <c r="A152" t="s">
        <v>1333</v>
      </c>
      <c r="B152" s="3">
        <v>44051</v>
      </c>
      <c r="C152" t="s">
        <v>1334</v>
      </c>
      <c r="D152" t="s">
        <v>6143</v>
      </c>
      <c r="E152">
        <v>1</v>
      </c>
      <c r="F152" t="str">
        <f>VLOOKUP(Table1[[#This Row],[Customer ID]],Table2[#All],2,FALSE)</f>
        <v>Jacinthe Balsillie</v>
      </c>
      <c r="G152" t="str">
        <f>VLOOKUP(Table1[[#This Row],[Customer ID]],Table2[#All],3,FALSE)</f>
        <v>jbalsillie46@princeton.edu</v>
      </c>
      <c r="H152" t="str">
        <f>VLOOKUP(Table1[[#This Row],[Customer ID]],Table2[#All],4,FALSE)</f>
        <v>+1 (540) 905-2213</v>
      </c>
      <c r="I152" t="str">
        <f>VLOOKUP(Table1[[#This Row],[Customer ID]],Table2[#All],6,FALSE)</f>
        <v>Roanoke</v>
      </c>
      <c r="J152" s="1" t="str">
        <f>VLOOKUP(Table1[[#This Row],[Customer ID]],Table2[#All],7,FALSE)</f>
        <v>United States</v>
      </c>
      <c r="K152" s="1" t="str">
        <f>VLOOKUP(Table1[[#This Row],[Customer ID]],Table2[#All],9,FALSE)</f>
        <v>Yes</v>
      </c>
      <c r="L152" t="str">
        <f>VLOOKUP(Table1[[#This Row],[Product ID]],Table3[#All],2,FALSE)</f>
        <v>Lib</v>
      </c>
      <c r="M152" t="str">
        <f>VLOOKUP(Table1[[#This Row],[Product ID]],Table3[#All],3,FALSE)</f>
        <v>D</v>
      </c>
      <c r="N152">
        <f>VLOOKUP(Table1[[#This Row],[Product ID]],Table3[#All],4,FALSE)</f>
        <v>1</v>
      </c>
      <c r="O152">
        <f>VLOOKUP(Table1[[#This Row],[Product ID]],Table3[#All],5,FALSE)</f>
        <v>12.95</v>
      </c>
      <c r="P152">
        <f>Table1[[#This Row],[Quantity]]*Table1[[#This Row],[Unit Price]]</f>
        <v>12.95</v>
      </c>
    </row>
    <row r="153" spans="1:16" x14ac:dyDescent="0.3">
      <c r="A153" t="s">
        <v>1339</v>
      </c>
      <c r="B153" s="3">
        <v>44115</v>
      </c>
      <c r="C153" t="s">
        <v>1340</v>
      </c>
      <c r="D153" t="s">
        <v>6155</v>
      </c>
      <c r="E153">
        <v>3</v>
      </c>
      <c r="F153" t="str">
        <f>VLOOKUP(Table1[[#This Row],[Customer ID]],Table2[#All],2,FALSE)</f>
        <v>Quinton Fouracres</v>
      </c>
      <c r="G153">
        <f>VLOOKUP(Table1[[#This Row],[Customer ID]],Table2[#All],3,FALSE)</f>
        <v>0</v>
      </c>
      <c r="H153" t="str">
        <f>VLOOKUP(Table1[[#This Row],[Customer ID]],Table2[#All],4,FALSE)</f>
        <v>+1 (515) 508-1573</v>
      </c>
      <c r="I153" t="str">
        <f>VLOOKUP(Table1[[#This Row],[Customer ID]],Table2[#All],6,FALSE)</f>
        <v>Des Moines</v>
      </c>
      <c r="J153" s="1" t="str">
        <f>VLOOKUP(Table1[[#This Row],[Customer ID]],Table2[#All],7,FALSE)</f>
        <v>United States</v>
      </c>
      <c r="K153" s="1" t="str">
        <f>VLOOKUP(Table1[[#This Row],[Customer ID]],Table2[#All],9,FALSE)</f>
        <v>Yes</v>
      </c>
      <c r="L153" t="str">
        <f>VLOOKUP(Table1[[#This Row],[Product ID]],Table3[#All],2,FALSE)</f>
        <v>Ara</v>
      </c>
      <c r="M153" t="str">
        <f>VLOOKUP(Table1[[#This Row],[Product ID]],Table3[#All],3,FALSE)</f>
        <v>M</v>
      </c>
      <c r="N153">
        <f>VLOOKUP(Table1[[#This Row],[Product ID]],Table3[#All],4,FALSE)</f>
        <v>1</v>
      </c>
      <c r="O153">
        <f>VLOOKUP(Table1[[#This Row],[Product ID]],Table3[#All],5,FALSE)</f>
        <v>11.25</v>
      </c>
      <c r="P153">
        <f>Table1[[#This Row],[Quantity]]*Table1[[#This Row],[Unit Price]]</f>
        <v>33.75</v>
      </c>
    </row>
    <row r="154" spans="1:16" x14ac:dyDescent="0.3">
      <c r="A154" t="s">
        <v>1344</v>
      </c>
      <c r="B154" s="3">
        <v>44510</v>
      </c>
      <c r="C154" t="s">
        <v>1345</v>
      </c>
      <c r="D154" t="s">
        <v>6151</v>
      </c>
      <c r="E154">
        <v>3</v>
      </c>
      <c r="F154" t="str">
        <f>VLOOKUP(Table1[[#This Row],[Customer ID]],Table2[#All],2,FALSE)</f>
        <v>Bettina Leffek</v>
      </c>
      <c r="G154" t="str">
        <f>VLOOKUP(Table1[[#This Row],[Customer ID]],Table2[#All],3,FALSE)</f>
        <v>bleffek48@ning.com</v>
      </c>
      <c r="H154" t="str">
        <f>VLOOKUP(Table1[[#This Row],[Customer ID]],Table2[#All],4,FALSE)</f>
        <v>+1 (808) 815-3474</v>
      </c>
      <c r="I154" t="str">
        <f>VLOOKUP(Table1[[#This Row],[Customer ID]],Table2[#All],6,FALSE)</f>
        <v>Honolulu</v>
      </c>
      <c r="J154" s="1" t="str">
        <f>VLOOKUP(Table1[[#This Row],[Customer ID]],Table2[#All],7,FALSE)</f>
        <v>United States</v>
      </c>
      <c r="K154" s="1" t="str">
        <f>VLOOKUP(Table1[[#This Row],[Customer ID]],Table2[#All],9,FALSE)</f>
        <v>Yes</v>
      </c>
      <c r="L154" t="str">
        <f>VLOOKUP(Table1[[#This Row],[Product ID]],Table3[#All],2,FALSE)</f>
        <v>Rob</v>
      </c>
      <c r="M154" t="str">
        <f>VLOOKUP(Table1[[#This Row],[Product ID]],Table3[#All],3,FALSE)</f>
        <v>M</v>
      </c>
      <c r="N154">
        <f>VLOOKUP(Table1[[#This Row],[Product ID]],Table3[#All],4,FALSE)</f>
        <v>2.5</v>
      </c>
      <c r="O154">
        <f>VLOOKUP(Table1[[#This Row],[Product ID]],Table3[#All],5,FALSE)</f>
        <v>22.884999999999998</v>
      </c>
      <c r="P154">
        <f>Table1[[#This Row],[Quantity]]*Table1[[#This Row],[Unit Price]]</f>
        <v>68.655000000000001</v>
      </c>
    </row>
    <row r="155" spans="1:16" x14ac:dyDescent="0.3">
      <c r="A155" t="s">
        <v>1350</v>
      </c>
      <c r="B155" s="3">
        <v>44367</v>
      </c>
      <c r="C155" t="s">
        <v>1351</v>
      </c>
      <c r="D155" t="s">
        <v>6163</v>
      </c>
      <c r="E155">
        <v>1</v>
      </c>
      <c r="F155" t="str">
        <f>VLOOKUP(Table1[[#This Row],[Customer ID]],Table2[#All],2,FALSE)</f>
        <v>Hetti Penson</v>
      </c>
      <c r="G155">
        <f>VLOOKUP(Table1[[#This Row],[Customer ID]],Table2[#All],3,FALSE)</f>
        <v>0</v>
      </c>
      <c r="H155" t="str">
        <f>VLOOKUP(Table1[[#This Row],[Customer ID]],Table2[#All],4,FALSE)</f>
        <v>+1 (754) 664-6126</v>
      </c>
      <c r="I155" t="str">
        <f>VLOOKUP(Table1[[#This Row],[Customer ID]],Table2[#All],6,FALSE)</f>
        <v>Fort Lauderdale</v>
      </c>
      <c r="J155" s="1" t="str">
        <f>VLOOKUP(Table1[[#This Row],[Customer ID]],Table2[#All],7,FALSE)</f>
        <v>United States</v>
      </c>
      <c r="K155" s="1" t="str">
        <f>VLOOKUP(Table1[[#This Row],[Customer ID]],Table2[#All],9,FALSE)</f>
        <v>No</v>
      </c>
      <c r="L155" t="str">
        <f>VLOOKUP(Table1[[#This Row],[Product ID]],Table3[#All],2,FALSE)</f>
        <v>Rob</v>
      </c>
      <c r="M155" t="str">
        <f>VLOOKUP(Table1[[#This Row],[Product ID]],Table3[#All],3,FALSE)</f>
        <v>D</v>
      </c>
      <c r="N155">
        <f>VLOOKUP(Table1[[#This Row],[Product ID]],Table3[#All],4,FALSE)</f>
        <v>0.2</v>
      </c>
      <c r="O155">
        <f>VLOOKUP(Table1[[#This Row],[Product ID]],Table3[#All],5,FALSE)</f>
        <v>2.6849999999999996</v>
      </c>
      <c r="P155">
        <f>Table1[[#This Row],[Quantity]]*Table1[[#This Row],[Unit Price]]</f>
        <v>2.6849999999999996</v>
      </c>
    </row>
    <row r="156" spans="1:16" x14ac:dyDescent="0.3">
      <c r="A156" t="s">
        <v>1355</v>
      </c>
      <c r="B156" s="3">
        <v>44473</v>
      </c>
      <c r="C156" t="s">
        <v>1356</v>
      </c>
      <c r="D156" t="s">
        <v>6168</v>
      </c>
      <c r="E156">
        <v>5</v>
      </c>
      <c r="F156" t="str">
        <f>VLOOKUP(Table1[[#This Row],[Customer ID]],Table2[#All],2,FALSE)</f>
        <v>Jocko Pray</v>
      </c>
      <c r="G156" t="str">
        <f>VLOOKUP(Table1[[#This Row],[Customer ID]],Table2[#All],3,FALSE)</f>
        <v>jpray4a@youtube.com</v>
      </c>
      <c r="H156" t="str">
        <f>VLOOKUP(Table1[[#This Row],[Customer ID]],Table2[#All],4,FALSE)</f>
        <v>+1 (215) 771-6504</v>
      </c>
      <c r="I156" t="str">
        <f>VLOOKUP(Table1[[#This Row],[Customer ID]],Table2[#All],6,FALSE)</f>
        <v>Philadelphia</v>
      </c>
      <c r="J156" s="1" t="str">
        <f>VLOOKUP(Table1[[#This Row],[Customer ID]],Table2[#All],7,FALSE)</f>
        <v>United States</v>
      </c>
      <c r="K156" s="1" t="str">
        <f>VLOOKUP(Table1[[#This Row],[Customer ID]],Table2[#All],9,FALSE)</f>
        <v>No</v>
      </c>
      <c r="L156" t="str">
        <f>VLOOKUP(Table1[[#This Row],[Product ID]],Table3[#All],2,FALSE)</f>
        <v>Ara</v>
      </c>
      <c r="M156" t="str">
        <f>VLOOKUP(Table1[[#This Row],[Product ID]],Table3[#All],3,FALSE)</f>
        <v>D</v>
      </c>
      <c r="N156">
        <f>VLOOKUP(Table1[[#This Row],[Product ID]],Table3[#All],4,FALSE)</f>
        <v>2.5</v>
      </c>
      <c r="O156">
        <f>VLOOKUP(Table1[[#This Row],[Product ID]],Table3[#All],5,FALSE)</f>
        <v>22.884999999999998</v>
      </c>
      <c r="P156">
        <f>Table1[[#This Row],[Quantity]]*Table1[[#This Row],[Unit Price]]</f>
        <v>114.42499999999998</v>
      </c>
    </row>
    <row r="157" spans="1:16" x14ac:dyDescent="0.3">
      <c r="A157" t="s">
        <v>1361</v>
      </c>
      <c r="B157" s="3">
        <v>43640</v>
      </c>
      <c r="C157" t="s">
        <v>1362</v>
      </c>
      <c r="D157" t="s">
        <v>6175</v>
      </c>
      <c r="E157">
        <v>6</v>
      </c>
      <c r="F157" t="str">
        <f>VLOOKUP(Table1[[#This Row],[Customer ID]],Table2[#All],2,FALSE)</f>
        <v>Grete Holborn</v>
      </c>
      <c r="G157" t="str">
        <f>VLOOKUP(Table1[[#This Row],[Customer ID]],Table2[#All],3,FALSE)</f>
        <v>gholborn4b@ow.ly</v>
      </c>
      <c r="H157" t="str">
        <f>VLOOKUP(Table1[[#This Row],[Customer ID]],Table2[#All],4,FALSE)</f>
        <v>+1 (203) 577-5788</v>
      </c>
      <c r="I157" t="str">
        <f>VLOOKUP(Table1[[#This Row],[Customer ID]],Table2[#All],6,FALSE)</f>
        <v>Norwalk</v>
      </c>
      <c r="J157" s="1" t="str">
        <f>VLOOKUP(Table1[[#This Row],[Customer ID]],Table2[#All],7,FALSE)</f>
        <v>United States</v>
      </c>
      <c r="K157" s="1" t="str">
        <f>VLOOKUP(Table1[[#This Row],[Customer ID]],Table2[#All],9,FALSE)</f>
        <v>Yes</v>
      </c>
      <c r="L157" t="str">
        <f>VLOOKUP(Table1[[#This Row],[Product ID]],Table3[#All],2,FALSE)</f>
        <v>Ara</v>
      </c>
      <c r="M157" t="str">
        <f>VLOOKUP(Table1[[#This Row],[Product ID]],Table3[#All],3,FALSE)</f>
        <v>M</v>
      </c>
      <c r="N157">
        <f>VLOOKUP(Table1[[#This Row],[Product ID]],Table3[#All],4,FALSE)</f>
        <v>2.5</v>
      </c>
      <c r="O157">
        <f>VLOOKUP(Table1[[#This Row],[Product ID]],Table3[#All],5,FALSE)</f>
        <v>25.874999999999996</v>
      </c>
      <c r="P157">
        <f>Table1[[#This Row],[Quantity]]*Table1[[#This Row],[Unit Price]]</f>
        <v>155.24999999999997</v>
      </c>
    </row>
    <row r="158" spans="1:16" x14ac:dyDescent="0.3">
      <c r="A158" t="s">
        <v>1367</v>
      </c>
      <c r="B158" s="3">
        <v>43764</v>
      </c>
      <c r="C158" t="s">
        <v>1368</v>
      </c>
      <c r="D158" t="s">
        <v>6175</v>
      </c>
      <c r="E158">
        <v>3</v>
      </c>
      <c r="F158" t="str">
        <f>VLOOKUP(Table1[[#This Row],[Customer ID]],Table2[#All],2,FALSE)</f>
        <v>Fielding Keinrat</v>
      </c>
      <c r="G158" t="str">
        <f>VLOOKUP(Table1[[#This Row],[Customer ID]],Table2[#All],3,FALSE)</f>
        <v>fkeinrat4c@dailymail.co.uk</v>
      </c>
      <c r="H158" t="str">
        <f>VLOOKUP(Table1[[#This Row],[Customer ID]],Table2[#All],4,FALSE)</f>
        <v>+1 (817) 785-7050</v>
      </c>
      <c r="I158" t="str">
        <f>VLOOKUP(Table1[[#This Row],[Customer ID]],Table2[#All],6,FALSE)</f>
        <v>Arlington</v>
      </c>
      <c r="J158" s="1" t="str">
        <f>VLOOKUP(Table1[[#This Row],[Customer ID]],Table2[#All],7,FALSE)</f>
        <v>United States</v>
      </c>
      <c r="K158" s="1" t="str">
        <f>VLOOKUP(Table1[[#This Row],[Customer ID]],Table2[#All],9,FALSE)</f>
        <v>Yes</v>
      </c>
      <c r="L158" t="str">
        <f>VLOOKUP(Table1[[#This Row],[Product ID]],Table3[#All],2,FALSE)</f>
        <v>Ara</v>
      </c>
      <c r="M158" t="str">
        <f>VLOOKUP(Table1[[#This Row],[Product ID]],Table3[#All],3,FALSE)</f>
        <v>M</v>
      </c>
      <c r="N158">
        <f>VLOOKUP(Table1[[#This Row],[Product ID]],Table3[#All],4,FALSE)</f>
        <v>2.5</v>
      </c>
      <c r="O158">
        <f>VLOOKUP(Table1[[#This Row],[Product ID]],Table3[#All],5,FALSE)</f>
        <v>25.874999999999996</v>
      </c>
      <c r="P158">
        <f>Table1[[#This Row],[Quantity]]*Table1[[#This Row],[Unit Price]]</f>
        <v>77.624999999999986</v>
      </c>
    </row>
    <row r="159" spans="1:16" x14ac:dyDescent="0.3">
      <c r="A159" t="s">
        <v>1373</v>
      </c>
      <c r="B159" s="3">
        <v>44374</v>
      </c>
      <c r="C159" t="s">
        <v>1374</v>
      </c>
      <c r="D159" t="s">
        <v>6149</v>
      </c>
      <c r="E159">
        <v>3</v>
      </c>
      <c r="F159" t="str">
        <f>VLOOKUP(Table1[[#This Row],[Customer ID]],Table2[#All],2,FALSE)</f>
        <v>Paulo Yea</v>
      </c>
      <c r="G159" t="str">
        <f>VLOOKUP(Table1[[#This Row],[Customer ID]],Table2[#All],3,FALSE)</f>
        <v>pyea4d@aol.com</v>
      </c>
      <c r="H159" t="str">
        <f>VLOOKUP(Table1[[#This Row],[Customer ID]],Table2[#All],4,FALSE)</f>
        <v>+353 (885) 555-9183</v>
      </c>
      <c r="I159" t="str">
        <f>VLOOKUP(Table1[[#This Row],[Customer ID]],Table2[#All],6,FALSE)</f>
        <v>Ashford</v>
      </c>
      <c r="J159" s="1" t="str">
        <f>VLOOKUP(Table1[[#This Row],[Customer ID]],Table2[#All],7,FALSE)</f>
        <v>Ireland</v>
      </c>
      <c r="K159" s="1" t="str">
        <f>VLOOKUP(Table1[[#This Row],[Customer ID]],Table2[#All],9,FALSE)</f>
        <v>No</v>
      </c>
      <c r="L159" t="str">
        <f>VLOOKUP(Table1[[#This Row],[Product ID]],Table3[#All],2,FALSE)</f>
        <v>Rob</v>
      </c>
      <c r="M159" t="str">
        <f>VLOOKUP(Table1[[#This Row],[Product ID]],Table3[#All],3,FALSE)</f>
        <v>D</v>
      </c>
      <c r="N159">
        <f>VLOOKUP(Table1[[#This Row],[Product ID]],Table3[#All],4,FALSE)</f>
        <v>2.5</v>
      </c>
      <c r="O159">
        <f>VLOOKUP(Table1[[#This Row],[Product ID]],Table3[#All],5,FALSE)</f>
        <v>20.584999999999997</v>
      </c>
      <c r="P159">
        <f>Table1[[#This Row],[Quantity]]*Table1[[#This Row],[Unit Price]]</f>
        <v>61.754999999999995</v>
      </c>
    </row>
    <row r="160" spans="1:16" x14ac:dyDescent="0.3">
      <c r="A160" t="s">
        <v>1379</v>
      </c>
      <c r="B160" s="3">
        <v>43714</v>
      </c>
      <c r="C160" t="s">
        <v>1380</v>
      </c>
      <c r="D160" t="s">
        <v>6149</v>
      </c>
      <c r="E160">
        <v>6</v>
      </c>
      <c r="F160" t="str">
        <f>VLOOKUP(Table1[[#This Row],[Customer ID]],Table2[#All],2,FALSE)</f>
        <v>Say Risborough</v>
      </c>
      <c r="G160">
        <f>VLOOKUP(Table1[[#This Row],[Customer ID]],Table2[#All],3,FALSE)</f>
        <v>0</v>
      </c>
      <c r="H160" t="str">
        <f>VLOOKUP(Table1[[#This Row],[Customer ID]],Table2[#All],4,FALSE)</f>
        <v>+1 (423) 485-6650</v>
      </c>
      <c r="I160" t="str">
        <f>VLOOKUP(Table1[[#This Row],[Customer ID]],Table2[#All],6,FALSE)</f>
        <v>Chattanooga</v>
      </c>
      <c r="J160" s="1" t="str">
        <f>VLOOKUP(Table1[[#This Row],[Customer ID]],Table2[#All],7,FALSE)</f>
        <v>United States</v>
      </c>
      <c r="K160" s="1" t="str">
        <f>VLOOKUP(Table1[[#This Row],[Customer ID]],Table2[#All],9,FALSE)</f>
        <v>Yes</v>
      </c>
      <c r="L160" t="str">
        <f>VLOOKUP(Table1[[#This Row],[Product ID]],Table3[#All],2,FALSE)</f>
        <v>Rob</v>
      </c>
      <c r="M160" t="str">
        <f>VLOOKUP(Table1[[#This Row],[Product ID]],Table3[#All],3,FALSE)</f>
        <v>D</v>
      </c>
      <c r="N160">
        <f>VLOOKUP(Table1[[#This Row],[Product ID]],Table3[#All],4,FALSE)</f>
        <v>2.5</v>
      </c>
      <c r="O160">
        <f>VLOOKUP(Table1[[#This Row],[Product ID]],Table3[#All],5,FALSE)</f>
        <v>20.584999999999997</v>
      </c>
      <c r="P160">
        <f>Table1[[#This Row],[Quantity]]*Table1[[#This Row],[Unit Price]]</f>
        <v>123.50999999999999</v>
      </c>
    </row>
    <row r="161" spans="1:16" x14ac:dyDescent="0.3">
      <c r="A161" t="s">
        <v>1384</v>
      </c>
      <c r="B161" s="3">
        <v>44316</v>
      </c>
      <c r="C161" t="s">
        <v>1385</v>
      </c>
      <c r="D161" t="s">
        <v>6164</v>
      </c>
      <c r="E161">
        <v>6</v>
      </c>
      <c r="F161" t="str">
        <f>VLOOKUP(Table1[[#This Row],[Customer ID]],Table2[#All],2,FALSE)</f>
        <v>Alexa Sizey</v>
      </c>
      <c r="G161">
        <f>VLOOKUP(Table1[[#This Row],[Customer ID]],Table2[#All],3,FALSE)</f>
        <v>0</v>
      </c>
      <c r="H161" t="str">
        <f>VLOOKUP(Table1[[#This Row],[Customer ID]],Table2[#All],4,FALSE)</f>
        <v>+1 (503) 774-7836</v>
      </c>
      <c r="I161" t="str">
        <f>VLOOKUP(Table1[[#This Row],[Customer ID]],Table2[#All],6,FALSE)</f>
        <v>Portland</v>
      </c>
      <c r="J161" s="1" t="str">
        <f>VLOOKUP(Table1[[#This Row],[Customer ID]],Table2[#All],7,FALSE)</f>
        <v>United States</v>
      </c>
      <c r="K161" s="1" t="str">
        <f>VLOOKUP(Table1[[#This Row],[Customer ID]],Table2[#All],9,FALSE)</f>
        <v>No</v>
      </c>
      <c r="L161" t="str">
        <f>VLOOKUP(Table1[[#This Row],[Product ID]],Table3[#All],2,FALSE)</f>
        <v>Lib</v>
      </c>
      <c r="M161" t="str">
        <f>VLOOKUP(Table1[[#This Row],[Product ID]],Table3[#All],3,FALSE)</f>
        <v>L</v>
      </c>
      <c r="N161">
        <f>VLOOKUP(Table1[[#This Row],[Product ID]],Table3[#All],4,FALSE)</f>
        <v>2.5</v>
      </c>
      <c r="O161">
        <f>VLOOKUP(Table1[[#This Row],[Product ID]],Table3[#All],5,FALSE)</f>
        <v>36.454999999999998</v>
      </c>
      <c r="P161">
        <f>Table1[[#This Row],[Quantity]]*Table1[[#This Row],[Unit Price]]</f>
        <v>218.73</v>
      </c>
    </row>
    <row r="162" spans="1:16" x14ac:dyDescent="0.3">
      <c r="A162" t="s">
        <v>1389</v>
      </c>
      <c r="B162" s="3">
        <v>43837</v>
      </c>
      <c r="C162" t="s">
        <v>1390</v>
      </c>
      <c r="D162" t="s">
        <v>6139</v>
      </c>
      <c r="E162">
        <v>4</v>
      </c>
      <c r="F162" t="str">
        <f>VLOOKUP(Table1[[#This Row],[Customer ID]],Table2[#All],2,FALSE)</f>
        <v>Kari Swede</v>
      </c>
      <c r="G162" t="str">
        <f>VLOOKUP(Table1[[#This Row],[Customer ID]],Table2[#All],3,FALSE)</f>
        <v>kswede4g@addthis.com</v>
      </c>
      <c r="H162" t="str">
        <f>VLOOKUP(Table1[[#This Row],[Customer ID]],Table2[#All],4,FALSE)</f>
        <v>+1 (405) 535-0273</v>
      </c>
      <c r="I162" t="str">
        <f>VLOOKUP(Table1[[#This Row],[Customer ID]],Table2[#All],6,FALSE)</f>
        <v>Oklahoma City</v>
      </c>
      <c r="J162" s="1" t="str">
        <f>VLOOKUP(Table1[[#This Row],[Customer ID]],Table2[#All],7,FALSE)</f>
        <v>United States</v>
      </c>
      <c r="K162" s="1" t="str">
        <f>VLOOKUP(Table1[[#This Row],[Customer ID]],Table2[#All],9,FALSE)</f>
        <v>No</v>
      </c>
      <c r="L162" t="str">
        <f>VLOOKUP(Table1[[#This Row],[Product ID]],Table3[#All],2,FALSE)</f>
        <v>Exc</v>
      </c>
      <c r="M162" t="str">
        <f>VLOOKUP(Table1[[#This Row],[Product ID]],Table3[#All],3,FALSE)</f>
        <v>M</v>
      </c>
      <c r="N162">
        <f>VLOOKUP(Table1[[#This Row],[Product ID]],Table3[#All],4,FALSE)</f>
        <v>0.5</v>
      </c>
      <c r="O162">
        <f>VLOOKUP(Table1[[#This Row],[Product ID]],Table3[#All],5,FALSE)</f>
        <v>8.25</v>
      </c>
      <c r="P162">
        <f>Table1[[#This Row],[Quantity]]*Table1[[#This Row],[Unit Price]]</f>
        <v>33</v>
      </c>
    </row>
    <row r="163" spans="1:16" x14ac:dyDescent="0.3">
      <c r="A163" t="s">
        <v>1395</v>
      </c>
      <c r="B163" s="3">
        <v>44207</v>
      </c>
      <c r="C163" t="s">
        <v>1396</v>
      </c>
      <c r="D163" t="s">
        <v>6180</v>
      </c>
      <c r="E163">
        <v>3</v>
      </c>
      <c r="F163" t="str">
        <f>VLOOKUP(Table1[[#This Row],[Customer ID]],Table2[#All],2,FALSE)</f>
        <v>Leontine Rubrow</v>
      </c>
      <c r="G163" t="str">
        <f>VLOOKUP(Table1[[#This Row],[Customer ID]],Table2[#All],3,FALSE)</f>
        <v>lrubrow4h@microsoft.com</v>
      </c>
      <c r="H163" t="str">
        <f>VLOOKUP(Table1[[#This Row],[Customer ID]],Table2[#All],4,FALSE)</f>
        <v>+1 (202) 503-9022</v>
      </c>
      <c r="I163" t="str">
        <f>VLOOKUP(Table1[[#This Row],[Customer ID]],Table2[#All],6,FALSE)</f>
        <v>Washington</v>
      </c>
      <c r="J163" s="1" t="str">
        <f>VLOOKUP(Table1[[#This Row],[Customer ID]],Table2[#All],7,FALSE)</f>
        <v>United States</v>
      </c>
      <c r="K163" s="1" t="str">
        <f>VLOOKUP(Table1[[#This Row],[Customer ID]],Table2[#All],9,FALSE)</f>
        <v>No</v>
      </c>
      <c r="L163" t="str">
        <f>VLOOKUP(Table1[[#This Row],[Product ID]],Table3[#All],2,FALSE)</f>
        <v>Ara</v>
      </c>
      <c r="M163" t="str">
        <f>VLOOKUP(Table1[[#This Row],[Product ID]],Table3[#All],3,FALSE)</f>
        <v>L</v>
      </c>
      <c r="N163">
        <f>VLOOKUP(Table1[[#This Row],[Product ID]],Table3[#All],4,FALSE)</f>
        <v>0.5</v>
      </c>
      <c r="O163">
        <f>VLOOKUP(Table1[[#This Row],[Product ID]],Table3[#All],5,FALSE)</f>
        <v>7.77</v>
      </c>
      <c r="P163">
        <f>Table1[[#This Row],[Quantity]]*Table1[[#This Row],[Unit Price]]</f>
        <v>23.31</v>
      </c>
    </row>
    <row r="164" spans="1:16" x14ac:dyDescent="0.3">
      <c r="A164" t="s">
        <v>1401</v>
      </c>
      <c r="B164" s="3">
        <v>44515</v>
      </c>
      <c r="C164" t="s">
        <v>1402</v>
      </c>
      <c r="D164" t="s">
        <v>6144</v>
      </c>
      <c r="E164">
        <v>3</v>
      </c>
      <c r="F164" t="str">
        <f>VLOOKUP(Table1[[#This Row],[Customer ID]],Table2[#All],2,FALSE)</f>
        <v>Dottie Tift</v>
      </c>
      <c r="G164" t="str">
        <f>VLOOKUP(Table1[[#This Row],[Customer ID]],Table2[#All],3,FALSE)</f>
        <v>dtift4i@netvibes.com</v>
      </c>
      <c r="H164" t="str">
        <f>VLOOKUP(Table1[[#This Row],[Customer ID]],Table2[#All],4,FALSE)</f>
        <v>+1 (336) 766-8518</v>
      </c>
      <c r="I164" t="str">
        <f>VLOOKUP(Table1[[#This Row],[Customer ID]],Table2[#All],6,FALSE)</f>
        <v>Greensboro</v>
      </c>
      <c r="J164" s="1" t="str">
        <f>VLOOKUP(Table1[[#This Row],[Customer ID]],Table2[#All],7,FALSE)</f>
        <v>United States</v>
      </c>
      <c r="K164" s="1" t="str">
        <f>VLOOKUP(Table1[[#This Row],[Customer ID]],Table2[#All],9,FALSE)</f>
        <v>Yes</v>
      </c>
      <c r="L164" t="str">
        <f>VLOOKUP(Table1[[#This Row],[Product ID]],Table3[#All],2,FALSE)</f>
        <v>Exc</v>
      </c>
      <c r="M164" t="str">
        <f>VLOOKUP(Table1[[#This Row],[Product ID]],Table3[#All],3,FALSE)</f>
        <v>D</v>
      </c>
      <c r="N164">
        <f>VLOOKUP(Table1[[#This Row],[Product ID]],Table3[#All],4,FALSE)</f>
        <v>0.5</v>
      </c>
      <c r="O164">
        <f>VLOOKUP(Table1[[#This Row],[Product ID]],Table3[#All],5,FALSE)</f>
        <v>7.29</v>
      </c>
      <c r="P164">
        <f>Table1[[#This Row],[Quantity]]*Table1[[#This Row],[Unit Price]]</f>
        <v>21.87</v>
      </c>
    </row>
    <row r="165" spans="1:16" x14ac:dyDescent="0.3">
      <c r="A165" t="s">
        <v>1407</v>
      </c>
      <c r="B165" s="3">
        <v>43619</v>
      </c>
      <c r="C165" t="s">
        <v>1408</v>
      </c>
      <c r="D165" t="s">
        <v>6163</v>
      </c>
      <c r="E165">
        <v>6</v>
      </c>
      <c r="F165" t="str">
        <f>VLOOKUP(Table1[[#This Row],[Customer ID]],Table2[#All],2,FALSE)</f>
        <v>Gerardo Schonfeld</v>
      </c>
      <c r="G165" t="str">
        <f>VLOOKUP(Table1[[#This Row],[Customer ID]],Table2[#All],3,FALSE)</f>
        <v>gschonfeld4j@oracle.com</v>
      </c>
      <c r="H165" t="str">
        <f>VLOOKUP(Table1[[#This Row],[Customer ID]],Table2[#All],4,FALSE)</f>
        <v>+1 (571) 238-0580</v>
      </c>
      <c r="I165" t="str">
        <f>VLOOKUP(Table1[[#This Row],[Customer ID]],Table2[#All],6,FALSE)</f>
        <v>Alexandria</v>
      </c>
      <c r="J165" s="1" t="str">
        <f>VLOOKUP(Table1[[#This Row],[Customer ID]],Table2[#All],7,FALSE)</f>
        <v>United States</v>
      </c>
      <c r="K165" s="1" t="str">
        <f>VLOOKUP(Table1[[#This Row],[Customer ID]],Table2[#All],9,FALSE)</f>
        <v>No</v>
      </c>
      <c r="L165" t="str">
        <f>VLOOKUP(Table1[[#This Row],[Product ID]],Table3[#All],2,FALSE)</f>
        <v>Rob</v>
      </c>
      <c r="M165" t="str">
        <f>VLOOKUP(Table1[[#This Row],[Product ID]],Table3[#All],3,FALSE)</f>
        <v>D</v>
      </c>
      <c r="N165">
        <f>VLOOKUP(Table1[[#This Row],[Product ID]],Table3[#All],4,FALSE)</f>
        <v>0.2</v>
      </c>
      <c r="O165">
        <f>VLOOKUP(Table1[[#This Row],[Product ID]],Table3[#All],5,FALSE)</f>
        <v>2.6849999999999996</v>
      </c>
      <c r="P165">
        <f>Table1[[#This Row],[Quantity]]*Table1[[#This Row],[Unit Price]]</f>
        <v>16.11</v>
      </c>
    </row>
    <row r="166" spans="1:16" x14ac:dyDescent="0.3">
      <c r="A166" t="s">
        <v>1413</v>
      </c>
      <c r="B166" s="3">
        <v>44182</v>
      </c>
      <c r="C166" t="s">
        <v>1414</v>
      </c>
      <c r="D166" t="s">
        <v>6144</v>
      </c>
      <c r="E166">
        <v>4</v>
      </c>
      <c r="F166" t="str">
        <f>VLOOKUP(Table1[[#This Row],[Customer ID]],Table2[#All],2,FALSE)</f>
        <v>Claiborne Feye</v>
      </c>
      <c r="G166" t="str">
        <f>VLOOKUP(Table1[[#This Row],[Customer ID]],Table2[#All],3,FALSE)</f>
        <v>cfeye4k@google.co.jp</v>
      </c>
      <c r="H166" t="str">
        <f>VLOOKUP(Table1[[#This Row],[Customer ID]],Table2[#All],4,FALSE)</f>
        <v>+353 (471) 184-7815</v>
      </c>
      <c r="I166" t="str">
        <f>VLOOKUP(Table1[[#This Row],[Customer ID]],Table2[#All],6,FALSE)</f>
        <v>Castlebridge</v>
      </c>
      <c r="J166" s="1" t="str">
        <f>VLOOKUP(Table1[[#This Row],[Customer ID]],Table2[#All],7,FALSE)</f>
        <v>Ireland</v>
      </c>
      <c r="K166" s="1" t="str">
        <f>VLOOKUP(Table1[[#This Row],[Customer ID]],Table2[#All],9,FALSE)</f>
        <v>No</v>
      </c>
      <c r="L166" t="str">
        <f>VLOOKUP(Table1[[#This Row],[Product ID]],Table3[#All],2,FALSE)</f>
        <v>Exc</v>
      </c>
      <c r="M166" t="str">
        <f>VLOOKUP(Table1[[#This Row],[Product ID]],Table3[#All],3,FALSE)</f>
        <v>D</v>
      </c>
      <c r="N166">
        <f>VLOOKUP(Table1[[#This Row],[Product ID]],Table3[#All],4,FALSE)</f>
        <v>0.5</v>
      </c>
      <c r="O166">
        <f>VLOOKUP(Table1[[#This Row],[Product ID]],Table3[#All],5,FALSE)</f>
        <v>7.29</v>
      </c>
      <c r="P166">
        <f>Table1[[#This Row],[Quantity]]*Table1[[#This Row],[Unit Price]]</f>
        <v>29.16</v>
      </c>
    </row>
    <row r="167" spans="1:16" x14ac:dyDescent="0.3">
      <c r="A167" t="s">
        <v>1420</v>
      </c>
      <c r="B167" s="3">
        <v>44234</v>
      </c>
      <c r="C167" t="s">
        <v>1421</v>
      </c>
      <c r="D167" t="s">
        <v>6177</v>
      </c>
      <c r="E167">
        <v>6</v>
      </c>
      <c r="F167" t="str">
        <f>VLOOKUP(Table1[[#This Row],[Customer ID]],Table2[#All],2,FALSE)</f>
        <v>Mina Elstone</v>
      </c>
      <c r="G167">
        <f>VLOOKUP(Table1[[#This Row],[Customer ID]],Table2[#All],3,FALSE)</f>
        <v>0</v>
      </c>
      <c r="H167" t="str">
        <f>VLOOKUP(Table1[[#This Row],[Customer ID]],Table2[#All],4,FALSE)</f>
        <v>+1 (262) 320-1474</v>
      </c>
      <c r="I167" t="str">
        <f>VLOOKUP(Table1[[#This Row],[Customer ID]],Table2[#All],6,FALSE)</f>
        <v>Racine</v>
      </c>
      <c r="J167" s="1" t="str">
        <f>VLOOKUP(Table1[[#This Row],[Customer ID]],Table2[#All],7,FALSE)</f>
        <v>United States</v>
      </c>
      <c r="K167" s="1" t="str">
        <f>VLOOKUP(Table1[[#This Row],[Customer ID]],Table2[#All],9,FALSE)</f>
        <v>Yes</v>
      </c>
      <c r="L167" t="str">
        <f>VLOOKUP(Table1[[#This Row],[Product ID]],Table3[#All],2,FALSE)</f>
        <v>Rob</v>
      </c>
      <c r="M167" t="str">
        <f>VLOOKUP(Table1[[#This Row],[Product ID]],Table3[#All],3,FALSE)</f>
        <v>D</v>
      </c>
      <c r="N167">
        <f>VLOOKUP(Table1[[#This Row],[Product ID]],Table3[#All],4,FALSE)</f>
        <v>1</v>
      </c>
      <c r="O167">
        <f>VLOOKUP(Table1[[#This Row],[Product ID]],Table3[#All],5,FALSE)</f>
        <v>8.9499999999999993</v>
      </c>
      <c r="P167">
        <f>Table1[[#This Row],[Quantity]]*Table1[[#This Row],[Unit Price]]</f>
        <v>53.699999999999996</v>
      </c>
    </row>
    <row r="168" spans="1:16" x14ac:dyDescent="0.3">
      <c r="A168" t="s">
        <v>1425</v>
      </c>
      <c r="B168" s="3">
        <v>44270</v>
      </c>
      <c r="C168" t="s">
        <v>1426</v>
      </c>
      <c r="D168" t="s">
        <v>6172</v>
      </c>
      <c r="E168">
        <v>5</v>
      </c>
      <c r="F168" t="str">
        <f>VLOOKUP(Table1[[#This Row],[Customer ID]],Table2[#All],2,FALSE)</f>
        <v>Sherman Mewrcik</v>
      </c>
      <c r="G168">
        <f>VLOOKUP(Table1[[#This Row],[Customer ID]],Table2[#All],3,FALSE)</f>
        <v>0</v>
      </c>
      <c r="H168" t="str">
        <f>VLOOKUP(Table1[[#This Row],[Customer ID]],Table2[#All],4,FALSE)</f>
        <v>+1 (305) 419-8626</v>
      </c>
      <c r="I168" t="str">
        <f>VLOOKUP(Table1[[#This Row],[Customer ID]],Table2[#All],6,FALSE)</f>
        <v>Clearwater</v>
      </c>
      <c r="J168" s="1" t="str">
        <f>VLOOKUP(Table1[[#This Row],[Customer ID]],Table2[#All],7,FALSE)</f>
        <v>United States</v>
      </c>
      <c r="K168" s="1" t="str">
        <f>VLOOKUP(Table1[[#This Row],[Customer ID]],Table2[#All],9,FALSE)</f>
        <v>Yes</v>
      </c>
      <c r="L168" t="str">
        <f>VLOOKUP(Table1[[#This Row],[Product ID]],Table3[#All],2,FALSE)</f>
        <v>Rob</v>
      </c>
      <c r="M168" t="str">
        <f>VLOOKUP(Table1[[#This Row],[Product ID]],Table3[#All],3,FALSE)</f>
        <v>D</v>
      </c>
      <c r="N168">
        <f>VLOOKUP(Table1[[#This Row],[Product ID]],Table3[#All],4,FALSE)</f>
        <v>0.5</v>
      </c>
      <c r="O168">
        <f>VLOOKUP(Table1[[#This Row],[Product ID]],Table3[#All],5,FALSE)</f>
        <v>5.3699999999999992</v>
      </c>
      <c r="P168">
        <f>Table1[[#This Row],[Quantity]]*Table1[[#This Row],[Unit Price]]</f>
        <v>26.849999999999994</v>
      </c>
    </row>
    <row r="169" spans="1:16" x14ac:dyDescent="0.3">
      <c r="A169" t="s">
        <v>1430</v>
      </c>
      <c r="B169" s="3">
        <v>44777</v>
      </c>
      <c r="C169" t="s">
        <v>1431</v>
      </c>
      <c r="D169" t="s">
        <v>6139</v>
      </c>
      <c r="E169">
        <v>5</v>
      </c>
      <c r="F169" t="str">
        <f>VLOOKUP(Table1[[#This Row],[Customer ID]],Table2[#All],2,FALSE)</f>
        <v>Tamarah Fero</v>
      </c>
      <c r="G169" t="str">
        <f>VLOOKUP(Table1[[#This Row],[Customer ID]],Table2[#All],3,FALSE)</f>
        <v>tfero4n@comsenz.com</v>
      </c>
      <c r="H169" t="str">
        <f>VLOOKUP(Table1[[#This Row],[Customer ID]],Table2[#All],4,FALSE)</f>
        <v>+1 (262) 954-6859</v>
      </c>
      <c r="I169" t="str">
        <f>VLOOKUP(Table1[[#This Row],[Customer ID]],Table2[#All],6,FALSE)</f>
        <v>Racine</v>
      </c>
      <c r="J169" s="1" t="str">
        <f>VLOOKUP(Table1[[#This Row],[Customer ID]],Table2[#All],7,FALSE)</f>
        <v>United States</v>
      </c>
      <c r="K169" s="1" t="str">
        <f>VLOOKUP(Table1[[#This Row],[Customer ID]],Table2[#All],9,FALSE)</f>
        <v>Yes</v>
      </c>
      <c r="L169" t="str">
        <f>VLOOKUP(Table1[[#This Row],[Product ID]],Table3[#All],2,FALSE)</f>
        <v>Exc</v>
      </c>
      <c r="M169" t="str">
        <f>VLOOKUP(Table1[[#This Row],[Product ID]],Table3[#All],3,FALSE)</f>
        <v>M</v>
      </c>
      <c r="N169">
        <f>VLOOKUP(Table1[[#This Row],[Product ID]],Table3[#All],4,FALSE)</f>
        <v>0.5</v>
      </c>
      <c r="O169">
        <f>VLOOKUP(Table1[[#This Row],[Product ID]],Table3[#All],5,FALSE)</f>
        <v>8.25</v>
      </c>
      <c r="P169">
        <f>Table1[[#This Row],[Quantity]]*Table1[[#This Row],[Unit Price]]</f>
        <v>41.25</v>
      </c>
    </row>
    <row r="170" spans="1:16" x14ac:dyDescent="0.3">
      <c r="A170" t="s">
        <v>1436</v>
      </c>
      <c r="B170" s="3">
        <v>43484</v>
      </c>
      <c r="C170" t="s">
        <v>1437</v>
      </c>
      <c r="D170" t="s">
        <v>6157</v>
      </c>
      <c r="E170">
        <v>6</v>
      </c>
      <c r="F170" t="str">
        <f>VLOOKUP(Table1[[#This Row],[Customer ID]],Table2[#All],2,FALSE)</f>
        <v>Stanislaus Valsler</v>
      </c>
      <c r="G170">
        <f>VLOOKUP(Table1[[#This Row],[Customer ID]],Table2[#All],3,FALSE)</f>
        <v>0</v>
      </c>
      <c r="H170" t="str">
        <f>VLOOKUP(Table1[[#This Row],[Customer ID]],Table2[#All],4,FALSE)</f>
        <v>+353 (479) 865-9222</v>
      </c>
      <c r="I170" t="str">
        <f>VLOOKUP(Table1[[#This Row],[Customer ID]],Table2[#All],6,FALSE)</f>
        <v>Castlebridge</v>
      </c>
      <c r="J170" s="1" t="str">
        <f>VLOOKUP(Table1[[#This Row],[Customer ID]],Table2[#All],7,FALSE)</f>
        <v>Ireland</v>
      </c>
      <c r="K170" s="1" t="str">
        <f>VLOOKUP(Table1[[#This Row],[Customer ID]],Table2[#All],9,FALSE)</f>
        <v>No</v>
      </c>
      <c r="L170" t="str">
        <f>VLOOKUP(Table1[[#This Row],[Product ID]],Table3[#All],2,FALSE)</f>
        <v>Ara</v>
      </c>
      <c r="M170" t="str">
        <f>VLOOKUP(Table1[[#This Row],[Product ID]],Table3[#All],3,FALSE)</f>
        <v>M</v>
      </c>
      <c r="N170">
        <f>VLOOKUP(Table1[[#This Row],[Product ID]],Table3[#All],4,FALSE)</f>
        <v>0.5</v>
      </c>
      <c r="O170">
        <f>VLOOKUP(Table1[[#This Row],[Product ID]],Table3[#All],5,FALSE)</f>
        <v>6.75</v>
      </c>
      <c r="P170">
        <f>Table1[[#This Row],[Quantity]]*Table1[[#This Row],[Unit Price]]</f>
        <v>40.5</v>
      </c>
    </row>
    <row r="171" spans="1:16" x14ac:dyDescent="0.3">
      <c r="A171" t="s">
        <v>1441</v>
      </c>
      <c r="B171" s="3">
        <v>44643</v>
      </c>
      <c r="C171" t="s">
        <v>1442</v>
      </c>
      <c r="D171" t="s">
        <v>6177</v>
      </c>
      <c r="E171">
        <v>2</v>
      </c>
      <c r="F171" t="str">
        <f>VLOOKUP(Table1[[#This Row],[Customer ID]],Table2[#All],2,FALSE)</f>
        <v>Felita Dauney</v>
      </c>
      <c r="G171" t="str">
        <f>VLOOKUP(Table1[[#This Row],[Customer ID]],Table2[#All],3,FALSE)</f>
        <v>fdauney4p@sphinn.com</v>
      </c>
      <c r="H171" t="str">
        <f>VLOOKUP(Table1[[#This Row],[Customer ID]],Table2[#All],4,FALSE)</f>
        <v>+353 (669) 355-6726</v>
      </c>
      <c r="I171" t="str">
        <f>VLOOKUP(Table1[[#This Row],[Customer ID]],Table2[#All],6,FALSE)</f>
        <v>Castlebellingham</v>
      </c>
      <c r="J171" s="1" t="str">
        <f>VLOOKUP(Table1[[#This Row],[Customer ID]],Table2[#All],7,FALSE)</f>
        <v>Ireland</v>
      </c>
      <c r="K171" s="1" t="str">
        <f>VLOOKUP(Table1[[#This Row],[Customer ID]],Table2[#All],9,FALSE)</f>
        <v>No</v>
      </c>
      <c r="L171" t="str">
        <f>VLOOKUP(Table1[[#This Row],[Product ID]],Table3[#All],2,FALSE)</f>
        <v>Rob</v>
      </c>
      <c r="M171" t="str">
        <f>VLOOKUP(Table1[[#This Row],[Product ID]],Table3[#All],3,FALSE)</f>
        <v>D</v>
      </c>
      <c r="N171">
        <f>VLOOKUP(Table1[[#This Row],[Product ID]],Table3[#All],4,FALSE)</f>
        <v>1</v>
      </c>
      <c r="O171">
        <f>VLOOKUP(Table1[[#This Row],[Product ID]],Table3[#All],5,FALSE)</f>
        <v>8.9499999999999993</v>
      </c>
      <c r="P171">
        <f>Table1[[#This Row],[Quantity]]*Table1[[#This Row],[Unit Price]]</f>
        <v>17.899999999999999</v>
      </c>
    </row>
    <row r="172" spans="1:16" x14ac:dyDescent="0.3">
      <c r="A172" t="s">
        <v>1448</v>
      </c>
      <c r="B172" s="3">
        <v>44476</v>
      </c>
      <c r="C172" t="s">
        <v>1449</v>
      </c>
      <c r="D172" t="s">
        <v>6148</v>
      </c>
      <c r="E172">
        <v>2</v>
      </c>
      <c r="F172" t="str">
        <f>VLOOKUP(Table1[[#This Row],[Customer ID]],Table2[#All],2,FALSE)</f>
        <v>Serena Earley</v>
      </c>
      <c r="G172" t="str">
        <f>VLOOKUP(Table1[[#This Row],[Customer ID]],Table2[#All],3,FALSE)</f>
        <v>searley4q@youku.com</v>
      </c>
      <c r="H172">
        <f>VLOOKUP(Table1[[#This Row],[Customer ID]],Table2[#All],4,FALSE)</f>
        <v>0</v>
      </c>
      <c r="I172" t="str">
        <f>VLOOKUP(Table1[[#This Row],[Customer ID]],Table2[#All],6,FALSE)</f>
        <v>Craigavon</v>
      </c>
      <c r="J172" s="1" t="str">
        <f>VLOOKUP(Table1[[#This Row],[Customer ID]],Table2[#All],7,FALSE)</f>
        <v>United Kingdom</v>
      </c>
      <c r="K172" s="1" t="str">
        <f>VLOOKUP(Table1[[#This Row],[Customer ID]],Table2[#All],9,FALSE)</f>
        <v>No</v>
      </c>
      <c r="L172" t="str">
        <f>VLOOKUP(Table1[[#This Row],[Product ID]],Table3[#All],2,FALSE)</f>
        <v>Exc</v>
      </c>
      <c r="M172" t="str">
        <f>VLOOKUP(Table1[[#This Row],[Product ID]],Table3[#All],3,FALSE)</f>
        <v>L</v>
      </c>
      <c r="N172">
        <f>VLOOKUP(Table1[[#This Row],[Product ID]],Table3[#All],4,FALSE)</f>
        <v>2.5</v>
      </c>
      <c r="O172">
        <f>VLOOKUP(Table1[[#This Row],[Product ID]],Table3[#All],5,FALSE)</f>
        <v>34.154999999999994</v>
      </c>
      <c r="P172">
        <f>Table1[[#This Row],[Quantity]]*Table1[[#This Row],[Unit Price]]</f>
        <v>68.309999999999988</v>
      </c>
    </row>
    <row r="173" spans="1:16" x14ac:dyDescent="0.3">
      <c r="A173" t="s">
        <v>1453</v>
      </c>
      <c r="B173" s="3">
        <v>43544</v>
      </c>
      <c r="C173" t="s">
        <v>1454</v>
      </c>
      <c r="D173" t="s">
        <v>6166</v>
      </c>
      <c r="E173">
        <v>2</v>
      </c>
      <c r="F173" t="str">
        <f>VLOOKUP(Table1[[#This Row],[Customer ID]],Table2[#All],2,FALSE)</f>
        <v>Minny Chamberlayne</v>
      </c>
      <c r="G173" t="str">
        <f>VLOOKUP(Table1[[#This Row],[Customer ID]],Table2[#All],3,FALSE)</f>
        <v>mchamberlayne4r@bigcartel.com</v>
      </c>
      <c r="H173" t="str">
        <f>VLOOKUP(Table1[[#This Row],[Customer ID]],Table2[#All],4,FALSE)</f>
        <v>+1 (813) 801-0026</v>
      </c>
      <c r="I173" t="str">
        <f>VLOOKUP(Table1[[#This Row],[Customer ID]],Table2[#All],6,FALSE)</f>
        <v>Tampa</v>
      </c>
      <c r="J173" s="1" t="str">
        <f>VLOOKUP(Table1[[#This Row],[Customer ID]],Table2[#All],7,FALSE)</f>
        <v>United States</v>
      </c>
      <c r="K173" s="1" t="str">
        <f>VLOOKUP(Table1[[#This Row],[Customer ID]],Table2[#All],9,FALSE)</f>
        <v>Yes</v>
      </c>
      <c r="L173" t="str">
        <f>VLOOKUP(Table1[[#This Row],[Product ID]],Table3[#All],2,FALSE)</f>
        <v>Exc</v>
      </c>
      <c r="M173" t="str">
        <f>VLOOKUP(Table1[[#This Row],[Product ID]],Table3[#All],3,FALSE)</f>
        <v>M</v>
      </c>
      <c r="N173">
        <f>VLOOKUP(Table1[[#This Row],[Product ID]],Table3[#All],4,FALSE)</f>
        <v>2.5</v>
      </c>
      <c r="O173">
        <f>VLOOKUP(Table1[[#This Row],[Product ID]],Table3[#All],5,FALSE)</f>
        <v>31.624999999999996</v>
      </c>
      <c r="P173">
        <f>Table1[[#This Row],[Quantity]]*Table1[[#This Row],[Unit Price]]</f>
        <v>63.249999999999993</v>
      </c>
    </row>
    <row r="174" spans="1:16" x14ac:dyDescent="0.3">
      <c r="A174" t="s">
        <v>1459</v>
      </c>
      <c r="B174" s="3">
        <v>44545</v>
      </c>
      <c r="C174" t="s">
        <v>1460</v>
      </c>
      <c r="D174" t="s">
        <v>6144</v>
      </c>
      <c r="E174">
        <v>3</v>
      </c>
      <c r="F174" t="str">
        <f>VLOOKUP(Table1[[#This Row],[Customer ID]],Table2[#All],2,FALSE)</f>
        <v>Bartholemy Flaherty</v>
      </c>
      <c r="G174" t="str">
        <f>VLOOKUP(Table1[[#This Row],[Customer ID]],Table2[#All],3,FALSE)</f>
        <v>bflaherty4s@moonfruit.com</v>
      </c>
      <c r="H174">
        <f>VLOOKUP(Table1[[#This Row],[Customer ID]],Table2[#All],4,FALSE)</f>
        <v>0</v>
      </c>
      <c r="I174" t="str">
        <f>VLOOKUP(Table1[[#This Row],[Customer ID]],Table2[#All],6,FALSE)</f>
        <v>Eadestown</v>
      </c>
      <c r="J174" s="1" t="str">
        <f>VLOOKUP(Table1[[#This Row],[Customer ID]],Table2[#All],7,FALSE)</f>
        <v>Ireland</v>
      </c>
      <c r="K174" s="1" t="str">
        <f>VLOOKUP(Table1[[#This Row],[Customer ID]],Table2[#All],9,FALSE)</f>
        <v>No</v>
      </c>
      <c r="L174" t="str">
        <f>VLOOKUP(Table1[[#This Row],[Product ID]],Table3[#All],2,FALSE)</f>
        <v>Exc</v>
      </c>
      <c r="M174" t="str">
        <f>VLOOKUP(Table1[[#This Row],[Product ID]],Table3[#All],3,FALSE)</f>
        <v>D</v>
      </c>
      <c r="N174">
        <f>VLOOKUP(Table1[[#This Row],[Product ID]],Table3[#All],4,FALSE)</f>
        <v>0.5</v>
      </c>
      <c r="O174">
        <f>VLOOKUP(Table1[[#This Row],[Product ID]],Table3[#All],5,FALSE)</f>
        <v>7.29</v>
      </c>
      <c r="P174">
        <f>Table1[[#This Row],[Quantity]]*Table1[[#This Row],[Unit Price]]</f>
        <v>21.87</v>
      </c>
    </row>
    <row r="175" spans="1:16" x14ac:dyDescent="0.3">
      <c r="A175" t="s">
        <v>1464</v>
      </c>
      <c r="B175" s="3">
        <v>44720</v>
      </c>
      <c r="C175" t="s">
        <v>1465</v>
      </c>
      <c r="D175" t="s">
        <v>6151</v>
      </c>
      <c r="E175">
        <v>4</v>
      </c>
      <c r="F175" t="str">
        <f>VLOOKUP(Table1[[#This Row],[Customer ID]],Table2[#All],2,FALSE)</f>
        <v>Oran Colbeck</v>
      </c>
      <c r="G175" t="str">
        <f>VLOOKUP(Table1[[#This Row],[Customer ID]],Table2[#All],3,FALSE)</f>
        <v>ocolbeck4t@sina.com.cn</v>
      </c>
      <c r="H175" t="str">
        <f>VLOOKUP(Table1[[#This Row],[Customer ID]],Table2[#All],4,FALSE)</f>
        <v>+1 (334) 441-4420</v>
      </c>
      <c r="I175" t="str">
        <f>VLOOKUP(Table1[[#This Row],[Customer ID]],Table2[#All],6,FALSE)</f>
        <v>Montgomery</v>
      </c>
      <c r="J175" s="1" t="str">
        <f>VLOOKUP(Table1[[#This Row],[Customer ID]],Table2[#All],7,FALSE)</f>
        <v>United States</v>
      </c>
      <c r="K175" s="1" t="str">
        <f>VLOOKUP(Table1[[#This Row],[Customer ID]],Table2[#All],9,FALSE)</f>
        <v>No</v>
      </c>
      <c r="L175" t="str">
        <f>VLOOKUP(Table1[[#This Row],[Product ID]],Table3[#All],2,FALSE)</f>
        <v>Rob</v>
      </c>
      <c r="M175" t="str">
        <f>VLOOKUP(Table1[[#This Row],[Product ID]],Table3[#All],3,FALSE)</f>
        <v>M</v>
      </c>
      <c r="N175">
        <f>VLOOKUP(Table1[[#This Row],[Product ID]],Table3[#All],4,FALSE)</f>
        <v>2.5</v>
      </c>
      <c r="O175">
        <f>VLOOKUP(Table1[[#This Row],[Product ID]],Table3[#All],5,FALSE)</f>
        <v>22.884999999999998</v>
      </c>
      <c r="P175">
        <f>Table1[[#This Row],[Quantity]]*Table1[[#This Row],[Unit Price]]</f>
        <v>91.539999999999992</v>
      </c>
    </row>
    <row r="176" spans="1:16" x14ac:dyDescent="0.3">
      <c r="A176" t="s">
        <v>1470</v>
      </c>
      <c r="B176" s="3">
        <v>43813</v>
      </c>
      <c r="C176" t="s">
        <v>1471</v>
      </c>
      <c r="D176" t="s">
        <v>6148</v>
      </c>
      <c r="E176">
        <v>6</v>
      </c>
      <c r="F176" t="str">
        <f>VLOOKUP(Table1[[#This Row],[Customer ID]],Table2[#All],2,FALSE)</f>
        <v>Elysee Sketch</v>
      </c>
      <c r="G176">
        <f>VLOOKUP(Table1[[#This Row],[Customer ID]],Table2[#All],3,FALSE)</f>
        <v>0</v>
      </c>
      <c r="H176" t="str">
        <f>VLOOKUP(Table1[[#This Row],[Customer ID]],Table2[#All],4,FALSE)</f>
        <v>+1 (775) 947-1470</v>
      </c>
      <c r="I176" t="str">
        <f>VLOOKUP(Table1[[#This Row],[Customer ID]],Table2[#All],6,FALSE)</f>
        <v>Sparks</v>
      </c>
      <c r="J176" s="1" t="str">
        <f>VLOOKUP(Table1[[#This Row],[Customer ID]],Table2[#All],7,FALSE)</f>
        <v>United States</v>
      </c>
      <c r="K176" s="1" t="str">
        <f>VLOOKUP(Table1[[#This Row],[Customer ID]],Table2[#All],9,FALSE)</f>
        <v>Yes</v>
      </c>
      <c r="L176" t="str">
        <f>VLOOKUP(Table1[[#This Row],[Product ID]],Table3[#All],2,FALSE)</f>
        <v>Exc</v>
      </c>
      <c r="M176" t="str">
        <f>VLOOKUP(Table1[[#This Row],[Product ID]],Table3[#All],3,FALSE)</f>
        <v>L</v>
      </c>
      <c r="N176">
        <f>VLOOKUP(Table1[[#This Row],[Product ID]],Table3[#All],4,FALSE)</f>
        <v>2.5</v>
      </c>
      <c r="O176">
        <f>VLOOKUP(Table1[[#This Row],[Product ID]],Table3[#All],5,FALSE)</f>
        <v>34.154999999999994</v>
      </c>
      <c r="P176">
        <f>Table1[[#This Row],[Quantity]]*Table1[[#This Row],[Unit Price]]</f>
        <v>204.92999999999995</v>
      </c>
    </row>
    <row r="177" spans="1:16" x14ac:dyDescent="0.3">
      <c r="A177" t="s">
        <v>1475</v>
      </c>
      <c r="B177" s="3">
        <v>44296</v>
      </c>
      <c r="C177" t="s">
        <v>1476</v>
      </c>
      <c r="D177" t="s">
        <v>6166</v>
      </c>
      <c r="E177">
        <v>2</v>
      </c>
      <c r="F177" t="str">
        <f>VLOOKUP(Table1[[#This Row],[Customer ID]],Table2[#All],2,FALSE)</f>
        <v>Ethelda Hobbing</v>
      </c>
      <c r="G177" t="str">
        <f>VLOOKUP(Table1[[#This Row],[Customer ID]],Table2[#All],3,FALSE)</f>
        <v>ehobbing4v@nsw.gov.au</v>
      </c>
      <c r="H177" t="str">
        <f>VLOOKUP(Table1[[#This Row],[Customer ID]],Table2[#All],4,FALSE)</f>
        <v>+1 (478) 206-7670</v>
      </c>
      <c r="I177" t="str">
        <f>VLOOKUP(Table1[[#This Row],[Customer ID]],Table2[#All],6,FALSE)</f>
        <v>Macon</v>
      </c>
      <c r="J177" s="1" t="str">
        <f>VLOOKUP(Table1[[#This Row],[Customer ID]],Table2[#All],7,FALSE)</f>
        <v>United States</v>
      </c>
      <c r="K177" s="1" t="str">
        <f>VLOOKUP(Table1[[#This Row],[Customer ID]],Table2[#All],9,FALSE)</f>
        <v>Yes</v>
      </c>
      <c r="L177" t="str">
        <f>VLOOKUP(Table1[[#This Row],[Product ID]],Table3[#All],2,FALSE)</f>
        <v>Exc</v>
      </c>
      <c r="M177" t="str">
        <f>VLOOKUP(Table1[[#This Row],[Product ID]],Table3[#All],3,FALSE)</f>
        <v>M</v>
      </c>
      <c r="N177">
        <f>VLOOKUP(Table1[[#This Row],[Product ID]],Table3[#All],4,FALSE)</f>
        <v>2.5</v>
      </c>
      <c r="O177">
        <f>VLOOKUP(Table1[[#This Row],[Product ID]],Table3[#All],5,FALSE)</f>
        <v>31.624999999999996</v>
      </c>
      <c r="P177">
        <f>Table1[[#This Row],[Quantity]]*Table1[[#This Row],[Unit Price]]</f>
        <v>63.249999999999993</v>
      </c>
    </row>
    <row r="178" spans="1:16" x14ac:dyDescent="0.3">
      <c r="A178" t="s">
        <v>1481</v>
      </c>
      <c r="B178" s="3">
        <v>43900</v>
      </c>
      <c r="C178" t="s">
        <v>1482</v>
      </c>
      <c r="D178" t="s">
        <v>6148</v>
      </c>
      <c r="E178">
        <v>1</v>
      </c>
      <c r="F178" t="str">
        <f>VLOOKUP(Table1[[#This Row],[Customer ID]],Table2[#All],2,FALSE)</f>
        <v>Odille Thynne</v>
      </c>
      <c r="G178" t="str">
        <f>VLOOKUP(Table1[[#This Row],[Customer ID]],Table2[#All],3,FALSE)</f>
        <v>othynne4w@auda.org.au</v>
      </c>
      <c r="H178" t="str">
        <f>VLOOKUP(Table1[[#This Row],[Customer ID]],Table2[#All],4,FALSE)</f>
        <v>+1 (562) 132-7323</v>
      </c>
      <c r="I178" t="str">
        <f>VLOOKUP(Table1[[#This Row],[Customer ID]],Table2[#All],6,FALSE)</f>
        <v>Whittier</v>
      </c>
      <c r="J178" s="1" t="str">
        <f>VLOOKUP(Table1[[#This Row],[Customer ID]],Table2[#All],7,FALSE)</f>
        <v>United States</v>
      </c>
      <c r="K178" s="1" t="str">
        <f>VLOOKUP(Table1[[#This Row],[Customer ID]],Table2[#All],9,FALSE)</f>
        <v>Yes</v>
      </c>
      <c r="L178" t="str">
        <f>VLOOKUP(Table1[[#This Row],[Product ID]],Table3[#All],2,FALSE)</f>
        <v>Exc</v>
      </c>
      <c r="M178" t="str">
        <f>VLOOKUP(Table1[[#This Row],[Product ID]],Table3[#All],3,FALSE)</f>
        <v>L</v>
      </c>
      <c r="N178">
        <f>VLOOKUP(Table1[[#This Row],[Product ID]],Table3[#All],4,FALSE)</f>
        <v>2.5</v>
      </c>
      <c r="O178">
        <f>VLOOKUP(Table1[[#This Row],[Product ID]],Table3[#All],5,FALSE)</f>
        <v>34.154999999999994</v>
      </c>
      <c r="P178">
        <f>Table1[[#This Row],[Quantity]]*Table1[[#This Row],[Unit Price]]</f>
        <v>34.154999999999994</v>
      </c>
    </row>
    <row r="179" spans="1:16" x14ac:dyDescent="0.3">
      <c r="A179" t="s">
        <v>1487</v>
      </c>
      <c r="B179" s="3">
        <v>44120</v>
      </c>
      <c r="C179" t="s">
        <v>1488</v>
      </c>
      <c r="D179" t="s">
        <v>6142</v>
      </c>
      <c r="E179">
        <v>4</v>
      </c>
      <c r="F179" t="str">
        <f>VLOOKUP(Table1[[#This Row],[Customer ID]],Table2[#All],2,FALSE)</f>
        <v>Emlynne Heining</v>
      </c>
      <c r="G179" t="str">
        <f>VLOOKUP(Table1[[#This Row],[Customer ID]],Table2[#All],3,FALSE)</f>
        <v>eheining4x@flickr.com</v>
      </c>
      <c r="H179">
        <f>VLOOKUP(Table1[[#This Row],[Customer ID]],Table2[#All],4,FALSE)</f>
        <v>0</v>
      </c>
      <c r="I179" t="str">
        <f>VLOOKUP(Table1[[#This Row],[Customer ID]],Table2[#All],6,FALSE)</f>
        <v>Johnson City</v>
      </c>
      <c r="J179" s="1" t="str">
        <f>VLOOKUP(Table1[[#This Row],[Customer ID]],Table2[#All],7,FALSE)</f>
        <v>United States</v>
      </c>
      <c r="K179" s="1" t="str">
        <f>VLOOKUP(Table1[[#This Row],[Customer ID]],Table2[#All],9,FALSE)</f>
        <v>Yes</v>
      </c>
      <c r="L179" t="str">
        <f>VLOOKUP(Table1[[#This Row],[Product ID]],Table3[#All],2,FALSE)</f>
        <v>Rob</v>
      </c>
      <c r="M179" t="str">
        <f>VLOOKUP(Table1[[#This Row],[Product ID]],Table3[#All],3,FALSE)</f>
        <v>L</v>
      </c>
      <c r="N179">
        <f>VLOOKUP(Table1[[#This Row],[Product ID]],Table3[#All],4,FALSE)</f>
        <v>2.5</v>
      </c>
      <c r="O179">
        <f>VLOOKUP(Table1[[#This Row],[Product ID]],Table3[#All],5,FALSE)</f>
        <v>27.484999999999996</v>
      </c>
      <c r="P179">
        <f>Table1[[#This Row],[Quantity]]*Table1[[#This Row],[Unit Price]]</f>
        <v>109.93999999999998</v>
      </c>
    </row>
    <row r="180" spans="1:16" x14ac:dyDescent="0.3">
      <c r="A180" t="s">
        <v>1492</v>
      </c>
      <c r="B180" s="3">
        <v>43746</v>
      </c>
      <c r="C180" t="s">
        <v>1493</v>
      </c>
      <c r="D180" t="s">
        <v>6140</v>
      </c>
      <c r="E180">
        <v>2</v>
      </c>
      <c r="F180" t="str">
        <f>VLOOKUP(Table1[[#This Row],[Customer ID]],Table2[#All],2,FALSE)</f>
        <v>Katerina Melloi</v>
      </c>
      <c r="G180" t="str">
        <f>VLOOKUP(Table1[[#This Row],[Customer ID]],Table2[#All],3,FALSE)</f>
        <v>kmelloi4y@imdb.com</v>
      </c>
      <c r="H180" t="str">
        <f>VLOOKUP(Table1[[#This Row],[Customer ID]],Table2[#All],4,FALSE)</f>
        <v>+1 (315) 525-0805</v>
      </c>
      <c r="I180" t="str">
        <f>VLOOKUP(Table1[[#This Row],[Customer ID]],Table2[#All],6,FALSE)</f>
        <v>Rochester</v>
      </c>
      <c r="J180" s="1" t="str">
        <f>VLOOKUP(Table1[[#This Row],[Customer ID]],Table2[#All],7,FALSE)</f>
        <v>United States</v>
      </c>
      <c r="K180" s="1" t="str">
        <f>VLOOKUP(Table1[[#This Row],[Customer ID]],Table2[#All],9,FALSE)</f>
        <v>No</v>
      </c>
      <c r="L180" t="str">
        <f>VLOOKUP(Table1[[#This Row],[Product ID]],Table3[#All],2,FALSE)</f>
        <v>Ara</v>
      </c>
      <c r="M180" t="str">
        <f>VLOOKUP(Table1[[#This Row],[Product ID]],Table3[#All],3,FALSE)</f>
        <v>L</v>
      </c>
      <c r="N180">
        <f>VLOOKUP(Table1[[#This Row],[Product ID]],Table3[#All],4,FALSE)</f>
        <v>1</v>
      </c>
      <c r="O180">
        <f>VLOOKUP(Table1[[#This Row],[Product ID]],Table3[#All],5,FALSE)</f>
        <v>12.95</v>
      </c>
      <c r="P180">
        <f>Table1[[#This Row],[Quantity]]*Table1[[#This Row],[Unit Price]]</f>
        <v>25.9</v>
      </c>
    </row>
    <row r="181" spans="1:16" x14ac:dyDescent="0.3">
      <c r="A181" t="s">
        <v>1498</v>
      </c>
      <c r="B181" s="3">
        <v>43830</v>
      </c>
      <c r="C181" t="s">
        <v>1499</v>
      </c>
      <c r="D181" t="s">
        <v>6154</v>
      </c>
      <c r="E181">
        <v>1</v>
      </c>
      <c r="F181" t="str">
        <f>VLOOKUP(Table1[[#This Row],[Customer ID]],Table2[#All],2,FALSE)</f>
        <v>Tiffany Scardafield</v>
      </c>
      <c r="G181">
        <f>VLOOKUP(Table1[[#This Row],[Customer ID]],Table2[#All],3,FALSE)</f>
        <v>0</v>
      </c>
      <c r="H181" t="str">
        <f>VLOOKUP(Table1[[#This Row],[Customer ID]],Table2[#All],4,FALSE)</f>
        <v>+353 (232) 652-5145</v>
      </c>
      <c r="I181" t="str">
        <f>VLOOKUP(Table1[[#This Row],[Customer ID]],Table2[#All],6,FALSE)</f>
        <v>Portarlington</v>
      </c>
      <c r="J181" s="1" t="str">
        <f>VLOOKUP(Table1[[#This Row],[Customer ID]],Table2[#All],7,FALSE)</f>
        <v>Ireland</v>
      </c>
      <c r="K181" s="1" t="str">
        <f>VLOOKUP(Table1[[#This Row],[Customer ID]],Table2[#All],9,FALSE)</f>
        <v>No</v>
      </c>
      <c r="L181" t="str">
        <f>VLOOKUP(Table1[[#This Row],[Product ID]],Table3[#All],2,FALSE)</f>
        <v>Ara</v>
      </c>
      <c r="M181" t="str">
        <f>VLOOKUP(Table1[[#This Row],[Product ID]],Table3[#All],3,FALSE)</f>
        <v>D</v>
      </c>
      <c r="N181">
        <f>VLOOKUP(Table1[[#This Row],[Product ID]],Table3[#All],4,FALSE)</f>
        <v>0.2</v>
      </c>
      <c r="O181">
        <f>VLOOKUP(Table1[[#This Row],[Product ID]],Table3[#All],5,FALSE)</f>
        <v>2.9849999999999999</v>
      </c>
      <c r="P181">
        <f>Table1[[#This Row],[Quantity]]*Table1[[#This Row],[Unit Price]]</f>
        <v>2.9849999999999999</v>
      </c>
    </row>
    <row r="182" spans="1:16" x14ac:dyDescent="0.3">
      <c r="A182" t="s">
        <v>1503</v>
      </c>
      <c r="B182" s="3">
        <v>43910</v>
      </c>
      <c r="C182" t="s">
        <v>1504</v>
      </c>
      <c r="D182" t="s">
        <v>6184</v>
      </c>
      <c r="E182">
        <v>5</v>
      </c>
      <c r="F182" t="str">
        <f>VLOOKUP(Table1[[#This Row],[Customer ID]],Table2[#All],2,FALSE)</f>
        <v>Abrahan Mussen</v>
      </c>
      <c r="G182" t="str">
        <f>VLOOKUP(Table1[[#This Row],[Customer ID]],Table2[#All],3,FALSE)</f>
        <v>amussen50@51.la</v>
      </c>
      <c r="H182" t="str">
        <f>VLOOKUP(Table1[[#This Row],[Customer ID]],Table2[#All],4,FALSE)</f>
        <v>+1 (212) 630-8669</v>
      </c>
      <c r="I182" t="str">
        <f>VLOOKUP(Table1[[#This Row],[Customer ID]],Table2[#All],6,FALSE)</f>
        <v>Brooklyn</v>
      </c>
      <c r="J182" s="1" t="str">
        <f>VLOOKUP(Table1[[#This Row],[Customer ID]],Table2[#All],7,FALSE)</f>
        <v>United States</v>
      </c>
      <c r="K182" s="1" t="str">
        <f>VLOOKUP(Table1[[#This Row],[Customer ID]],Table2[#All],9,FALSE)</f>
        <v>No</v>
      </c>
      <c r="L182" t="str">
        <f>VLOOKUP(Table1[[#This Row],[Product ID]],Table3[#All],2,FALSE)</f>
        <v>Exc</v>
      </c>
      <c r="M182" t="str">
        <f>VLOOKUP(Table1[[#This Row],[Product ID]],Table3[#All],3,FALSE)</f>
        <v>L</v>
      </c>
      <c r="N182">
        <f>VLOOKUP(Table1[[#This Row],[Product ID]],Table3[#All],4,FALSE)</f>
        <v>0.2</v>
      </c>
      <c r="O182">
        <f>VLOOKUP(Table1[[#This Row],[Product ID]],Table3[#All],5,FALSE)</f>
        <v>4.4550000000000001</v>
      </c>
      <c r="P182">
        <f>Table1[[#This Row],[Quantity]]*Table1[[#This Row],[Unit Price]]</f>
        <v>22.274999999999999</v>
      </c>
    </row>
    <row r="183" spans="1:16" x14ac:dyDescent="0.3">
      <c r="A183" t="s">
        <v>1503</v>
      </c>
      <c r="B183" s="3">
        <v>43910</v>
      </c>
      <c r="C183" t="s">
        <v>1504</v>
      </c>
      <c r="D183" t="s">
        <v>6158</v>
      </c>
      <c r="E183">
        <v>5</v>
      </c>
      <c r="F183" t="str">
        <f>VLOOKUP(Table1[[#This Row],[Customer ID]],Table2[#All],2,FALSE)</f>
        <v>Abrahan Mussen</v>
      </c>
      <c r="G183" t="str">
        <f>VLOOKUP(Table1[[#This Row],[Customer ID]],Table2[#All],3,FALSE)</f>
        <v>amussen50@51.la</v>
      </c>
      <c r="H183" t="str">
        <f>VLOOKUP(Table1[[#This Row],[Customer ID]],Table2[#All],4,FALSE)</f>
        <v>+1 (212) 630-8669</v>
      </c>
      <c r="I183" t="str">
        <f>VLOOKUP(Table1[[#This Row],[Customer ID]],Table2[#All],6,FALSE)</f>
        <v>Brooklyn</v>
      </c>
      <c r="J183" s="1" t="str">
        <f>VLOOKUP(Table1[[#This Row],[Customer ID]],Table2[#All],7,FALSE)</f>
        <v>United States</v>
      </c>
      <c r="K183" s="1" t="str">
        <f>VLOOKUP(Table1[[#This Row],[Customer ID]],Table2[#All],9,FALSE)</f>
        <v>No</v>
      </c>
      <c r="L183" t="str">
        <f>VLOOKUP(Table1[[#This Row],[Product ID]],Table3[#All],2,FALSE)</f>
        <v>Ara</v>
      </c>
      <c r="M183" t="str">
        <f>VLOOKUP(Table1[[#This Row],[Product ID]],Table3[#All],3,FALSE)</f>
        <v>D</v>
      </c>
      <c r="N183">
        <f>VLOOKUP(Table1[[#This Row],[Product ID]],Table3[#All],4,FALSE)</f>
        <v>0.5</v>
      </c>
      <c r="O183">
        <f>VLOOKUP(Table1[[#This Row],[Product ID]],Table3[#All],5,FALSE)</f>
        <v>5.97</v>
      </c>
      <c r="P183">
        <f>Table1[[#This Row],[Quantity]]*Table1[[#This Row],[Unit Price]]</f>
        <v>29.849999999999998</v>
      </c>
    </row>
    <row r="184" spans="1:16" x14ac:dyDescent="0.3">
      <c r="A184" t="s">
        <v>1514</v>
      </c>
      <c r="B184" s="3">
        <v>44284</v>
      </c>
      <c r="C184" t="s">
        <v>1515</v>
      </c>
      <c r="D184" t="s">
        <v>6172</v>
      </c>
      <c r="E184">
        <v>6</v>
      </c>
      <c r="F184" t="str">
        <f>VLOOKUP(Table1[[#This Row],[Customer ID]],Table2[#All],2,FALSE)</f>
        <v>Anny Mundford</v>
      </c>
      <c r="G184" t="str">
        <f>VLOOKUP(Table1[[#This Row],[Customer ID]],Table2[#All],3,FALSE)</f>
        <v>amundford52@nbcnews.com</v>
      </c>
      <c r="H184" t="str">
        <f>VLOOKUP(Table1[[#This Row],[Customer ID]],Table2[#All],4,FALSE)</f>
        <v>+1 (434) 738-7279</v>
      </c>
      <c r="I184" t="str">
        <f>VLOOKUP(Table1[[#This Row],[Customer ID]],Table2[#All],6,FALSE)</f>
        <v>Charlottesville</v>
      </c>
      <c r="J184" s="1" t="str">
        <f>VLOOKUP(Table1[[#This Row],[Customer ID]],Table2[#All],7,FALSE)</f>
        <v>United States</v>
      </c>
      <c r="K184" s="1" t="str">
        <f>VLOOKUP(Table1[[#This Row],[Customer ID]],Table2[#All],9,FALSE)</f>
        <v>No</v>
      </c>
      <c r="L184" t="str">
        <f>VLOOKUP(Table1[[#This Row],[Product ID]],Table3[#All],2,FALSE)</f>
        <v>Rob</v>
      </c>
      <c r="M184" t="str">
        <f>VLOOKUP(Table1[[#This Row],[Product ID]],Table3[#All],3,FALSE)</f>
        <v>D</v>
      </c>
      <c r="N184">
        <f>VLOOKUP(Table1[[#This Row],[Product ID]],Table3[#All],4,FALSE)</f>
        <v>0.5</v>
      </c>
      <c r="O184">
        <f>VLOOKUP(Table1[[#This Row],[Product ID]],Table3[#All],5,FALSE)</f>
        <v>5.3699999999999992</v>
      </c>
      <c r="P184">
        <f>Table1[[#This Row],[Quantity]]*Table1[[#This Row],[Unit Price]]</f>
        <v>32.22</v>
      </c>
    </row>
    <row r="185" spans="1:16" x14ac:dyDescent="0.3">
      <c r="A185" t="s">
        <v>1520</v>
      </c>
      <c r="B185" s="3">
        <v>44512</v>
      </c>
      <c r="C185" t="s">
        <v>1521</v>
      </c>
      <c r="D185" t="s">
        <v>6156</v>
      </c>
      <c r="E185">
        <v>2</v>
      </c>
      <c r="F185" t="str">
        <f>VLOOKUP(Table1[[#This Row],[Customer ID]],Table2[#All],2,FALSE)</f>
        <v>Tory Walas</v>
      </c>
      <c r="G185" t="str">
        <f>VLOOKUP(Table1[[#This Row],[Customer ID]],Table2[#All],3,FALSE)</f>
        <v>twalas53@google.ca</v>
      </c>
      <c r="H185" t="str">
        <f>VLOOKUP(Table1[[#This Row],[Customer ID]],Table2[#All],4,FALSE)</f>
        <v>+1 (214) 205-7809</v>
      </c>
      <c r="I185" t="str">
        <f>VLOOKUP(Table1[[#This Row],[Customer ID]],Table2[#All],6,FALSE)</f>
        <v>Garland</v>
      </c>
      <c r="J185" s="1" t="str">
        <f>VLOOKUP(Table1[[#This Row],[Customer ID]],Table2[#All],7,FALSE)</f>
        <v>United States</v>
      </c>
      <c r="K185" s="1" t="str">
        <f>VLOOKUP(Table1[[#This Row],[Customer ID]],Table2[#All],9,FALSE)</f>
        <v>No</v>
      </c>
      <c r="L185" t="str">
        <f>VLOOKUP(Table1[[#This Row],[Product ID]],Table3[#All],2,FALSE)</f>
        <v>Exc</v>
      </c>
      <c r="M185" t="str">
        <f>VLOOKUP(Table1[[#This Row],[Product ID]],Table3[#All],3,FALSE)</f>
        <v>M</v>
      </c>
      <c r="N185">
        <f>VLOOKUP(Table1[[#This Row],[Product ID]],Table3[#All],4,FALSE)</f>
        <v>0.2</v>
      </c>
      <c r="O185">
        <f>VLOOKUP(Table1[[#This Row],[Product ID]],Table3[#All],5,FALSE)</f>
        <v>4.125</v>
      </c>
      <c r="P185">
        <f>Table1[[#This Row],[Quantity]]*Table1[[#This Row],[Unit Price]]</f>
        <v>8.25</v>
      </c>
    </row>
    <row r="186" spans="1:16" x14ac:dyDescent="0.3">
      <c r="A186" t="s">
        <v>1526</v>
      </c>
      <c r="B186" s="3">
        <v>44397</v>
      </c>
      <c r="C186" t="s">
        <v>1527</v>
      </c>
      <c r="D186" t="s">
        <v>6180</v>
      </c>
      <c r="E186">
        <v>4</v>
      </c>
      <c r="F186" t="str">
        <f>VLOOKUP(Table1[[#This Row],[Customer ID]],Table2[#All],2,FALSE)</f>
        <v>Isa Blazewicz</v>
      </c>
      <c r="G186" t="str">
        <f>VLOOKUP(Table1[[#This Row],[Customer ID]],Table2[#All],3,FALSE)</f>
        <v>iblazewicz54@thetimes.co.uk</v>
      </c>
      <c r="H186" t="str">
        <f>VLOOKUP(Table1[[#This Row],[Customer ID]],Table2[#All],4,FALSE)</f>
        <v>+1 (612) 683-3450</v>
      </c>
      <c r="I186" t="str">
        <f>VLOOKUP(Table1[[#This Row],[Customer ID]],Table2[#All],6,FALSE)</f>
        <v>Minneapolis</v>
      </c>
      <c r="J186" s="1" t="str">
        <f>VLOOKUP(Table1[[#This Row],[Customer ID]],Table2[#All],7,FALSE)</f>
        <v>United States</v>
      </c>
      <c r="K186" s="1" t="str">
        <f>VLOOKUP(Table1[[#This Row],[Customer ID]],Table2[#All],9,FALSE)</f>
        <v>No</v>
      </c>
      <c r="L186" t="str">
        <f>VLOOKUP(Table1[[#This Row],[Product ID]],Table3[#All],2,FALSE)</f>
        <v>Ara</v>
      </c>
      <c r="M186" t="str">
        <f>VLOOKUP(Table1[[#This Row],[Product ID]],Table3[#All],3,FALSE)</f>
        <v>L</v>
      </c>
      <c r="N186">
        <f>VLOOKUP(Table1[[#This Row],[Product ID]],Table3[#All],4,FALSE)</f>
        <v>0.5</v>
      </c>
      <c r="O186">
        <f>VLOOKUP(Table1[[#This Row],[Product ID]],Table3[#All],5,FALSE)</f>
        <v>7.77</v>
      </c>
      <c r="P186">
        <f>Table1[[#This Row],[Quantity]]*Table1[[#This Row],[Unit Price]]</f>
        <v>31.08</v>
      </c>
    </row>
    <row r="187" spans="1:16" x14ac:dyDescent="0.3">
      <c r="A187" t="s">
        <v>1532</v>
      </c>
      <c r="B187" s="3">
        <v>43483</v>
      </c>
      <c r="C187" t="s">
        <v>1533</v>
      </c>
      <c r="D187" t="s">
        <v>6144</v>
      </c>
      <c r="E187">
        <v>5</v>
      </c>
      <c r="F187" t="str">
        <f>VLOOKUP(Table1[[#This Row],[Customer ID]],Table2[#All],2,FALSE)</f>
        <v>Angie Rizzetti</v>
      </c>
      <c r="G187" t="str">
        <f>VLOOKUP(Table1[[#This Row],[Customer ID]],Table2[#All],3,FALSE)</f>
        <v>arizzetti55@naver.com</v>
      </c>
      <c r="H187" t="str">
        <f>VLOOKUP(Table1[[#This Row],[Customer ID]],Table2[#All],4,FALSE)</f>
        <v>+1 (517) 237-7606</v>
      </c>
      <c r="I187" t="str">
        <f>VLOOKUP(Table1[[#This Row],[Customer ID]],Table2[#All],6,FALSE)</f>
        <v>Lansing</v>
      </c>
      <c r="J187" s="1" t="str">
        <f>VLOOKUP(Table1[[#This Row],[Customer ID]],Table2[#All],7,FALSE)</f>
        <v>United States</v>
      </c>
      <c r="K187" s="1" t="str">
        <f>VLOOKUP(Table1[[#This Row],[Customer ID]],Table2[#All],9,FALSE)</f>
        <v>Yes</v>
      </c>
      <c r="L187" t="str">
        <f>VLOOKUP(Table1[[#This Row],[Product ID]],Table3[#All],2,FALSE)</f>
        <v>Exc</v>
      </c>
      <c r="M187" t="str">
        <f>VLOOKUP(Table1[[#This Row],[Product ID]],Table3[#All],3,FALSE)</f>
        <v>D</v>
      </c>
      <c r="N187">
        <f>VLOOKUP(Table1[[#This Row],[Product ID]],Table3[#All],4,FALSE)</f>
        <v>0.5</v>
      </c>
      <c r="O187">
        <f>VLOOKUP(Table1[[#This Row],[Product ID]],Table3[#All],5,FALSE)</f>
        <v>7.29</v>
      </c>
      <c r="P187">
        <f>Table1[[#This Row],[Quantity]]*Table1[[#This Row],[Unit Price]]</f>
        <v>36.450000000000003</v>
      </c>
    </row>
    <row r="188" spans="1:16" x14ac:dyDescent="0.3">
      <c r="A188" t="s">
        <v>1538</v>
      </c>
      <c r="B188" s="3">
        <v>43684</v>
      </c>
      <c r="C188" t="s">
        <v>1539</v>
      </c>
      <c r="D188" t="s">
        <v>6151</v>
      </c>
      <c r="E188">
        <v>3</v>
      </c>
      <c r="F188" t="str">
        <f>VLOOKUP(Table1[[#This Row],[Customer ID]],Table2[#All],2,FALSE)</f>
        <v>Mord Meriet</v>
      </c>
      <c r="G188" t="str">
        <f>VLOOKUP(Table1[[#This Row],[Customer ID]],Table2[#All],3,FALSE)</f>
        <v>mmeriet56@noaa.gov</v>
      </c>
      <c r="H188" t="str">
        <f>VLOOKUP(Table1[[#This Row],[Customer ID]],Table2[#All],4,FALSE)</f>
        <v>+1 (701) 560-2604</v>
      </c>
      <c r="I188" t="str">
        <f>VLOOKUP(Table1[[#This Row],[Customer ID]],Table2[#All],6,FALSE)</f>
        <v>Grand Forks</v>
      </c>
      <c r="J188" s="1" t="str">
        <f>VLOOKUP(Table1[[#This Row],[Customer ID]],Table2[#All],7,FALSE)</f>
        <v>United States</v>
      </c>
      <c r="K188" s="1" t="str">
        <f>VLOOKUP(Table1[[#This Row],[Customer ID]],Table2[#All],9,FALSE)</f>
        <v>No</v>
      </c>
      <c r="L188" t="str">
        <f>VLOOKUP(Table1[[#This Row],[Product ID]],Table3[#All],2,FALSE)</f>
        <v>Rob</v>
      </c>
      <c r="M188" t="str">
        <f>VLOOKUP(Table1[[#This Row],[Product ID]],Table3[#All],3,FALSE)</f>
        <v>M</v>
      </c>
      <c r="N188">
        <f>VLOOKUP(Table1[[#This Row],[Product ID]],Table3[#All],4,FALSE)</f>
        <v>2.5</v>
      </c>
      <c r="O188">
        <f>VLOOKUP(Table1[[#This Row],[Product ID]],Table3[#All],5,FALSE)</f>
        <v>22.884999999999998</v>
      </c>
      <c r="P188">
        <f>Table1[[#This Row],[Quantity]]*Table1[[#This Row],[Unit Price]]</f>
        <v>68.655000000000001</v>
      </c>
    </row>
    <row r="189" spans="1:16" x14ac:dyDescent="0.3">
      <c r="A189" t="s">
        <v>1544</v>
      </c>
      <c r="B189" s="3">
        <v>44633</v>
      </c>
      <c r="C189" t="s">
        <v>1545</v>
      </c>
      <c r="D189" t="s">
        <v>6160</v>
      </c>
      <c r="E189">
        <v>5</v>
      </c>
      <c r="F189" t="str">
        <f>VLOOKUP(Table1[[#This Row],[Customer ID]],Table2[#All],2,FALSE)</f>
        <v>Lawrence Pratt</v>
      </c>
      <c r="G189" t="str">
        <f>VLOOKUP(Table1[[#This Row],[Customer ID]],Table2[#All],3,FALSE)</f>
        <v>lpratt57@netvibes.com</v>
      </c>
      <c r="H189">
        <f>VLOOKUP(Table1[[#This Row],[Customer ID]],Table2[#All],4,FALSE)</f>
        <v>0</v>
      </c>
      <c r="I189" t="str">
        <f>VLOOKUP(Table1[[#This Row],[Customer ID]],Table2[#All],6,FALSE)</f>
        <v>Anchorage</v>
      </c>
      <c r="J189" s="1" t="str">
        <f>VLOOKUP(Table1[[#This Row],[Customer ID]],Table2[#All],7,FALSE)</f>
        <v>United States</v>
      </c>
      <c r="K189" s="1" t="str">
        <f>VLOOKUP(Table1[[#This Row],[Customer ID]],Table2[#All],9,FALSE)</f>
        <v>Yes</v>
      </c>
      <c r="L189" t="str">
        <f>VLOOKUP(Table1[[#This Row],[Product ID]],Table3[#All],2,FALSE)</f>
        <v>Lib</v>
      </c>
      <c r="M189" t="str">
        <f>VLOOKUP(Table1[[#This Row],[Product ID]],Table3[#All],3,FALSE)</f>
        <v>M</v>
      </c>
      <c r="N189">
        <f>VLOOKUP(Table1[[#This Row],[Product ID]],Table3[#All],4,FALSE)</f>
        <v>0.5</v>
      </c>
      <c r="O189">
        <f>VLOOKUP(Table1[[#This Row],[Product ID]],Table3[#All],5,FALSE)</f>
        <v>8.73</v>
      </c>
      <c r="P189">
        <f>Table1[[#This Row],[Quantity]]*Table1[[#This Row],[Unit Price]]</f>
        <v>43.650000000000006</v>
      </c>
    </row>
    <row r="190" spans="1:16" x14ac:dyDescent="0.3">
      <c r="A190" t="s">
        <v>1549</v>
      </c>
      <c r="B190" s="3">
        <v>44698</v>
      </c>
      <c r="C190" t="s">
        <v>1550</v>
      </c>
      <c r="D190" t="s">
        <v>6184</v>
      </c>
      <c r="E190">
        <v>1</v>
      </c>
      <c r="F190" t="str">
        <f>VLOOKUP(Table1[[#This Row],[Customer ID]],Table2[#All],2,FALSE)</f>
        <v>Astrix Kitchingham</v>
      </c>
      <c r="G190" t="str">
        <f>VLOOKUP(Table1[[#This Row],[Customer ID]],Table2[#All],3,FALSE)</f>
        <v>akitchingham58@com.com</v>
      </c>
      <c r="H190" t="str">
        <f>VLOOKUP(Table1[[#This Row],[Customer ID]],Table2[#All],4,FALSE)</f>
        <v>+1 (405) 645-2204</v>
      </c>
      <c r="I190" t="str">
        <f>VLOOKUP(Table1[[#This Row],[Customer ID]],Table2[#All],6,FALSE)</f>
        <v>Oklahoma City</v>
      </c>
      <c r="J190" s="1" t="str">
        <f>VLOOKUP(Table1[[#This Row],[Customer ID]],Table2[#All],7,FALSE)</f>
        <v>United States</v>
      </c>
      <c r="K190" s="1" t="str">
        <f>VLOOKUP(Table1[[#This Row],[Customer ID]],Table2[#All],9,FALSE)</f>
        <v>Yes</v>
      </c>
      <c r="L190" t="str">
        <f>VLOOKUP(Table1[[#This Row],[Product ID]],Table3[#All],2,FALSE)</f>
        <v>Exc</v>
      </c>
      <c r="M190" t="str">
        <f>VLOOKUP(Table1[[#This Row],[Product ID]],Table3[#All],3,FALSE)</f>
        <v>L</v>
      </c>
      <c r="N190">
        <f>VLOOKUP(Table1[[#This Row],[Product ID]],Table3[#All],4,FALSE)</f>
        <v>0.2</v>
      </c>
      <c r="O190">
        <f>VLOOKUP(Table1[[#This Row],[Product ID]],Table3[#All],5,FALSE)</f>
        <v>4.4550000000000001</v>
      </c>
      <c r="P190">
        <f>Table1[[#This Row],[Quantity]]*Table1[[#This Row],[Unit Price]]</f>
        <v>4.4550000000000001</v>
      </c>
    </row>
    <row r="191" spans="1:16" x14ac:dyDescent="0.3">
      <c r="A191" t="s">
        <v>1555</v>
      </c>
      <c r="B191" s="3">
        <v>43813</v>
      </c>
      <c r="C191" t="s">
        <v>1556</v>
      </c>
      <c r="D191" t="s">
        <v>6162</v>
      </c>
      <c r="E191">
        <v>3</v>
      </c>
      <c r="F191" t="str">
        <f>VLOOKUP(Table1[[#This Row],[Customer ID]],Table2[#All],2,FALSE)</f>
        <v>Burnard Bartholin</v>
      </c>
      <c r="G191" t="str">
        <f>VLOOKUP(Table1[[#This Row],[Customer ID]],Table2[#All],3,FALSE)</f>
        <v>bbartholin59@xinhuanet.com</v>
      </c>
      <c r="H191" t="str">
        <f>VLOOKUP(Table1[[#This Row],[Customer ID]],Table2[#All],4,FALSE)</f>
        <v>+1 (918) 720-2715</v>
      </c>
      <c r="I191" t="str">
        <f>VLOOKUP(Table1[[#This Row],[Customer ID]],Table2[#All],6,FALSE)</f>
        <v>Tulsa</v>
      </c>
      <c r="J191" s="1" t="str">
        <f>VLOOKUP(Table1[[#This Row],[Customer ID]],Table2[#All],7,FALSE)</f>
        <v>United States</v>
      </c>
      <c r="K191" s="1" t="str">
        <f>VLOOKUP(Table1[[#This Row],[Customer ID]],Table2[#All],9,FALSE)</f>
        <v>Yes</v>
      </c>
      <c r="L191" t="str">
        <f>VLOOKUP(Table1[[#This Row],[Product ID]],Table3[#All],2,FALSE)</f>
        <v>Lib</v>
      </c>
      <c r="M191" t="str">
        <f>VLOOKUP(Table1[[#This Row],[Product ID]],Table3[#All],3,FALSE)</f>
        <v>M</v>
      </c>
      <c r="N191">
        <f>VLOOKUP(Table1[[#This Row],[Product ID]],Table3[#All],4,FALSE)</f>
        <v>1</v>
      </c>
      <c r="O191">
        <f>VLOOKUP(Table1[[#This Row],[Product ID]],Table3[#All],5,FALSE)</f>
        <v>14.55</v>
      </c>
      <c r="P191">
        <f>Table1[[#This Row],[Quantity]]*Table1[[#This Row],[Unit Price]]</f>
        <v>43.650000000000006</v>
      </c>
    </row>
    <row r="192" spans="1:16" x14ac:dyDescent="0.3">
      <c r="A192" t="s">
        <v>1561</v>
      </c>
      <c r="B192" s="3">
        <v>43845</v>
      </c>
      <c r="C192" t="s">
        <v>1562</v>
      </c>
      <c r="D192" t="s">
        <v>6181</v>
      </c>
      <c r="E192">
        <v>1</v>
      </c>
      <c r="F192" t="str">
        <f>VLOOKUP(Table1[[#This Row],[Customer ID]],Table2[#All],2,FALSE)</f>
        <v>Madelene Prinn</v>
      </c>
      <c r="G192" t="str">
        <f>VLOOKUP(Table1[[#This Row],[Customer ID]],Table2[#All],3,FALSE)</f>
        <v>mprinn5a@usa.gov</v>
      </c>
      <c r="H192" t="str">
        <f>VLOOKUP(Table1[[#This Row],[Customer ID]],Table2[#All],4,FALSE)</f>
        <v>+1 (734) 909-6836</v>
      </c>
      <c r="I192" t="str">
        <f>VLOOKUP(Table1[[#This Row],[Customer ID]],Table2[#All],6,FALSE)</f>
        <v>Detroit</v>
      </c>
      <c r="J192" s="1" t="str">
        <f>VLOOKUP(Table1[[#This Row],[Customer ID]],Table2[#All],7,FALSE)</f>
        <v>United States</v>
      </c>
      <c r="K192" s="1" t="str">
        <f>VLOOKUP(Table1[[#This Row],[Customer ID]],Table2[#All],9,FALSE)</f>
        <v>Yes</v>
      </c>
      <c r="L192" t="str">
        <f>VLOOKUP(Table1[[#This Row],[Product ID]],Table3[#All],2,FALSE)</f>
        <v>Lib</v>
      </c>
      <c r="M192" t="str">
        <f>VLOOKUP(Table1[[#This Row],[Product ID]],Table3[#All],3,FALSE)</f>
        <v>M</v>
      </c>
      <c r="N192">
        <f>VLOOKUP(Table1[[#This Row],[Product ID]],Table3[#All],4,FALSE)</f>
        <v>2.5</v>
      </c>
      <c r="O192">
        <f>VLOOKUP(Table1[[#This Row],[Product ID]],Table3[#All],5,FALSE)</f>
        <v>33.464999999999996</v>
      </c>
      <c r="P192">
        <f>Table1[[#This Row],[Quantity]]*Table1[[#This Row],[Unit Price]]</f>
        <v>33.464999999999996</v>
      </c>
    </row>
    <row r="193" spans="1:16" x14ac:dyDescent="0.3">
      <c r="A193" t="s">
        <v>1567</v>
      </c>
      <c r="B193" s="3">
        <v>43567</v>
      </c>
      <c r="C193" t="s">
        <v>1568</v>
      </c>
      <c r="D193" t="s">
        <v>6150</v>
      </c>
      <c r="E193">
        <v>5</v>
      </c>
      <c r="F193" t="str">
        <f>VLOOKUP(Table1[[#This Row],[Customer ID]],Table2[#All],2,FALSE)</f>
        <v>Alisun Baudino</v>
      </c>
      <c r="G193" t="str">
        <f>VLOOKUP(Table1[[#This Row],[Customer ID]],Table2[#All],3,FALSE)</f>
        <v>abaudino5b@netvibes.com</v>
      </c>
      <c r="H193" t="str">
        <f>VLOOKUP(Table1[[#This Row],[Customer ID]],Table2[#All],4,FALSE)</f>
        <v>+1 (202) 328-7869</v>
      </c>
      <c r="I193" t="str">
        <f>VLOOKUP(Table1[[#This Row],[Customer ID]],Table2[#All],6,FALSE)</f>
        <v>Washington</v>
      </c>
      <c r="J193" s="1" t="str">
        <f>VLOOKUP(Table1[[#This Row],[Customer ID]],Table2[#All],7,FALSE)</f>
        <v>United States</v>
      </c>
      <c r="K193" s="1" t="str">
        <f>VLOOKUP(Table1[[#This Row],[Customer ID]],Table2[#All],9,FALSE)</f>
        <v>Yes</v>
      </c>
      <c r="L193" t="str">
        <f>VLOOKUP(Table1[[#This Row],[Product ID]],Table3[#All],2,FALSE)</f>
        <v>Lib</v>
      </c>
      <c r="M193" t="str">
        <f>VLOOKUP(Table1[[#This Row],[Product ID]],Table3[#All],3,FALSE)</f>
        <v>D</v>
      </c>
      <c r="N193">
        <f>VLOOKUP(Table1[[#This Row],[Product ID]],Table3[#All],4,FALSE)</f>
        <v>0.2</v>
      </c>
      <c r="O193">
        <f>VLOOKUP(Table1[[#This Row],[Product ID]],Table3[#All],5,FALSE)</f>
        <v>3.8849999999999998</v>
      </c>
      <c r="P193">
        <f>Table1[[#This Row],[Quantity]]*Table1[[#This Row],[Unit Price]]</f>
        <v>19.424999999999997</v>
      </c>
    </row>
    <row r="194" spans="1:16" x14ac:dyDescent="0.3">
      <c r="A194" t="s">
        <v>1573</v>
      </c>
      <c r="B194" s="3">
        <v>43919</v>
      </c>
      <c r="C194" t="s">
        <v>1574</v>
      </c>
      <c r="D194" t="s">
        <v>6183</v>
      </c>
      <c r="E194">
        <v>6</v>
      </c>
      <c r="F194" t="str">
        <f>VLOOKUP(Table1[[#This Row],[Customer ID]],Table2[#All],2,FALSE)</f>
        <v>Philipa Petrushanko</v>
      </c>
      <c r="G194" t="str">
        <f>VLOOKUP(Table1[[#This Row],[Customer ID]],Table2[#All],3,FALSE)</f>
        <v>ppetrushanko5c@blinklist.com</v>
      </c>
      <c r="H194" t="str">
        <f>VLOOKUP(Table1[[#This Row],[Customer ID]],Table2[#All],4,FALSE)</f>
        <v>+353 (540) 480-2145</v>
      </c>
      <c r="I194" t="str">
        <f>VLOOKUP(Table1[[#This Row],[Customer ID]],Table2[#All],6,FALSE)</f>
        <v>Nenagh</v>
      </c>
      <c r="J194" s="1" t="str">
        <f>VLOOKUP(Table1[[#This Row],[Customer ID]],Table2[#All],7,FALSE)</f>
        <v>Ireland</v>
      </c>
      <c r="K194" s="1" t="str">
        <f>VLOOKUP(Table1[[#This Row],[Customer ID]],Table2[#All],9,FALSE)</f>
        <v>Yes</v>
      </c>
      <c r="L194" t="str">
        <f>VLOOKUP(Table1[[#This Row],[Product ID]],Table3[#All],2,FALSE)</f>
        <v>Exc</v>
      </c>
      <c r="M194" t="str">
        <f>VLOOKUP(Table1[[#This Row],[Product ID]],Table3[#All],3,FALSE)</f>
        <v>D</v>
      </c>
      <c r="N194">
        <f>VLOOKUP(Table1[[#This Row],[Product ID]],Table3[#All],4,FALSE)</f>
        <v>1</v>
      </c>
      <c r="O194">
        <f>VLOOKUP(Table1[[#This Row],[Product ID]],Table3[#All],5,FALSE)</f>
        <v>12.15</v>
      </c>
      <c r="P194">
        <f>Table1[[#This Row],[Quantity]]*Table1[[#This Row],[Unit Price]]</f>
        <v>72.900000000000006</v>
      </c>
    </row>
    <row r="195" spans="1:16" x14ac:dyDescent="0.3">
      <c r="A195" t="s">
        <v>1579</v>
      </c>
      <c r="B195" s="3">
        <v>44644</v>
      </c>
      <c r="C195" t="s">
        <v>1580</v>
      </c>
      <c r="D195" t="s">
        <v>6171</v>
      </c>
      <c r="E195">
        <v>3</v>
      </c>
      <c r="F195" t="str">
        <f>VLOOKUP(Table1[[#This Row],[Customer ID]],Table2[#All],2,FALSE)</f>
        <v>Kimberli Mustchin</v>
      </c>
      <c r="G195">
        <f>VLOOKUP(Table1[[#This Row],[Customer ID]],Table2[#All],3,FALSE)</f>
        <v>0</v>
      </c>
      <c r="H195" t="str">
        <f>VLOOKUP(Table1[[#This Row],[Customer ID]],Table2[#All],4,FALSE)</f>
        <v>+1 (602) 411-5038</v>
      </c>
      <c r="I195" t="str">
        <f>VLOOKUP(Table1[[#This Row],[Customer ID]],Table2[#All],6,FALSE)</f>
        <v>Mesa</v>
      </c>
      <c r="J195" s="1" t="str">
        <f>VLOOKUP(Table1[[#This Row],[Customer ID]],Table2[#All],7,FALSE)</f>
        <v>United States</v>
      </c>
      <c r="K195" s="1" t="str">
        <f>VLOOKUP(Table1[[#This Row],[Customer ID]],Table2[#All],9,FALSE)</f>
        <v>No</v>
      </c>
      <c r="L195" t="str">
        <f>VLOOKUP(Table1[[#This Row],[Product ID]],Table3[#All],2,FALSE)</f>
        <v>Exc</v>
      </c>
      <c r="M195" t="str">
        <f>VLOOKUP(Table1[[#This Row],[Product ID]],Table3[#All],3,FALSE)</f>
        <v>L</v>
      </c>
      <c r="N195">
        <f>VLOOKUP(Table1[[#This Row],[Product ID]],Table3[#All],4,FALSE)</f>
        <v>1</v>
      </c>
      <c r="O195">
        <f>VLOOKUP(Table1[[#This Row],[Product ID]],Table3[#All],5,FALSE)</f>
        <v>14.85</v>
      </c>
      <c r="P195">
        <f>Table1[[#This Row],[Quantity]]*Table1[[#This Row],[Unit Price]]</f>
        <v>44.55</v>
      </c>
    </row>
    <row r="196" spans="1:16" x14ac:dyDescent="0.3">
      <c r="A196" t="s">
        <v>1584</v>
      </c>
      <c r="B196" s="3">
        <v>44398</v>
      </c>
      <c r="C196" t="s">
        <v>1585</v>
      </c>
      <c r="D196" t="s">
        <v>6144</v>
      </c>
      <c r="E196">
        <v>5</v>
      </c>
      <c r="F196" t="str">
        <f>VLOOKUP(Table1[[#This Row],[Customer ID]],Table2[#All],2,FALSE)</f>
        <v>Emlynne Laird</v>
      </c>
      <c r="G196" t="str">
        <f>VLOOKUP(Table1[[#This Row],[Customer ID]],Table2[#All],3,FALSE)</f>
        <v>elaird5e@bing.com</v>
      </c>
      <c r="H196" t="str">
        <f>VLOOKUP(Table1[[#This Row],[Customer ID]],Table2[#All],4,FALSE)</f>
        <v>+1 (330) 112-0053</v>
      </c>
      <c r="I196" t="str">
        <f>VLOOKUP(Table1[[#This Row],[Customer ID]],Table2[#All],6,FALSE)</f>
        <v>Warren</v>
      </c>
      <c r="J196" s="1" t="str">
        <f>VLOOKUP(Table1[[#This Row],[Customer ID]],Table2[#All],7,FALSE)</f>
        <v>United States</v>
      </c>
      <c r="K196" s="1" t="str">
        <f>VLOOKUP(Table1[[#This Row],[Customer ID]],Table2[#All],9,FALSE)</f>
        <v>No</v>
      </c>
      <c r="L196" t="str">
        <f>VLOOKUP(Table1[[#This Row],[Product ID]],Table3[#All],2,FALSE)</f>
        <v>Exc</v>
      </c>
      <c r="M196" t="str">
        <f>VLOOKUP(Table1[[#This Row],[Product ID]],Table3[#All],3,FALSE)</f>
        <v>D</v>
      </c>
      <c r="N196">
        <f>VLOOKUP(Table1[[#This Row],[Product ID]],Table3[#All],4,FALSE)</f>
        <v>0.5</v>
      </c>
      <c r="O196">
        <f>VLOOKUP(Table1[[#This Row],[Product ID]],Table3[#All],5,FALSE)</f>
        <v>7.29</v>
      </c>
      <c r="P196">
        <f>Table1[[#This Row],[Quantity]]*Table1[[#This Row],[Unit Price]]</f>
        <v>36.450000000000003</v>
      </c>
    </row>
    <row r="197" spans="1:16" x14ac:dyDescent="0.3">
      <c r="A197" t="s">
        <v>1590</v>
      </c>
      <c r="B197" s="3">
        <v>43683</v>
      </c>
      <c r="C197" t="s">
        <v>1591</v>
      </c>
      <c r="D197" t="s">
        <v>6140</v>
      </c>
      <c r="E197">
        <v>3</v>
      </c>
      <c r="F197" t="str">
        <f>VLOOKUP(Table1[[#This Row],[Customer ID]],Table2[#All],2,FALSE)</f>
        <v>Marlena Howsden</v>
      </c>
      <c r="G197" t="str">
        <f>VLOOKUP(Table1[[#This Row],[Customer ID]],Table2[#All],3,FALSE)</f>
        <v>mhowsden5f@infoseek.co.jp</v>
      </c>
      <c r="H197" t="str">
        <f>VLOOKUP(Table1[[#This Row],[Customer ID]],Table2[#All],4,FALSE)</f>
        <v>+1 (901) 806-9640</v>
      </c>
      <c r="I197" t="str">
        <f>VLOOKUP(Table1[[#This Row],[Customer ID]],Table2[#All],6,FALSE)</f>
        <v>Memphis</v>
      </c>
      <c r="J197" s="1" t="str">
        <f>VLOOKUP(Table1[[#This Row],[Customer ID]],Table2[#All],7,FALSE)</f>
        <v>United States</v>
      </c>
      <c r="K197" s="1" t="str">
        <f>VLOOKUP(Table1[[#This Row],[Customer ID]],Table2[#All],9,FALSE)</f>
        <v>No</v>
      </c>
      <c r="L197" t="str">
        <f>VLOOKUP(Table1[[#This Row],[Product ID]],Table3[#All],2,FALSE)</f>
        <v>Ara</v>
      </c>
      <c r="M197" t="str">
        <f>VLOOKUP(Table1[[#This Row],[Product ID]],Table3[#All],3,FALSE)</f>
        <v>L</v>
      </c>
      <c r="N197">
        <f>VLOOKUP(Table1[[#This Row],[Product ID]],Table3[#All],4,FALSE)</f>
        <v>1</v>
      </c>
      <c r="O197">
        <f>VLOOKUP(Table1[[#This Row],[Product ID]],Table3[#All],5,FALSE)</f>
        <v>12.95</v>
      </c>
      <c r="P197">
        <f>Table1[[#This Row],[Quantity]]*Table1[[#This Row],[Unit Price]]</f>
        <v>38.849999999999994</v>
      </c>
    </row>
    <row r="198" spans="1:16" x14ac:dyDescent="0.3">
      <c r="A198" t="s">
        <v>1596</v>
      </c>
      <c r="B198" s="3">
        <v>44339</v>
      </c>
      <c r="C198" t="s">
        <v>1597</v>
      </c>
      <c r="D198" t="s">
        <v>6176</v>
      </c>
      <c r="E198">
        <v>6</v>
      </c>
      <c r="F198" t="str">
        <f>VLOOKUP(Table1[[#This Row],[Customer ID]],Table2[#All],2,FALSE)</f>
        <v>Nealson Cuttler</v>
      </c>
      <c r="G198" t="str">
        <f>VLOOKUP(Table1[[#This Row],[Customer ID]],Table2[#All],3,FALSE)</f>
        <v>ncuttler5g@parallels.com</v>
      </c>
      <c r="H198">
        <f>VLOOKUP(Table1[[#This Row],[Customer ID]],Table2[#All],4,FALSE)</f>
        <v>0</v>
      </c>
      <c r="I198" t="str">
        <f>VLOOKUP(Table1[[#This Row],[Customer ID]],Table2[#All],6,FALSE)</f>
        <v>Washington</v>
      </c>
      <c r="J198" s="1" t="str">
        <f>VLOOKUP(Table1[[#This Row],[Customer ID]],Table2[#All],7,FALSE)</f>
        <v>United States</v>
      </c>
      <c r="K198" s="1" t="str">
        <f>VLOOKUP(Table1[[#This Row],[Customer ID]],Table2[#All],9,FALSE)</f>
        <v>No</v>
      </c>
      <c r="L198" t="str">
        <f>VLOOKUP(Table1[[#This Row],[Product ID]],Table3[#All],2,FALSE)</f>
        <v>Exc</v>
      </c>
      <c r="M198" t="str">
        <f>VLOOKUP(Table1[[#This Row],[Product ID]],Table3[#All],3,FALSE)</f>
        <v>L</v>
      </c>
      <c r="N198">
        <f>VLOOKUP(Table1[[#This Row],[Product ID]],Table3[#All],4,FALSE)</f>
        <v>0.5</v>
      </c>
      <c r="O198">
        <f>VLOOKUP(Table1[[#This Row],[Product ID]],Table3[#All],5,FALSE)</f>
        <v>8.91</v>
      </c>
      <c r="P198">
        <f>Table1[[#This Row],[Quantity]]*Table1[[#This Row],[Unit Price]]</f>
        <v>53.46</v>
      </c>
    </row>
    <row r="199" spans="1:16" x14ac:dyDescent="0.3">
      <c r="A199" t="s">
        <v>1596</v>
      </c>
      <c r="B199" s="3">
        <v>44339</v>
      </c>
      <c r="C199" t="s">
        <v>1597</v>
      </c>
      <c r="D199" t="s">
        <v>6165</v>
      </c>
      <c r="E199">
        <v>2</v>
      </c>
      <c r="F199" t="str">
        <f>VLOOKUP(Table1[[#This Row],[Customer ID]],Table2[#All],2,FALSE)</f>
        <v>Nealson Cuttler</v>
      </c>
      <c r="G199" t="str">
        <f>VLOOKUP(Table1[[#This Row],[Customer ID]],Table2[#All],3,FALSE)</f>
        <v>ncuttler5g@parallels.com</v>
      </c>
      <c r="H199">
        <f>VLOOKUP(Table1[[#This Row],[Customer ID]],Table2[#All],4,FALSE)</f>
        <v>0</v>
      </c>
      <c r="I199" t="str">
        <f>VLOOKUP(Table1[[#This Row],[Customer ID]],Table2[#All],6,FALSE)</f>
        <v>Washington</v>
      </c>
      <c r="J199" s="1" t="str">
        <f>VLOOKUP(Table1[[#This Row],[Customer ID]],Table2[#All],7,FALSE)</f>
        <v>United States</v>
      </c>
      <c r="K199" s="1" t="str">
        <f>VLOOKUP(Table1[[#This Row],[Customer ID]],Table2[#All],9,FALSE)</f>
        <v>No</v>
      </c>
      <c r="L199" t="str">
        <f>VLOOKUP(Table1[[#This Row],[Product ID]],Table3[#All],2,FALSE)</f>
        <v>Lib</v>
      </c>
      <c r="M199" t="str">
        <f>VLOOKUP(Table1[[#This Row],[Product ID]],Table3[#All],3,FALSE)</f>
        <v>D</v>
      </c>
      <c r="N199">
        <f>VLOOKUP(Table1[[#This Row],[Product ID]],Table3[#All],4,FALSE)</f>
        <v>2.5</v>
      </c>
      <c r="O199">
        <f>VLOOKUP(Table1[[#This Row],[Product ID]],Table3[#All],5,FALSE)</f>
        <v>29.784999999999997</v>
      </c>
      <c r="P199">
        <f>Table1[[#This Row],[Quantity]]*Table1[[#This Row],[Unit Price]]</f>
        <v>59.569999999999993</v>
      </c>
    </row>
    <row r="200" spans="1:16" x14ac:dyDescent="0.3">
      <c r="A200" t="s">
        <v>1596</v>
      </c>
      <c r="B200" s="3">
        <v>44339</v>
      </c>
      <c r="C200" t="s">
        <v>1597</v>
      </c>
      <c r="D200" t="s">
        <v>6165</v>
      </c>
      <c r="E200">
        <v>3</v>
      </c>
      <c r="F200" t="str">
        <f>VLOOKUP(Table1[[#This Row],[Customer ID]],Table2[#All],2,FALSE)</f>
        <v>Nealson Cuttler</v>
      </c>
      <c r="G200" t="str">
        <f>VLOOKUP(Table1[[#This Row],[Customer ID]],Table2[#All],3,FALSE)</f>
        <v>ncuttler5g@parallels.com</v>
      </c>
      <c r="H200">
        <f>VLOOKUP(Table1[[#This Row],[Customer ID]],Table2[#All],4,FALSE)</f>
        <v>0</v>
      </c>
      <c r="I200" t="str">
        <f>VLOOKUP(Table1[[#This Row],[Customer ID]],Table2[#All],6,FALSE)</f>
        <v>Washington</v>
      </c>
      <c r="J200" s="1" t="str">
        <f>VLOOKUP(Table1[[#This Row],[Customer ID]],Table2[#All],7,FALSE)</f>
        <v>United States</v>
      </c>
      <c r="K200" s="1" t="str">
        <f>VLOOKUP(Table1[[#This Row],[Customer ID]],Table2[#All],9,FALSE)</f>
        <v>No</v>
      </c>
      <c r="L200" t="str">
        <f>VLOOKUP(Table1[[#This Row],[Product ID]],Table3[#All],2,FALSE)</f>
        <v>Lib</v>
      </c>
      <c r="M200" t="str">
        <f>VLOOKUP(Table1[[#This Row],[Product ID]],Table3[#All],3,FALSE)</f>
        <v>D</v>
      </c>
      <c r="N200">
        <f>VLOOKUP(Table1[[#This Row],[Product ID]],Table3[#All],4,FALSE)</f>
        <v>2.5</v>
      </c>
      <c r="O200">
        <f>VLOOKUP(Table1[[#This Row],[Product ID]],Table3[#All],5,FALSE)</f>
        <v>29.784999999999997</v>
      </c>
      <c r="P200">
        <f>Table1[[#This Row],[Quantity]]*Table1[[#This Row],[Unit Price]]</f>
        <v>89.35499999999999</v>
      </c>
    </row>
    <row r="201" spans="1:16" x14ac:dyDescent="0.3">
      <c r="A201" t="s">
        <v>1596</v>
      </c>
      <c r="B201" s="3">
        <v>44339</v>
      </c>
      <c r="C201" t="s">
        <v>1597</v>
      </c>
      <c r="D201" t="s">
        <v>6161</v>
      </c>
      <c r="E201">
        <v>4</v>
      </c>
      <c r="F201" t="str">
        <f>VLOOKUP(Table1[[#This Row],[Customer ID]],Table2[#All],2,FALSE)</f>
        <v>Nealson Cuttler</v>
      </c>
      <c r="G201" t="str">
        <f>VLOOKUP(Table1[[#This Row],[Customer ID]],Table2[#All],3,FALSE)</f>
        <v>ncuttler5g@parallels.com</v>
      </c>
      <c r="H201">
        <f>VLOOKUP(Table1[[#This Row],[Customer ID]],Table2[#All],4,FALSE)</f>
        <v>0</v>
      </c>
      <c r="I201" t="str">
        <f>VLOOKUP(Table1[[#This Row],[Customer ID]],Table2[#All],6,FALSE)</f>
        <v>Washington</v>
      </c>
      <c r="J201" s="1" t="str">
        <f>VLOOKUP(Table1[[#This Row],[Customer ID]],Table2[#All],7,FALSE)</f>
        <v>United States</v>
      </c>
      <c r="K201" s="1" t="str">
        <f>VLOOKUP(Table1[[#This Row],[Customer ID]],Table2[#All],9,FALSE)</f>
        <v>No</v>
      </c>
      <c r="L201" t="str">
        <f>VLOOKUP(Table1[[#This Row],[Product ID]],Table3[#All],2,FALSE)</f>
        <v>Lib</v>
      </c>
      <c r="M201" t="str">
        <f>VLOOKUP(Table1[[#This Row],[Product ID]],Table3[#All],3,FALSE)</f>
        <v>L</v>
      </c>
      <c r="N201">
        <f>VLOOKUP(Table1[[#This Row],[Product ID]],Table3[#All],4,FALSE)</f>
        <v>0.5</v>
      </c>
      <c r="O201">
        <f>VLOOKUP(Table1[[#This Row],[Product ID]],Table3[#All],5,FALSE)</f>
        <v>9.51</v>
      </c>
      <c r="P201">
        <f>Table1[[#This Row],[Quantity]]*Table1[[#This Row],[Unit Price]]</f>
        <v>38.04</v>
      </c>
    </row>
    <row r="202" spans="1:16" x14ac:dyDescent="0.3">
      <c r="A202" t="s">
        <v>1596</v>
      </c>
      <c r="B202" s="3">
        <v>44339</v>
      </c>
      <c r="C202" t="s">
        <v>1597</v>
      </c>
      <c r="D202" t="s">
        <v>6141</v>
      </c>
      <c r="E202">
        <v>3</v>
      </c>
      <c r="F202" t="str">
        <f>VLOOKUP(Table1[[#This Row],[Customer ID]],Table2[#All],2,FALSE)</f>
        <v>Nealson Cuttler</v>
      </c>
      <c r="G202" t="str">
        <f>VLOOKUP(Table1[[#This Row],[Customer ID]],Table2[#All],3,FALSE)</f>
        <v>ncuttler5g@parallels.com</v>
      </c>
      <c r="H202">
        <f>VLOOKUP(Table1[[#This Row],[Customer ID]],Table2[#All],4,FALSE)</f>
        <v>0</v>
      </c>
      <c r="I202" t="str">
        <f>VLOOKUP(Table1[[#This Row],[Customer ID]],Table2[#All],6,FALSE)</f>
        <v>Washington</v>
      </c>
      <c r="J202" s="1" t="str">
        <f>VLOOKUP(Table1[[#This Row],[Customer ID]],Table2[#All],7,FALSE)</f>
        <v>United States</v>
      </c>
      <c r="K202" s="1" t="str">
        <f>VLOOKUP(Table1[[#This Row],[Customer ID]],Table2[#All],9,FALSE)</f>
        <v>No</v>
      </c>
      <c r="L202" t="str">
        <f>VLOOKUP(Table1[[#This Row],[Product ID]],Table3[#All],2,FALSE)</f>
        <v>Exc</v>
      </c>
      <c r="M202" t="str">
        <f>VLOOKUP(Table1[[#This Row],[Product ID]],Table3[#All],3,FALSE)</f>
        <v>M</v>
      </c>
      <c r="N202">
        <f>VLOOKUP(Table1[[#This Row],[Product ID]],Table3[#All],4,FALSE)</f>
        <v>1</v>
      </c>
      <c r="O202">
        <f>VLOOKUP(Table1[[#This Row],[Product ID]],Table3[#All],5,FALSE)</f>
        <v>13.75</v>
      </c>
      <c r="P202">
        <f>Table1[[#This Row],[Quantity]]*Table1[[#This Row],[Unit Price]]</f>
        <v>41.25</v>
      </c>
    </row>
    <row r="203" spans="1:16" x14ac:dyDescent="0.3">
      <c r="A203" t="s">
        <v>1621</v>
      </c>
      <c r="B203" s="3">
        <v>44294</v>
      </c>
      <c r="C203" t="s">
        <v>1622</v>
      </c>
      <c r="D203" t="s">
        <v>6161</v>
      </c>
      <c r="E203">
        <v>6</v>
      </c>
      <c r="F203" t="str">
        <f>VLOOKUP(Table1[[#This Row],[Customer ID]],Table2[#All],2,FALSE)</f>
        <v>Adriana Lazarus</v>
      </c>
      <c r="G203">
        <f>VLOOKUP(Table1[[#This Row],[Customer ID]],Table2[#All],3,FALSE)</f>
        <v>0</v>
      </c>
      <c r="H203" t="str">
        <f>VLOOKUP(Table1[[#This Row],[Customer ID]],Table2[#All],4,FALSE)</f>
        <v>+1 (801) 581-0444</v>
      </c>
      <c r="I203" t="str">
        <f>VLOOKUP(Table1[[#This Row],[Customer ID]],Table2[#All],6,FALSE)</f>
        <v>Ogden</v>
      </c>
      <c r="J203" s="1" t="str">
        <f>VLOOKUP(Table1[[#This Row],[Customer ID]],Table2[#All],7,FALSE)</f>
        <v>United States</v>
      </c>
      <c r="K203" s="1" t="str">
        <f>VLOOKUP(Table1[[#This Row],[Customer ID]],Table2[#All],9,FALSE)</f>
        <v>No</v>
      </c>
      <c r="L203" t="str">
        <f>VLOOKUP(Table1[[#This Row],[Product ID]],Table3[#All],2,FALSE)</f>
        <v>Lib</v>
      </c>
      <c r="M203" t="str">
        <f>VLOOKUP(Table1[[#This Row],[Product ID]],Table3[#All],3,FALSE)</f>
        <v>L</v>
      </c>
      <c r="N203">
        <f>VLOOKUP(Table1[[#This Row],[Product ID]],Table3[#All],4,FALSE)</f>
        <v>0.5</v>
      </c>
      <c r="O203">
        <f>VLOOKUP(Table1[[#This Row],[Product ID]],Table3[#All],5,FALSE)</f>
        <v>9.51</v>
      </c>
      <c r="P203">
        <f>Table1[[#This Row],[Quantity]]*Table1[[#This Row],[Unit Price]]</f>
        <v>57.06</v>
      </c>
    </row>
    <row r="204" spans="1:16" x14ac:dyDescent="0.3">
      <c r="A204" t="s">
        <v>1626</v>
      </c>
      <c r="B204" s="3">
        <v>44486</v>
      </c>
      <c r="C204" t="s">
        <v>1627</v>
      </c>
      <c r="D204" t="s">
        <v>6165</v>
      </c>
      <c r="E204">
        <v>6</v>
      </c>
      <c r="F204" t="str">
        <f>VLOOKUP(Table1[[#This Row],[Customer ID]],Table2[#All],2,FALSE)</f>
        <v>Tallie felip</v>
      </c>
      <c r="G204" t="str">
        <f>VLOOKUP(Table1[[#This Row],[Customer ID]],Table2[#All],3,FALSE)</f>
        <v>tfelip5m@typepad.com</v>
      </c>
      <c r="H204" t="str">
        <f>VLOOKUP(Table1[[#This Row],[Customer ID]],Table2[#All],4,FALSE)</f>
        <v>+1 (518) 651-0940</v>
      </c>
      <c r="I204" t="str">
        <f>VLOOKUP(Table1[[#This Row],[Customer ID]],Table2[#All],6,FALSE)</f>
        <v>Albany</v>
      </c>
      <c r="J204" s="1" t="str">
        <f>VLOOKUP(Table1[[#This Row],[Customer ID]],Table2[#All],7,FALSE)</f>
        <v>United States</v>
      </c>
      <c r="K204" s="1" t="str">
        <f>VLOOKUP(Table1[[#This Row],[Customer ID]],Table2[#All],9,FALSE)</f>
        <v>Yes</v>
      </c>
      <c r="L204" t="str">
        <f>VLOOKUP(Table1[[#This Row],[Product ID]],Table3[#All],2,FALSE)</f>
        <v>Lib</v>
      </c>
      <c r="M204" t="str">
        <f>VLOOKUP(Table1[[#This Row],[Product ID]],Table3[#All],3,FALSE)</f>
        <v>D</v>
      </c>
      <c r="N204">
        <f>VLOOKUP(Table1[[#This Row],[Product ID]],Table3[#All],4,FALSE)</f>
        <v>2.5</v>
      </c>
      <c r="O204">
        <f>VLOOKUP(Table1[[#This Row],[Product ID]],Table3[#All],5,FALSE)</f>
        <v>29.784999999999997</v>
      </c>
      <c r="P204">
        <f>Table1[[#This Row],[Quantity]]*Table1[[#This Row],[Unit Price]]</f>
        <v>178.70999999999998</v>
      </c>
    </row>
    <row r="205" spans="1:16" x14ac:dyDescent="0.3">
      <c r="A205" t="s">
        <v>1632</v>
      </c>
      <c r="B205" s="3">
        <v>44608</v>
      </c>
      <c r="C205" t="s">
        <v>1633</v>
      </c>
      <c r="D205" t="s">
        <v>6145</v>
      </c>
      <c r="E205">
        <v>1</v>
      </c>
      <c r="F205" t="str">
        <f>VLOOKUP(Table1[[#This Row],[Customer ID]],Table2[#All],2,FALSE)</f>
        <v>Vanna Le - Count</v>
      </c>
      <c r="G205" t="str">
        <f>VLOOKUP(Table1[[#This Row],[Customer ID]],Table2[#All],3,FALSE)</f>
        <v>vle5n@disqus.com</v>
      </c>
      <c r="H205" t="str">
        <f>VLOOKUP(Table1[[#This Row],[Customer ID]],Table2[#All],4,FALSE)</f>
        <v>+1 (864) 694-6658</v>
      </c>
      <c r="I205" t="str">
        <f>VLOOKUP(Table1[[#This Row],[Customer ID]],Table2[#All],6,FALSE)</f>
        <v>Spartanburg</v>
      </c>
      <c r="J205" s="1" t="str">
        <f>VLOOKUP(Table1[[#This Row],[Customer ID]],Table2[#All],7,FALSE)</f>
        <v>United States</v>
      </c>
      <c r="K205" s="1" t="str">
        <f>VLOOKUP(Table1[[#This Row],[Customer ID]],Table2[#All],9,FALSE)</f>
        <v>No</v>
      </c>
      <c r="L205" t="str">
        <f>VLOOKUP(Table1[[#This Row],[Product ID]],Table3[#All],2,FALSE)</f>
        <v>Lib</v>
      </c>
      <c r="M205" t="str">
        <f>VLOOKUP(Table1[[#This Row],[Product ID]],Table3[#All],3,FALSE)</f>
        <v>L</v>
      </c>
      <c r="N205">
        <f>VLOOKUP(Table1[[#This Row],[Product ID]],Table3[#All],4,FALSE)</f>
        <v>0.2</v>
      </c>
      <c r="O205">
        <f>VLOOKUP(Table1[[#This Row],[Product ID]],Table3[#All],5,FALSE)</f>
        <v>4.7549999999999999</v>
      </c>
      <c r="P205">
        <f>Table1[[#This Row],[Quantity]]*Table1[[#This Row],[Unit Price]]</f>
        <v>4.7549999999999999</v>
      </c>
    </row>
    <row r="206" spans="1:16" x14ac:dyDescent="0.3">
      <c r="A206" t="s">
        <v>1638</v>
      </c>
      <c r="B206" s="3">
        <v>44027</v>
      </c>
      <c r="C206" t="s">
        <v>1639</v>
      </c>
      <c r="D206" t="s">
        <v>6141</v>
      </c>
      <c r="E206">
        <v>6</v>
      </c>
      <c r="F206" t="str">
        <f>VLOOKUP(Table1[[#This Row],[Customer ID]],Table2[#All],2,FALSE)</f>
        <v>Sarette Ducarel</v>
      </c>
      <c r="G206">
        <f>VLOOKUP(Table1[[#This Row],[Customer ID]],Table2[#All],3,FALSE)</f>
        <v>0</v>
      </c>
      <c r="H206" t="str">
        <f>VLOOKUP(Table1[[#This Row],[Customer ID]],Table2[#All],4,FALSE)</f>
        <v>+1 (914) 915-4328</v>
      </c>
      <c r="I206" t="str">
        <f>VLOOKUP(Table1[[#This Row],[Customer ID]],Table2[#All],6,FALSE)</f>
        <v>Staten Island</v>
      </c>
      <c r="J206" s="1" t="str">
        <f>VLOOKUP(Table1[[#This Row],[Customer ID]],Table2[#All],7,FALSE)</f>
        <v>United States</v>
      </c>
      <c r="K206" s="1" t="str">
        <f>VLOOKUP(Table1[[#This Row],[Customer ID]],Table2[#All],9,FALSE)</f>
        <v>No</v>
      </c>
      <c r="L206" t="str">
        <f>VLOOKUP(Table1[[#This Row],[Product ID]],Table3[#All],2,FALSE)</f>
        <v>Exc</v>
      </c>
      <c r="M206" t="str">
        <f>VLOOKUP(Table1[[#This Row],[Product ID]],Table3[#All],3,FALSE)</f>
        <v>M</v>
      </c>
      <c r="N206">
        <f>VLOOKUP(Table1[[#This Row],[Product ID]],Table3[#All],4,FALSE)</f>
        <v>1</v>
      </c>
      <c r="O206">
        <f>VLOOKUP(Table1[[#This Row],[Product ID]],Table3[#All],5,FALSE)</f>
        <v>13.75</v>
      </c>
      <c r="P206">
        <f>Table1[[#This Row],[Quantity]]*Table1[[#This Row],[Unit Price]]</f>
        <v>82.5</v>
      </c>
    </row>
    <row r="207" spans="1:16" x14ac:dyDescent="0.3">
      <c r="A207" t="s">
        <v>1643</v>
      </c>
      <c r="B207" s="3">
        <v>43883</v>
      </c>
      <c r="C207" t="s">
        <v>1644</v>
      </c>
      <c r="D207" t="s">
        <v>6163</v>
      </c>
      <c r="E207">
        <v>3</v>
      </c>
      <c r="F207" t="str">
        <f>VLOOKUP(Table1[[#This Row],[Customer ID]],Table2[#All],2,FALSE)</f>
        <v>Kendra Glison</v>
      </c>
      <c r="G207">
        <f>VLOOKUP(Table1[[#This Row],[Customer ID]],Table2[#All],3,FALSE)</f>
        <v>0</v>
      </c>
      <c r="H207" t="str">
        <f>VLOOKUP(Table1[[#This Row],[Customer ID]],Table2[#All],4,FALSE)</f>
        <v>+1 (202) 137-6867</v>
      </c>
      <c r="I207" t="str">
        <f>VLOOKUP(Table1[[#This Row],[Customer ID]],Table2[#All],6,FALSE)</f>
        <v>Washington</v>
      </c>
      <c r="J207" s="1" t="str">
        <f>VLOOKUP(Table1[[#This Row],[Customer ID]],Table2[#All],7,FALSE)</f>
        <v>United States</v>
      </c>
      <c r="K207" s="1" t="str">
        <f>VLOOKUP(Table1[[#This Row],[Customer ID]],Table2[#All],9,FALSE)</f>
        <v>Yes</v>
      </c>
      <c r="L207" t="str">
        <f>VLOOKUP(Table1[[#This Row],[Product ID]],Table3[#All],2,FALSE)</f>
        <v>Rob</v>
      </c>
      <c r="M207" t="str">
        <f>VLOOKUP(Table1[[#This Row],[Product ID]],Table3[#All],3,FALSE)</f>
        <v>D</v>
      </c>
      <c r="N207">
        <f>VLOOKUP(Table1[[#This Row],[Product ID]],Table3[#All],4,FALSE)</f>
        <v>0.2</v>
      </c>
      <c r="O207">
        <f>VLOOKUP(Table1[[#This Row],[Product ID]],Table3[#All],5,FALSE)</f>
        <v>2.6849999999999996</v>
      </c>
      <c r="P207">
        <f>Table1[[#This Row],[Quantity]]*Table1[[#This Row],[Unit Price]]</f>
        <v>8.0549999999999997</v>
      </c>
    </row>
    <row r="208" spans="1:16" x14ac:dyDescent="0.3">
      <c r="A208" t="s">
        <v>1648</v>
      </c>
      <c r="B208" s="3">
        <v>44211</v>
      </c>
      <c r="C208" t="s">
        <v>1649</v>
      </c>
      <c r="D208" t="s">
        <v>6155</v>
      </c>
      <c r="E208">
        <v>2</v>
      </c>
      <c r="F208" t="str">
        <f>VLOOKUP(Table1[[#This Row],[Customer ID]],Table2[#All],2,FALSE)</f>
        <v>Nertie Poolman</v>
      </c>
      <c r="G208" t="str">
        <f>VLOOKUP(Table1[[#This Row],[Customer ID]],Table2[#All],3,FALSE)</f>
        <v>npoolman5q@howstuffworks.com</v>
      </c>
      <c r="H208">
        <f>VLOOKUP(Table1[[#This Row],[Customer ID]],Table2[#All],4,FALSE)</f>
        <v>0</v>
      </c>
      <c r="I208" t="str">
        <f>VLOOKUP(Table1[[#This Row],[Customer ID]],Table2[#All],6,FALSE)</f>
        <v>Charlotte</v>
      </c>
      <c r="J208" s="1" t="str">
        <f>VLOOKUP(Table1[[#This Row],[Customer ID]],Table2[#All],7,FALSE)</f>
        <v>United States</v>
      </c>
      <c r="K208" s="1" t="str">
        <f>VLOOKUP(Table1[[#This Row],[Customer ID]],Table2[#All],9,FALSE)</f>
        <v>No</v>
      </c>
      <c r="L208" t="str">
        <f>VLOOKUP(Table1[[#This Row],[Product ID]],Table3[#All],2,FALSE)</f>
        <v>Ara</v>
      </c>
      <c r="M208" t="str">
        <f>VLOOKUP(Table1[[#This Row],[Product ID]],Table3[#All],3,FALSE)</f>
        <v>M</v>
      </c>
      <c r="N208">
        <f>VLOOKUP(Table1[[#This Row],[Product ID]],Table3[#All],4,FALSE)</f>
        <v>1</v>
      </c>
      <c r="O208">
        <f>VLOOKUP(Table1[[#This Row],[Product ID]],Table3[#All],5,FALSE)</f>
        <v>11.25</v>
      </c>
      <c r="P208">
        <f>Table1[[#This Row],[Quantity]]*Table1[[#This Row],[Unit Price]]</f>
        <v>22.5</v>
      </c>
    </row>
    <row r="209" spans="1:16" x14ac:dyDescent="0.3">
      <c r="A209" t="s">
        <v>1653</v>
      </c>
      <c r="B209" s="3">
        <v>44207</v>
      </c>
      <c r="C209" t="s">
        <v>1654</v>
      </c>
      <c r="D209" t="s">
        <v>6157</v>
      </c>
      <c r="E209">
        <v>6</v>
      </c>
      <c r="F209" t="str">
        <f>VLOOKUP(Table1[[#This Row],[Customer ID]],Table2[#All],2,FALSE)</f>
        <v>Orbadiah Duny</v>
      </c>
      <c r="G209" t="str">
        <f>VLOOKUP(Table1[[#This Row],[Customer ID]],Table2[#All],3,FALSE)</f>
        <v>oduny5r@constantcontact.com</v>
      </c>
      <c r="H209" t="str">
        <f>VLOOKUP(Table1[[#This Row],[Customer ID]],Table2[#All],4,FALSE)</f>
        <v>+1 (806) 181-9003</v>
      </c>
      <c r="I209" t="str">
        <f>VLOOKUP(Table1[[#This Row],[Customer ID]],Table2[#All],6,FALSE)</f>
        <v>Lubbock</v>
      </c>
      <c r="J209" s="1" t="str">
        <f>VLOOKUP(Table1[[#This Row],[Customer ID]],Table2[#All],7,FALSE)</f>
        <v>United States</v>
      </c>
      <c r="K209" s="1" t="str">
        <f>VLOOKUP(Table1[[#This Row],[Customer ID]],Table2[#All],9,FALSE)</f>
        <v>Yes</v>
      </c>
      <c r="L209" t="str">
        <f>VLOOKUP(Table1[[#This Row],[Product ID]],Table3[#All],2,FALSE)</f>
        <v>Ara</v>
      </c>
      <c r="M209" t="str">
        <f>VLOOKUP(Table1[[#This Row],[Product ID]],Table3[#All],3,FALSE)</f>
        <v>M</v>
      </c>
      <c r="N209">
        <f>VLOOKUP(Table1[[#This Row],[Product ID]],Table3[#All],4,FALSE)</f>
        <v>0.5</v>
      </c>
      <c r="O209">
        <f>VLOOKUP(Table1[[#This Row],[Product ID]],Table3[#All],5,FALSE)</f>
        <v>6.75</v>
      </c>
      <c r="P209">
        <f>Table1[[#This Row],[Quantity]]*Table1[[#This Row],[Unit Price]]</f>
        <v>40.5</v>
      </c>
    </row>
    <row r="210" spans="1:16" x14ac:dyDescent="0.3">
      <c r="A210" t="s">
        <v>1659</v>
      </c>
      <c r="B210" s="3">
        <v>44659</v>
      </c>
      <c r="C210" t="s">
        <v>1660</v>
      </c>
      <c r="D210" t="s">
        <v>6144</v>
      </c>
      <c r="E210">
        <v>4</v>
      </c>
      <c r="F210" t="str">
        <f>VLOOKUP(Table1[[#This Row],[Customer ID]],Table2[#All],2,FALSE)</f>
        <v>Constance Halfhide</v>
      </c>
      <c r="G210" t="str">
        <f>VLOOKUP(Table1[[#This Row],[Customer ID]],Table2[#All],3,FALSE)</f>
        <v>chalfhide5s@google.ru</v>
      </c>
      <c r="H210" t="str">
        <f>VLOOKUP(Table1[[#This Row],[Customer ID]],Table2[#All],4,FALSE)</f>
        <v>+353 (885) 827-8865</v>
      </c>
      <c r="I210" t="str">
        <f>VLOOKUP(Table1[[#This Row],[Customer ID]],Table2[#All],6,FALSE)</f>
        <v>Fermoy</v>
      </c>
      <c r="J210" s="1" t="str">
        <f>VLOOKUP(Table1[[#This Row],[Customer ID]],Table2[#All],7,FALSE)</f>
        <v>Ireland</v>
      </c>
      <c r="K210" s="1" t="str">
        <f>VLOOKUP(Table1[[#This Row],[Customer ID]],Table2[#All],9,FALSE)</f>
        <v>Yes</v>
      </c>
      <c r="L210" t="str">
        <f>VLOOKUP(Table1[[#This Row],[Product ID]],Table3[#All],2,FALSE)</f>
        <v>Exc</v>
      </c>
      <c r="M210" t="str">
        <f>VLOOKUP(Table1[[#This Row],[Product ID]],Table3[#All],3,FALSE)</f>
        <v>D</v>
      </c>
      <c r="N210">
        <f>VLOOKUP(Table1[[#This Row],[Product ID]],Table3[#All],4,FALSE)</f>
        <v>0.5</v>
      </c>
      <c r="O210">
        <f>VLOOKUP(Table1[[#This Row],[Product ID]],Table3[#All],5,FALSE)</f>
        <v>7.29</v>
      </c>
      <c r="P210">
        <f>Table1[[#This Row],[Quantity]]*Table1[[#This Row],[Unit Price]]</f>
        <v>29.16</v>
      </c>
    </row>
    <row r="211" spans="1:16" x14ac:dyDescent="0.3">
      <c r="A211" t="s">
        <v>1665</v>
      </c>
      <c r="B211" s="3">
        <v>44105</v>
      </c>
      <c r="C211" t="s">
        <v>1666</v>
      </c>
      <c r="D211" t="s">
        <v>6157</v>
      </c>
      <c r="E211">
        <v>1</v>
      </c>
      <c r="F211" t="str">
        <f>VLOOKUP(Table1[[#This Row],[Customer ID]],Table2[#All],2,FALSE)</f>
        <v>Fransisco Malecky</v>
      </c>
      <c r="G211" t="str">
        <f>VLOOKUP(Table1[[#This Row],[Customer ID]],Table2[#All],3,FALSE)</f>
        <v>fmalecky5t@list-manage.com</v>
      </c>
      <c r="H211" t="str">
        <f>VLOOKUP(Table1[[#This Row],[Customer ID]],Table2[#All],4,FALSE)</f>
        <v>+44 (738) 660-4264</v>
      </c>
      <c r="I211" t="str">
        <f>VLOOKUP(Table1[[#This Row],[Customer ID]],Table2[#All],6,FALSE)</f>
        <v>Whitwell</v>
      </c>
      <c r="J211" s="1" t="str">
        <f>VLOOKUP(Table1[[#This Row],[Customer ID]],Table2[#All],7,FALSE)</f>
        <v>United Kingdom</v>
      </c>
      <c r="K211" s="1" t="str">
        <f>VLOOKUP(Table1[[#This Row],[Customer ID]],Table2[#All],9,FALSE)</f>
        <v>No</v>
      </c>
      <c r="L211" t="str">
        <f>VLOOKUP(Table1[[#This Row],[Product ID]],Table3[#All],2,FALSE)</f>
        <v>Ara</v>
      </c>
      <c r="M211" t="str">
        <f>VLOOKUP(Table1[[#This Row],[Product ID]],Table3[#All],3,FALSE)</f>
        <v>M</v>
      </c>
      <c r="N211">
        <f>VLOOKUP(Table1[[#This Row],[Product ID]],Table3[#All],4,FALSE)</f>
        <v>0.5</v>
      </c>
      <c r="O211">
        <f>VLOOKUP(Table1[[#This Row],[Product ID]],Table3[#All],5,FALSE)</f>
        <v>6.75</v>
      </c>
      <c r="P211">
        <f>Table1[[#This Row],[Quantity]]*Table1[[#This Row],[Unit Price]]</f>
        <v>6.75</v>
      </c>
    </row>
    <row r="212" spans="1:16" x14ac:dyDescent="0.3">
      <c r="A212" t="s">
        <v>1671</v>
      </c>
      <c r="B212" s="3">
        <v>43766</v>
      </c>
      <c r="C212" t="s">
        <v>1672</v>
      </c>
      <c r="D212" t="s">
        <v>6143</v>
      </c>
      <c r="E212">
        <v>4</v>
      </c>
      <c r="F212" t="str">
        <f>VLOOKUP(Table1[[#This Row],[Customer ID]],Table2[#All],2,FALSE)</f>
        <v>Anselma Attwater</v>
      </c>
      <c r="G212" t="str">
        <f>VLOOKUP(Table1[[#This Row],[Customer ID]],Table2[#All],3,FALSE)</f>
        <v>aattwater5u@wikia.com</v>
      </c>
      <c r="H212" t="str">
        <f>VLOOKUP(Table1[[#This Row],[Customer ID]],Table2[#All],4,FALSE)</f>
        <v>+1 (434) 821-8618</v>
      </c>
      <c r="I212" t="str">
        <f>VLOOKUP(Table1[[#This Row],[Customer ID]],Table2[#All],6,FALSE)</f>
        <v>Charlottesville</v>
      </c>
      <c r="J212" s="1" t="str">
        <f>VLOOKUP(Table1[[#This Row],[Customer ID]],Table2[#All],7,FALSE)</f>
        <v>United States</v>
      </c>
      <c r="K212" s="1" t="str">
        <f>VLOOKUP(Table1[[#This Row],[Customer ID]],Table2[#All],9,FALSE)</f>
        <v>Yes</v>
      </c>
      <c r="L212" t="str">
        <f>VLOOKUP(Table1[[#This Row],[Product ID]],Table3[#All],2,FALSE)</f>
        <v>Lib</v>
      </c>
      <c r="M212" t="str">
        <f>VLOOKUP(Table1[[#This Row],[Product ID]],Table3[#All],3,FALSE)</f>
        <v>D</v>
      </c>
      <c r="N212">
        <f>VLOOKUP(Table1[[#This Row],[Product ID]],Table3[#All],4,FALSE)</f>
        <v>1</v>
      </c>
      <c r="O212">
        <f>VLOOKUP(Table1[[#This Row],[Product ID]],Table3[#All],5,FALSE)</f>
        <v>12.95</v>
      </c>
      <c r="P212">
        <f>Table1[[#This Row],[Quantity]]*Table1[[#This Row],[Unit Price]]</f>
        <v>51.8</v>
      </c>
    </row>
    <row r="213" spans="1:16" x14ac:dyDescent="0.3">
      <c r="A213" t="s">
        <v>1677</v>
      </c>
      <c r="B213" s="3">
        <v>44283</v>
      </c>
      <c r="C213" t="s">
        <v>1678</v>
      </c>
      <c r="D213" t="s">
        <v>6176</v>
      </c>
      <c r="E213">
        <v>6</v>
      </c>
      <c r="F213" t="str">
        <f>VLOOKUP(Table1[[#This Row],[Customer ID]],Table2[#All],2,FALSE)</f>
        <v>Minette Whellans</v>
      </c>
      <c r="G213" t="str">
        <f>VLOOKUP(Table1[[#This Row],[Customer ID]],Table2[#All],3,FALSE)</f>
        <v>mwhellans5v@mapquest.com</v>
      </c>
      <c r="H213">
        <f>VLOOKUP(Table1[[#This Row],[Customer ID]],Table2[#All],4,FALSE)</f>
        <v>0</v>
      </c>
      <c r="I213" t="str">
        <f>VLOOKUP(Table1[[#This Row],[Customer ID]],Table2[#All],6,FALSE)</f>
        <v>New York City</v>
      </c>
      <c r="J213" s="1" t="str">
        <f>VLOOKUP(Table1[[#This Row],[Customer ID]],Table2[#All],7,FALSE)</f>
        <v>United States</v>
      </c>
      <c r="K213" s="1" t="str">
        <f>VLOOKUP(Table1[[#This Row],[Customer ID]],Table2[#All],9,FALSE)</f>
        <v>No</v>
      </c>
      <c r="L213" t="str">
        <f>VLOOKUP(Table1[[#This Row],[Product ID]],Table3[#All],2,FALSE)</f>
        <v>Exc</v>
      </c>
      <c r="M213" t="str">
        <f>VLOOKUP(Table1[[#This Row],[Product ID]],Table3[#All],3,FALSE)</f>
        <v>L</v>
      </c>
      <c r="N213">
        <f>VLOOKUP(Table1[[#This Row],[Product ID]],Table3[#All],4,FALSE)</f>
        <v>0.5</v>
      </c>
      <c r="O213">
        <f>VLOOKUP(Table1[[#This Row],[Product ID]],Table3[#All],5,FALSE)</f>
        <v>8.91</v>
      </c>
      <c r="P213">
        <f>Table1[[#This Row],[Quantity]]*Table1[[#This Row],[Unit Price]]</f>
        <v>53.46</v>
      </c>
    </row>
    <row r="214" spans="1:16" x14ac:dyDescent="0.3">
      <c r="A214" t="s">
        <v>1682</v>
      </c>
      <c r="B214" s="3">
        <v>43921</v>
      </c>
      <c r="C214" t="s">
        <v>1683</v>
      </c>
      <c r="D214" t="s">
        <v>6153</v>
      </c>
      <c r="E214">
        <v>4</v>
      </c>
      <c r="F214" t="str">
        <f>VLOOKUP(Table1[[#This Row],[Customer ID]],Table2[#All],2,FALSE)</f>
        <v>Dael Camilletti</v>
      </c>
      <c r="G214" t="str">
        <f>VLOOKUP(Table1[[#This Row],[Customer ID]],Table2[#All],3,FALSE)</f>
        <v>dcamilletti5w@businesswire.com</v>
      </c>
      <c r="H214" t="str">
        <f>VLOOKUP(Table1[[#This Row],[Customer ID]],Table2[#All],4,FALSE)</f>
        <v>+1 (540) 722-6065</v>
      </c>
      <c r="I214" t="str">
        <f>VLOOKUP(Table1[[#This Row],[Customer ID]],Table2[#All],6,FALSE)</f>
        <v>Roanoke</v>
      </c>
      <c r="J214" s="1" t="str">
        <f>VLOOKUP(Table1[[#This Row],[Customer ID]],Table2[#All],7,FALSE)</f>
        <v>United States</v>
      </c>
      <c r="K214" s="1" t="str">
        <f>VLOOKUP(Table1[[#This Row],[Customer ID]],Table2[#All],9,FALSE)</f>
        <v>Yes</v>
      </c>
      <c r="L214" t="str">
        <f>VLOOKUP(Table1[[#This Row],[Product ID]],Table3[#All],2,FALSE)</f>
        <v>Exc</v>
      </c>
      <c r="M214" t="str">
        <f>VLOOKUP(Table1[[#This Row],[Product ID]],Table3[#All],3,FALSE)</f>
        <v>D</v>
      </c>
      <c r="N214">
        <f>VLOOKUP(Table1[[#This Row],[Product ID]],Table3[#All],4,FALSE)</f>
        <v>0.2</v>
      </c>
      <c r="O214">
        <f>VLOOKUP(Table1[[#This Row],[Product ID]],Table3[#All],5,FALSE)</f>
        <v>3.645</v>
      </c>
      <c r="P214">
        <f>Table1[[#This Row],[Quantity]]*Table1[[#This Row],[Unit Price]]</f>
        <v>14.58</v>
      </c>
    </row>
    <row r="215" spans="1:16" x14ac:dyDescent="0.3">
      <c r="A215" t="s">
        <v>1688</v>
      </c>
      <c r="B215" s="3">
        <v>44646</v>
      </c>
      <c r="C215" t="s">
        <v>1689</v>
      </c>
      <c r="D215" t="s">
        <v>6149</v>
      </c>
      <c r="E215">
        <v>1</v>
      </c>
      <c r="F215" t="str">
        <f>VLOOKUP(Table1[[#This Row],[Customer ID]],Table2[#All],2,FALSE)</f>
        <v>Emiline Galgey</v>
      </c>
      <c r="G215" t="str">
        <f>VLOOKUP(Table1[[#This Row],[Customer ID]],Table2[#All],3,FALSE)</f>
        <v>egalgey5x@wufoo.com</v>
      </c>
      <c r="H215" t="str">
        <f>VLOOKUP(Table1[[#This Row],[Customer ID]],Table2[#All],4,FALSE)</f>
        <v>+1 (718) 311-6732</v>
      </c>
      <c r="I215" t="str">
        <f>VLOOKUP(Table1[[#This Row],[Customer ID]],Table2[#All],6,FALSE)</f>
        <v>New York City</v>
      </c>
      <c r="J215" s="1" t="str">
        <f>VLOOKUP(Table1[[#This Row],[Customer ID]],Table2[#All],7,FALSE)</f>
        <v>United States</v>
      </c>
      <c r="K215" s="1" t="str">
        <f>VLOOKUP(Table1[[#This Row],[Customer ID]],Table2[#All],9,FALSE)</f>
        <v>No</v>
      </c>
      <c r="L215" t="str">
        <f>VLOOKUP(Table1[[#This Row],[Product ID]],Table3[#All],2,FALSE)</f>
        <v>Rob</v>
      </c>
      <c r="M215" t="str">
        <f>VLOOKUP(Table1[[#This Row],[Product ID]],Table3[#All],3,FALSE)</f>
        <v>D</v>
      </c>
      <c r="N215">
        <f>VLOOKUP(Table1[[#This Row],[Product ID]],Table3[#All],4,FALSE)</f>
        <v>2.5</v>
      </c>
      <c r="O215">
        <f>VLOOKUP(Table1[[#This Row],[Product ID]],Table3[#All],5,FALSE)</f>
        <v>20.584999999999997</v>
      </c>
      <c r="P215">
        <f>Table1[[#This Row],[Quantity]]*Table1[[#This Row],[Unit Price]]</f>
        <v>20.584999999999997</v>
      </c>
    </row>
    <row r="216" spans="1:16" x14ac:dyDescent="0.3">
      <c r="A216" t="s">
        <v>1694</v>
      </c>
      <c r="B216" s="3">
        <v>43775</v>
      </c>
      <c r="C216" t="s">
        <v>1695</v>
      </c>
      <c r="D216" t="s">
        <v>6170</v>
      </c>
      <c r="E216">
        <v>2</v>
      </c>
      <c r="F216" t="str">
        <f>VLOOKUP(Table1[[#This Row],[Customer ID]],Table2[#All],2,FALSE)</f>
        <v>Murdock Hame</v>
      </c>
      <c r="G216" t="str">
        <f>VLOOKUP(Table1[[#This Row],[Customer ID]],Table2[#All],3,FALSE)</f>
        <v>mhame5y@newsvine.com</v>
      </c>
      <c r="H216" t="str">
        <f>VLOOKUP(Table1[[#This Row],[Customer ID]],Table2[#All],4,FALSE)</f>
        <v>+353 (649) 297-0884</v>
      </c>
      <c r="I216" t="str">
        <f>VLOOKUP(Table1[[#This Row],[Customer ID]],Table2[#All],6,FALSE)</f>
        <v>Balally</v>
      </c>
      <c r="J216" s="1" t="str">
        <f>VLOOKUP(Table1[[#This Row],[Customer ID]],Table2[#All],7,FALSE)</f>
        <v>Ireland</v>
      </c>
      <c r="K216" s="1" t="str">
        <f>VLOOKUP(Table1[[#This Row],[Customer ID]],Table2[#All],9,FALSE)</f>
        <v>No</v>
      </c>
      <c r="L216" t="str">
        <f>VLOOKUP(Table1[[#This Row],[Product ID]],Table3[#All],2,FALSE)</f>
        <v>Lib</v>
      </c>
      <c r="M216" t="str">
        <f>VLOOKUP(Table1[[#This Row],[Product ID]],Table3[#All],3,FALSE)</f>
        <v>L</v>
      </c>
      <c r="N216">
        <f>VLOOKUP(Table1[[#This Row],[Product ID]],Table3[#All],4,FALSE)</f>
        <v>1</v>
      </c>
      <c r="O216">
        <f>VLOOKUP(Table1[[#This Row],[Product ID]],Table3[#All],5,FALSE)</f>
        <v>15.85</v>
      </c>
      <c r="P216">
        <f>Table1[[#This Row],[Quantity]]*Table1[[#This Row],[Unit Price]]</f>
        <v>31.7</v>
      </c>
    </row>
    <row r="217" spans="1:16" x14ac:dyDescent="0.3">
      <c r="A217" t="s">
        <v>1701</v>
      </c>
      <c r="B217" s="3">
        <v>43829</v>
      </c>
      <c r="C217" t="s">
        <v>1702</v>
      </c>
      <c r="D217" t="s">
        <v>6150</v>
      </c>
      <c r="E217">
        <v>6</v>
      </c>
      <c r="F217" t="str">
        <f>VLOOKUP(Table1[[#This Row],[Customer ID]],Table2[#All],2,FALSE)</f>
        <v>Ilka Gurnee</v>
      </c>
      <c r="G217" t="str">
        <f>VLOOKUP(Table1[[#This Row],[Customer ID]],Table2[#All],3,FALSE)</f>
        <v>igurnee5z@usnews.com</v>
      </c>
      <c r="H217" t="str">
        <f>VLOOKUP(Table1[[#This Row],[Customer ID]],Table2[#All],4,FALSE)</f>
        <v>+1 (801) 642-0352</v>
      </c>
      <c r="I217" t="str">
        <f>VLOOKUP(Table1[[#This Row],[Customer ID]],Table2[#All],6,FALSE)</f>
        <v>Salt Lake City</v>
      </c>
      <c r="J217" s="1" t="str">
        <f>VLOOKUP(Table1[[#This Row],[Customer ID]],Table2[#All],7,FALSE)</f>
        <v>United States</v>
      </c>
      <c r="K217" s="1" t="str">
        <f>VLOOKUP(Table1[[#This Row],[Customer ID]],Table2[#All],9,FALSE)</f>
        <v>No</v>
      </c>
      <c r="L217" t="str">
        <f>VLOOKUP(Table1[[#This Row],[Product ID]],Table3[#All],2,FALSE)</f>
        <v>Lib</v>
      </c>
      <c r="M217" t="str">
        <f>VLOOKUP(Table1[[#This Row],[Product ID]],Table3[#All],3,FALSE)</f>
        <v>D</v>
      </c>
      <c r="N217">
        <f>VLOOKUP(Table1[[#This Row],[Product ID]],Table3[#All],4,FALSE)</f>
        <v>0.2</v>
      </c>
      <c r="O217">
        <f>VLOOKUP(Table1[[#This Row],[Product ID]],Table3[#All],5,FALSE)</f>
        <v>3.8849999999999998</v>
      </c>
      <c r="P217">
        <f>Table1[[#This Row],[Quantity]]*Table1[[#This Row],[Unit Price]]</f>
        <v>23.31</v>
      </c>
    </row>
    <row r="218" spans="1:16" x14ac:dyDescent="0.3">
      <c r="A218" t="s">
        <v>1707</v>
      </c>
      <c r="B218" s="3">
        <v>44470</v>
      </c>
      <c r="C218" t="s">
        <v>1708</v>
      </c>
      <c r="D218" t="s">
        <v>6162</v>
      </c>
      <c r="E218">
        <v>4</v>
      </c>
      <c r="F218" t="str">
        <f>VLOOKUP(Table1[[#This Row],[Customer ID]],Table2[#All],2,FALSE)</f>
        <v>Alfy Snowding</v>
      </c>
      <c r="G218" t="str">
        <f>VLOOKUP(Table1[[#This Row],[Customer ID]],Table2[#All],3,FALSE)</f>
        <v>asnowding60@comsenz.com</v>
      </c>
      <c r="H218" t="str">
        <f>VLOOKUP(Table1[[#This Row],[Customer ID]],Table2[#All],4,FALSE)</f>
        <v>+1 (419) 996-2492</v>
      </c>
      <c r="I218" t="str">
        <f>VLOOKUP(Table1[[#This Row],[Customer ID]],Table2[#All],6,FALSE)</f>
        <v>Toledo</v>
      </c>
      <c r="J218" s="1" t="str">
        <f>VLOOKUP(Table1[[#This Row],[Customer ID]],Table2[#All],7,FALSE)</f>
        <v>United States</v>
      </c>
      <c r="K218" s="1" t="str">
        <f>VLOOKUP(Table1[[#This Row],[Customer ID]],Table2[#All],9,FALSE)</f>
        <v>Yes</v>
      </c>
      <c r="L218" t="str">
        <f>VLOOKUP(Table1[[#This Row],[Product ID]],Table3[#All],2,FALSE)</f>
        <v>Lib</v>
      </c>
      <c r="M218" t="str">
        <f>VLOOKUP(Table1[[#This Row],[Product ID]],Table3[#All],3,FALSE)</f>
        <v>M</v>
      </c>
      <c r="N218">
        <f>VLOOKUP(Table1[[#This Row],[Product ID]],Table3[#All],4,FALSE)</f>
        <v>1</v>
      </c>
      <c r="O218">
        <f>VLOOKUP(Table1[[#This Row],[Product ID]],Table3[#All],5,FALSE)</f>
        <v>14.55</v>
      </c>
      <c r="P218">
        <f>Table1[[#This Row],[Quantity]]*Table1[[#This Row],[Unit Price]]</f>
        <v>58.2</v>
      </c>
    </row>
    <row r="219" spans="1:16" x14ac:dyDescent="0.3">
      <c r="A219" t="s">
        <v>1713</v>
      </c>
      <c r="B219" s="3">
        <v>44174</v>
      </c>
      <c r="C219" t="s">
        <v>1714</v>
      </c>
      <c r="D219" t="s">
        <v>6176</v>
      </c>
      <c r="E219">
        <v>4</v>
      </c>
      <c r="F219" t="str">
        <f>VLOOKUP(Table1[[#This Row],[Customer ID]],Table2[#All],2,FALSE)</f>
        <v>Godfry Poinsett</v>
      </c>
      <c r="G219" t="str">
        <f>VLOOKUP(Table1[[#This Row],[Customer ID]],Table2[#All],3,FALSE)</f>
        <v>gpoinsett61@berkeley.edu</v>
      </c>
      <c r="H219" t="str">
        <f>VLOOKUP(Table1[[#This Row],[Customer ID]],Table2[#All],4,FALSE)</f>
        <v>+1 (626) 451-7397</v>
      </c>
      <c r="I219" t="str">
        <f>VLOOKUP(Table1[[#This Row],[Customer ID]],Table2[#All],6,FALSE)</f>
        <v>Pasadena</v>
      </c>
      <c r="J219" s="1" t="str">
        <f>VLOOKUP(Table1[[#This Row],[Customer ID]],Table2[#All],7,FALSE)</f>
        <v>United States</v>
      </c>
      <c r="K219" s="1" t="str">
        <f>VLOOKUP(Table1[[#This Row],[Customer ID]],Table2[#All],9,FALSE)</f>
        <v>No</v>
      </c>
      <c r="L219" t="str">
        <f>VLOOKUP(Table1[[#This Row],[Product ID]],Table3[#All],2,FALSE)</f>
        <v>Exc</v>
      </c>
      <c r="M219" t="str">
        <f>VLOOKUP(Table1[[#This Row],[Product ID]],Table3[#All],3,FALSE)</f>
        <v>L</v>
      </c>
      <c r="N219">
        <f>VLOOKUP(Table1[[#This Row],[Product ID]],Table3[#All],4,FALSE)</f>
        <v>0.5</v>
      </c>
      <c r="O219">
        <f>VLOOKUP(Table1[[#This Row],[Product ID]],Table3[#All],5,FALSE)</f>
        <v>8.91</v>
      </c>
      <c r="P219">
        <f>Table1[[#This Row],[Quantity]]*Table1[[#This Row],[Unit Price]]</f>
        <v>35.64</v>
      </c>
    </row>
    <row r="220" spans="1:16" x14ac:dyDescent="0.3">
      <c r="A220" t="s">
        <v>1719</v>
      </c>
      <c r="B220" s="3">
        <v>44317</v>
      </c>
      <c r="C220" t="s">
        <v>1720</v>
      </c>
      <c r="D220" t="s">
        <v>6155</v>
      </c>
      <c r="E220">
        <v>5</v>
      </c>
      <c r="F220" t="str">
        <f>VLOOKUP(Table1[[#This Row],[Customer ID]],Table2[#All],2,FALSE)</f>
        <v>Rem Furman</v>
      </c>
      <c r="G220" t="str">
        <f>VLOOKUP(Table1[[#This Row],[Customer ID]],Table2[#All],3,FALSE)</f>
        <v>rfurman62@t.co</v>
      </c>
      <c r="H220" t="str">
        <f>VLOOKUP(Table1[[#This Row],[Customer ID]],Table2[#All],4,FALSE)</f>
        <v>+353 (829) 808-4788</v>
      </c>
      <c r="I220" t="str">
        <f>VLOOKUP(Table1[[#This Row],[Customer ID]],Table2[#All],6,FALSE)</f>
        <v>Kinsale</v>
      </c>
      <c r="J220" s="1" t="str">
        <f>VLOOKUP(Table1[[#This Row],[Customer ID]],Table2[#All],7,FALSE)</f>
        <v>Ireland</v>
      </c>
      <c r="K220" s="1" t="str">
        <f>VLOOKUP(Table1[[#This Row],[Customer ID]],Table2[#All],9,FALSE)</f>
        <v>Yes</v>
      </c>
      <c r="L220" t="str">
        <f>VLOOKUP(Table1[[#This Row],[Product ID]],Table3[#All],2,FALSE)</f>
        <v>Ara</v>
      </c>
      <c r="M220" t="str">
        <f>VLOOKUP(Table1[[#This Row],[Product ID]],Table3[#All],3,FALSE)</f>
        <v>M</v>
      </c>
      <c r="N220">
        <f>VLOOKUP(Table1[[#This Row],[Product ID]],Table3[#All],4,FALSE)</f>
        <v>1</v>
      </c>
      <c r="O220">
        <f>VLOOKUP(Table1[[#This Row],[Product ID]],Table3[#All],5,FALSE)</f>
        <v>11.25</v>
      </c>
      <c r="P220">
        <f>Table1[[#This Row],[Quantity]]*Table1[[#This Row],[Unit Price]]</f>
        <v>56.25</v>
      </c>
    </row>
    <row r="221" spans="1:16" x14ac:dyDescent="0.3">
      <c r="A221" t="s">
        <v>1725</v>
      </c>
      <c r="B221" s="3">
        <v>44777</v>
      </c>
      <c r="C221" t="s">
        <v>1726</v>
      </c>
      <c r="D221" t="s">
        <v>6178</v>
      </c>
      <c r="E221">
        <v>3</v>
      </c>
      <c r="F221" t="str">
        <f>VLOOKUP(Table1[[#This Row],[Customer ID]],Table2[#All],2,FALSE)</f>
        <v>Charis Crosier</v>
      </c>
      <c r="G221" t="str">
        <f>VLOOKUP(Table1[[#This Row],[Customer ID]],Table2[#All],3,FALSE)</f>
        <v>ccrosier63@xrea.com</v>
      </c>
      <c r="H221" t="str">
        <f>VLOOKUP(Table1[[#This Row],[Customer ID]],Table2[#All],4,FALSE)</f>
        <v>+1 (816) 578-2743</v>
      </c>
      <c r="I221" t="str">
        <f>VLOOKUP(Table1[[#This Row],[Customer ID]],Table2[#All],6,FALSE)</f>
        <v>Lees Summit</v>
      </c>
      <c r="J221" s="1" t="str">
        <f>VLOOKUP(Table1[[#This Row],[Customer ID]],Table2[#All],7,FALSE)</f>
        <v>United States</v>
      </c>
      <c r="K221" s="1" t="str">
        <f>VLOOKUP(Table1[[#This Row],[Customer ID]],Table2[#All],9,FALSE)</f>
        <v>No</v>
      </c>
      <c r="L221" t="str">
        <f>VLOOKUP(Table1[[#This Row],[Product ID]],Table3[#All],2,FALSE)</f>
        <v>Rob</v>
      </c>
      <c r="M221" t="str">
        <f>VLOOKUP(Table1[[#This Row],[Product ID]],Table3[#All],3,FALSE)</f>
        <v>L</v>
      </c>
      <c r="N221">
        <f>VLOOKUP(Table1[[#This Row],[Product ID]],Table3[#All],4,FALSE)</f>
        <v>0.2</v>
      </c>
      <c r="O221">
        <f>VLOOKUP(Table1[[#This Row],[Product ID]],Table3[#All],5,FALSE)</f>
        <v>3.5849999999999995</v>
      </c>
      <c r="P221">
        <f>Table1[[#This Row],[Quantity]]*Table1[[#This Row],[Unit Price]]</f>
        <v>10.754999999999999</v>
      </c>
    </row>
    <row r="222" spans="1:16" x14ac:dyDescent="0.3">
      <c r="A222" t="s">
        <v>1725</v>
      </c>
      <c r="B222" s="3">
        <v>44777</v>
      </c>
      <c r="C222" t="s">
        <v>1726</v>
      </c>
      <c r="D222" t="s">
        <v>6174</v>
      </c>
      <c r="E222">
        <v>5</v>
      </c>
      <c r="F222" t="str">
        <f>VLOOKUP(Table1[[#This Row],[Customer ID]],Table2[#All],2,FALSE)</f>
        <v>Charis Crosier</v>
      </c>
      <c r="G222" t="str">
        <f>VLOOKUP(Table1[[#This Row],[Customer ID]],Table2[#All],3,FALSE)</f>
        <v>ccrosier63@xrea.com</v>
      </c>
      <c r="H222" t="str">
        <f>VLOOKUP(Table1[[#This Row],[Customer ID]],Table2[#All],4,FALSE)</f>
        <v>+1 (816) 578-2743</v>
      </c>
      <c r="I222" t="str">
        <f>VLOOKUP(Table1[[#This Row],[Customer ID]],Table2[#All],6,FALSE)</f>
        <v>Lees Summit</v>
      </c>
      <c r="J222" s="1" t="str">
        <f>VLOOKUP(Table1[[#This Row],[Customer ID]],Table2[#All],7,FALSE)</f>
        <v>United States</v>
      </c>
      <c r="K222" s="1" t="str">
        <f>VLOOKUP(Table1[[#This Row],[Customer ID]],Table2[#All],9,FALSE)</f>
        <v>No</v>
      </c>
      <c r="L222" t="str">
        <f>VLOOKUP(Table1[[#This Row],[Product ID]],Table3[#All],2,FALSE)</f>
        <v>Rob</v>
      </c>
      <c r="M222" t="str">
        <f>VLOOKUP(Table1[[#This Row],[Product ID]],Table3[#All],3,FALSE)</f>
        <v>M</v>
      </c>
      <c r="N222">
        <f>VLOOKUP(Table1[[#This Row],[Product ID]],Table3[#All],4,FALSE)</f>
        <v>0.2</v>
      </c>
      <c r="O222">
        <f>VLOOKUP(Table1[[#This Row],[Product ID]],Table3[#All],5,FALSE)</f>
        <v>2.9849999999999999</v>
      </c>
      <c r="P222">
        <f>Table1[[#This Row],[Quantity]]*Table1[[#This Row],[Unit Price]]</f>
        <v>14.924999999999999</v>
      </c>
    </row>
    <row r="223" spans="1:16" x14ac:dyDescent="0.3">
      <c r="A223" t="s">
        <v>1736</v>
      </c>
      <c r="B223" s="3">
        <v>44513</v>
      </c>
      <c r="C223" t="s">
        <v>1737</v>
      </c>
      <c r="D223" t="s">
        <v>6140</v>
      </c>
      <c r="E223">
        <v>6</v>
      </c>
      <c r="F223" t="str">
        <f>VLOOKUP(Table1[[#This Row],[Customer ID]],Table2[#All],2,FALSE)</f>
        <v>Lenka Rushmer</v>
      </c>
      <c r="G223" t="str">
        <f>VLOOKUP(Table1[[#This Row],[Customer ID]],Table2[#All],3,FALSE)</f>
        <v>lrushmer65@europa.eu</v>
      </c>
      <c r="H223" t="str">
        <f>VLOOKUP(Table1[[#This Row],[Customer ID]],Table2[#All],4,FALSE)</f>
        <v>+1 (949) 869-7598</v>
      </c>
      <c r="I223" t="str">
        <f>VLOOKUP(Table1[[#This Row],[Customer ID]],Table2[#All],6,FALSE)</f>
        <v>Irvine</v>
      </c>
      <c r="J223" s="1" t="str">
        <f>VLOOKUP(Table1[[#This Row],[Customer ID]],Table2[#All],7,FALSE)</f>
        <v>United States</v>
      </c>
      <c r="K223" s="1" t="str">
        <f>VLOOKUP(Table1[[#This Row],[Customer ID]],Table2[#All],9,FALSE)</f>
        <v>Yes</v>
      </c>
      <c r="L223" t="str">
        <f>VLOOKUP(Table1[[#This Row],[Product ID]],Table3[#All],2,FALSE)</f>
        <v>Ara</v>
      </c>
      <c r="M223" t="str">
        <f>VLOOKUP(Table1[[#This Row],[Product ID]],Table3[#All],3,FALSE)</f>
        <v>L</v>
      </c>
      <c r="N223">
        <f>VLOOKUP(Table1[[#This Row],[Product ID]],Table3[#All],4,FALSE)</f>
        <v>1</v>
      </c>
      <c r="O223">
        <f>VLOOKUP(Table1[[#This Row],[Product ID]],Table3[#All],5,FALSE)</f>
        <v>12.95</v>
      </c>
      <c r="P223">
        <f>Table1[[#This Row],[Quantity]]*Table1[[#This Row],[Unit Price]]</f>
        <v>77.699999999999989</v>
      </c>
    </row>
    <row r="224" spans="1:16" x14ac:dyDescent="0.3">
      <c r="A224" t="s">
        <v>1742</v>
      </c>
      <c r="B224" s="3">
        <v>44090</v>
      </c>
      <c r="C224" t="s">
        <v>1743</v>
      </c>
      <c r="D224" t="s">
        <v>6169</v>
      </c>
      <c r="E224">
        <v>3</v>
      </c>
      <c r="F224" t="str">
        <f>VLOOKUP(Table1[[#This Row],[Customer ID]],Table2[#All],2,FALSE)</f>
        <v>Waneta Edinborough</v>
      </c>
      <c r="G224" t="str">
        <f>VLOOKUP(Table1[[#This Row],[Customer ID]],Table2[#All],3,FALSE)</f>
        <v>wedinborough66@github.io</v>
      </c>
      <c r="H224" t="str">
        <f>VLOOKUP(Table1[[#This Row],[Customer ID]],Table2[#All],4,FALSE)</f>
        <v>+1 (516) 445-4950</v>
      </c>
      <c r="I224" t="str">
        <f>VLOOKUP(Table1[[#This Row],[Customer ID]],Table2[#All],6,FALSE)</f>
        <v>Hicksville</v>
      </c>
      <c r="J224" s="1" t="str">
        <f>VLOOKUP(Table1[[#This Row],[Customer ID]],Table2[#All],7,FALSE)</f>
        <v>United States</v>
      </c>
      <c r="K224" s="1" t="str">
        <f>VLOOKUP(Table1[[#This Row],[Customer ID]],Table2[#All],9,FALSE)</f>
        <v>No</v>
      </c>
      <c r="L224" t="str">
        <f>VLOOKUP(Table1[[#This Row],[Product ID]],Table3[#All],2,FALSE)</f>
        <v>Lib</v>
      </c>
      <c r="M224" t="str">
        <f>VLOOKUP(Table1[[#This Row],[Product ID]],Table3[#All],3,FALSE)</f>
        <v>D</v>
      </c>
      <c r="N224">
        <f>VLOOKUP(Table1[[#This Row],[Product ID]],Table3[#All],4,FALSE)</f>
        <v>0.5</v>
      </c>
      <c r="O224">
        <f>VLOOKUP(Table1[[#This Row],[Product ID]],Table3[#All],5,FALSE)</f>
        <v>7.77</v>
      </c>
      <c r="P224">
        <f>Table1[[#This Row],[Quantity]]*Table1[[#This Row],[Unit Price]]</f>
        <v>23.31</v>
      </c>
    </row>
    <row r="225" spans="1:16" x14ac:dyDescent="0.3">
      <c r="A225" t="s">
        <v>1748</v>
      </c>
      <c r="B225" s="3">
        <v>44109</v>
      </c>
      <c r="C225" t="s">
        <v>1749</v>
      </c>
      <c r="D225" t="s">
        <v>6171</v>
      </c>
      <c r="E225">
        <v>4</v>
      </c>
      <c r="F225" t="str">
        <f>VLOOKUP(Table1[[#This Row],[Customer ID]],Table2[#All],2,FALSE)</f>
        <v>Bobbe Piggott</v>
      </c>
      <c r="G225">
        <f>VLOOKUP(Table1[[#This Row],[Customer ID]],Table2[#All],3,FALSE)</f>
        <v>0</v>
      </c>
      <c r="H225" t="str">
        <f>VLOOKUP(Table1[[#This Row],[Customer ID]],Table2[#All],4,FALSE)</f>
        <v>+1 (202) 650-1803</v>
      </c>
      <c r="I225" t="str">
        <f>VLOOKUP(Table1[[#This Row],[Customer ID]],Table2[#All],6,FALSE)</f>
        <v>Washington</v>
      </c>
      <c r="J225" s="1" t="str">
        <f>VLOOKUP(Table1[[#This Row],[Customer ID]],Table2[#All],7,FALSE)</f>
        <v>United States</v>
      </c>
      <c r="K225" s="1" t="str">
        <f>VLOOKUP(Table1[[#This Row],[Customer ID]],Table2[#All],9,FALSE)</f>
        <v>Yes</v>
      </c>
      <c r="L225" t="str">
        <f>VLOOKUP(Table1[[#This Row],[Product ID]],Table3[#All],2,FALSE)</f>
        <v>Exc</v>
      </c>
      <c r="M225" t="str">
        <f>VLOOKUP(Table1[[#This Row],[Product ID]],Table3[#All],3,FALSE)</f>
        <v>L</v>
      </c>
      <c r="N225">
        <f>VLOOKUP(Table1[[#This Row],[Product ID]],Table3[#All],4,FALSE)</f>
        <v>1</v>
      </c>
      <c r="O225">
        <f>VLOOKUP(Table1[[#This Row],[Product ID]],Table3[#All],5,FALSE)</f>
        <v>14.85</v>
      </c>
      <c r="P225">
        <f>Table1[[#This Row],[Quantity]]*Table1[[#This Row],[Unit Price]]</f>
        <v>59.4</v>
      </c>
    </row>
    <row r="226" spans="1:16" x14ac:dyDescent="0.3">
      <c r="A226" t="s">
        <v>1753</v>
      </c>
      <c r="B226" s="3">
        <v>43836</v>
      </c>
      <c r="C226" t="s">
        <v>1754</v>
      </c>
      <c r="D226" t="s">
        <v>6165</v>
      </c>
      <c r="E226">
        <v>4</v>
      </c>
      <c r="F226" t="str">
        <f>VLOOKUP(Table1[[#This Row],[Customer ID]],Table2[#All],2,FALSE)</f>
        <v>Ketty Bromehead</v>
      </c>
      <c r="G226" t="str">
        <f>VLOOKUP(Table1[[#This Row],[Customer ID]],Table2[#All],3,FALSE)</f>
        <v>kbromehead68@un.org</v>
      </c>
      <c r="H226" t="str">
        <f>VLOOKUP(Table1[[#This Row],[Customer ID]],Table2[#All],4,FALSE)</f>
        <v>+1 (646) 586-9964</v>
      </c>
      <c r="I226" t="str">
        <f>VLOOKUP(Table1[[#This Row],[Customer ID]],Table2[#All],6,FALSE)</f>
        <v>New York City</v>
      </c>
      <c r="J226" s="1" t="str">
        <f>VLOOKUP(Table1[[#This Row],[Customer ID]],Table2[#All],7,FALSE)</f>
        <v>United States</v>
      </c>
      <c r="K226" s="1" t="str">
        <f>VLOOKUP(Table1[[#This Row],[Customer ID]],Table2[#All],9,FALSE)</f>
        <v>Yes</v>
      </c>
      <c r="L226" t="str">
        <f>VLOOKUP(Table1[[#This Row],[Product ID]],Table3[#All],2,FALSE)</f>
        <v>Lib</v>
      </c>
      <c r="M226" t="str">
        <f>VLOOKUP(Table1[[#This Row],[Product ID]],Table3[#All],3,FALSE)</f>
        <v>D</v>
      </c>
      <c r="N226">
        <f>VLOOKUP(Table1[[#This Row],[Product ID]],Table3[#All],4,FALSE)</f>
        <v>2.5</v>
      </c>
      <c r="O226">
        <f>VLOOKUP(Table1[[#This Row],[Product ID]],Table3[#All],5,FALSE)</f>
        <v>29.784999999999997</v>
      </c>
      <c r="P226">
        <f>Table1[[#This Row],[Quantity]]*Table1[[#This Row],[Unit Price]]</f>
        <v>119.13999999999999</v>
      </c>
    </row>
    <row r="227" spans="1:16" x14ac:dyDescent="0.3">
      <c r="A227" t="s">
        <v>1759</v>
      </c>
      <c r="B227" s="3">
        <v>44337</v>
      </c>
      <c r="C227" t="s">
        <v>1760</v>
      </c>
      <c r="D227" t="s">
        <v>6178</v>
      </c>
      <c r="E227">
        <v>4</v>
      </c>
      <c r="F227" t="str">
        <f>VLOOKUP(Table1[[#This Row],[Customer ID]],Table2[#All],2,FALSE)</f>
        <v>Elsbeth Westerman</v>
      </c>
      <c r="G227" t="str">
        <f>VLOOKUP(Table1[[#This Row],[Customer ID]],Table2[#All],3,FALSE)</f>
        <v>ewesterman69@si.edu</v>
      </c>
      <c r="H227" t="str">
        <f>VLOOKUP(Table1[[#This Row],[Customer ID]],Table2[#All],4,FALSE)</f>
        <v>+353 (343) 455-4020</v>
      </c>
      <c r="I227" t="str">
        <f>VLOOKUP(Table1[[#This Row],[Customer ID]],Table2[#All],6,FALSE)</f>
        <v>Newmarket on Fergus</v>
      </c>
      <c r="J227" s="1" t="str">
        <f>VLOOKUP(Table1[[#This Row],[Customer ID]],Table2[#All],7,FALSE)</f>
        <v>Ireland</v>
      </c>
      <c r="K227" s="1" t="str">
        <f>VLOOKUP(Table1[[#This Row],[Customer ID]],Table2[#All],9,FALSE)</f>
        <v>No</v>
      </c>
      <c r="L227" t="str">
        <f>VLOOKUP(Table1[[#This Row],[Product ID]],Table3[#All],2,FALSE)</f>
        <v>Rob</v>
      </c>
      <c r="M227" t="str">
        <f>VLOOKUP(Table1[[#This Row],[Product ID]],Table3[#All],3,FALSE)</f>
        <v>L</v>
      </c>
      <c r="N227">
        <f>VLOOKUP(Table1[[#This Row],[Product ID]],Table3[#All],4,FALSE)</f>
        <v>0.2</v>
      </c>
      <c r="O227">
        <f>VLOOKUP(Table1[[#This Row],[Product ID]],Table3[#All],5,FALSE)</f>
        <v>3.5849999999999995</v>
      </c>
      <c r="P227">
        <f>Table1[[#This Row],[Quantity]]*Table1[[#This Row],[Unit Price]]</f>
        <v>14.339999999999998</v>
      </c>
    </row>
    <row r="228" spans="1:16" x14ac:dyDescent="0.3">
      <c r="A228" t="s">
        <v>1765</v>
      </c>
      <c r="B228" s="3">
        <v>43887</v>
      </c>
      <c r="C228" t="s">
        <v>1766</v>
      </c>
      <c r="D228" t="s">
        <v>6175</v>
      </c>
      <c r="E228">
        <v>5</v>
      </c>
      <c r="F228" t="str">
        <f>VLOOKUP(Table1[[#This Row],[Customer ID]],Table2[#All],2,FALSE)</f>
        <v>Anabelle Hutchens</v>
      </c>
      <c r="G228" t="str">
        <f>VLOOKUP(Table1[[#This Row],[Customer ID]],Table2[#All],3,FALSE)</f>
        <v>ahutchens6a@amazonaws.com</v>
      </c>
      <c r="H228" t="str">
        <f>VLOOKUP(Table1[[#This Row],[Customer ID]],Table2[#All],4,FALSE)</f>
        <v>+1 (913) 108-5997</v>
      </c>
      <c r="I228" t="str">
        <f>VLOOKUP(Table1[[#This Row],[Customer ID]],Table2[#All],6,FALSE)</f>
        <v>Shawnee Mission</v>
      </c>
      <c r="J228" s="1" t="str">
        <f>VLOOKUP(Table1[[#This Row],[Customer ID]],Table2[#All],7,FALSE)</f>
        <v>United States</v>
      </c>
      <c r="K228" s="1" t="str">
        <f>VLOOKUP(Table1[[#This Row],[Customer ID]],Table2[#All],9,FALSE)</f>
        <v>No</v>
      </c>
      <c r="L228" t="str">
        <f>VLOOKUP(Table1[[#This Row],[Product ID]],Table3[#All],2,FALSE)</f>
        <v>Ara</v>
      </c>
      <c r="M228" t="str">
        <f>VLOOKUP(Table1[[#This Row],[Product ID]],Table3[#All],3,FALSE)</f>
        <v>M</v>
      </c>
      <c r="N228">
        <f>VLOOKUP(Table1[[#This Row],[Product ID]],Table3[#All],4,FALSE)</f>
        <v>2.5</v>
      </c>
      <c r="O228">
        <f>VLOOKUP(Table1[[#This Row],[Product ID]],Table3[#All],5,FALSE)</f>
        <v>25.874999999999996</v>
      </c>
      <c r="P228">
        <f>Table1[[#This Row],[Quantity]]*Table1[[#This Row],[Unit Price]]</f>
        <v>129.37499999999997</v>
      </c>
    </row>
    <row r="229" spans="1:16" x14ac:dyDescent="0.3">
      <c r="A229" t="s">
        <v>1771</v>
      </c>
      <c r="B229" s="3">
        <v>43880</v>
      </c>
      <c r="C229" t="s">
        <v>1772</v>
      </c>
      <c r="D229" t="s">
        <v>6163</v>
      </c>
      <c r="E229">
        <v>6</v>
      </c>
      <c r="F229" t="str">
        <f>VLOOKUP(Table1[[#This Row],[Customer ID]],Table2[#All],2,FALSE)</f>
        <v>Noak Wyvill</v>
      </c>
      <c r="G229" t="str">
        <f>VLOOKUP(Table1[[#This Row],[Customer ID]],Table2[#All],3,FALSE)</f>
        <v>nwyvill6b@naver.com</v>
      </c>
      <c r="H229" t="str">
        <f>VLOOKUP(Table1[[#This Row],[Customer ID]],Table2[#All],4,FALSE)</f>
        <v>+44 (872) 383-2829</v>
      </c>
      <c r="I229" t="str">
        <f>VLOOKUP(Table1[[#This Row],[Customer ID]],Table2[#All],6,FALSE)</f>
        <v>Edinburgh</v>
      </c>
      <c r="J229" s="1" t="str">
        <f>VLOOKUP(Table1[[#This Row],[Customer ID]],Table2[#All],7,FALSE)</f>
        <v>United Kingdom</v>
      </c>
      <c r="K229" s="1" t="str">
        <f>VLOOKUP(Table1[[#This Row],[Customer ID]],Table2[#All],9,FALSE)</f>
        <v>Yes</v>
      </c>
      <c r="L229" t="str">
        <f>VLOOKUP(Table1[[#This Row],[Product ID]],Table3[#All],2,FALSE)</f>
        <v>Rob</v>
      </c>
      <c r="M229" t="str">
        <f>VLOOKUP(Table1[[#This Row],[Product ID]],Table3[#All],3,FALSE)</f>
        <v>D</v>
      </c>
      <c r="N229">
        <f>VLOOKUP(Table1[[#This Row],[Product ID]],Table3[#All],4,FALSE)</f>
        <v>0.2</v>
      </c>
      <c r="O229">
        <f>VLOOKUP(Table1[[#This Row],[Product ID]],Table3[#All],5,FALSE)</f>
        <v>2.6849999999999996</v>
      </c>
      <c r="P229">
        <f>Table1[[#This Row],[Quantity]]*Table1[[#This Row],[Unit Price]]</f>
        <v>16.11</v>
      </c>
    </row>
    <row r="230" spans="1:16" x14ac:dyDescent="0.3">
      <c r="A230" t="s">
        <v>1777</v>
      </c>
      <c r="B230" s="3">
        <v>44376</v>
      </c>
      <c r="C230" t="s">
        <v>1778</v>
      </c>
      <c r="D230" t="s">
        <v>6178</v>
      </c>
      <c r="E230">
        <v>5</v>
      </c>
      <c r="F230" t="str">
        <f>VLOOKUP(Table1[[#This Row],[Customer ID]],Table2[#All],2,FALSE)</f>
        <v>Beltran Mathon</v>
      </c>
      <c r="G230" t="str">
        <f>VLOOKUP(Table1[[#This Row],[Customer ID]],Table2[#All],3,FALSE)</f>
        <v>bmathon6c@barnesandnoble.com</v>
      </c>
      <c r="H230" t="str">
        <f>VLOOKUP(Table1[[#This Row],[Customer ID]],Table2[#All],4,FALSE)</f>
        <v>+1 (916) 915-5069</v>
      </c>
      <c r="I230" t="str">
        <f>VLOOKUP(Table1[[#This Row],[Customer ID]],Table2[#All],6,FALSE)</f>
        <v>Sacramento</v>
      </c>
      <c r="J230" s="1" t="str">
        <f>VLOOKUP(Table1[[#This Row],[Customer ID]],Table2[#All],7,FALSE)</f>
        <v>United States</v>
      </c>
      <c r="K230" s="1" t="str">
        <f>VLOOKUP(Table1[[#This Row],[Customer ID]],Table2[#All],9,FALSE)</f>
        <v>No</v>
      </c>
      <c r="L230" t="str">
        <f>VLOOKUP(Table1[[#This Row],[Product ID]],Table3[#All],2,FALSE)</f>
        <v>Rob</v>
      </c>
      <c r="M230" t="str">
        <f>VLOOKUP(Table1[[#This Row],[Product ID]],Table3[#All],3,FALSE)</f>
        <v>L</v>
      </c>
      <c r="N230">
        <f>VLOOKUP(Table1[[#This Row],[Product ID]],Table3[#All],4,FALSE)</f>
        <v>0.2</v>
      </c>
      <c r="O230">
        <f>VLOOKUP(Table1[[#This Row],[Product ID]],Table3[#All],5,FALSE)</f>
        <v>3.5849999999999995</v>
      </c>
      <c r="P230">
        <f>Table1[[#This Row],[Quantity]]*Table1[[#This Row],[Unit Price]]</f>
        <v>17.924999999999997</v>
      </c>
    </row>
    <row r="231" spans="1:16" x14ac:dyDescent="0.3">
      <c r="A231" t="s">
        <v>1783</v>
      </c>
      <c r="B231" s="3">
        <v>44282</v>
      </c>
      <c r="C231" t="s">
        <v>1784</v>
      </c>
      <c r="D231" t="s">
        <v>6159</v>
      </c>
      <c r="E231">
        <v>2</v>
      </c>
      <c r="F231" t="str">
        <f>VLOOKUP(Table1[[#This Row],[Customer ID]],Table2[#All],2,FALSE)</f>
        <v>Kristos Streight</v>
      </c>
      <c r="G231" t="str">
        <f>VLOOKUP(Table1[[#This Row],[Customer ID]],Table2[#All],3,FALSE)</f>
        <v>kstreight6d@about.com</v>
      </c>
      <c r="H231" t="str">
        <f>VLOOKUP(Table1[[#This Row],[Customer ID]],Table2[#All],4,FALSE)</f>
        <v>+1 (570) 873-3891</v>
      </c>
      <c r="I231" t="str">
        <f>VLOOKUP(Table1[[#This Row],[Customer ID]],Table2[#All],6,FALSE)</f>
        <v>Wilkes Barre</v>
      </c>
      <c r="J231" s="1" t="str">
        <f>VLOOKUP(Table1[[#This Row],[Customer ID]],Table2[#All],7,FALSE)</f>
        <v>United States</v>
      </c>
      <c r="K231" s="1" t="str">
        <f>VLOOKUP(Table1[[#This Row],[Customer ID]],Table2[#All],9,FALSE)</f>
        <v>No</v>
      </c>
      <c r="L231" t="str">
        <f>VLOOKUP(Table1[[#This Row],[Product ID]],Table3[#All],2,FALSE)</f>
        <v>Lib</v>
      </c>
      <c r="M231" t="str">
        <f>VLOOKUP(Table1[[#This Row],[Product ID]],Table3[#All],3,FALSE)</f>
        <v>M</v>
      </c>
      <c r="N231">
        <f>VLOOKUP(Table1[[#This Row],[Product ID]],Table3[#All],4,FALSE)</f>
        <v>0.2</v>
      </c>
      <c r="O231">
        <f>VLOOKUP(Table1[[#This Row],[Product ID]],Table3[#All],5,FALSE)</f>
        <v>4.3650000000000002</v>
      </c>
      <c r="P231">
        <f>Table1[[#This Row],[Quantity]]*Table1[[#This Row],[Unit Price]]</f>
        <v>8.73</v>
      </c>
    </row>
    <row r="232" spans="1:16" x14ac:dyDescent="0.3">
      <c r="A232" t="s">
        <v>1789</v>
      </c>
      <c r="B232" s="3">
        <v>44496</v>
      </c>
      <c r="C232" t="s">
        <v>1790</v>
      </c>
      <c r="D232" t="s">
        <v>6175</v>
      </c>
      <c r="E232">
        <v>2</v>
      </c>
      <c r="F232" t="str">
        <f>VLOOKUP(Table1[[#This Row],[Customer ID]],Table2[#All],2,FALSE)</f>
        <v>Portie Cutchie</v>
      </c>
      <c r="G232" t="str">
        <f>VLOOKUP(Table1[[#This Row],[Customer ID]],Table2[#All],3,FALSE)</f>
        <v>pcutchie6e@globo.com</v>
      </c>
      <c r="H232" t="str">
        <f>VLOOKUP(Table1[[#This Row],[Customer ID]],Table2[#All],4,FALSE)</f>
        <v>+1 (336) 679-7755</v>
      </c>
      <c r="I232" t="str">
        <f>VLOOKUP(Table1[[#This Row],[Customer ID]],Table2[#All],6,FALSE)</f>
        <v>Greensboro</v>
      </c>
      <c r="J232" s="1" t="str">
        <f>VLOOKUP(Table1[[#This Row],[Customer ID]],Table2[#All],7,FALSE)</f>
        <v>United States</v>
      </c>
      <c r="K232" s="1" t="str">
        <f>VLOOKUP(Table1[[#This Row],[Customer ID]],Table2[#All],9,FALSE)</f>
        <v>No</v>
      </c>
      <c r="L232" t="str">
        <f>VLOOKUP(Table1[[#This Row],[Product ID]],Table3[#All],2,FALSE)</f>
        <v>Ara</v>
      </c>
      <c r="M232" t="str">
        <f>VLOOKUP(Table1[[#This Row],[Product ID]],Table3[#All],3,FALSE)</f>
        <v>M</v>
      </c>
      <c r="N232">
        <f>VLOOKUP(Table1[[#This Row],[Product ID]],Table3[#All],4,FALSE)</f>
        <v>2.5</v>
      </c>
      <c r="O232">
        <f>VLOOKUP(Table1[[#This Row],[Product ID]],Table3[#All],5,FALSE)</f>
        <v>25.874999999999996</v>
      </c>
      <c r="P232">
        <f>Table1[[#This Row],[Quantity]]*Table1[[#This Row],[Unit Price]]</f>
        <v>51.749999999999993</v>
      </c>
    </row>
    <row r="233" spans="1:16" x14ac:dyDescent="0.3">
      <c r="A233" t="s">
        <v>1795</v>
      </c>
      <c r="B233" s="3">
        <v>43628</v>
      </c>
      <c r="C233" t="s">
        <v>1796</v>
      </c>
      <c r="D233" t="s">
        <v>6159</v>
      </c>
      <c r="E233">
        <v>2</v>
      </c>
      <c r="F233" t="str">
        <f>VLOOKUP(Table1[[#This Row],[Customer ID]],Table2[#All],2,FALSE)</f>
        <v>Sinclare Edsell</v>
      </c>
      <c r="G233">
        <f>VLOOKUP(Table1[[#This Row],[Customer ID]],Table2[#All],3,FALSE)</f>
        <v>0</v>
      </c>
      <c r="H233" t="str">
        <f>VLOOKUP(Table1[[#This Row],[Customer ID]],Table2[#All],4,FALSE)</f>
        <v>+1 (302) 746-8950</v>
      </c>
      <c r="I233" t="str">
        <f>VLOOKUP(Table1[[#This Row],[Customer ID]],Table2[#All],6,FALSE)</f>
        <v>Newark</v>
      </c>
      <c r="J233" s="1" t="str">
        <f>VLOOKUP(Table1[[#This Row],[Customer ID]],Table2[#All],7,FALSE)</f>
        <v>United States</v>
      </c>
      <c r="K233" s="1" t="str">
        <f>VLOOKUP(Table1[[#This Row],[Customer ID]],Table2[#All],9,FALSE)</f>
        <v>Yes</v>
      </c>
      <c r="L233" t="str">
        <f>VLOOKUP(Table1[[#This Row],[Product ID]],Table3[#All],2,FALSE)</f>
        <v>Lib</v>
      </c>
      <c r="M233" t="str">
        <f>VLOOKUP(Table1[[#This Row],[Product ID]],Table3[#All],3,FALSE)</f>
        <v>M</v>
      </c>
      <c r="N233">
        <f>VLOOKUP(Table1[[#This Row],[Product ID]],Table3[#All],4,FALSE)</f>
        <v>0.2</v>
      </c>
      <c r="O233">
        <f>VLOOKUP(Table1[[#This Row],[Product ID]],Table3[#All],5,FALSE)</f>
        <v>4.3650000000000002</v>
      </c>
      <c r="P233">
        <f>Table1[[#This Row],[Quantity]]*Table1[[#This Row],[Unit Price]]</f>
        <v>8.73</v>
      </c>
    </row>
    <row r="234" spans="1:16" x14ac:dyDescent="0.3">
      <c r="A234" t="s">
        <v>1800</v>
      </c>
      <c r="B234" s="3">
        <v>44010</v>
      </c>
      <c r="C234" t="s">
        <v>1801</v>
      </c>
      <c r="D234" t="s">
        <v>6145</v>
      </c>
      <c r="E234">
        <v>5</v>
      </c>
      <c r="F234" t="str">
        <f>VLOOKUP(Table1[[#This Row],[Customer ID]],Table2[#All],2,FALSE)</f>
        <v>Conny Gheraldi</v>
      </c>
      <c r="G234" t="str">
        <f>VLOOKUP(Table1[[#This Row],[Customer ID]],Table2[#All],3,FALSE)</f>
        <v>cgheraldi6g@opera.com</v>
      </c>
      <c r="H234" t="str">
        <f>VLOOKUP(Table1[[#This Row],[Customer ID]],Table2[#All],4,FALSE)</f>
        <v>+44 (494) 875-2364</v>
      </c>
      <c r="I234" t="str">
        <f>VLOOKUP(Table1[[#This Row],[Customer ID]],Table2[#All],6,FALSE)</f>
        <v>Kinloch</v>
      </c>
      <c r="J234" s="1" t="str">
        <f>VLOOKUP(Table1[[#This Row],[Customer ID]],Table2[#All],7,FALSE)</f>
        <v>United Kingdom</v>
      </c>
      <c r="K234" s="1" t="str">
        <f>VLOOKUP(Table1[[#This Row],[Customer ID]],Table2[#All],9,FALSE)</f>
        <v>No</v>
      </c>
      <c r="L234" t="str">
        <f>VLOOKUP(Table1[[#This Row],[Product ID]],Table3[#All],2,FALSE)</f>
        <v>Lib</v>
      </c>
      <c r="M234" t="str">
        <f>VLOOKUP(Table1[[#This Row],[Product ID]],Table3[#All],3,FALSE)</f>
        <v>L</v>
      </c>
      <c r="N234">
        <f>VLOOKUP(Table1[[#This Row],[Product ID]],Table3[#All],4,FALSE)</f>
        <v>0.2</v>
      </c>
      <c r="O234">
        <f>VLOOKUP(Table1[[#This Row],[Product ID]],Table3[#All],5,FALSE)</f>
        <v>4.7549999999999999</v>
      </c>
      <c r="P234">
        <f>Table1[[#This Row],[Quantity]]*Table1[[#This Row],[Unit Price]]</f>
        <v>23.774999999999999</v>
      </c>
    </row>
    <row r="235" spans="1:16" x14ac:dyDescent="0.3">
      <c r="A235" t="s">
        <v>1806</v>
      </c>
      <c r="B235" s="3">
        <v>44278</v>
      </c>
      <c r="C235" t="s">
        <v>1807</v>
      </c>
      <c r="D235" t="s">
        <v>6156</v>
      </c>
      <c r="E235">
        <v>5</v>
      </c>
      <c r="F235" t="str">
        <f>VLOOKUP(Table1[[#This Row],[Customer ID]],Table2[#All],2,FALSE)</f>
        <v>Beryle Kenwell</v>
      </c>
      <c r="G235" t="str">
        <f>VLOOKUP(Table1[[#This Row],[Customer ID]],Table2[#All],3,FALSE)</f>
        <v>bkenwell6h@over-blog.com</v>
      </c>
      <c r="H235" t="str">
        <f>VLOOKUP(Table1[[#This Row],[Customer ID]],Table2[#All],4,FALSE)</f>
        <v>+1 (808) 836-6023</v>
      </c>
      <c r="I235" t="str">
        <f>VLOOKUP(Table1[[#This Row],[Customer ID]],Table2[#All],6,FALSE)</f>
        <v>Honolulu</v>
      </c>
      <c r="J235" s="1" t="str">
        <f>VLOOKUP(Table1[[#This Row],[Customer ID]],Table2[#All],7,FALSE)</f>
        <v>United States</v>
      </c>
      <c r="K235" s="1" t="str">
        <f>VLOOKUP(Table1[[#This Row],[Customer ID]],Table2[#All],9,FALSE)</f>
        <v>No</v>
      </c>
      <c r="L235" t="str">
        <f>VLOOKUP(Table1[[#This Row],[Product ID]],Table3[#All],2,FALSE)</f>
        <v>Exc</v>
      </c>
      <c r="M235" t="str">
        <f>VLOOKUP(Table1[[#This Row],[Product ID]],Table3[#All],3,FALSE)</f>
        <v>M</v>
      </c>
      <c r="N235">
        <f>VLOOKUP(Table1[[#This Row],[Product ID]],Table3[#All],4,FALSE)</f>
        <v>0.2</v>
      </c>
      <c r="O235">
        <f>VLOOKUP(Table1[[#This Row],[Product ID]],Table3[#All],5,FALSE)</f>
        <v>4.125</v>
      </c>
      <c r="P235">
        <f>Table1[[#This Row],[Quantity]]*Table1[[#This Row],[Unit Price]]</f>
        <v>20.625</v>
      </c>
    </row>
    <row r="236" spans="1:16" x14ac:dyDescent="0.3">
      <c r="A236" t="s">
        <v>1812</v>
      </c>
      <c r="B236" s="3">
        <v>44602</v>
      </c>
      <c r="C236" t="s">
        <v>1813</v>
      </c>
      <c r="D236" t="s">
        <v>6164</v>
      </c>
      <c r="E236">
        <v>1</v>
      </c>
      <c r="F236" t="str">
        <f>VLOOKUP(Table1[[#This Row],[Customer ID]],Table2[#All],2,FALSE)</f>
        <v>Tomas Sutty</v>
      </c>
      <c r="G236" t="str">
        <f>VLOOKUP(Table1[[#This Row],[Customer ID]],Table2[#All],3,FALSE)</f>
        <v>tsutty6i@google.es</v>
      </c>
      <c r="H236" t="str">
        <f>VLOOKUP(Table1[[#This Row],[Customer ID]],Table2[#All],4,FALSE)</f>
        <v>+1 (212) 586-1957</v>
      </c>
      <c r="I236" t="str">
        <f>VLOOKUP(Table1[[#This Row],[Customer ID]],Table2[#All],6,FALSE)</f>
        <v>New York City</v>
      </c>
      <c r="J236" s="1" t="str">
        <f>VLOOKUP(Table1[[#This Row],[Customer ID]],Table2[#All],7,FALSE)</f>
        <v>United States</v>
      </c>
      <c r="K236" s="1" t="str">
        <f>VLOOKUP(Table1[[#This Row],[Customer ID]],Table2[#All],9,FALSE)</f>
        <v>No</v>
      </c>
      <c r="L236" t="str">
        <f>VLOOKUP(Table1[[#This Row],[Product ID]],Table3[#All],2,FALSE)</f>
        <v>Lib</v>
      </c>
      <c r="M236" t="str">
        <f>VLOOKUP(Table1[[#This Row],[Product ID]],Table3[#All],3,FALSE)</f>
        <v>L</v>
      </c>
      <c r="N236">
        <f>VLOOKUP(Table1[[#This Row],[Product ID]],Table3[#All],4,FALSE)</f>
        <v>2.5</v>
      </c>
      <c r="O236">
        <f>VLOOKUP(Table1[[#This Row],[Product ID]],Table3[#All],5,FALSE)</f>
        <v>36.454999999999998</v>
      </c>
      <c r="P236">
        <f>Table1[[#This Row],[Quantity]]*Table1[[#This Row],[Unit Price]]</f>
        <v>36.454999999999998</v>
      </c>
    </row>
    <row r="237" spans="1:16" x14ac:dyDescent="0.3">
      <c r="A237" t="s">
        <v>1818</v>
      </c>
      <c r="B237" s="3">
        <v>43571</v>
      </c>
      <c r="C237" t="s">
        <v>1819</v>
      </c>
      <c r="D237" t="s">
        <v>6164</v>
      </c>
      <c r="E237">
        <v>5</v>
      </c>
      <c r="F237" t="str">
        <f>VLOOKUP(Table1[[#This Row],[Customer ID]],Table2[#All],2,FALSE)</f>
        <v>Samuele Ales0</v>
      </c>
      <c r="G237">
        <f>VLOOKUP(Table1[[#This Row],[Customer ID]],Table2[#All],3,FALSE)</f>
        <v>0</v>
      </c>
      <c r="H237">
        <f>VLOOKUP(Table1[[#This Row],[Customer ID]],Table2[#All],4,FALSE)</f>
        <v>0</v>
      </c>
      <c r="I237" t="str">
        <f>VLOOKUP(Table1[[#This Row],[Customer ID]],Table2[#All],6,FALSE)</f>
        <v>Ballinroad</v>
      </c>
      <c r="J237" s="1" t="str">
        <f>VLOOKUP(Table1[[#This Row],[Customer ID]],Table2[#All],7,FALSE)</f>
        <v>Ireland</v>
      </c>
      <c r="K237" s="1" t="str">
        <f>VLOOKUP(Table1[[#This Row],[Customer ID]],Table2[#All],9,FALSE)</f>
        <v>No</v>
      </c>
      <c r="L237" t="str">
        <f>VLOOKUP(Table1[[#This Row],[Product ID]],Table3[#All],2,FALSE)</f>
        <v>Lib</v>
      </c>
      <c r="M237" t="str">
        <f>VLOOKUP(Table1[[#This Row],[Product ID]],Table3[#All],3,FALSE)</f>
        <v>L</v>
      </c>
      <c r="N237">
        <f>VLOOKUP(Table1[[#This Row],[Product ID]],Table3[#All],4,FALSE)</f>
        <v>2.5</v>
      </c>
      <c r="O237">
        <f>VLOOKUP(Table1[[#This Row],[Product ID]],Table3[#All],5,FALSE)</f>
        <v>36.454999999999998</v>
      </c>
      <c r="P237">
        <f>Table1[[#This Row],[Quantity]]*Table1[[#This Row],[Unit Price]]</f>
        <v>182.27499999999998</v>
      </c>
    </row>
    <row r="238" spans="1:16" x14ac:dyDescent="0.3">
      <c r="A238" t="s">
        <v>1822</v>
      </c>
      <c r="B238" s="3">
        <v>43873</v>
      </c>
      <c r="C238" t="s">
        <v>1823</v>
      </c>
      <c r="D238" t="s">
        <v>6165</v>
      </c>
      <c r="E238">
        <v>3</v>
      </c>
      <c r="F238" t="str">
        <f>VLOOKUP(Table1[[#This Row],[Customer ID]],Table2[#All],2,FALSE)</f>
        <v>Carlie Harce</v>
      </c>
      <c r="G238" t="str">
        <f>VLOOKUP(Table1[[#This Row],[Customer ID]],Table2[#All],3,FALSE)</f>
        <v>charce6k@cafepress.com</v>
      </c>
      <c r="H238" t="str">
        <f>VLOOKUP(Table1[[#This Row],[Customer ID]],Table2[#All],4,FALSE)</f>
        <v>+353 (444) 423-0673</v>
      </c>
      <c r="I238" t="str">
        <f>VLOOKUP(Table1[[#This Row],[Customer ID]],Table2[#All],6,FALSE)</f>
        <v>D煤n Laoghaire</v>
      </c>
      <c r="J238" s="1" t="str">
        <f>VLOOKUP(Table1[[#This Row],[Customer ID]],Table2[#All],7,FALSE)</f>
        <v>Ireland</v>
      </c>
      <c r="K238" s="1" t="str">
        <f>VLOOKUP(Table1[[#This Row],[Customer ID]],Table2[#All],9,FALSE)</f>
        <v>No</v>
      </c>
      <c r="L238" t="str">
        <f>VLOOKUP(Table1[[#This Row],[Product ID]],Table3[#All],2,FALSE)</f>
        <v>Lib</v>
      </c>
      <c r="M238" t="str">
        <f>VLOOKUP(Table1[[#This Row],[Product ID]],Table3[#All],3,FALSE)</f>
        <v>D</v>
      </c>
      <c r="N238">
        <f>VLOOKUP(Table1[[#This Row],[Product ID]],Table3[#All],4,FALSE)</f>
        <v>2.5</v>
      </c>
      <c r="O238">
        <f>VLOOKUP(Table1[[#This Row],[Product ID]],Table3[#All],5,FALSE)</f>
        <v>29.784999999999997</v>
      </c>
      <c r="P238">
        <f>Table1[[#This Row],[Quantity]]*Table1[[#This Row],[Unit Price]]</f>
        <v>89.35499999999999</v>
      </c>
    </row>
    <row r="239" spans="1:16" x14ac:dyDescent="0.3">
      <c r="A239" t="s">
        <v>1828</v>
      </c>
      <c r="B239" s="3">
        <v>44563</v>
      </c>
      <c r="C239" t="s">
        <v>1829</v>
      </c>
      <c r="D239" t="s">
        <v>6178</v>
      </c>
      <c r="E239">
        <v>1</v>
      </c>
      <c r="F239" t="str">
        <f>VLOOKUP(Table1[[#This Row],[Customer ID]],Table2[#All],2,FALSE)</f>
        <v>Craggy Bril</v>
      </c>
      <c r="G239">
        <f>VLOOKUP(Table1[[#This Row],[Customer ID]],Table2[#All],3,FALSE)</f>
        <v>0</v>
      </c>
      <c r="H239" t="str">
        <f>VLOOKUP(Table1[[#This Row],[Customer ID]],Table2[#All],4,FALSE)</f>
        <v>+1 (513) 461-0440</v>
      </c>
      <c r="I239" t="str">
        <f>VLOOKUP(Table1[[#This Row],[Customer ID]],Table2[#All],6,FALSE)</f>
        <v>Cincinnati</v>
      </c>
      <c r="J239" s="1" t="str">
        <f>VLOOKUP(Table1[[#This Row],[Customer ID]],Table2[#All],7,FALSE)</f>
        <v>United States</v>
      </c>
      <c r="K239" s="1" t="str">
        <f>VLOOKUP(Table1[[#This Row],[Customer ID]],Table2[#All],9,FALSE)</f>
        <v>Yes</v>
      </c>
      <c r="L239" t="str">
        <f>VLOOKUP(Table1[[#This Row],[Product ID]],Table3[#All],2,FALSE)</f>
        <v>Rob</v>
      </c>
      <c r="M239" t="str">
        <f>VLOOKUP(Table1[[#This Row],[Product ID]],Table3[#All],3,FALSE)</f>
        <v>L</v>
      </c>
      <c r="N239">
        <f>VLOOKUP(Table1[[#This Row],[Product ID]],Table3[#All],4,FALSE)</f>
        <v>0.2</v>
      </c>
      <c r="O239">
        <f>VLOOKUP(Table1[[#This Row],[Product ID]],Table3[#All],5,FALSE)</f>
        <v>3.5849999999999995</v>
      </c>
      <c r="P239">
        <f>Table1[[#This Row],[Quantity]]*Table1[[#This Row],[Unit Price]]</f>
        <v>3.5849999999999995</v>
      </c>
    </row>
    <row r="240" spans="1:16" x14ac:dyDescent="0.3">
      <c r="A240" t="s">
        <v>1833</v>
      </c>
      <c r="B240" s="3">
        <v>44172</v>
      </c>
      <c r="C240" t="s">
        <v>1834</v>
      </c>
      <c r="D240" t="s">
        <v>6151</v>
      </c>
      <c r="E240">
        <v>2</v>
      </c>
      <c r="F240" t="str">
        <f>VLOOKUP(Table1[[#This Row],[Customer ID]],Table2[#All],2,FALSE)</f>
        <v>Friederike Drysdale</v>
      </c>
      <c r="G240" t="str">
        <f>VLOOKUP(Table1[[#This Row],[Customer ID]],Table2[#All],3,FALSE)</f>
        <v>fdrysdale6m@symantec.com</v>
      </c>
      <c r="H240" t="str">
        <f>VLOOKUP(Table1[[#This Row],[Customer ID]],Table2[#All],4,FALSE)</f>
        <v>+1 (989) 215-5282</v>
      </c>
      <c r="I240" t="str">
        <f>VLOOKUP(Table1[[#This Row],[Customer ID]],Table2[#All],6,FALSE)</f>
        <v>Midland</v>
      </c>
      <c r="J240" s="1" t="str">
        <f>VLOOKUP(Table1[[#This Row],[Customer ID]],Table2[#All],7,FALSE)</f>
        <v>United States</v>
      </c>
      <c r="K240" s="1" t="str">
        <f>VLOOKUP(Table1[[#This Row],[Customer ID]],Table2[#All],9,FALSE)</f>
        <v>Yes</v>
      </c>
      <c r="L240" t="str">
        <f>VLOOKUP(Table1[[#This Row],[Product ID]],Table3[#All],2,FALSE)</f>
        <v>Rob</v>
      </c>
      <c r="M240" t="str">
        <f>VLOOKUP(Table1[[#This Row],[Product ID]],Table3[#All],3,FALSE)</f>
        <v>M</v>
      </c>
      <c r="N240">
        <f>VLOOKUP(Table1[[#This Row],[Product ID]],Table3[#All],4,FALSE)</f>
        <v>2.5</v>
      </c>
      <c r="O240">
        <f>VLOOKUP(Table1[[#This Row],[Product ID]],Table3[#All],5,FALSE)</f>
        <v>22.884999999999998</v>
      </c>
      <c r="P240">
        <f>Table1[[#This Row],[Quantity]]*Table1[[#This Row],[Unit Price]]</f>
        <v>45.769999999999996</v>
      </c>
    </row>
    <row r="241" spans="1:16" x14ac:dyDescent="0.3">
      <c r="A241" t="s">
        <v>1839</v>
      </c>
      <c r="B241" s="3">
        <v>43881</v>
      </c>
      <c r="C241" t="s">
        <v>1840</v>
      </c>
      <c r="D241" t="s">
        <v>6171</v>
      </c>
      <c r="E241">
        <v>4</v>
      </c>
      <c r="F241" t="str">
        <f>VLOOKUP(Table1[[#This Row],[Customer ID]],Table2[#All],2,FALSE)</f>
        <v>Devon Magowan</v>
      </c>
      <c r="G241" t="str">
        <f>VLOOKUP(Table1[[#This Row],[Customer ID]],Table2[#All],3,FALSE)</f>
        <v>dmagowan6n@fc2.com</v>
      </c>
      <c r="H241" t="str">
        <f>VLOOKUP(Table1[[#This Row],[Customer ID]],Table2[#All],4,FALSE)</f>
        <v>+1 (307) 159-5237</v>
      </c>
      <c r="I241" t="str">
        <f>VLOOKUP(Table1[[#This Row],[Customer ID]],Table2[#All],6,FALSE)</f>
        <v>Cheyenne</v>
      </c>
      <c r="J241" s="1" t="str">
        <f>VLOOKUP(Table1[[#This Row],[Customer ID]],Table2[#All],7,FALSE)</f>
        <v>United States</v>
      </c>
      <c r="K241" s="1" t="str">
        <f>VLOOKUP(Table1[[#This Row],[Customer ID]],Table2[#All],9,FALSE)</f>
        <v>No</v>
      </c>
      <c r="L241" t="str">
        <f>VLOOKUP(Table1[[#This Row],[Product ID]],Table3[#All],2,FALSE)</f>
        <v>Exc</v>
      </c>
      <c r="M241" t="str">
        <f>VLOOKUP(Table1[[#This Row],[Product ID]],Table3[#All],3,FALSE)</f>
        <v>L</v>
      </c>
      <c r="N241">
        <f>VLOOKUP(Table1[[#This Row],[Product ID]],Table3[#All],4,FALSE)</f>
        <v>1</v>
      </c>
      <c r="O241">
        <f>VLOOKUP(Table1[[#This Row],[Product ID]],Table3[#All],5,FALSE)</f>
        <v>14.85</v>
      </c>
      <c r="P241">
        <f>Table1[[#This Row],[Quantity]]*Table1[[#This Row],[Unit Price]]</f>
        <v>59.4</v>
      </c>
    </row>
    <row r="242" spans="1:16" x14ac:dyDescent="0.3">
      <c r="A242" t="s">
        <v>1845</v>
      </c>
      <c r="B242" s="3">
        <v>43993</v>
      </c>
      <c r="C242" t="s">
        <v>1846</v>
      </c>
      <c r="D242" t="s">
        <v>6175</v>
      </c>
      <c r="E242">
        <v>6</v>
      </c>
      <c r="F242" t="str">
        <f>VLOOKUP(Table1[[#This Row],[Customer ID]],Table2[#All],2,FALSE)</f>
        <v>Codi Littrell</v>
      </c>
      <c r="G242">
        <f>VLOOKUP(Table1[[#This Row],[Customer ID]],Table2[#All],3,FALSE)</f>
        <v>0</v>
      </c>
      <c r="H242">
        <f>VLOOKUP(Table1[[#This Row],[Customer ID]],Table2[#All],4,FALSE)</f>
        <v>0</v>
      </c>
      <c r="I242" t="str">
        <f>VLOOKUP(Table1[[#This Row],[Customer ID]],Table2[#All],6,FALSE)</f>
        <v>Atlanta</v>
      </c>
      <c r="J242" s="1" t="str">
        <f>VLOOKUP(Table1[[#This Row],[Customer ID]],Table2[#All],7,FALSE)</f>
        <v>United States</v>
      </c>
      <c r="K242" s="1" t="str">
        <f>VLOOKUP(Table1[[#This Row],[Customer ID]],Table2[#All],9,FALSE)</f>
        <v>Yes</v>
      </c>
      <c r="L242" t="str">
        <f>VLOOKUP(Table1[[#This Row],[Product ID]],Table3[#All],2,FALSE)</f>
        <v>Ara</v>
      </c>
      <c r="M242" t="str">
        <f>VLOOKUP(Table1[[#This Row],[Product ID]],Table3[#All],3,FALSE)</f>
        <v>M</v>
      </c>
      <c r="N242">
        <f>VLOOKUP(Table1[[#This Row],[Product ID]],Table3[#All],4,FALSE)</f>
        <v>2.5</v>
      </c>
      <c r="O242">
        <f>VLOOKUP(Table1[[#This Row],[Product ID]],Table3[#All],5,FALSE)</f>
        <v>25.874999999999996</v>
      </c>
      <c r="P242">
        <f>Table1[[#This Row],[Quantity]]*Table1[[#This Row],[Unit Price]]</f>
        <v>155.24999999999997</v>
      </c>
    </row>
    <row r="243" spans="1:16" x14ac:dyDescent="0.3">
      <c r="A243" t="s">
        <v>1849</v>
      </c>
      <c r="B243" s="3">
        <v>44082</v>
      </c>
      <c r="C243" t="s">
        <v>1850</v>
      </c>
      <c r="D243" t="s">
        <v>6151</v>
      </c>
      <c r="E243">
        <v>2</v>
      </c>
      <c r="F243" t="str">
        <f>VLOOKUP(Table1[[#This Row],[Customer ID]],Table2[#All],2,FALSE)</f>
        <v>Christel Speak</v>
      </c>
      <c r="G243">
        <f>VLOOKUP(Table1[[#This Row],[Customer ID]],Table2[#All],3,FALSE)</f>
        <v>0</v>
      </c>
      <c r="H243" t="str">
        <f>VLOOKUP(Table1[[#This Row],[Customer ID]],Table2[#All],4,FALSE)</f>
        <v>+1 (678) 222-0967</v>
      </c>
      <c r="I243" t="str">
        <f>VLOOKUP(Table1[[#This Row],[Customer ID]],Table2[#All],6,FALSE)</f>
        <v>Duluth</v>
      </c>
      <c r="J243" s="1" t="str">
        <f>VLOOKUP(Table1[[#This Row],[Customer ID]],Table2[#All],7,FALSE)</f>
        <v>United States</v>
      </c>
      <c r="K243" s="1" t="str">
        <f>VLOOKUP(Table1[[#This Row],[Customer ID]],Table2[#All],9,FALSE)</f>
        <v>No</v>
      </c>
      <c r="L243" t="str">
        <f>VLOOKUP(Table1[[#This Row],[Product ID]],Table3[#All],2,FALSE)</f>
        <v>Rob</v>
      </c>
      <c r="M243" t="str">
        <f>VLOOKUP(Table1[[#This Row],[Product ID]],Table3[#All],3,FALSE)</f>
        <v>M</v>
      </c>
      <c r="N243">
        <f>VLOOKUP(Table1[[#This Row],[Product ID]],Table3[#All],4,FALSE)</f>
        <v>2.5</v>
      </c>
      <c r="O243">
        <f>VLOOKUP(Table1[[#This Row],[Product ID]],Table3[#All],5,FALSE)</f>
        <v>22.884999999999998</v>
      </c>
      <c r="P243">
        <f>Table1[[#This Row],[Quantity]]*Table1[[#This Row],[Unit Price]]</f>
        <v>45.769999999999996</v>
      </c>
    </row>
    <row r="244" spans="1:16" x14ac:dyDescent="0.3">
      <c r="A244" t="s">
        <v>1854</v>
      </c>
      <c r="B244" s="3">
        <v>43918</v>
      </c>
      <c r="C244" t="s">
        <v>1855</v>
      </c>
      <c r="D244" t="s">
        <v>6183</v>
      </c>
      <c r="E244">
        <v>3</v>
      </c>
      <c r="F244" t="str">
        <f>VLOOKUP(Table1[[#This Row],[Customer ID]],Table2[#All],2,FALSE)</f>
        <v>Sibella Rushbrooke</v>
      </c>
      <c r="G244" t="str">
        <f>VLOOKUP(Table1[[#This Row],[Customer ID]],Table2[#All],3,FALSE)</f>
        <v>srushbrooke6q@youku.com</v>
      </c>
      <c r="H244" t="str">
        <f>VLOOKUP(Table1[[#This Row],[Customer ID]],Table2[#All],4,FALSE)</f>
        <v>+1 (916) 214-5665</v>
      </c>
      <c r="I244" t="str">
        <f>VLOOKUP(Table1[[#This Row],[Customer ID]],Table2[#All],6,FALSE)</f>
        <v>Sacramento</v>
      </c>
      <c r="J244" s="1" t="str">
        <f>VLOOKUP(Table1[[#This Row],[Customer ID]],Table2[#All],7,FALSE)</f>
        <v>United States</v>
      </c>
      <c r="K244" s="1" t="str">
        <f>VLOOKUP(Table1[[#This Row],[Customer ID]],Table2[#All],9,FALSE)</f>
        <v>Yes</v>
      </c>
      <c r="L244" t="str">
        <f>VLOOKUP(Table1[[#This Row],[Product ID]],Table3[#All],2,FALSE)</f>
        <v>Exc</v>
      </c>
      <c r="M244" t="str">
        <f>VLOOKUP(Table1[[#This Row],[Product ID]],Table3[#All],3,FALSE)</f>
        <v>D</v>
      </c>
      <c r="N244">
        <f>VLOOKUP(Table1[[#This Row],[Product ID]],Table3[#All],4,FALSE)</f>
        <v>1</v>
      </c>
      <c r="O244">
        <f>VLOOKUP(Table1[[#This Row],[Product ID]],Table3[#All],5,FALSE)</f>
        <v>12.15</v>
      </c>
      <c r="P244">
        <f>Table1[[#This Row],[Quantity]]*Table1[[#This Row],[Unit Price]]</f>
        <v>36.450000000000003</v>
      </c>
    </row>
    <row r="245" spans="1:16" x14ac:dyDescent="0.3">
      <c r="A245" t="s">
        <v>1860</v>
      </c>
      <c r="B245" s="3">
        <v>44114</v>
      </c>
      <c r="C245" t="s">
        <v>1861</v>
      </c>
      <c r="D245" t="s">
        <v>6144</v>
      </c>
      <c r="E245">
        <v>4</v>
      </c>
      <c r="F245" t="str">
        <f>VLOOKUP(Table1[[#This Row],[Customer ID]],Table2[#All],2,FALSE)</f>
        <v>Tammie Drynan</v>
      </c>
      <c r="G245" t="str">
        <f>VLOOKUP(Table1[[#This Row],[Customer ID]],Table2[#All],3,FALSE)</f>
        <v>tdrynan6r@deviantart.com</v>
      </c>
      <c r="H245" t="str">
        <f>VLOOKUP(Table1[[#This Row],[Customer ID]],Table2[#All],4,FALSE)</f>
        <v>+1 (813) 619-0579</v>
      </c>
      <c r="I245" t="str">
        <f>VLOOKUP(Table1[[#This Row],[Customer ID]],Table2[#All],6,FALSE)</f>
        <v>Tampa</v>
      </c>
      <c r="J245" s="1" t="str">
        <f>VLOOKUP(Table1[[#This Row],[Customer ID]],Table2[#All],7,FALSE)</f>
        <v>United States</v>
      </c>
      <c r="K245" s="1" t="str">
        <f>VLOOKUP(Table1[[#This Row],[Customer ID]],Table2[#All],9,FALSE)</f>
        <v>Yes</v>
      </c>
      <c r="L245" t="str">
        <f>VLOOKUP(Table1[[#This Row],[Product ID]],Table3[#All],2,FALSE)</f>
        <v>Exc</v>
      </c>
      <c r="M245" t="str">
        <f>VLOOKUP(Table1[[#This Row],[Product ID]],Table3[#All],3,FALSE)</f>
        <v>D</v>
      </c>
      <c r="N245">
        <f>VLOOKUP(Table1[[#This Row],[Product ID]],Table3[#All],4,FALSE)</f>
        <v>0.5</v>
      </c>
      <c r="O245">
        <f>VLOOKUP(Table1[[#This Row],[Product ID]],Table3[#All],5,FALSE)</f>
        <v>7.29</v>
      </c>
      <c r="P245">
        <f>Table1[[#This Row],[Quantity]]*Table1[[#This Row],[Unit Price]]</f>
        <v>29.16</v>
      </c>
    </row>
    <row r="246" spans="1:16" x14ac:dyDescent="0.3">
      <c r="A246" t="s">
        <v>1866</v>
      </c>
      <c r="B246" s="3">
        <v>44702</v>
      </c>
      <c r="C246" t="s">
        <v>1867</v>
      </c>
      <c r="D246" t="s">
        <v>6181</v>
      </c>
      <c r="E246">
        <v>4</v>
      </c>
      <c r="F246" t="str">
        <f>VLOOKUP(Table1[[#This Row],[Customer ID]],Table2[#All],2,FALSE)</f>
        <v>Effie Yurkov</v>
      </c>
      <c r="G246" t="str">
        <f>VLOOKUP(Table1[[#This Row],[Customer ID]],Table2[#All],3,FALSE)</f>
        <v>eyurkov6s@hud.gov</v>
      </c>
      <c r="H246" t="str">
        <f>VLOOKUP(Table1[[#This Row],[Customer ID]],Table2[#All],4,FALSE)</f>
        <v>+1 (808) 320-5976</v>
      </c>
      <c r="I246" t="str">
        <f>VLOOKUP(Table1[[#This Row],[Customer ID]],Table2[#All],6,FALSE)</f>
        <v>Honolulu</v>
      </c>
      <c r="J246" s="1" t="str">
        <f>VLOOKUP(Table1[[#This Row],[Customer ID]],Table2[#All],7,FALSE)</f>
        <v>United States</v>
      </c>
      <c r="K246" s="1" t="str">
        <f>VLOOKUP(Table1[[#This Row],[Customer ID]],Table2[#All],9,FALSE)</f>
        <v>No</v>
      </c>
      <c r="L246" t="str">
        <f>VLOOKUP(Table1[[#This Row],[Product ID]],Table3[#All],2,FALSE)</f>
        <v>Lib</v>
      </c>
      <c r="M246" t="str">
        <f>VLOOKUP(Table1[[#This Row],[Product ID]],Table3[#All],3,FALSE)</f>
        <v>M</v>
      </c>
      <c r="N246">
        <f>VLOOKUP(Table1[[#This Row],[Product ID]],Table3[#All],4,FALSE)</f>
        <v>2.5</v>
      </c>
      <c r="O246">
        <f>VLOOKUP(Table1[[#This Row],[Product ID]],Table3[#All],5,FALSE)</f>
        <v>33.464999999999996</v>
      </c>
      <c r="P246">
        <f>Table1[[#This Row],[Quantity]]*Table1[[#This Row],[Unit Price]]</f>
        <v>133.85999999999999</v>
      </c>
    </row>
    <row r="247" spans="1:16" x14ac:dyDescent="0.3">
      <c r="A247" t="s">
        <v>1872</v>
      </c>
      <c r="B247" s="3">
        <v>43951</v>
      </c>
      <c r="C247" t="s">
        <v>1873</v>
      </c>
      <c r="D247" t="s">
        <v>6145</v>
      </c>
      <c r="E247">
        <v>5</v>
      </c>
      <c r="F247" t="str">
        <f>VLOOKUP(Table1[[#This Row],[Customer ID]],Table2[#All],2,FALSE)</f>
        <v>Lexie Mallan</v>
      </c>
      <c r="G247" t="str">
        <f>VLOOKUP(Table1[[#This Row],[Customer ID]],Table2[#All],3,FALSE)</f>
        <v>lmallan6t@state.gov</v>
      </c>
      <c r="H247" t="str">
        <f>VLOOKUP(Table1[[#This Row],[Customer ID]],Table2[#All],4,FALSE)</f>
        <v>+1 (225) 484-4771</v>
      </c>
      <c r="I247" t="str">
        <f>VLOOKUP(Table1[[#This Row],[Customer ID]],Table2[#All],6,FALSE)</f>
        <v>Baton Rouge</v>
      </c>
      <c r="J247" s="1" t="str">
        <f>VLOOKUP(Table1[[#This Row],[Customer ID]],Table2[#All],7,FALSE)</f>
        <v>United States</v>
      </c>
      <c r="K247" s="1" t="str">
        <f>VLOOKUP(Table1[[#This Row],[Customer ID]],Table2[#All],9,FALSE)</f>
        <v>Yes</v>
      </c>
      <c r="L247" t="str">
        <f>VLOOKUP(Table1[[#This Row],[Product ID]],Table3[#All],2,FALSE)</f>
        <v>Lib</v>
      </c>
      <c r="M247" t="str">
        <f>VLOOKUP(Table1[[#This Row],[Product ID]],Table3[#All],3,FALSE)</f>
        <v>L</v>
      </c>
      <c r="N247">
        <f>VLOOKUP(Table1[[#This Row],[Product ID]],Table3[#All],4,FALSE)</f>
        <v>0.2</v>
      </c>
      <c r="O247">
        <f>VLOOKUP(Table1[[#This Row],[Product ID]],Table3[#All],5,FALSE)</f>
        <v>4.7549999999999999</v>
      </c>
      <c r="P247">
        <f>Table1[[#This Row],[Quantity]]*Table1[[#This Row],[Unit Price]]</f>
        <v>23.774999999999999</v>
      </c>
    </row>
    <row r="248" spans="1:16" x14ac:dyDescent="0.3">
      <c r="A248" t="s">
        <v>1878</v>
      </c>
      <c r="B248" s="3">
        <v>44542</v>
      </c>
      <c r="C248" t="s">
        <v>1879</v>
      </c>
      <c r="D248" t="s">
        <v>6143</v>
      </c>
      <c r="E248">
        <v>3</v>
      </c>
      <c r="F248" t="str">
        <f>VLOOKUP(Table1[[#This Row],[Customer ID]],Table2[#All],2,FALSE)</f>
        <v>Georgena Bentjens</v>
      </c>
      <c r="G248" t="str">
        <f>VLOOKUP(Table1[[#This Row],[Customer ID]],Table2[#All],3,FALSE)</f>
        <v>gbentjens6u@netlog.com</v>
      </c>
      <c r="H248" t="str">
        <f>VLOOKUP(Table1[[#This Row],[Customer ID]],Table2[#All],4,FALSE)</f>
        <v>+44 (610) 153-1208</v>
      </c>
      <c r="I248" t="str">
        <f>VLOOKUP(Table1[[#This Row],[Customer ID]],Table2[#All],6,FALSE)</f>
        <v>Newbiggin</v>
      </c>
      <c r="J248" s="1" t="str">
        <f>VLOOKUP(Table1[[#This Row],[Customer ID]],Table2[#All],7,FALSE)</f>
        <v>United Kingdom</v>
      </c>
      <c r="K248" s="1" t="str">
        <f>VLOOKUP(Table1[[#This Row],[Customer ID]],Table2[#All],9,FALSE)</f>
        <v>No</v>
      </c>
      <c r="L248" t="str">
        <f>VLOOKUP(Table1[[#This Row],[Product ID]],Table3[#All],2,FALSE)</f>
        <v>Lib</v>
      </c>
      <c r="M248" t="str">
        <f>VLOOKUP(Table1[[#This Row],[Product ID]],Table3[#All],3,FALSE)</f>
        <v>D</v>
      </c>
      <c r="N248">
        <f>VLOOKUP(Table1[[#This Row],[Product ID]],Table3[#All],4,FALSE)</f>
        <v>1</v>
      </c>
      <c r="O248">
        <f>VLOOKUP(Table1[[#This Row],[Product ID]],Table3[#All],5,FALSE)</f>
        <v>12.95</v>
      </c>
      <c r="P248">
        <f>Table1[[#This Row],[Quantity]]*Table1[[#This Row],[Unit Price]]</f>
        <v>38.849999999999994</v>
      </c>
    </row>
    <row r="249" spans="1:16" x14ac:dyDescent="0.3">
      <c r="A249" t="s">
        <v>1884</v>
      </c>
      <c r="B249" s="3">
        <v>44131</v>
      </c>
      <c r="C249" t="s">
        <v>1885</v>
      </c>
      <c r="D249" t="s">
        <v>6178</v>
      </c>
      <c r="E249">
        <v>6</v>
      </c>
      <c r="F249" t="str">
        <f>VLOOKUP(Table1[[#This Row],[Customer ID]],Table2[#All],2,FALSE)</f>
        <v>Delmar Beasant</v>
      </c>
      <c r="G249">
        <f>VLOOKUP(Table1[[#This Row],[Customer ID]],Table2[#All],3,FALSE)</f>
        <v>0</v>
      </c>
      <c r="H249" t="str">
        <f>VLOOKUP(Table1[[#This Row],[Customer ID]],Table2[#All],4,FALSE)</f>
        <v>+353 (382) 208-0531</v>
      </c>
      <c r="I249" t="str">
        <f>VLOOKUP(Table1[[#This Row],[Customer ID]],Table2[#All],6,FALSE)</f>
        <v>Kilkenny</v>
      </c>
      <c r="J249" s="1" t="str">
        <f>VLOOKUP(Table1[[#This Row],[Customer ID]],Table2[#All],7,FALSE)</f>
        <v>Ireland</v>
      </c>
      <c r="K249" s="1" t="str">
        <f>VLOOKUP(Table1[[#This Row],[Customer ID]],Table2[#All],9,FALSE)</f>
        <v>Yes</v>
      </c>
      <c r="L249" t="str">
        <f>VLOOKUP(Table1[[#This Row],[Product ID]],Table3[#All],2,FALSE)</f>
        <v>Rob</v>
      </c>
      <c r="M249" t="str">
        <f>VLOOKUP(Table1[[#This Row],[Product ID]],Table3[#All],3,FALSE)</f>
        <v>L</v>
      </c>
      <c r="N249">
        <f>VLOOKUP(Table1[[#This Row],[Product ID]],Table3[#All],4,FALSE)</f>
        <v>0.2</v>
      </c>
      <c r="O249">
        <f>VLOOKUP(Table1[[#This Row],[Product ID]],Table3[#All],5,FALSE)</f>
        <v>3.5849999999999995</v>
      </c>
      <c r="P249">
        <f>Table1[[#This Row],[Quantity]]*Table1[[#This Row],[Unit Price]]</f>
        <v>21.509999999999998</v>
      </c>
    </row>
    <row r="250" spans="1:16" x14ac:dyDescent="0.3">
      <c r="A250" t="s">
        <v>1889</v>
      </c>
      <c r="B250" s="3">
        <v>44019</v>
      </c>
      <c r="C250" t="s">
        <v>1890</v>
      </c>
      <c r="D250" t="s">
        <v>6147</v>
      </c>
      <c r="E250">
        <v>1</v>
      </c>
      <c r="F250" t="str">
        <f>VLOOKUP(Table1[[#This Row],[Customer ID]],Table2[#All],2,FALSE)</f>
        <v>Lyn Entwistle</v>
      </c>
      <c r="G250" t="str">
        <f>VLOOKUP(Table1[[#This Row],[Customer ID]],Table2[#All],3,FALSE)</f>
        <v>lentwistle6w@omniture.com</v>
      </c>
      <c r="H250" t="str">
        <f>VLOOKUP(Table1[[#This Row],[Customer ID]],Table2[#All],4,FALSE)</f>
        <v>+1 (612) 972-1256</v>
      </c>
      <c r="I250" t="str">
        <f>VLOOKUP(Table1[[#This Row],[Customer ID]],Table2[#All],6,FALSE)</f>
        <v>Minneapolis</v>
      </c>
      <c r="J250" s="1" t="str">
        <f>VLOOKUP(Table1[[#This Row],[Customer ID]],Table2[#All],7,FALSE)</f>
        <v>United States</v>
      </c>
      <c r="K250" s="1" t="str">
        <f>VLOOKUP(Table1[[#This Row],[Customer ID]],Table2[#All],9,FALSE)</f>
        <v>Yes</v>
      </c>
      <c r="L250" t="str">
        <f>VLOOKUP(Table1[[#This Row],[Product ID]],Table3[#All],2,FALSE)</f>
        <v>Ara</v>
      </c>
      <c r="M250" t="str">
        <f>VLOOKUP(Table1[[#This Row],[Product ID]],Table3[#All],3,FALSE)</f>
        <v>D</v>
      </c>
      <c r="N250">
        <f>VLOOKUP(Table1[[#This Row],[Product ID]],Table3[#All],4,FALSE)</f>
        <v>1</v>
      </c>
      <c r="O250">
        <f>VLOOKUP(Table1[[#This Row],[Product ID]],Table3[#All],5,FALSE)</f>
        <v>9.9499999999999993</v>
      </c>
      <c r="P250">
        <f>Table1[[#This Row],[Quantity]]*Table1[[#This Row],[Unit Price]]</f>
        <v>9.9499999999999993</v>
      </c>
    </row>
    <row r="251" spans="1:16" x14ac:dyDescent="0.3">
      <c r="A251" t="s">
        <v>1895</v>
      </c>
      <c r="B251" s="3">
        <v>43861</v>
      </c>
      <c r="C251" t="s">
        <v>1935</v>
      </c>
      <c r="D251" t="s">
        <v>6170</v>
      </c>
      <c r="E251">
        <v>1</v>
      </c>
      <c r="F251" t="str">
        <f>VLOOKUP(Table1[[#This Row],[Customer ID]],Table2[#All],2,FALSE)</f>
        <v>Zacharias Kiffe</v>
      </c>
      <c r="G251" t="str">
        <f>VLOOKUP(Table1[[#This Row],[Customer ID]],Table2[#All],3,FALSE)</f>
        <v>zkiffe74@cyberchimps.com</v>
      </c>
      <c r="H251" t="str">
        <f>VLOOKUP(Table1[[#This Row],[Customer ID]],Table2[#All],4,FALSE)</f>
        <v>+1 (414) 703-7269</v>
      </c>
      <c r="I251" t="str">
        <f>VLOOKUP(Table1[[#This Row],[Customer ID]],Table2[#All],6,FALSE)</f>
        <v>Milwaukee</v>
      </c>
      <c r="J251" s="1" t="str">
        <f>VLOOKUP(Table1[[#This Row],[Customer ID]],Table2[#All],7,FALSE)</f>
        <v>United States</v>
      </c>
      <c r="K251" s="1" t="str">
        <f>VLOOKUP(Table1[[#This Row],[Customer ID]],Table2[#All],9,FALSE)</f>
        <v>Yes</v>
      </c>
      <c r="L251" t="str">
        <f>VLOOKUP(Table1[[#This Row],[Product ID]],Table3[#All],2,FALSE)</f>
        <v>Lib</v>
      </c>
      <c r="M251" t="str">
        <f>VLOOKUP(Table1[[#This Row],[Product ID]],Table3[#All],3,FALSE)</f>
        <v>L</v>
      </c>
      <c r="N251">
        <f>VLOOKUP(Table1[[#This Row],[Product ID]],Table3[#All],4,FALSE)</f>
        <v>1</v>
      </c>
      <c r="O251">
        <f>VLOOKUP(Table1[[#This Row],[Product ID]],Table3[#All],5,FALSE)</f>
        <v>15.85</v>
      </c>
      <c r="P251">
        <f>Table1[[#This Row],[Quantity]]*Table1[[#This Row],[Unit Price]]</f>
        <v>15.85</v>
      </c>
    </row>
    <row r="252" spans="1:16" x14ac:dyDescent="0.3">
      <c r="A252" t="s">
        <v>1900</v>
      </c>
      <c r="B252" s="3">
        <v>43879</v>
      </c>
      <c r="C252" t="s">
        <v>1901</v>
      </c>
      <c r="D252" t="s">
        <v>6174</v>
      </c>
      <c r="E252">
        <v>1</v>
      </c>
      <c r="F252" t="str">
        <f>VLOOKUP(Table1[[#This Row],[Customer ID]],Table2[#All],2,FALSE)</f>
        <v>Mercedes Acott</v>
      </c>
      <c r="G252" t="str">
        <f>VLOOKUP(Table1[[#This Row],[Customer ID]],Table2[#All],3,FALSE)</f>
        <v>macott6y@pagesperso-orange.fr</v>
      </c>
      <c r="H252" t="str">
        <f>VLOOKUP(Table1[[#This Row],[Customer ID]],Table2[#All],4,FALSE)</f>
        <v>+1 (704) 892-0605</v>
      </c>
      <c r="I252" t="str">
        <f>VLOOKUP(Table1[[#This Row],[Customer ID]],Table2[#All],6,FALSE)</f>
        <v>Charlotte</v>
      </c>
      <c r="J252" s="1" t="str">
        <f>VLOOKUP(Table1[[#This Row],[Customer ID]],Table2[#All],7,FALSE)</f>
        <v>United States</v>
      </c>
      <c r="K252" s="1" t="str">
        <f>VLOOKUP(Table1[[#This Row],[Customer ID]],Table2[#All],9,FALSE)</f>
        <v>Yes</v>
      </c>
      <c r="L252" t="str">
        <f>VLOOKUP(Table1[[#This Row],[Product ID]],Table3[#All],2,FALSE)</f>
        <v>Rob</v>
      </c>
      <c r="M252" t="str">
        <f>VLOOKUP(Table1[[#This Row],[Product ID]],Table3[#All],3,FALSE)</f>
        <v>M</v>
      </c>
      <c r="N252">
        <f>VLOOKUP(Table1[[#This Row],[Product ID]],Table3[#All],4,FALSE)</f>
        <v>0.2</v>
      </c>
      <c r="O252">
        <f>VLOOKUP(Table1[[#This Row],[Product ID]],Table3[#All],5,FALSE)</f>
        <v>2.9849999999999999</v>
      </c>
      <c r="P252">
        <f>Table1[[#This Row],[Quantity]]*Table1[[#This Row],[Unit Price]]</f>
        <v>2.9849999999999999</v>
      </c>
    </row>
    <row r="253" spans="1:16" x14ac:dyDescent="0.3">
      <c r="A253" t="s">
        <v>1906</v>
      </c>
      <c r="B253" s="3">
        <v>44360</v>
      </c>
      <c r="C253" t="s">
        <v>1907</v>
      </c>
      <c r="D253" t="s">
        <v>6141</v>
      </c>
      <c r="E253">
        <v>5</v>
      </c>
      <c r="F253" t="str">
        <f>VLOOKUP(Table1[[#This Row],[Customer ID]],Table2[#All],2,FALSE)</f>
        <v>Connor Heaviside</v>
      </c>
      <c r="G253" t="str">
        <f>VLOOKUP(Table1[[#This Row],[Customer ID]],Table2[#All],3,FALSE)</f>
        <v>cheaviside6z@rediff.com</v>
      </c>
      <c r="H253" t="str">
        <f>VLOOKUP(Table1[[#This Row],[Customer ID]],Table2[#All],4,FALSE)</f>
        <v>+1 (602) 260-2399</v>
      </c>
      <c r="I253" t="str">
        <f>VLOOKUP(Table1[[#This Row],[Customer ID]],Table2[#All],6,FALSE)</f>
        <v>Phoenix</v>
      </c>
      <c r="J253" s="1" t="str">
        <f>VLOOKUP(Table1[[#This Row],[Customer ID]],Table2[#All],7,FALSE)</f>
        <v>United States</v>
      </c>
      <c r="K253" s="1" t="str">
        <f>VLOOKUP(Table1[[#This Row],[Customer ID]],Table2[#All],9,FALSE)</f>
        <v>Yes</v>
      </c>
      <c r="L253" t="str">
        <f>VLOOKUP(Table1[[#This Row],[Product ID]],Table3[#All],2,FALSE)</f>
        <v>Exc</v>
      </c>
      <c r="M253" t="str">
        <f>VLOOKUP(Table1[[#This Row],[Product ID]],Table3[#All],3,FALSE)</f>
        <v>M</v>
      </c>
      <c r="N253">
        <f>VLOOKUP(Table1[[#This Row],[Product ID]],Table3[#All],4,FALSE)</f>
        <v>1</v>
      </c>
      <c r="O253">
        <f>VLOOKUP(Table1[[#This Row],[Product ID]],Table3[#All],5,FALSE)</f>
        <v>13.75</v>
      </c>
      <c r="P253">
        <f>Table1[[#This Row],[Quantity]]*Table1[[#This Row],[Unit Price]]</f>
        <v>68.75</v>
      </c>
    </row>
    <row r="254" spans="1:16" x14ac:dyDescent="0.3">
      <c r="A254" t="s">
        <v>1912</v>
      </c>
      <c r="B254" s="3">
        <v>44779</v>
      </c>
      <c r="C254" t="s">
        <v>1913</v>
      </c>
      <c r="D254" t="s">
        <v>6147</v>
      </c>
      <c r="E254">
        <v>3</v>
      </c>
      <c r="F254" t="str">
        <f>VLOOKUP(Table1[[#This Row],[Customer ID]],Table2[#All],2,FALSE)</f>
        <v>Devy Bulbrook</v>
      </c>
      <c r="G254">
        <f>VLOOKUP(Table1[[#This Row],[Customer ID]],Table2[#All],3,FALSE)</f>
        <v>0</v>
      </c>
      <c r="H254" t="str">
        <f>VLOOKUP(Table1[[#This Row],[Customer ID]],Table2[#All],4,FALSE)</f>
        <v>+1 (212) 360-7479</v>
      </c>
      <c r="I254" t="str">
        <f>VLOOKUP(Table1[[#This Row],[Customer ID]],Table2[#All],6,FALSE)</f>
        <v>Jamaica</v>
      </c>
      <c r="J254" s="1" t="str">
        <f>VLOOKUP(Table1[[#This Row],[Customer ID]],Table2[#All],7,FALSE)</f>
        <v>United States</v>
      </c>
      <c r="K254" s="1" t="str">
        <f>VLOOKUP(Table1[[#This Row],[Customer ID]],Table2[#All],9,FALSE)</f>
        <v>No</v>
      </c>
      <c r="L254" t="str">
        <f>VLOOKUP(Table1[[#This Row],[Product ID]],Table3[#All],2,FALSE)</f>
        <v>Ara</v>
      </c>
      <c r="M254" t="str">
        <f>VLOOKUP(Table1[[#This Row],[Product ID]],Table3[#All],3,FALSE)</f>
        <v>D</v>
      </c>
      <c r="N254">
        <f>VLOOKUP(Table1[[#This Row],[Product ID]],Table3[#All],4,FALSE)</f>
        <v>1</v>
      </c>
      <c r="O254">
        <f>VLOOKUP(Table1[[#This Row],[Product ID]],Table3[#All],5,FALSE)</f>
        <v>9.9499999999999993</v>
      </c>
      <c r="P254">
        <f>Table1[[#This Row],[Quantity]]*Table1[[#This Row],[Unit Price]]</f>
        <v>29.849999999999998</v>
      </c>
    </row>
    <row r="255" spans="1:16" x14ac:dyDescent="0.3">
      <c r="A255" t="s">
        <v>1917</v>
      </c>
      <c r="B255" s="3">
        <v>44523</v>
      </c>
      <c r="C255" t="s">
        <v>1918</v>
      </c>
      <c r="D255" t="s">
        <v>6162</v>
      </c>
      <c r="E255">
        <v>4</v>
      </c>
      <c r="F255" t="str">
        <f>VLOOKUP(Table1[[#This Row],[Customer ID]],Table2[#All],2,FALSE)</f>
        <v>Leia Kernan</v>
      </c>
      <c r="G255" t="str">
        <f>VLOOKUP(Table1[[#This Row],[Customer ID]],Table2[#All],3,FALSE)</f>
        <v>lkernan71@wsj.com</v>
      </c>
      <c r="H255" t="str">
        <f>VLOOKUP(Table1[[#This Row],[Customer ID]],Table2[#All],4,FALSE)</f>
        <v>+1 (217) 146-0949</v>
      </c>
      <c r="I255" t="str">
        <f>VLOOKUP(Table1[[#This Row],[Customer ID]],Table2[#All],6,FALSE)</f>
        <v>Champaign</v>
      </c>
      <c r="J255" s="1" t="str">
        <f>VLOOKUP(Table1[[#This Row],[Customer ID]],Table2[#All],7,FALSE)</f>
        <v>United States</v>
      </c>
      <c r="K255" s="1" t="str">
        <f>VLOOKUP(Table1[[#This Row],[Customer ID]],Table2[#All],9,FALSE)</f>
        <v>No</v>
      </c>
      <c r="L255" t="str">
        <f>VLOOKUP(Table1[[#This Row],[Product ID]],Table3[#All],2,FALSE)</f>
        <v>Lib</v>
      </c>
      <c r="M255" t="str">
        <f>VLOOKUP(Table1[[#This Row],[Product ID]],Table3[#All],3,FALSE)</f>
        <v>M</v>
      </c>
      <c r="N255">
        <f>VLOOKUP(Table1[[#This Row],[Product ID]],Table3[#All],4,FALSE)</f>
        <v>1</v>
      </c>
      <c r="O255">
        <f>VLOOKUP(Table1[[#This Row],[Product ID]],Table3[#All],5,FALSE)</f>
        <v>14.55</v>
      </c>
      <c r="P255">
        <f>Table1[[#This Row],[Quantity]]*Table1[[#This Row],[Unit Price]]</f>
        <v>58.2</v>
      </c>
    </row>
    <row r="256" spans="1:16" x14ac:dyDescent="0.3">
      <c r="A256" t="s">
        <v>1923</v>
      </c>
      <c r="B256" s="3">
        <v>44482</v>
      </c>
      <c r="C256" t="s">
        <v>1924</v>
      </c>
      <c r="D256" t="s">
        <v>6173</v>
      </c>
      <c r="E256">
        <v>4</v>
      </c>
      <c r="F256" t="str">
        <f>VLOOKUP(Table1[[#This Row],[Customer ID]],Table2[#All],2,FALSE)</f>
        <v>Rosaline McLae</v>
      </c>
      <c r="G256" t="str">
        <f>VLOOKUP(Table1[[#This Row],[Customer ID]],Table2[#All],3,FALSE)</f>
        <v>rmclae72@dailymotion.com</v>
      </c>
      <c r="H256">
        <f>VLOOKUP(Table1[[#This Row],[Customer ID]],Table2[#All],4,FALSE)</f>
        <v>0</v>
      </c>
      <c r="I256" t="str">
        <f>VLOOKUP(Table1[[#This Row],[Customer ID]],Table2[#All],6,FALSE)</f>
        <v>Swindon</v>
      </c>
      <c r="J256" s="1" t="str">
        <f>VLOOKUP(Table1[[#This Row],[Customer ID]],Table2[#All],7,FALSE)</f>
        <v>United Kingdom</v>
      </c>
      <c r="K256" s="1" t="str">
        <f>VLOOKUP(Table1[[#This Row],[Customer ID]],Table2[#All],9,FALSE)</f>
        <v>No</v>
      </c>
      <c r="L256" t="str">
        <f>VLOOKUP(Table1[[#This Row],[Product ID]],Table3[#All],2,FALSE)</f>
        <v>Rob</v>
      </c>
      <c r="M256" t="str">
        <f>VLOOKUP(Table1[[#This Row],[Product ID]],Table3[#All],3,FALSE)</f>
        <v>L</v>
      </c>
      <c r="N256">
        <f>VLOOKUP(Table1[[#This Row],[Product ID]],Table3[#All],4,FALSE)</f>
        <v>0.5</v>
      </c>
      <c r="O256">
        <f>VLOOKUP(Table1[[#This Row],[Product ID]],Table3[#All],5,FALSE)</f>
        <v>7.169999999999999</v>
      </c>
      <c r="P256">
        <f>Table1[[#This Row],[Quantity]]*Table1[[#This Row],[Unit Price]]</f>
        <v>28.679999999999996</v>
      </c>
    </row>
    <row r="257" spans="1:16" x14ac:dyDescent="0.3">
      <c r="A257" t="s">
        <v>1928</v>
      </c>
      <c r="B257" s="3">
        <v>44439</v>
      </c>
      <c r="C257" t="s">
        <v>1929</v>
      </c>
      <c r="D257" t="s">
        <v>6173</v>
      </c>
      <c r="E257">
        <v>3</v>
      </c>
      <c r="F257" t="str">
        <f>VLOOKUP(Table1[[#This Row],[Customer ID]],Table2[#All],2,FALSE)</f>
        <v>Cleve Blowfelde</v>
      </c>
      <c r="G257" t="str">
        <f>VLOOKUP(Table1[[#This Row],[Customer ID]],Table2[#All],3,FALSE)</f>
        <v>cblowfelde73@ustream.tv</v>
      </c>
      <c r="H257" t="str">
        <f>VLOOKUP(Table1[[#This Row],[Customer ID]],Table2[#All],4,FALSE)</f>
        <v>+1 (520) 951-0585</v>
      </c>
      <c r="I257" t="str">
        <f>VLOOKUP(Table1[[#This Row],[Customer ID]],Table2[#All],6,FALSE)</f>
        <v>Tucson</v>
      </c>
      <c r="J257" s="1" t="str">
        <f>VLOOKUP(Table1[[#This Row],[Customer ID]],Table2[#All],7,FALSE)</f>
        <v>United States</v>
      </c>
      <c r="K257" s="1" t="str">
        <f>VLOOKUP(Table1[[#This Row],[Customer ID]],Table2[#All],9,FALSE)</f>
        <v>No</v>
      </c>
      <c r="L257" t="str">
        <f>VLOOKUP(Table1[[#This Row],[Product ID]],Table3[#All],2,FALSE)</f>
        <v>Rob</v>
      </c>
      <c r="M257" t="str">
        <f>VLOOKUP(Table1[[#This Row],[Product ID]],Table3[#All],3,FALSE)</f>
        <v>L</v>
      </c>
      <c r="N257">
        <f>VLOOKUP(Table1[[#This Row],[Product ID]],Table3[#All],4,FALSE)</f>
        <v>0.5</v>
      </c>
      <c r="O257">
        <f>VLOOKUP(Table1[[#This Row],[Product ID]],Table3[#All],5,FALSE)</f>
        <v>7.169999999999999</v>
      </c>
      <c r="P257">
        <f>Table1[[#This Row],[Quantity]]*Table1[[#This Row],[Unit Price]]</f>
        <v>21.509999999999998</v>
      </c>
    </row>
    <row r="258" spans="1:16" x14ac:dyDescent="0.3">
      <c r="A258" t="s">
        <v>1934</v>
      </c>
      <c r="B258" s="3">
        <v>43846</v>
      </c>
      <c r="C258" t="s">
        <v>1935</v>
      </c>
      <c r="D258" t="s">
        <v>6160</v>
      </c>
      <c r="E258">
        <v>2</v>
      </c>
      <c r="F258" t="str">
        <f>VLOOKUP(Table1[[#This Row],[Customer ID]],Table2[#All],2,FALSE)</f>
        <v>Zacharias Kiffe</v>
      </c>
      <c r="G258" t="str">
        <f>VLOOKUP(Table1[[#This Row],[Customer ID]],Table2[#All],3,FALSE)</f>
        <v>zkiffe74@cyberchimps.com</v>
      </c>
      <c r="H258" t="str">
        <f>VLOOKUP(Table1[[#This Row],[Customer ID]],Table2[#All],4,FALSE)</f>
        <v>+1 (414) 703-7269</v>
      </c>
      <c r="I258" t="str">
        <f>VLOOKUP(Table1[[#This Row],[Customer ID]],Table2[#All],6,FALSE)</f>
        <v>Milwaukee</v>
      </c>
      <c r="J258" s="1" t="str">
        <f>VLOOKUP(Table1[[#This Row],[Customer ID]],Table2[#All],7,FALSE)</f>
        <v>United States</v>
      </c>
      <c r="K258" s="1" t="str">
        <f>VLOOKUP(Table1[[#This Row],[Customer ID]],Table2[#All],9,FALSE)</f>
        <v>Yes</v>
      </c>
      <c r="L258" t="str">
        <f>VLOOKUP(Table1[[#This Row],[Product ID]],Table3[#All],2,FALSE)</f>
        <v>Lib</v>
      </c>
      <c r="M258" t="str">
        <f>VLOOKUP(Table1[[#This Row],[Product ID]],Table3[#All],3,FALSE)</f>
        <v>M</v>
      </c>
      <c r="N258">
        <f>VLOOKUP(Table1[[#This Row],[Product ID]],Table3[#All],4,FALSE)</f>
        <v>0.5</v>
      </c>
      <c r="O258">
        <f>VLOOKUP(Table1[[#This Row],[Product ID]],Table3[#All],5,FALSE)</f>
        <v>8.73</v>
      </c>
      <c r="P258">
        <f>Table1[[#This Row],[Quantity]]*Table1[[#This Row],[Unit Price]]</f>
        <v>17.46</v>
      </c>
    </row>
    <row r="259" spans="1:16" x14ac:dyDescent="0.3">
      <c r="A259" t="s">
        <v>1940</v>
      </c>
      <c r="B259" s="3">
        <v>44676</v>
      </c>
      <c r="C259" t="s">
        <v>1941</v>
      </c>
      <c r="D259" t="s">
        <v>6185</v>
      </c>
      <c r="E259">
        <v>1</v>
      </c>
      <c r="F259" t="str">
        <f>VLOOKUP(Table1[[#This Row],[Customer ID]],Table2[#All],2,FALSE)</f>
        <v>Denyse O'Calleran</v>
      </c>
      <c r="G259" t="str">
        <f>VLOOKUP(Table1[[#This Row],[Customer ID]],Table2[#All],3,FALSE)</f>
        <v>docalleran75@ucla.edu</v>
      </c>
      <c r="H259" t="str">
        <f>VLOOKUP(Table1[[#This Row],[Customer ID]],Table2[#All],4,FALSE)</f>
        <v>+1 (954) 368-3867</v>
      </c>
      <c r="I259" t="str">
        <f>VLOOKUP(Table1[[#This Row],[Customer ID]],Table2[#All],6,FALSE)</f>
        <v>Pompano Beach</v>
      </c>
      <c r="J259" s="1" t="str">
        <f>VLOOKUP(Table1[[#This Row],[Customer ID]],Table2[#All],7,FALSE)</f>
        <v>United States</v>
      </c>
      <c r="K259" s="1" t="str">
        <f>VLOOKUP(Table1[[#This Row],[Customer ID]],Table2[#All],9,FALSE)</f>
        <v>Yes</v>
      </c>
      <c r="L259" t="str">
        <f>VLOOKUP(Table1[[#This Row],[Product ID]],Table3[#All],2,FALSE)</f>
        <v>Exc</v>
      </c>
      <c r="M259" t="str">
        <f>VLOOKUP(Table1[[#This Row],[Product ID]],Table3[#All],3,FALSE)</f>
        <v>D</v>
      </c>
      <c r="N259">
        <f>VLOOKUP(Table1[[#This Row],[Product ID]],Table3[#All],4,FALSE)</f>
        <v>2.5</v>
      </c>
      <c r="O259">
        <f>VLOOKUP(Table1[[#This Row],[Product ID]],Table3[#All],5,FALSE)</f>
        <v>27.945</v>
      </c>
      <c r="P259">
        <f>Table1[[#This Row],[Quantity]]*Table1[[#This Row],[Unit Price]]</f>
        <v>27.945</v>
      </c>
    </row>
    <row r="260" spans="1:16" x14ac:dyDescent="0.3">
      <c r="A260" t="s">
        <v>1946</v>
      </c>
      <c r="B260" s="3">
        <v>44513</v>
      </c>
      <c r="C260" t="s">
        <v>1947</v>
      </c>
      <c r="D260" t="s">
        <v>6185</v>
      </c>
      <c r="E260">
        <v>5</v>
      </c>
      <c r="F260" t="str">
        <f>VLOOKUP(Table1[[#This Row],[Customer ID]],Table2[#All],2,FALSE)</f>
        <v>Cobby Cromwell</v>
      </c>
      <c r="G260" t="str">
        <f>VLOOKUP(Table1[[#This Row],[Customer ID]],Table2[#All],3,FALSE)</f>
        <v>ccromwell76@desdev.cn</v>
      </c>
      <c r="H260" t="str">
        <f>VLOOKUP(Table1[[#This Row],[Customer ID]],Table2[#All],4,FALSE)</f>
        <v>+1 (562) 516-6052</v>
      </c>
      <c r="I260" t="str">
        <f>VLOOKUP(Table1[[#This Row],[Customer ID]],Table2[#All],6,FALSE)</f>
        <v>Whittier</v>
      </c>
      <c r="J260" s="1" t="str">
        <f>VLOOKUP(Table1[[#This Row],[Customer ID]],Table2[#All],7,FALSE)</f>
        <v>United States</v>
      </c>
      <c r="K260" s="1" t="str">
        <f>VLOOKUP(Table1[[#This Row],[Customer ID]],Table2[#All],9,FALSE)</f>
        <v>No</v>
      </c>
      <c r="L260" t="str">
        <f>VLOOKUP(Table1[[#This Row],[Product ID]],Table3[#All],2,FALSE)</f>
        <v>Exc</v>
      </c>
      <c r="M260" t="str">
        <f>VLOOKUP(Table1[[#This Row],[Product ID]],Table3[#All],3,FALSE)</f>
        <v>D</v>
      </c>
      <c r="N260">
        <f>VLOOKUP(Table1[[#This Row],[Product ID]],Table3[#All],4,FALSE)</f>
        <v>2.5</v>
      </c>
      <c r="O260">
        <f>VLOOKUP(Table1[[#This Row],[Product ID]],Table3[#All],5,FALSE)</f>
        <v>27.945</v>
      </c>
      <c r="P260">
        <f>Table1[[#This Row],[Quantity]]*Table1[[#This Row],[Unit Price]]</f>
        <v>139.72499999999999</v>
      </c>
    </row>
    <row r="261" spans="1:16" x14ac:dyDescent="0.3">
      <c r="A261" t="s">
        <v>1952</v>
      </c>
      <c r="B261" s="3">
        <v>44355</v>
      </c>
      <c r="C261" t="s">
        <v>1953</v>
      </c>
      <c r="D261" t="s">
        <v>6174</v>
      </c>
      <c r="E261">
        <v>2</v>
      </c>
      <c r="F261" t="str">
        <f>VLOOKUP(Table1[[#This Row],[Customer ID]],Table2[#All],2,FALSE)</f>
        <v>Irv Hay</v>
      </c>
      <c r="G261" t="str">
        <f>VLOOKUP(Table1[[#This Row],[Customer ID]],Table2[#All],3,FALSE)</f>
        <v>ihay77@lulu.com</v>
      </c>
      <c r="H261" t="str">
        <f>VLOOKUP(Table1[[#This Row],[Customer ID]],Table2[#All],4,FALSE)</f>
        <v>+44 (878) 199-6257</v>
      </c>
      <c r="I261" t="str">
        <f>VLOOKUP(Table1[[#This Row],[Customer ID]],Table2[#All],6,FALSE)</f>
        <v>Sheffield</v>
      </c>
      <c r="J261" s="1" t="str">
        <f>VLOOKUP(Table1[[#This Row],[Customer ID]],Table2[#All],7,FALSE)</f>
        <v>United Kingdom</v>
      </c>
      <c r="K261" s="1" t="str">
        <f>VLOOKUP(Table1[[#This Row],[Customer ID]],Table2[#All],9,FALSE)</f>
        <v>No</v>
      </c>
      <c r="L261" t="str">
        <f>VLOOKUP(Table1[[#This Row],[Product ID]],Table3[#All],2,FALSE)</f>
        <v>Rob</v>
      </c>
      <c r="M261" t="str">
        <f>VLOOKUP(Table1[[#This Row],[Product ID]],Table3[#All],3,FALSE)</f>
        <v>M</v>
      </c>
      <c r="N261">
        <f>VLOOKUP(Table1[[#This Row],[Product ID]],Table3[#All],4,FALSE)</f>
        <v>0.2</v>
      </c>
      <c r="O261">
        <f>VLOOKUP(Table1[[#This Row],[Product ID]],Table3[#All],5,FALSE)</f>
        <v>2.9849999999999999</v>
      </c>
      <c r="P261">
        <f>Table1[[#This Row],[Quantity]]*Table1[[#This Row],[Unit Price]]</f>
        <v>5.97</v>
      </c>
    </row>
    <row r="262" spans="1:16" x14ac:dyDescent="0.3">
      <c r="A262" t="s">
        <v>1958</v>
      </c>
      <c r="B262" s="3">
        <v>44156</v>
      </c>
      <c r="C262" t="s">
        <v>1959</v>
      </c>
      <c r="D262" t="s">
        <v>6142</v>
      </c>
      <c r="E262">
        <v>1</v>
      </c>
      <c r="F262" t="str">
        <f>VLOOKUP(Table1[[#This Row],[Customer ID]],Table2[#All],2,FALSE)</f>
        <v>Tani Taffarello</v>
      </c>
      <c r="G262" t="str">
        <f>VLOOKUP(Table1[[#This Row],[Customer ID]],Table2[#All],3,FALSE)</f>
        <v>ttaffarello78@sciencedaily.com</v>
      </c>
      <c r="H262">
        <f>VLOOKUP(Table1[[#This Row],[Customer ID]],Table2[#All],4,FALSE)</f>
        <v>0</v>
      </c>
      <c r="I262" t="str">
        <f>VLOOKUP(Table1[[#This Row],[Customer ID]],Table2[#All],6,FALSE)</f>
        <v>Saint Louis</v>
      </c>
      <c r="J262" s="1" t="str">
        <f>VLOOKUP(Table1[[#This Row],[Customer ID]],Table2[#All],7,FALSE)</f>
        <v>United States</v>
      </c>
      <c r="K262" s="1" t="str">
        <f>VLOOKUP(Table1[[#This Row],[Customer ID]],Table2[#All],9,FALSE)</f>
        <v>Yes</v>
      </c>
      <c r="L262" t="str">
        <f>VLOOKUP(Table1[[#This Row],[Product ID]],Table3[#All],2,FALSE)</f>
        <v>Rob</v>
      </c>
      <c r="M262" t="str">
        <f>VLOOKUP(Table1[[#This Row],[Product ID]],Table3[#All],3,FALSE)</f>
        <v>L</v>
      </c>
      <c r="N262">
        <f>VLOOKUP(Table1[[#This Row],[Product ID]],Table3[#All],4,FALSE)</f>
        <v>2.5</v>
      </c>
      <c r="O262">
        <f>VLOOKUP(Table1[[#This Row],[Product ID]],Table3[#All],5,FALSE)</f>
        <v>27.484999999999996</v>
      </c>
      <c r="P262">
        <f>Table1[[#This Row],[Quantity]]*Table1[[#This Row],[Unit Price]]</f>
        <v>27.484999999999996</v>
      </c>
    </row>
    <row r="263" spans="1:16" x14ac:dyDescent="0.3">
      <c r="A263" t="s">
        <v>1963</v>
      </c>
      <c r="B263" s="3">
        <v>43538</v>
      </c>
      <c r="C263" t="s">
        <v>1964</v>
      </c>
      <c r="D263" t="s">
        <v>6179</v>
      </c>
      <c r="E263">
        <v>5</v>
      </c>
      <c r="F263" t="str">
        <f>VLOOKUP(Table1[[#This Row],[Customer ID]],Table2[#All],2,FALSE)</f>
        <v>Monique Canty</v>
      </c>
      <c r="G263" t="str">
        <f>VLOOKUP(Table1[[#This Row],[Customer ID]],Table2[#All],3,FALSE)</f>
        <v>mcanty79@jigsy.com</v>
      </c>
      <c r="H263" t="str">
        <f>VLOOKUP(Table1[[#This Row],[Customer ID]],Table2[#All],4,FALSE)</f>
        <v>+1 (814) 215-3753</v>
      </c>
      <c r="I263" t="str">
        <f>VLOOKUP(Table1[[#This Row],[Customer ID]],Table2[#All],6,FALSE)</f>
        <v>Erie</v>
      </c>
      <c r="J263" s="1" t="str">
        <f>VLOOKUP(Table1[[#This Row],[Customer ID]],Table2[#All],7,FALSE)</f>
        <v>United States</v>
      </c>
      <c r="K263" s="1" t="str">
        <f>VLOOKUP(Table1[[#This Row],[Customer ID]],Table2[#All],9,FALSE)</f>
        <v>Yes</v>
      </c>
      <c r="L263" t="str">
        <f>VLOOKUP(Table1[[#This Row],[Product ID]],Table3[#All],2,FALSE)</f>
        <v>Rob</v>
      </c>
      <c r="M263" t="str">
        <f>VLOOKUP(Table1[[#This Row],[Product ID]],Table3[#All],3,FALSE)</f>
        <v>L</v>
      </c>
      <c r="N263">
        <f>VLOOKUP(Table1[[#This Row],[Product ID]],Table3[#All],4,FALSE)</f>
        <v>1</v>
      </c>
      <c r="O263">
        <f>VLOOKUP(Table1[[#This Row],[Product ID]],Table3[#All],5,FALSE)</f>
        <v>11.95</v>
      </c>
      <c r="P263">
        <f>Table1[[#This Row],[Quantity]]*Table1[[#This Row],[Unit Price]]</f>
        <v>59.75</v>
      </c>
    </row>
    <row r="264" spans="1:16" x14ac:dyDescent="0.3">
      <c r="A264" t="s">
        <v>1969</v>
      </c>
      <c r="B264" s="3">
        <v>43693</v>
      </c>
      <c r="C264" t="s">
        <v>1970</v>
      </c>
      <c r="D264" t="s">
        <v>6141</v>
      </c>
      <c r="E264">
        <v>3</v>
      </c>
      <c r="F264" t="str">
        <f>VLOOKUP(Table1[[#This Row],[Customer ID]],Table2[#All],2,FALSE)</f>
        <v>Javier Kopke</v>
      </c>
      <c r="G264" t="str">
        <f>VLOOKUP(Table1[[#This Row],[Customer ID]],Table2[#All],3,FALSE)</f>
        <v>jkopke7a@auda.org.au</v>
      </c>
      <c r="H264" t="str">
        <f>VLOOKUP(Table1[[#This Row],[Customer ID]],Table2[#All],4,FALSE)</f>
        <v>+1 (253) 638-4435</v>
      </c>
      <c r="I264" t="str">
        <f>VLOOKUP(Table1[[#This Row],[Customer ID]],Table2[#All],6,FALSE)</f>
        <v>Tacoma</v>
      </c>
      <c r="J264" s="1" t="str">
        <f>VLOOKUP(Table1[[#This Row],[Customer ID]],Table2[#All],7,FALSE)</f>
        <v>United States</v>
      </c>
      <c r="K264" s="1" t="str">
        <f>VLOOKUP(Table1[[#This Row],[Customer ID]],Table2[#All],9,FALSE)</f>
        <v>No</v>
      </c>
      <c r="L264" t="str">
        <f>VLOOKUP(Table1[[#This Row],[Product ID]],Table3[#All],2,FALSE)</f>
        <v>Exc</v>
      </c>
      <c r="M264" t="str">
        <f>VLOOKUP(Table1[[#This Row],[Product ID]],Table3[#All],3,FALSE)</f>
        <v>M</v>
      </c>
      <c r="N264">
        <f>VLOOKUP(Table1[[#This Row],[Product ID]],Table3[#All],4,FALSE)</f>
        <v>1</v>
      </c>
      <c r="O264">
        <f>VLOOKUP(Table1[[#This Row],[Product ID]],Table3[#All],5,FALSE)</f>
        <v>13.75</v>
      </c>
      <c r="P264">
        <f>Table1[[#This Row],[Quantity]]*Table1[[#This Row],[Unit Price]]</f>
        <v>41.25</v>
      </c>
    </row>
    <row r="265" spans="1:16" x14ac:dyDescent="0.3">
      <c r="A265" t="s">
        <v>1975</v>
      </c>
      <c r="B265" s="3">
        <v>43577</v>
      </c>
      <c r="C265" t="s">
        <v>1976</v>
      </c>
      <c r="D265" t="s">
        <v>6181</v>
      </c>
      <c r="E265">
        <v>4</v>
      </c>
      <c r="F265" t="str">
        <f>VLOOKUP(Table1[[#This Row],[Customer ID]],Table2[#All],2,FALSE)</f>
        <v>Mar McIver</v>
      </c>
      <c r="G265">
        <f>VLOOKUP(Table1[[#This Row],[Customer ID]],Table2[#All],3,FALSE)</f>
        <v>0</v>
      </c>
      <c r="H265" t="str">
        <f>VLOOKUP(Table1[[#This Row],[Customer ID]],Table2[#All],4,FALSE)</f>
        <v>+1 (571) 479-3812</v>
      </c>
      <c r="I265" t="str">
        <f>VLOOKUP(Table1[[#This Row],[Customer ID]],Table2[#All],6,FALSE)</f>
        <v>Richmond</v>
      </c>
      <c r="J265" s="1" t="str">
        <f>VLOOKUP(Table1[[#This Row],[Customer ID]],Table2[#All],7,FALSE)</f>
        <v>United States</v>
      </c>
      <c r="K265" s="1" t="str">
        <f>VLOOKUP(Table1[[#This Row],[Customer ID]],Table2[#All],9,FALSE)</f>
        <v>No</v>
      </c>
      <c r="L265" t="str">
        <f>VLOOKUP(Table1[[#This Row],[Product ID]],Table3[#All],2,FALSE)</f>
        <v>Lib</v>
      </c>
      <c r="M265" t="str">
        <f>VLOOKUP(Table1[[#This Row],[Product ID]],Table3[#All],3,FALSE)</f>
        <v>M</v>
      </c>
      <c r="N265">
        <f>VLOOKUP(Table1[[#This Row],[Product ID]],Table3[#All],4,FALSE)</f>
        <v>2.5</v>
      </c>
      <c r="O265">
        <f>VLOOKUP(Table1[[#This Row],[Product ID]],Table3[#All],5,FALSE)</f>
        <v>33.464999999999996</v>
      </c>
      <c r="P265">
        <f>Table1[[#This Row],[Quantity]]*Table1[[#This Row],[Unit Price]]</f>
        <v>133.85999999999999</v>
      </c>
    </row>
    <row r="266" spans="1:16" x14ac:dyDescent="0.3">
      <c r="A266" t="s">
        <v>1980</v>
      </c>
      <c r="B266" s="3">
        <v>44683</v>
      </c>
      <c r="C266" t="s">
        <v>1981</v>
      </c>
      <c r="D266" t="s">
        <v>6179</v>
      </c>
      <c r="E266">
        <v>5</v>
      </c>
      <c r="F266" t="str">
        <f>VLOOKUP(Table1[[#This Row],[Customer ID]],Table2[#All],2,FALSE)</f>
        <v>Arabella Fransewich</v>
      </c>
      <c r="G266">
        <f>VLOOKUP(Table1[[#This Row],[Customer ID]],Table2[#All],3,FALSE)</f>
        <v>0</v>
      </c>
      <c r="H266" t="str">
        <f>VLOOKUP(Table1[[#This Row],[Customer ID]],Table2[#All],4,FALSE)</f>
        <v>+353 (336) 656-6944</v>
      </c>
      <c r="I266" t="str">
        <f>VLOOKUP(Table1[[#This Row],[Customer ID]],Table2[#All],6,FALSE)</f>
        <v>Kinsealy-Drinan</v>
      </c>
      <c r="J266" s="1" t="str">
        <f>VLOOKUP(Table1[[#This Row],[Customer ID]],Table2[#All],7,FALSE)</f>
        <v>Ireland</v>
      </c>
      <c r="K266" s="1" t="str">
        <f>VLOOKUP(Table1[[#This Row],[Customer ID]],Table2[#All],9,FALSE)</f>
        <v>Yes</v>
      </c>
      <c r="L266" t="str">
        <f>VLOOKUP(Table1[[#This Row],[Product ID]],Table3[#All],2,FALSE)</f>
        <v>Rob</v>
      </c>
      <c r="M266" t="str">
        <f>VLOOKUP(Table1[[#This Row],[Product ID]],Table3[#All],3,FALSE)</f>
        <v>L</v>
      </c>
      <c r="N266">
        <f>VLOOKUP(Table1[[#This Row],[Product ID]],Table3[#All],4,FALSE)</f>
        <v>1</v>
      </c>
      <c r="O266">
        <f>VLOOKUP(Table1[[#This Row],[Product ID]],Table3[#All],5,FALSE)</f>
        <v>11.95</v>
      </c>
      <c r="P266">
        <f>Table1[[#This Row],[Quantity]]*Table1[[#This Row],[Unit Price]]</f>
        <v>59.75</v>
      </c>
    </row>
    <row r="267" spans="1:16" x14ac:dyDescent="0.3">
      <c r="A267" t="s">
        <v>1986</v>
      </c>
      <c r="B267" s="3">
        <v>43872</v>
      </c>
      <c r="C267" t="s">
        <v>1987</v>
      </c>
      <c r="D267" t="s">
        <v>6158</v>
      </c>
      <c r="E267">
        <v>1</v>
      </c>
      <c r="F267" t="str">
        <f>VLOOKUP(Table1[[#This Row],[Customer ID]],Table2[#All],2,FALSE)</f>
        <v>Violette Hellmore</v>
      </c>
      <c r="G267" t="str">
        <f>VLOOKUP(Table1[[#This Row],[Customer ID]],Table2[#All],3,FALSE)</f>
        <v>vhellmore7d@bbc.co.uk</v>
      </c>
      <c r="H267" t="str">
        <f>VLOOKUP(Table1[[#This Row],[Customer ID]],Table2[#All],4,FALSE)</f>
        <v>+1 (501) 899-4038</v>
      </c>
      <c r="I267" t="str">
        <f>VLOOKUP(Table1[[#This Row],[Customer ID]],Table2[#All],6,FALSE)</f>
        <v>Little Rock</v>
      </c>
      <c r="J267" s="1" t="str">
        <f>VLOOKUP(Table1[[#This Row],[Customer ID]],Table2[#All],7,FALSE)</f>
        <v>United States</v>
      </c>
      <c r="K267" s="1" t="str">
        <f>VLOOKUP(Table1[[#This Row],[Customer ID]],Table2[#All],9,FALSE)</f>
        <v>Yes</v>
      </c>
      <c r="L267" t="str">
        <f>VLOOKUP(Table1[[#This Row],[Product ID]],Table3[#All],2,FALSE)</f>
        <v>Ara</v>
      </c>
      <c r="M267" t="str">
        <f>VLOOKUP(Table1[[#This Row],[Product ID]],Table3[#All],3,FALSE)</f>
        <v>D</v>
      </c>
      <c r="N267">
        <f>VLOOKUP(Table1[[#This Row],[Product ID]],Table3[#All],4,FALSE)</f>
        <v>0.5</v>
      </c>
      <c r="O267">
        <f>VLOOKUP(Table1[[#This Row],[Product ID]],Table3[#All],5,FALSE)</f>
        <v>5.97</v>
      </c>
      <c r="P267">
        <f>Table1[[#This Row],[Quantity]]*Table1[[#This Row],[Unit Price]]</f>
        <v>5.97</v>
      </c>
    </row>
    <row r="268" spans="1:16" x14ac:dyDescent="0.3">
      <c r="A268" t="s">
        <v>1992</v>
      </c>
      <c r="B268" s="3">
        <v>44283</v>
      </c>
      <c r="C268" t="s">
        <v>1993</v>
      </c>
      <c r="D268" t="s">
        <v>6183</v>
      </c>
      <c r="E268">
        <v>2</v>
      </c>
      <c r="F268" t="str">
        <f>VLOOKUP(Table1[[#This Row],[Customer ID]],Table2[#All],2,FALSE)</f>
        <v>Myles Seawright</v>
      </c>
      <c r="G268" t="str">
        <f>VLOOKUP(Table1[[#This Row],[Customer ID]],Table2[#All],3,FALSE)</f>
        <v>mseawright7e@nbcnews.com</v>
      </c>
      <c r="H268" t="str">
        <f>VLOOKUP(Table1[[#This Row],[Customer ID]],Table2[#All],4,FALSE)</f>
        <v>+44 (638) 528-2467</v>
      </c>
      <c r="I268" t="str">
        <f>VLOOKUP(Table1[[#This Row],[Customer ID]],Table2[#All],6,FALSE)</f>
        <v>Newton</v>
      </c>
      <c r="J268" s="1" t="str">
        <f>VLOOKUP(Table1[[#This Row],[Customer ID]],Table2[#All],7,FALSE)</f>
        <v>United Kingdom</v>
      </c>
      <c r="K268" s="1" t="str">
        <f>VLOOKUP(Table1[[#This Row],[Customer ID]],Table2[#All],9,FALSE)</f>
        <v>No</v>
      </c>
      <c r="L268" t="str">
        <f>VLOOKUP(Table1[[#This Row],[Product ID]],Table3[#All],2,FALSE)</f>
        <v>Exc</v>
      </c>
      <c r="M268" t="str">
        <f>VLOOKUP(Table1[[#This Row],[Product ID]],Table3[#All],3,FALSE)</f>
        <v>D</v>
      </c>
      <c r="N268">
        <f>VLOOKUP(Table1[[#This Row],[Product ID]],Table3[#All],4,FALSE)</f>
        <v>1</v>
      </c>
      <c r="O268">
        <f>VLOOKUP(Table1[[#This Row],[Product ID]],Table3[#All],5,FALSE)</f>
        <v>12.15</v>
      </c>
      <c r="P268">
        <f>Table1[[#This Row],[Quantity]]*Table1[[#This Row],[Unit Price]]</f>
        <v>24.3</v>
      </c>
    </row>
    <row r="269" spans="1:16" x14ac:dyDescent="0.3">
      <c r="A269" t="s">
        <v>1998</v>
      </c>
      <c r="B269" s="3">
        <v>44324</v>
      </c>
      <c r="C269" t="s">
        <v>1999</v>
      </c>
      <c r="D269" t="s">
        <v>6153</v>
      </c>
      <c r="E269">
        <v>6</v>
      </c>
      <c r="F269" t="str">
        <f>VLOOKUP(Table1[[#This Row],[Customer ID]],Table2[#All],2,FALSE)</f>
        <v>Silvana Northeast</v>
      </c>
      <c r="G269" t="str">
        <f>VLOOKUP(Table1[[#This Row],[Customer ID]],Table2[#All],3,FALSE)</f>
        <v>snortheast7f@mashable.com</v>
      </c>
      <c r="H269" t="str">
        <f>VLOOKUP(Table1[[#This Row],[Customer ID]],Table2[#All],4,FALSE)</f>
        <v>+1 (775) 344-1930</v>
      </c>
      <c r="I269" t="str">
        <f>VLOOKUP(Table1[[#This Row],[Customer ID]],Table2[#All],6,FALSE)</f>
        <v>Sparks</v>
      </c>
      <c r="J269" s="1" t="str">
        <f>VLOOKUP(Table1[[#This Row],[Customer ID]],Table2[#All],7,FALSE)</f>
        <v>United States</v>
      </c>
      <c r="K269" s="1" t="str">
        <f>VLOOKUP(Table1[[#This Row],[Customer ID]],Table2[#All],9,FALSE)</f>
        <v>Yes</v>
      </c>
      <c r="L269" t="str">
        <f>VLOOKUP(Table1[[#This Row],[Product ID]],Table3[#All],2,FALSE)</f>
        <v>Exc</v>
      </c>
      <c r="M269" t="str">
        <f>VLOOKUP(Table1[[#This Row],[Product ID]],Table3[#All],3,FALSE)</f>
        <v>D</v>
      </c>
      <c r="N269">
        <f>VLOOKUP(Table1[[#This Row],[Product ID]],Table3[#All],4,FALSE)</f>
        <v>0.2</v>
      </c>
      <c r="O269">
        <f>VLOOKUP(Table1[[#This Row],[Product ID]],Table3[#All],5,FALSE)</f>
        <v>3.645</v>
      </c>
      <c r="P269">
        <f>Table1[[#This Row],[Quantity]]*Table1[[#This Row],[Unit Price]]</f>
        <v>21.87</v>
      </c>
    </row>
    <row r="270" spans="1:16" x14ac:dyDescent="0.3">
      <c r="A270" t="s">
        <v>2004</v>
      </c>
      <c r="B270" s="3">
        <v>43790</v>
      </c>
      <c r="C270" t="s">
        <v>1672</v>
      </c>
      <c r="D270" t="s">
        <v>6147</v>
      </c>
      <c r="E270">
        <v>2</v>
      </c>
      <c r="F270" t="str">
        <f>VLOOKUP(Table1[[#This Row],[Customer ID]],Table2[#All],2,FALSE)</f>
        <v>Anselma Attwater</v>
      </c>
      <c r="G270" t="str">
        <f>VLOOKUP(Table1[[#This Row],[Customer ID]],Table2[#All],3,FALSE)</f>
        <v>aattwater5u@wikia.com</v>
      </c>
      <c r="H270" t="str">
        <f>VLOOKUP(Table1[[#This Row],[Customer ID]],Table2[#All],4,FALSE)</f>
        <v>+1 (434) 821-8618</v>
      </c>
      <c r="I270" t="str">
        <f>VLOOKUP(Table1[[#This Row],[Customer ID]],Table2[#All],6,FALSE)</f>
        <v>Charlottesville</v>
      </c>
      <c r="J270" s="1" t="str">
        <f>VLOOKUP(Table1[[#This Row],[Customer ID]],Table2[#All],7,FALSE)</f>
        <v>United States</v>
      </c>
      <c r="K270" s="1" t="str">
        <f>VLOOKUP(Table1[[#This Row],[Customer ID]],Table2[#All],9,FALSE)</f>
        <v>Yes</v>
      </c>
      <c r="L270" t="str">
        <f>VLOOKUP(Table1[[#This Row],[Product ID]],Table3[#All],2,FALSE)</f>
        <v>Ara</v>
      </c>
      <c r="M270" t="str">
        <f>VLOOKUP(Table1[[#This Row],[Product ID]],Table3[#All],3,FALSE)</f>
        <v>D</v>
      </c>
      <c r="N270">
        <f>VLOOKUP(Table1[[#This Row],[Product ID]],Table3[#All],4,FALSE)</f>
        <v>1</v>
      </c>
      <c r="O270">
        <f>VLOOKUP(Table1[[#This Row],[Product ID]],Table3[#All],5,FALSE)</f>
        <v>9.9499999999999993</v>
      </c>
      <c r="P270">
        <f>Table1[[#This Row],[Quantity]]*Table1[[#This Row],[Unit Price]]</f>
        <v>19.899999999999999</v>
      </c>
    </row>
    <row r="271" spans="1:16" x14ac:dyDescent="0.3">
      <c r="A271" t="s">
        <v>2009</v>
      </c>
      <c r="B271" s="3">
        <v>44333</v>
      </c>
      <c r="C271" t="s">
        <v>2010</v>
      </c>
      <c r="D271" t="s">
        <v>6154</v>
      </c>
      <c r="E271">
        <v>2</v>
      </c>
      <c r="F271" t="str">
        <f>VLOOKUP(Table1[[#This Row],[Customer ID]],Table2[#All],2,FALSE)</f>
        <v>Monica Fearon</v>
      </c>
      <c r="G271" t="str">
        <f>VLOOKUP(Table1[[#This Row],[Customer ID]],Table2[#All],3,FALSE)</f>
        <v>mfearon7h@reverbnation.com</v>
      </c>
      <c r="H271" t="str">
        <f>VLOOKUP(Table1[[#This Row],[Customer ID]],Table2[#All],4,FALSE)</f>
        <v>+1 (972) 686-6332</v>
      </c>
      <c r="I271" t="str">
        <f>VLOOKUP(Table1[[#This Row],[Customer ID]],Table2[#All],6,FALSE)</f>
        <v>Denton</v>
      </c>
      <c r="J271" s="1" t="str">
        <f>VLOOKUP(Table1[[#This Row],[Customer ID]],Table2[#All],7,FALSE)</f>
        <v>United States</v>
      </c>
      <c r="K271" s="1" t="str">
        <f>VLOOKUP(Table1[[#This Row],[Customer ID]],Table2[#All],9,FALSE)</f>
        <v>No</v>
      </c>
      <c r="L271" t="str">
        <f>VLOOKUP(Table1[[#This Row],[Product ID]],Table3[#All],2,FALSE)</f>
        <v>Ara</v>
      </c>
      <c r="M271" t="str">
        <f>VLOOKUP(Table1[[#This Row],[Product ID]],Table3[#All],3,FALSE)</f>
        <v>D</v>
      </c>
      <c r="N271">
        <f>VLOOKUP(Table1[[#This Row],[Product ID]],Table3[#All],4,FALSE)</f>
        <v>0.2</v>
      </c>
      <c r="O271">
        <f>VLOOKUP(Table1[[#This Row],[Product ID]],Table3[#All],5,FALSE)</f>
        <v>2.9849999999999999</v>
      </c>
      <c r="P271">
        <f>Table1[[#This Row],[Quantity]]*Table1[[#This Row],[Unit Price]]</f>
        <v>5.97</v>
      </c>
    </row>
    <row r="272" spans="1:16" x14ac:dyDescent="0.3">
      <c r="A272" t="s">
        <v>2015</v>
      </c>
      <c r="B272" s="3">
        <v>43655</v>
      </c>
      <c r="C272" t="s">
        <v>2016</v>
      </c>
      <c r="D272" t="s">
        <v>6144</v>
      </c>
      <c r="E272">
        <v>1</v>
      </c>
      <c r="F272" t="str">
        <f>VLOOKUP(Table1[[#This Row],[Customer ID]],Table2[#All],2,FALSE)</f>
        <v>Barney Chisnell</v>
      </c>
      <c r="G272">
        <f>VLOOKUP(Table1[[#This Row],[Customer ID]],Table2[#All],3,FALSE)</f>
        <v>0</v>
      </c>
      <c r="H272">
        <f>VLOOKUP(Table1[[#This Row],[Customer ID]],Table2[#All],4,FALSE)</f>
        <v>0</v>
      </c>
      <c r="I272" t="str">
        <f>VLOOKUP(Table1[[#This Row],[Customer ID]],Table2[#All],6,FALSE)</f>
        <v>Tullamore</v>
      </c>
      <c r="J272" s="1" t="str">
        <f>VLOOKUP(Table1[[#This Row],[Customer ID]],Table2[#All],7,FALSE)</f>
        <v>Ireland</v>
      </c>
      <c r="K272" s="1" t="str">
        <f>VLOOKUP(Table1[[#This Row],[Customer ID]],Table2[#All],9,FALSE)</f>
        <v>Yes</v>
      </c>
      <c r="L272" t="str">
        <f>VLOOKUP(Table1[[#This Row],[Product ID]],Table3[#All],2,FALSE)</f>
        <v>Exc</v>
      </c>
      <c r="M272" t="str">
        <f>VLOOKUP(Table1[[#This Row],[Product ID]],Table3[#All],3,FALSE)</f>
        <v>D</v>
      </c>
      <c r="N272">
        <f>VLOOKUP(Table1[[#This Row],[Product ID]],Table3[#All],4,FALSE)</f>
        <v>0.5</v>
      </c>
      <c r="O272">
        <f>VLOOKUP(Table1[[#This Row],[Product ID]],Table3[#All],5,FALSE)</f>
        <v>7.29</v>
      </c>
      <c r="P272">
        <f>Table1[[#This Row],[Quantity]]*Table1[[#This Row],[Unit Price]]</f>
        <v>7.29</v>
      </c>
    </row>
    <row r="273" spans="1:16" x14ac:dyDescent="0.3">
      <c r="A273" t="s">
        <v>2019</v>
      </c>
      <c r="B273" s="3">
        <v>43971</v>
      </c>
      <c r="C273" t="s">
        <v>2020</v>
      </c>
      <c r="D273" t="s">
        <v>6154</v>
      </c>
      <c r="E273">
        <v>4</v>
      </c>
      <c r="F273" t="str">
        <f>VLOOKUP(Table1[[#This Row],[Customer ID]],Table2[#All],2,FALSE)</f>
        <v>Jasper Sisneros</v>
      </c>
      <c r="G273" t="str">
        <f>VLOOKUP(Table1[[#This Row],[Customer ID]],Table2[#All],3,FALSE)</f>
        <v>jsisneros7j@a8.net</v>
      </c>
      <c r="H273" t="str">
        <f>VLOOKUP(Table1[[#This Row],[Customer ID]],Table2[#All],4,FALSE)</f>
        <v>+1 (919) 448-8909</v>
      </c>
      <c r="I273" t="str">
        <f>VLOOKUP(Table1[[#This Row],[Customer ID]],Table2[#All],6,FALSE)</f>
        <v>Raleigh</v>
      </c>
      <c r="J273" s="1" t="str">
        <f>VLOOKUP(Table1[[#This Row],[Customer ID]],Table2[#All],7,FALSE)</f>
        <v>United States</v>
      </c>
      <c r="K273" s="1" t="str">
        <f>VLOOKUP(Table1[[#This Row],[Customer ID]],Table2[#All],9,FALSE)</f>
        <v>Yes</v>
      </c>
      <c r="L273" t="str">
        <f>VLOOKUP(Table1[[#This Row],[Product ID]],Table3[#All],2,FALSE)</f>
        <v>Ara</v>
      </c>
      <c r="M273" t="str">
        <f>VLOOKUP(Table1[[#This Row],[Product ID]],Table3[#All],3,FALSE)</f>
        <v>D</v>
      </c>
      <c r="N273">
        <f>VLOOKUP(Table1[[#This Row],[Product ID]],Table3[#All],4,FALSE)</f>
        <v>0.2</v>
      </c>
      <c r="O273">
        <f>VLOOKUP(Table1[[#This Row],[Product ID]],Table3[#All],5,FALSE)</f>
        <v>2.9849999999999999</v>
      </c>
      <c r="P273">
        <f>Table1[[#This Row],[Quantity]]*Table1[[#This Row],[Unit Price]]</f>
        <v>11.94</v>
      </c>
    </row>
    <row r="274" spans="1:16" x14ac:dyDescent="0.3">
      <c r="A274" t="s">
        <v>2025</v>
      </c>
      <c r="B274" s="3">
        <v>44435</v>
      </c>
      <c r="C274" t="s">
        <v>2026</v>
      </c>
      <c r="D274" t="s">
        <v>6179</v>
      </c>
      <c r="E274">
        <v>6</v>
      </c>
      <c r="F274" t="str">
        <f>VLOOKUP(Table1[[#This Row],[Customer ID]],Table2[#All],2,FALSE)</f>
        <v>Zachariah Carlson</v>
      </c>
      <c r="G274" t="str">
        <f>VLOOKUP(Table1[[#This Row],[Customer ID]],Table2[#All],3,FALSE)</f>
        <v>zcarlson7k@bigcartel.com</v>
      </c>
      <c r="H274" t="str">
        <f>VLOOKUP(Table1[[#This Row],[Customer ID]],Table2[#All],4,FALSE)</f>
        <v>+353 (259) 651-4128</v>
      </c>
      <c r="I274" t="str">
        <f>VLOOKUP(Table1[[#This Row],[Customer ID]],Table2[#All],6,FALSE)</f>
        <v>Shankill</v>
      </c>
      <c r="J274" s="1" t="str">
        <f>VLOOKUP(Table1[[#This Row],[Customer ID]],Table2[#All],7,FALSE)</f>
        <v>Ireland</v>
      </c>
      <c r="K274" s="1" t="str">
        <f>VLOOKUP(Table1[[#This Row],[Customer ID]],Table2[#All],9,FALSE)</f>
        <v>Yes</v>
      </c>
      <c r="L274" t="str">
        <f>VLOOKUP(Table1[[#This Row],[Product ID]],Table3[#All],2,FALSE)</f>
        <v>Rob</v>
      </c>
      <c r="M274" t="str">
        <f>VLOOKUP(Table1[[#This Row],[Product ID]],Table3[#All],3,FALSE)</f>
        <v>L</v>
      </c>
      <c r="N274">
        <f>VLOOKUP(Table1[[#This Row],[Product ID]],Table3[#All],4,FALSE)</f>
        <v>1</v>
      </c>
      <c r="O274">
        <f>VLOOKUP(Table1[[#This Row],[Product ID]],Table3[#All],5,FALSE)</f>
        <v>11.95</v>
      </c>
      <c r="P274">
        <f>Table1[[#This Row],[Quantity]]*Table1[[#This Row],[Unit Price]]</f>
        <v>71.699999999999989</v>
      </c>
    </row>
    <row r="275" spans="1:16" x14ac:dyDescent="0.3">
      <c r="A275" t="s">
        <v>2032</v>
      </c>
      <c r="B275" s="3">
        <v>44681</v>
      </c>
      <c r="C275" t="s">
        <v>2033</v>
      </c>
      <c r="D275" t="s">
        <v>6167</v>
      </c>
      <c r="E275">
        <v>2</v>
      </c>
      <c r="F275" t="str">
        <f>VLOOKUP(Table1[[#This Row],[Customer ID]],Table2[#All],2,FALSE)</f>
        <v>Warner Maddox</v>
      </c>
      <c r="G275" t="str">
        <f>VLOOKUP(Table1[[#This Row],[Customer ID]],Table2[#All],3,FALSE)</f>
        <v>wmaddox7l@timesonline.co.uk</v>
      </c>
      <c r="H275" t="str">
        <f>VLOOKUP(Table1[[#This Row],[Customer ID]],Table2[#All],4,FALSE)</f>
        <v>+1 (917) 310-4684</v>
      </c>
      <c r="I275" t="str">
        <f>VLOOKUP(Table1[[#This Row],[Customer ID]],Table2[#All],6,FALSE)</f>
        <v>New York City</v>
      </c>
      <c r="J275" s="1" t="str">
        <f>VLOOKUP(Table1[[#This Row],[Customer ID]],Table2[#All],7,FALSE)</f>
        <v>United States</v>
      </c>
      <c r="K275" s="1" t="str">
        <f>VLOOKUP(Table1[[#This Row],[Customer ID]],Table2[#All],9,FALSE)</f>
        <v>No</v>
      </c>
      <c r="L275" t="str">
        <f>VLOOKUP(Table1[[#This Row],[Product ID]],Table3[#All],2,FALSE)</f>
        <v>Ara</v>
      </c>
      <c r="M275" t="str">
        <f>VLOOKUP(Table1[[#This Row],[Product ID]],Table3[#All],3,FALSE)</f>
        <v>L</v>
      </c>
      <c r="N275">
        <f>VLOOKUP(Table1[[#This Row],[Product ID]],Table3[#All],4,FALSE)</f>
        <v>0.2</v>
      </c>
      <c r="O275">
        <f>VLOOKUP(Table1[[#This Row],[Product ID]],Table3[#All],5,FALSE)</f>
        <v>3.8849999999999998</v>
      </c>
      <c r="P275">
        <f>Table1[[#This Row],[Quantity]]*Table1[[#This Row],[Unit Price]]</f>
        <v>7.77</v>
      </c>
    </row>
    <row r="276" spans="1:16" x14ac:dyDescent="0.3">
      <c r="A276" t="s">
        <v>2038</v>
      </c>
      <c r="B276" s="3">
        <v>43985</v>
      </c>
      <c r="C276" t="s">
        <v>2039</v>
      </c>
      <c r="D276" t="s">
        <v>6175</v>
      </c>
      <c r="E276">
        <v>1</v>
      </c>
      <c r="F276" t="str">
        <f>VLOOKUP(Table1[[#This Row],[Customer ID]],Table2[#All],2,FALSE)</f>
        <v>Donnie Hedlestone</v>
      </c>
      <c r="G276" t="str">
        <f>VLOOKUP(Table1[[#This Row],[Customer ID]],Table2[#All],3,FALSE)</f>
        <v>dhedlestone7m@craigslist.org</v>
      </c>
      <c r="H276" t="str">
        <f>VLOOKUP(Table1[[#This Row],[Customer ID]],Table2[#All],4,FALSE)</f>
        <v>+1 (203) 768-3169</v>
      </c>
      <c r="I276" t="str">
        <f>VLOOKUP(Table1[[#This Row],[Customer ID]],Table2[#All],6,FALSE)</f>
        <v>Stamford</v>
      </c>
      <c r="J276" s="1" t="str">
        <f>VLOOKUP(Table1[[#This Row],[Customer ID]],Table2[#All],7,FALSE)</f>
        <v>United States</v>
      </c>
      <c r="K276" s="1" t="str">
        <f>VLOOKUP(Table1[[#This Row],[Customer ID]],Table2[#All],9,FALSE)</f>
        <v>No</v>
      </c>
      <c r="L276" t="str">
        <f>VLOOKUP(Table1[[#This Row],[Product ID]],Table3[#All],2,FALSE)</f>
        <v>Ara</v>
      </c>
      <c r="M276" t="str">
        <f>VLOOKUP(Table1[[#This Row],[Product ID]],Table3[#All],3,FALSE)</f>
        <v>M</v>
      </c>
      <c r="N276">
        <f>VLOOKUP(Table1[[#This Row],[Product ID]],Table3[#All],4,FALSE)</f>
        <v>2.5</v>
      </c>
      <c r="O276">
        <f>VLOOKUP(Table1[[#This Row],[Product ID]],Table3[#All],5,FALSE)</f>
        <v>25.874999999999996</v>
      </c>
      <c r="P276">
        <f>Table1[[#This Row],[Quantity]]*Table1[[#This Row],[Unit Price]]</f>
        <v>25.874999999999996</v>
      </c>
    </row>
    <row r="277" spans="1:16" x14ac:dyDescent="0.3">
      <c r="A277" t="s">
        <v>2044</v>
      </c>
      <c r="B277" s="3">
        <v>44725</v>
      </c>
      <c r="C277" t="s">
        <v>2045</v>
      </c>
      <c r="D277" t="s">
        <v>6148</v>
      </c>
      <c r="E277">
        <v>6</v>
      </c>
      <c r="F277" t="str">
        <f>VLOOKUP(Table1[[#This Row],[Customer ID]],Table2[#All],2,FALSE)</f>
        <v>Teddi Crowthe</v>
      </c>
      <c r="G277" t="str">
        <f>VLOOKUP(Table1[[#This Row],[Customer ID]],Table2[#All],3,FALSE)</f>
        <v>tcrowthe7n@europa.eu</v>
      </c>
      <c r="H277" t="str">
        <f>VLOOKUP(Table1[[#This Row],[Customer ID]],Table2[#All],4,FALSE)</f>
        <v>+1 (419) 561-6809</v>
      </c>
      <c r="I277" t="str">
        <f>VLOOKUP(Table1[[#This Row],[Customer ID]],Table2[#All],6,FALSE)</f>
        <v>Toledo</v>
      </c>
      <c r="J277" s="1" t="str">
        <f>VLOOKUP(Table1[[#This Row],[Customer ID]],Table2[#All],7,FALSE)</f>
        <v>United States</v>
      </c>
      <c r="K277" s="1" t="str">
        <f>VLOOKUP(Table1[[#This Row],[Customer ID]],Table2[#All],9,FALSE)</f>
        <v>No</v>
      </c>
      <c r="L277" t="str">
        <f>VLOOKUP(Table1[[#This Row],[Product ID]],Table3[#All],2,FALSE)</f>
        <v>Exc</v>
      </c>
      <c r="M277" t="str">
        <f>VLOOKUP(Table1[[#This Row],[Product ID]],Table3[#All],3,FALSE)</f>
        <v>L</v>
      </c>
      <c r="N277">
        <f>VLOOKUP(Table1[[#This Row],[Product ID]],Table3[#All],4,FALSE)</f>
        <v>2.5</v>
      </c>
      <c r="O277">
        <f>VLOOKUP(Table1[[#This Row],[Product ID]],Table3[#All],5,FALSE)</f>
        <v>34.154999999999994</v>
      </c>
      <c r="P277">
        <f>Table1[[#This Row],[Quantity]]*Table1[[#This Row],[Unit Price]]</f>
        <v>204.92999999999995</v>
      </c>
    </row>
    <row r="278" spans="1:16" x14ac:dyDescent="0.3">
      <c r="A278" t="s">
        <v>2050</v>
      </c>
      <c r="B278" s="3">
        <v>43992</v>
      </c>
      <c r="C278" t="s">
        <v>2051</v>
      </c>
      <c r="D278" t="s">
        <v>6142</v>
      </c>
      <c r="E278">
        <v>4</v>
      </c>
      <c r="F278" t="str">
        <f>VLOOKUP(Table1[[#This Row],[Customer ID]],Table2[#All],2,FALSE)</f>
        <v>Dorelia Bury</v>
      </c>
      <c r="G278" t="str">
        <f>VLOOKUP(Table1[[#This Row],[Customer ID]],Table2[#All],3,FALSE)</f>
        <v>dbury7o@tinyurl.com</v>
      </c>
      <c r="H278" t="str">
        <f>VLOOKUP(Table1[[#This Row],[Customer ID]],Table2[#All],4,FALSE)</f>
        <v>+353 (262) 842-7103</v>
      </c>
      <c r="I278" t="str">
        <f>VLOOKUP(Table1[[#This Row],[Customer ID]],Table2[#All],6,FALSE)</f>
        <v>Castleblayney</v>
      </c>
      <c r="J278" s="1" t="str">
        <f>VLOOKUP(Table1[[#This Row],[Customer ID]],Table2[#All],7,FALSE)</f>
        <v>Ireland</v>
      </c>
      <c r="K278" s="1" t="str">
        <f>VLOOKUP(Table1[[#This Row],[Customer ID]],Table2[#All],9,FALSE)</f>
        <v>Yes</v>
      </c>
      <c r="L278" t="str">
        <f>VLOOKUP(Table1[[#This Row],[Product ID]],Table3[#All],2,FALSE)</f>
        <v>Rob</v>
      </c>
      <c r="M278" t="str">
        <f>VLOOKUP(Table1[[#This Row],[Product ID]],Table3[#All],3,FALSE)</f>
        <v>L</v>
      </c>
      <c r="N278">
        <f>VLOOKUP(Table1[[#This Row],[Product ID]],Table3[#All],4,FALSE)</f>
        <v>2.5</v>
      </c>
      <c r="O278">
        <f>VLOOKUP(Table1[[#This Row],[Product ID]],Table3[#All],5,FALSE)</f>
        <v>27.484999999999996</v>
      </c>
      <c r="P278">
        <f>Table1[[#This Row],[Quantity]]*Table1[[#This Row],[Unit Price]]</f>
        <v>109.93999999999998</v>
      </c>
    </row>
    <row r="279" spans="1:16" x14ac:dyDescent="0.3">
      <c r="A279" t="s">
        <v>2056</v>
      </c>
      <c r="B279" s="3">
        <v>44183</v>
      </c>
      <c r="C279" t="s">
        <v>2057</v>
      </c>
      <c r="D279" t="s">
        <v>6171</v>
      </c>
      <c r="E279">
        <v>6</v>
      </c>
      <c r="F279" t="str">
        <f>VLOOKUP(Table1[[#This Row],[Customer ID]],Table2[#All],2,FALSE)</f>
        <v>Gussy Broadbear</v>
      </c>
      <c r="G279" t="str">
        <f>VLOOKUP(Table1[[#This Row],[Customer ID]],Table2[#All],3,FALSE)</f>
        <v>gbroadbear7p@omniture.com</v>
      </c>
      <c r="H279" t="str">
        <f>VLOOKUP(Table1[[#This Row],[Customer ID]],Table2[#All],4,FALSE)</f>
        <v>+1 (573) 758-1104</v>
      </c>
      <c r="I279" t="str">
        <f>VLOOKUP(Table1[[#This Row],[Customer ID]],Table2[#All],6,FALSE)</f>
        <v>Columbia</v>
      </c>
      <c r="J279" s="1" t="str">
        <f>VLOOKUP(Table1[[#This Row],[Customer ID]],Table2[#All],7,FALSE)</f>
        <v>United States</v>
      </c>
      <c r="K279" s="1" t="str">
        <f>VLOOKUP(Table1[[#This Row],[Customer ID]],Table2[#All],9,FALSE)</f>
        <v>No</v>
      </c>
      <c r="L279" t="str">
        <f>VLOOKUP(Table1[[#This Row],[Product ID]],Table3[#All],2,FALSE)</f>
        <v>Exc</v>
      </c>
      <c r="M279" t="str">
        <f>VLOOKUP(Table1[[#This Row],[Product ID]],Table3[#All],3,FALSE)</f>
        <v>L</v>
      </c>
      <c r="N279">
        <f>VLOOKUP(Table1[[#This Row],[Product ID]],Table3[#All],4,FALSE)</f>
        <v>1</v>
      </c>
      <c r="O279">
        <f>VLOOKUP(Table1[[#This Row],[Product ID]],Table3[#All],5,FALSE)</f>
        <v>14.85</v>
      </c>
      <c r="P279">
        <f>Table1[[#This Row],[Quantity]]*Table1[[#This Row],[Unit Price]]</f>
        <v>89.1</v>
      </c>
    </row>
    <row r="280" spans="1:16" x14ac:dyDescent="0.3">
      <c r="A280" t="s">
        <v>2062</v>
      </c>
      <c r="B280" s="3">
        <v>43708</v>
      </c>
      <c r="C280" t="s">
        <v>2063</v>
      </c>
      <c r="D280" t="s">
        <v>6167</v>
      </c>
      <c r="E280">
        <v>2</v>
      </c>
      <c r="F280" t="str">
        <f>VLOOKUP(Table1[[#This Row],[Customer ID]],Table2[#All],2,FALSE)</f>
        <v>Emlynne Palfrey</v>
      </c>
      <c r="G280" t="str">
        <f>VLOOKUP(Table1[[#This Row],[Customer ID]],Table2[#All],3,FALSE)</f>
        <v>epalfrey7q@devhub.com</v>
      </c>
      <c r="H280" t="str">
        <f>VLOOKUP(Table1[[#This Row],[Customer ID]],Table2[#All],4,FALSE)</f>
        <v>+1 (260) 500-7893</v>
      </c>
      <c r="I280" t="str">
        <f>VLOOKUP(Table1[[#This Row],[Customer ID]],Table2[#All],6,FALSE)</f>
        <v>Fort Wayne</v>
      </c>
      <c r="J280" s="1" t="str">
        <f>VLOOKUP(Table1[[#This Row],[Customer ID]],Table2[#All],7,FALSE)</f>
        <v>United States</v>
      </c>
      <c r="K280" s="1" t="str">
        <f>VLOOKUP(Table1[[#This Row],[Customer ID]],Table2[#All],9,FALSE)</f>
        <v>Yes</v>
      </c>
      <c r="L280" t="str">
        <f>VLOOKUP(Table1[[#This Row],[Product ID]],Table3[#All],2,FALSE)</f>
        <v>Ara</v>
      </c>
      <c r="M280" t="str">
        <f>VLOOKUP(Table1[[#This Row],[Product ID]],Table3[#All],3,FALSE)</f>
        <v>L</v>
      </c>
      <c r="N280">
        <f>VLOOKUP(Table1[[#This Row],[Product ID]],Table3[#All],4,FALSE)</f>
        <v>0.2</v>
      </c>
      <c r="O280">
        <f>VLOOKUP(Table1[[#This Row],[Product ID]],Table3[#All],5,FALSE)</f>
        <v>3.8849999999999998</v>
      </c>
      <c r="P280">
        <f>Table1[[#This Row],[Quantity]]*Table1[[#This Row],[Unit Price]]</f>
        <v>7.77</v>
      </c>
    </row>
    <row r="281" spans="1:16" x14ac:dyDescent="0.3">
      <c r="A281" t="s">
        <v>2068</v>
      </c>
      <c r="B281" s="3">
        <v>43521</v>
      </c>
      <c r="C281" t="s">
        <v>2069</v>
      </c>
      <c r="D281" t="s">
        <v>6181</v>
      </c>
      <c r="E281">
        <v>1</v>
      </c>
      <c r="F281" t="str">
        <f>VLOOKUP(Table1[[#This Row],[Customer ID]],Table2[#All],2,FALSE)</f>
        <v>Parsifal Metrick</v>
      </c>
      <c r="G281" t="str">
        <f>VLOOKUP(Table1[[#This Row],[Customer ID]],Table2[#All],3,FALSE)</f>
        <v>pmetrick7r@rakuten.co.jp</v>
      </c>
      <c r="H281" t="str">
        <f>VLOOKUP(Table1[[#This Row],[Customer ID]],Table2[#All],4,FALSE)</f>
        <v>+1 (314) 572-2164</v>
      </c>
      <c r="I281" t="str">
        <f>VLOOKUP(Table1[[#This Row],[Customer ID]],Table2[#All],6,FALSE)</f>
        <v>Saint Louis</v>
      </c>
      <c r="J281" s="1" t="str">
        <f>VLOOKUP(Table1[[#This Row],[Customer ID]],Table2[#All],7,FALSE)</f>
        <v>United States</v>
      </c>
      <c r="K281" s="1" t="str">
        <f>VLOOKUP(Table1[[#This Row],[Customer ID]],Table2[#All],9,FALSE)</f>
        <v>Yes</v>
      </c>
      <c r="L281" t="str">
        <f>VLOOKUP(Table1[[#This Row],[Product ID]],Table3[#All],2,FALSE)</f>
        <v>Lib</v>
      </c>
      <c r="M281" t="str">
        <f>VLOOKUP(Table1[[#This Row],[Product ID]],Table3[#All],3,FALSE)</f>
        <v>M</v>
      </c>
      <c r="N281">
        <f>VLOOKUP(Table1[[#This Row],[Product ID]],Table3[#All],4,FALSE)</f>
        <v>2.5</v>
      </c>
      <c r="O281">
        <f>VLOOKUP(Table1[[#This Row],[Product ID]],Table3[#All],5,FALSE)</f>
        <v>33.464999999999996</v>
      </c>
      <c r="P281">
        <f>Table1[[#This Row],[Quantity]]*Table1[[#This Row],[Unit Price]]</f>
        <v>33.464999999999996</v>
      </c>
    </row>
    <row r="282" spans="1:16" x14ac:dyDescent="0.3">
      <c r="A282" t="s">
        <v>2074</v>
      </c>
      <c r="B282" s="3">
        <v>44234</v>
      </c>
      <c r="C282" t="s">
        <v>2075</v>
      </c>
      <c r="D282" t="s">
        <v>6139</v>
      </c>
      <c r="E282">
        <v>5</v>
      </c>
      <c r="F282" t="str">
        <f>VLOOKUP(Table1[[#This Row],[Customer ID]],Table2[#All],2,FALSE)</f>
        <v>Christopher Grieveson</v>
      </c>
      <c r="G282">
        <f>VLOOKUP(Table1[[#This Row],[Customer ID]],Table2[#All],3,FALSE)</f>
        <v>0</v>
      </c>
      <c r="H282" t="str">
        <f>VLOOKUP(Table1[[#This Row],[Customer ID]],Table2[#All],4,FALSE)</f>
        <v>+1 (208) 826-3825</v>
      </c>
      <c r="I282" t="str">
        <f>VLOOKUP(Table1[[#This Row],[Customer ID]],Table2[#All],6,FALSE)</f>
        <v>Portland</v>
      </c>
      <c r="J282" s="1" t="str">
        <f>VLOOKUP(Table1[[#This Row],[Customer ID]],Table2[#All],7,FALSE)</f>
        <v>United States</v>
      </c>
      <c r="K282" s="1" t="str">
        <f>VLOOKUP(Table1[[#This Row],[Customer ID]],Table2[#All],9,FALSE)</f>
        <v>Yes</v>
      </c>
      <c r="L282" t="str">
        <f>VLOOKUP(Table1[[#This Row],[Product ID]],Table3[#All],2,FALSE)</f>
        <v>Exc</v>
      </c>
      <c r="M282" t="str">
        <f>VLOOKUP(Table1[[#This Row],[Product ID]],Table3[#All],3,FALSE)</f>
        <v>M</v>
      </c>
      <c r="N282">
        <f>VLOOKUP(Table1[[#This Row],[Product ID]],Table3[#All],4,FALSE)</f>
        <v>0.5</v>
      </c>
      <c r="O282">
        <f>VLOOKUP(Table1[[#This Row],[Product ID]],Table3[#All],5,FALSE)</f>
        <v>8.25</v>
      </c>
      <c r="P282">
        <f>Table1[[#This Row],[Quantity]]*Table1[[#This Row],[Unit Price]]</f>
        <v>41.25</v>
      </c>
    </row>
    <row r="283" spans="1:16" x14ac:dyDescent="0.3">
      <c r="A283" t="s">
        <v>2079</v>
      </c>
      <c r="B283" s="3">
        <v>44210</v>
      </c>
      <c r="C283" t="s">
        <v>2080</v>
      </c>
      <c r="D283" t="s">
        <v>6171</v>
      </c>
      <c r="E283">
        <v>4</v>
      </c>
      <c r="F283" t="str">
        <f>VLOOKUP(Table1[[#This Row],[Customer ID]],Table2[#All],2,FALSE)</f>
        <v>Karlan Karby</v>
      </c>
      <c r="G283" t="str">
        <f>VLOOKUP(Table1[[#This Row],[Customer ID]],Table2[#All],3,FALSE)</f>
        <v>kkarby7t@sbwire.com</v>
      </c>
      <c r="H283" t="str">
        <f>VLOOKUP(Table1[[#This Row],[Customer ID]],Table2[#All],4,FALSE)</f>
        <v>+1 (303) 516-4935</v>
      </c>
      <c r="I283" t="str">
        <f>VLOOKUP(Table1[[#This Row],[Customer ID]],Table2[#All],6,FALSE)</f>
        <v>Boulder</v>
      </c>
      <c r="J283" s="1" t="str">
        <f>VLOOKUP(Table1[[#This Row],[Customer ID]],Table2[#All],7,FALSE)</f>
        <v>United States</v>
      </c>
      <c r="K283" s="1" t="str">
        <f>VLOOKUP(Table1[[#This Row],[Customer ID]],Table2[#All],9,FALSE)</f>
        <v>Yes</v>
      </c>
      <c r="L283" t="str">
        <f>VLOOKUP(Table1[[#This Row],[Product ID]],Table3[#All],2,FALSE)</f>
        <v>Exc</v>
      </c>
      <c r="M283" t="str">
        <f>VLOOKUP(Table1[[#This Row],[Product ID]],Table3[#All],3,FALSE)</f>
        <v>L</v>
      </c>
      <c r="N283">
        <f>VLOOKUP(Table1[[#This Row],[Product ID]],Table3[#All],4,FALSE)</f>
        <v>1</v>
      </c>
      <c r="O283">
        <f>VLOOKUP(Table1[[#This Row],[Product ID]],Table3[#All],5,FALSE)</f>
        <v>14.85</v>
      </c>
      <c r="P283">
        <f>Table1[[#This Row],[Quantity]]*Table1[[#This Row],[Unit Price]]</f>
        <v>59.4</v>
      </c>
    </row>
    <row r="284" spans="1:16" x14ac:dyDescent="0.3">
      <c r="A284" t="s">
        <v>2085</v>
      </c>
      <c r="B284" s="3">
        <v>43520</v>
      </c>
      <c r="C284" t="s">
        <v>2086</v>
      </c>
      <c r="D284" t="s">
        <v>6180</v>
      </c>
      <c r="E284">
        <v>1</v>
      </c>
      <c r="F284" t="str">
        <f>VLOOKUP(Table1[[#This Row],[Customer ID]],Table2[#All],2,FALSE)</f>
        <v>Flory Crumpe</v>
      </c>
      <c r="G284" t="str">
        <f>VLOOKUP(Table1[[#This Row],[Customer ID]],Table2[#All],3,FALSE)</f>
        <v>fcrumpe7u@ftc.gov</v>
      </c>
      <c r="H284" t="str">
        <f>VLOOKUP(Table1[[#This Row],[Customer ID]],Table2[#All],4,FALSE)</f>
        <v>+44 (564) 507-1056</v>
      </c>
      <c r="I284" t="str">
        <f>VLOOKUP(Table1[[#This Row],[Customer ID]],Table2[#All],6,FALSE)</f>
        <v>Norton</v>
      </c>
      <c r="J284" s="1" t="str">
        <f>VLOOKUP(Table1[[#This Row],[Customer ID]],Table2[#All],7,FALSE)</f>
        <v>United Kingdom</v>
      </c>
      <c r="K284" s="1" t="str">
        <f>VLOOKUP(Table1[[#This Row],[Customer ID]],Table2[#All],9,FALSE)</f>
        <v>No</v>
      </c>
      <c r="L284" t="str">
        <f>VLOOKUP(Table1[[#This Row],[Product ID]],Table3[#All],2,FALSE)</f>
        <v>Ara</v>
      </c>
      <c r="M284" t="str">
        <f>VLOOKUP(Table1[[#This Row],[Product ID]],Table3[#All],3,FALSE)</f>
        <v>L</v>
      </c>
      <c r="N284">
        <f>VLOOKUP(Table1[[#This Row],[Product ID]],Table3[#All],4,FALSE)</f>
        <v>0.5</v>
      </c>
      <c r="O284">
        <f>VLOOKUP(Table1[[#This Row],[Product ID]],Table3[#All],5,FALSE)</f>
        <v>7.77</v>
      </c>
      <c r="P284">
        <f>Table1[[#This Row],[Quantity]]*Table1[[#This Row],[Unit Price]]</f>
        <v>7.77</v>
      </c>
    </row>
    <row r="285" spans="1:16" x14ac:dyDescent="0.3">
      <c r="A285" t="s">
        <v>2091</v>
      </c>
      <c r="B285" s="3">
        <v>43639</v>
      </c>
      <c r="C285" t="s">
        <v>2092</v>
      </c>
      <c r="D285" t="s">
        <v>6172</v>
      </c>
      <c r="E285">
        <v>1</v>
      </c>
      <c r="F285" t="str">
        <f>VLOOKUP(Table1[[#This Row],[Customer ID]],Table2[#All],2,FALSE)</f>
        <v>Amity Chatto</v>
      </c>
      <c r="G285" t="str">
        <f>VLOOKUP(Table1[[#This Row],[Customer ID]],Table2[#All],3,FALSE)</f>
        <v>achatto7v@sakura.ne.jp</v>
      </c>
      <c r="H285" t="str">
        <f>VLOOKUP(Table1[[#This Row],[Customer ID]],Table2[#All],4,FALSE)</f>
        <v>+44 (522) 740-3583</v>
      </c>
      <c r="I285" t="str">
        <f>VLOOKUP(Table1[[#This Row],[Customer ID]],Table2[#All],6,FALSE)</f>
        <v>Sheffield</v>
      </c>
      <c r="J285" s="1" t="str">
        <f>VLOOKUP(Table1[[#This Row],[Customer ID]],Table2[#All],7,FALSE)</f>
        <v>United Kingdom</v>
      </c>
      <c r="K285" s="1" t="str">
        <f>VLOOKUP(Table1[[#This Row],[Customer ID]],Table2[#All],9,FALSE)</f>
        <v>Yes</v>
      </c>
      <c r="L285" t="str">
        <f>VLOOKUP(Table1[[#This Row],[Product ID]],Table3[#All],2,FALSE)</f>
        <v>Rob</v>
      </c>
      <c r="M285" t="str">
        <f>VLOOKUP(Table1[[#This Row],[Product ID]],Table3[#All],3,FALSE)</f>
        <v>D</v>
      </c>
      <c r="N285">
        <f>VLOOKUP(Table1[[#This Row],[Product ID]],Table3[#All],4,FALSE)</f>
        <v>0.5</v>
      </c>
      <c r="O285">
        <f>VLOOKUP(Table1[[#This Row],[Product ID]],Table3[#All],5,FALSE)</f>
        <v>5.3699999999999992</v>
      </c>
      <c r="P285">
        <f>Table1[[#This Row],[Quantity]]*Table1[[#This Row],[Unit Price]]</f>
        <v>5.3699999999999992</v>
      </c>
    </row>
    <row r="286" spans="1:16" x14ac:dyDescent="0.3">
      <c r="A286" t="s">
        <v>2097</v>
      </c>
      <c r="B286" s="3">
        <v>43960</v>
      </c>
      <c r="C286" t="s">
        <v>2098</v>
      </c>
      <c r="D286" t="s">
        <v>6166</v>
      </c>
      <c r="E286">
        <v>3</v>
      </c>
      <c r="F286" t="str">
        <f>VLOOKUP(Table1[[#This Row],[Customer ID]],Table2[#All],2,FALSE)</f>
        <v>Nanine McCarthy</v>
      </c>
      <c r="G286">
        <f>VLOOKUP(Table1[[#This Row],[Customer ID]],Table2[#All],3,FALSE)</f>
        <v>0</v>
      </c>
      <c r="H286" t="str">
        <f>VLOOKUP(Table1[[#This Row],[Customer ID]],Table2[#All],4,FALSE)</f>
        <v>+1 (502) 913-2943</v>
      </c>
      <c r="I286" t="str">
        <f>VLOOKUP(Table1[[#This Row],[Customer ID]],Table2[#All],6,FALSE)</f>
        <v>Louisville</v>
      </c>
      <c r="J286" s="1" t="str">
        <f>VLOOKUP(Table1[[#This Row],[Customer ID]],Table2[#All],7,FALSE)</f>
        <v>United States</v>
      </c>
      <c r="K286" s="1" t="str">
        <f>VLOOKUP(Table1[[#This Row],[Customer ID]],Table2[#All],9,FALSE)</f>
        <v>No</v>
      </c>
      <c r="L286" t="str">
        <f>VLOOKUP(Table1[[#This Row],[Product ID]],Table3[#All],2,FALSE)</f>
        <v>Exc</v>
      </c>
      <c r="M286" t="str">
        <f>VLOOKUP(Table1[[#This Row],[Product ID]],Table3[#All],3,FALSE)</f>
        <v>M</v>
      </c>
      <c r="N286">
        <f>VLOOKUP(Table1[[#This Row],[Product ID]],Table3[#All],4,FALSE)</f>
        <v>2.5</v>
      </c>
      <c r="O286">
        <f>VLOOKUP(Table1[[#This Row],[Product ID]],Table3[#All],5,FALSE)</f>
        <v>31.624999999999996</v>
      </c>
      <c r="P286">
        <f>Table1[[#This Row],[Quantity]]*Table1[[#This Row],[Unit Price]]</f>
        <v>94.874999999999986</v>
      </c>
    </row>
    <row r="287" spans="1:16" x14ac:dyDescent="0.3">
      <c r="A287" t="s">
        <v>2102</v>
      </c>
      <c r="B287" s="3">
        <v>44030</v>
      </c>
      <c r="C287" t="s">
        <v>2103</v>
      </c>
      <c r="D287" t="s">
        <v>6164</v>
      </c>
      <c r="E287">
        <v>1</v>
      </c>
      <c r="F287" t="str">
        <f>VLOOKUP(Table1[[#This Row],[Customer ID]],Table2[#All],2,FALSE)</f>
        <v>Lyndsey Megany</v>
      </c>
      <c r="G287">
        <f>VLOOKUP(Table1[[#This Row],[Customer ID]],Table2[#All],3,FALSE)</f>
        <v>0</v>
      </c>
      <c r="H287" t="str">
        <f>VLOOKUP(Table1[[#This Row],[Customer ID]],Table2[#All],4,FALSE)</f>
        <v>+1 (716) 790-4379</v>
      </c>
      <c r="I287" t="str">
        <f>VLOOKUP(Table1[[#This Row],[Customer ID]],Table2[#All],6,FALSE)</f>
        <v>Buffalo</v>
      </c>
      <c r="J287" s="1" t="str">
        <f>VLOOKUP(Table1[[#This Row],[Customer ID]],Table2[#All],7,FALSE)</f>
        <v>United States</v>
      </c>
      <c r="K287" s="1" t="str">
        <f>VLOOKUP(Table1[[#This Row],[Customer ID]],Table2[#All],9,FALSE)</f>
        <v>No</v>
      </c>
      <c r="L287" t="str">
        <f>VLOOKUP(Table1[[#This Row],[Product ID]],Table3[#All],2,FALSE)</f>
        <v>Lib</v>
      </c>
      <c r="M287" t="str">
        <f>VLOOKUP(Table1[[#This Row],[Product ID]],Table3[#All],3,FALSE)</f>
        <v>L</v>
      </c>
      <c r="N287">
        <f>VLOOKUP(Table1[[#This Row],[Product ID]],Table3[#All],4,FALSE)</f>
        <v>2.5</v>
      </c>
      <c r="O287">
        <f>VLOOKUP(Table1[[#This Row],[Product ID]],Table3[#All],5,FALSE)</f>
        <v>36.454999999999998</v>
      </c>
      <c r="P287">
        <f>Table1[[#This Row],[Quantity]]*Table1[[#This Row],[Unit Price]]</f>
        <v>36.454999999999998</v>
      </c>
    </row>
    <row r="288" spans="1:16" x14ac:dyDescent="0.3">
      <c r="A288" t="s">
        <v>2107</v>
      </c>
      <c r="B288" s="3">
        <v>43755</v>
      </c>
      <c r="C288" t="s">
        <v>2108</v>
      </c>
      <c r="D288" t="s">
        <v>6152</v>
      </c>
      <c r="E288">
        <v>4</v>
      </c>
      <c r="F288" t="str">
        <f>VLOOKUP(Table1[[#This Row],[Customer ID]],Table2[#All],2,FALSE)</f>
        <v>Byram Mergue</v>
      </c>
      <c r="G288" t="str">
        <f>VLOOKUP(Table1[[#This Row],[Customer ID]],Table2[#All],3,FALSE)</f>
        <v>bmergue7y@umn.edu</v>
      </c>
      <c r="H288">
        <f>VLOOKUP(Table1[[#This Row],[Customer ID]],Table2[#All],4,FALSE)</f>
        <v>0</v>
      </c>
      <c r="I288" t="str">
        <f>VLOOKUP(Table1[[#This Row],[Customer ID]],Table2[#All],6,FALSE)</f>
        <v>Canton</v>
      </c>
      <c r="J288" s="1" t="str">
        <f>VLOOKUP(Table1[[#This Row],[Customer ID]],Table2[#All],7,FALSE)</f>
        <v>United States</v>
      </c>
      <c r="K288" s="1" t="str">
        <f>VLOOKUP(Table1[[#This Row],[Customer ID]],Table2[#All],9,FALSE)</f>
        <v>Yes</v>
      </c>
      <c r="L288" t="str">
        <f>VLOOKUP(Table1[[#This Row],[Product ID]],Table3[#All],2,FALSE)</f>
        <v>Ara</v>
      </c>
      <c r="M288" t="str">
        <f>VLOOKUP(Table1[[#This Row],[Product ID]],Table3[#All],3,FALSE)</f>
        <v>M</v>
      </c>
      <c r="N288">
        <f>VLOOKUP(Table1[[#This Row],[Product ID]],Table3[#All],4,FALSE)</f>
        <v>0.2</v>
      </c>
      <c r="O288">
        <f>VLOOKUP(Table1[[#This Row],[Product ID]],Table3[#All],5,FALSE)</f>
        <v>3.375</v>
      </c>
      <c r="P288">
        <f>Table1[[#This Row],[Quantity]]*Table1[[#This Row],[Unit Price]]</f>
        <v>13.5</v>
      </c>
    </row>
    <row r="289" spans="1:16" x14ac:dyDescent="0.3">
      <c r="A289" t="s">
        <v>2112</v>
      </c>
      <c r="B289" s="3">
        <v>44697</v>
      </c>
      <c r="C289" t="s">
        <v>2113</v>
      </c>
      <c r="D289" t="s">
        <v>6178</v>
      </c>
      <c r="E289">
        <v>4</v>
      </c>
      <c r="F289" t="str">
        <f>VLOOKUP(Table1[[#This Row],[Customer ID]],Table2[#All],2,FALSE)</f>
        <v>Kerr Patise</v>
      </c>
      <c r="G289" t="str">
        <f>VLOOKUP(Table1[[#This Row],[Customer ID]],Table2[#All],3,FALSE)</f>
        <v>kpatise7z@jigsy.com</v>
      </c>
      <c r="H289" t="str">
        <f>VLOOKUP(Table1[[#This Row],[Customer ID]],Table2[#All],4,FALSE)</f>
        <v>+1 (617) 552-8968</v>
      </c>
      <c r="I289" t="str">
        <f>VLOOKUP(Table1[[#This Row],[Customer ID]],Table2[#All],6,FALSE)</f>
        <v>Boston</v>
      </c>
      <c r="J289" s="1" t="str">
        <f>VLOOKUP(Table1[[#This Row],[Customer ID]],Table2[#All],7,FALSE)</f>
        <v>United States</v>
      </c>
      <c r="K289" s="1" t="str">
        <f>VLOOKUP(Table1[[#This Row],[Customer ID]],Table2[#All],9,FALSE)</f>
        <v>No</v>
      </c>
      <c r="L289" t="str">
        <f>VLOOKUP(Table1[[#This Row],[Product ID]],Table3[#All],2,FALSE)</f>
        <v>Rob</v>
      </c>
      <c r="M289" t="str">
        <f>VLOOKUP(Table1[[#This Row],[Product ID]],Table3[#All],3,FALSE)</f>
        <v>L</v>
      </c>
      <c r="N289">
        <f>VLOOKUP(Table1[[#This Row],[Product ID]],Table3[#All],4,FALSE)</f>
        <v>0.2</v>
      </c>
      <c r="O289">
        <f>VLOOKUP(Table1[[#This Row],[Product ID]],Table3[#All],5,FALSE)</f>
        <v>3.5849999999999995</v>
      </c>
      <c r="P289">
        <f>Table1[[#This Row],[Quantity]]*Table1[[#This Row],[Unit Price]]</f>
        <v>14.339999999999998</v>
      </c>
    </row>
    <row r="290" spans="1:16" x14ac:dyDescent="0.3">
      <c r="A290" t="s">
        <v>2118</v>
      </c>
      <c r="B290" s="3">
        <v>44279</v>
      </c>
      <c r="C290" t="s">
        <v>2119</v>
      </c>
      <c r="D290" t="s">
        <v>6139</v>
      </c>
      <c r="E290">
        <v>1</v>
      </c>
      <c r="F290" t="str">
        <f>VLOOKUP(Table1[[#This Row],[Customer ID]],Table2[#All],2,FALSE)</f>
        <v>Mathew Goulter</v>
      </c>
      <c r="G290">
        <f>VLOOKUP(Table1[[#This Row],[Customer ID]],Table2[#All],3,FALSE)</f>
        <v>0</v>
      </c>
      <c r="H290" t="str">
        <f>VLOOKUP(Table1[[#This Row],[Customer ID]],Table2[#All],4,FALSE)</f>
        <v>+353 (968) 887-1849</v>
      </c>
      <c r="I290" t="str">
        <f>VLOOKUP(Table1[[#This Row],[Customer ID]],Table2[#All],6,FALSE)</f>
        <v>Kinlough</v>
      </c>
      <c r="J290" s="1" t="str">
        <f>VLOOKUP(Table1[[#This Row],[Customer ID]],Table2[#All],7,FALSE)</f>
        <v>Ireland</v>
      </c>
      <c r="K290" s="1" t="str">
        <f>VLOOKUP(Table1[[#This Row],[Customer ID]],Table2[#All],9,FALSE)</f>
        <v>Yes</v>
      </c>
      <c r="L290" t="str">
        <f>VLOOKUP(Table1[[#This Row],[Product ID]],Table3[#All],2,FALSE)</f>
        <v>Exc</v>
      </c>
      <c r="M290" t="str">
        <f>VLOOKUP(Table1[[#This Row],[Product ID]],Table3[#All],3,FALSE)</f>
        <v>M</v>
      </c>
      <c r="N290">
        <f>VLOOKUP(Table1[[#This Row],[Product ID]],Table3[#All],4,FALSE)</f>
        <v>0.5</v>
      </c>
      <c r="O290">
        <f>VLOOKUP(Table1[[#This Row],[Product ID]],Table3[#All],5,FALSE)</f>
        <v>8.25</v>
      </c>
      <c r="P290">
        <f>Table1[[#This Row],[Quantity]]*Table1[[#This Row],[Unit Price]]</f>
        <v>8.25</v>
      </c>
    </row>
    <row r="291" spans="1:16" x14ac:dyDescent="0.3">
      <c r="A291" t="s">
        <v>2123</v>
      </c>
      <c r="B291" s="3">
        <v>43772</v>
      </c>
      <c r="C291" t="s">
        <v>2124</v>
      </c>
      <c r="D291" t="s">
        <v>6163</v>
      </c>
      <c r="E291">
        <v>5</v>
      </c>
      <c r="F291" t="str">
        <f>VLOOKUP(Table1[[#This Row],[Customer ID]],Table2[#All],2,FALSE)</f>
        <v>Marris Grcic</v>
      </c>
      <c r="G291">
        <f>VLOOKUP(Table1[[#This Row],[Customer ID]],Table2[#All],3,FALSE)</f>
        <v>0</v>
      </c>
      <c r="H291">
        <f>VLOOKUP(Table1[[#This Row],[Customer ID]],Table2[#All],4,FALSE)</f>
        <v>0</v>
      </c>
      <c r="I291" t="str">
        <f>VLOOKUP(Table1[[#This Row],[Customer ID]],Table2[#All],6,FALSE)</f>
        <v>Lynchburg</v>
      </c>
      <c r="J291" s="1" t="str">
        <f>VLOOKUP(Table1[[#This Row],[Customer ID]],Table2[#All],7,FALSE)</f>
        <v>United States</v>
      </c>
      <c r="K291" s="1" t="str">
        <f>VLOOKUP(Table1[[#This Row],[Customer ID]],Table2[#All],9,FALSE)</f>
        <v>Yes</v>
      </c>
      <c r="L291" t="str">
        <f>VLOOKUP(Table1[[#This Row],[Product ID]],Table3[#All],2,FALSE)</f>
        <v>Rob</v>
      </c>
      <c r="M291" t="str">
        <f>VLOOKUP(Table1[[#This Row],[Product ID]],Table3[#All],3,FALSE)</f>
        <v>D</v>
      </c>
      <c r="N291">
        <f>VLOOKUP(Table1[[#This Row],[Product ID]],Table3[#All],4,FALSE)</f>
        <v>0.2</v>
      </c>
      <c r="O291">
        <f>VLOOKUP(Table1[[#This Row],[Product ID]],Table3[#All],5,FALSE)</f>
        <v>2.6849999999999996</v>
      </c>
      <c r="P291">
        <f>Table1[[#This Row],[Quantity]]*Table1[[#This Row],[Unit Price]]</f>
        <v>13.424999999999997</v>
      </c>
    </row>
    <row r="292" spans="1:16" x14ac:dyDescent="0.3">
      <c r="A292" t="s">
        <v>2127</v>
      </c>
      <c r="B292" s="3">
        <v>44497</v>
      </c>
      <c r="C292" t="s">
        <v>2128</v>
      </c>
      <c r="D292" t="s">
        <v>6147</v>
      </c>
      <c r="E292">
        <v>5</v>
      </c>
      <c r="F292" t="str">
        <f>VLOOKUP(Table1[[#This Row],[Customer ID]],Table2[#All],2,FALSE)</f>
        <v>Domeniga Duke</v>
      </c>
      <c r="G292" t="str">
        <f>VLOOKUP(Table1[[#This Row],[Customer ID]],Table2[#All],3,FALSE)</f>
        <v>dduke82@vkontakte.ru</v>
      </c>
      <c r="H292" t="str">
        <f>VLOOKUP(Table1[[#This Row],[Customer ID]],Table2[#All],4,FALSE)</f>
        <v>+1 (626) 268-7265</v>
      </c>
      <c r="I292" t="str">
        <f>VLOOKUP(Table1[[#This Row],[Customer ID]],Table2[#All],6,FALSE)</f>
        <v>Los Angeles</v>
      </c>
      <c r="J292" s="1" t="str">
        <f>VLOOKUP(Table1[[#This Row],[Customer ID]],Table2[#All],7,FALSE)</f>
        <v>United States</v>
      </c>
      <c r="K292" s="1" t="str">
        <f>VLOOKUP(Table1[[#This Row],[Customer ID]],Table2[#All],9,FALSE)</f>
        <v>No</v>
      </c>
      <c r="L292" t="str">
        <f>VLOOKUP(Table1[[#This Row],[Product ID]],Table3[#All],2,FALSE)</f>
        <v>Ara</v>
      </c>
      <c r="M292" t="str">
        <f>VLOOKUP(Table1[[#This Row],[Product ID]],Table3[#All],3,FALSE)</f>
        <v>D</v>
      </c>
      <c r="N292">
        <f>VLOOKUP(Table1[[#This Row],[Product ID]],Table3[#All],4,FALSE)</f>
        <v>1</v>
      </c>
      <c r="O292">
        <f>VLOOKUP(Table1[[#This Row],[Product ID]],Table3[#All],5,FALSE)</f>
        <v>9.9499999999999993</v>
      </c>
      <c r="P292">
        <f>Table1[[#This Row],[Quantity]]*Table1[[#This Row],[Unit Price]]</f>
        <v>49.75</v>
      </c>
    </row>
    <row r="293" spans="1:16" x14ac:dyDescent="0.3">
      <c r="A293" t="s">
        <v>2133</v>
      </c>
      <c r="B293" s="3">
        <v>44181</v>
      </c>
      <c r="C293" t="s">
        <v>2134</v>
      </c>
      <c r="D293" t="s">
        <v>6139</v>
      </c>
      <c r="E293">
        <v>2</v>
      </c>
      <c r="F293" t="str">
        <f>VLOOKUP(Table1[[#This Row],[Customer ID]],Table2[#All],2,FALSE)</f>
        <v>Violante Skouling</v>
      </c>
      <c r="G293">
        <f>VLOOKUP(Table1[[#This Row],[Customer ID]],Table2[#All],3,FALSE)</f>
        <v>0</v>
      </c>
      <c r="H293">
        <f>VLOOKUP(Table1[[#This Row],[Customer ID]],Table2[#All],4,FALSE)</f>
        <v>0</v>
      </c>
      <c r="I293" t="str">
        <f>VLOOKUP(Table1[[#This Row],[Customer ID]],Table2[#All],6,FALSE)</f>
        <v>Drumcondra</v>
      </c>
      <c r="J293" s="1" t="str">
        <f>VLOOKUP(Table1[[#This Row],[Customer ID]],Table2[#All],7,FALSE)</f>
        <v>Ireland</v>
      </c>
      <c r="K293" s="1" t="str">
        <f>VLOOKUP(Table1[[#This Row],[Customer ID]],Table2[#All],9,FALSE)</f>
        <v>No</v>
      </c>
      <c r="L293" t="str">
        <f>VLOOKUP(Table1[[#This Row],[Product ID]],Table3[#All],2,FALSE)</f>
        <v>Exc</v>
      </c>
      <c r="M293" t="str">
        <f>VLOOKUP(Table1[[#This Row],[Product ID]],Table3[#All],3,FALSE)</f>
        <v>M</v>
      </c>
      <c r="N293">
        <f>VLOOKUP(Table1[[#This Row],[Product ID]],Table3[#All],4,FALSE)</f>
        <v>0.5</v>
      </c>
      <c r="O293">
        <f>VLOOKUP(Table1[[#This Row],[Product ID]],Table3[#All],5,FALSE)</f>
        <v>8.25</v>
      </c>
      <c r="P293">
        <f>Table1[[#This Row],[Quantity]]*Table1[[#This Row],[Unit Price]]</f>
        <v>16.5</v>
      </c>
    </row>
    <row r="294" spans="1:16" x14ac:dyDescent="0.3">
      <c r="A294" t="s">
        <v>2137</v>
      </c>
      <c r="B294" s="3">
        <v>44529</v>
      </c>
      <c r="C294" t="s">
        <v>2138</v>
      </c>
      <c r="D294" t="s">
        <v>6158</v>
      </c>
      <c r="E294">
        <v>3</v>
      </c>
      <c r="F294" t="str">
        <f>VLOOKUP(Table1[[#This Row],[Customer ID]],Table2[#All],2,FALSE)</f>
        <v>Isidore Hussey</v>
      </c>
      <c r="G294" t="str">
        <f>VLOOKUP(Table1[[#This Row],[Customer ID]],Table2[#All],3,FALSE)</f>
        <v>ihussey84@mapy.cz</v>
      </c>
      <c r="H294">
        <f>VLOOKUP(Table1[[#This Row],[Customer ID]],Table2[#All],4,FALSE)</f>
        <v>0</v>
      </c>
      <c r="I294" t="str">
        <f>VLOOKUP(Table1[[#This Row],[Customer ID]],Table2[#All],6,FALSE)</f>
        <v>Birmingham</v>
      </c>
      <c r="J294" s="1" t="str">
        <f>VLOOKUP(Table1[[#This Row],[Customer ID]],Table2[#All],7,FALSE)</f>
        <v>United States</v>
      </c>
      <c r="K294" s="1" t="str">
        <f>VLOOKUP(Table1[[#This Row],[Customer ID]],Table2[#All],9,FALSE)</f>
        <v>No</v>
      </c>
      <c r="L294" t="str">
        <f>VLOOKUP(Table1[[#This Row],[Product ID]],Table3[#All],2,FALSE)</f>
        <v>Ara</v>
      </c>
      <c r="M294" t="str">
        <f>VLOOKUP(Table1[[#This Row],[Product ID]],Table3[#All],3,FALSE)</f>
        <v>D</v>
      </c>
      <c r="N294">
        <f>VLOOKUP(Table1[[#This Row],[Product ID]],Table3[#All],4,FALSE)</f>
        <v>0.5</v>
      </c>
      <c r="O294">
        <f>VLOOKUP(Table1[[#This Row],[Product ID]],Table3[#All],5,FALSE)</f>
        <v>5.97</v>
      </c>
      <c r="P294">
        <f>Table1[[#This Row],[Quantity]]*Table1[[#This Row],[Unit Price]]</f>
        <v>17.91</v>
      </c>
    </row>
    <row r="295" spans="1:16" x14ac:dyDescent="0.3">
      <c r="A295" t="s">
        <v>2142</v>
      </c>
      <c r="B295" s="3">
        <v>44275</v>
      </c>
      <c r="C295" t="s">
        <v>2143</v>
      </c>
      <c r="D295" t="s">
        <v>6158</v>
      </c>
      <c r="E295">
        <v>5</v>
      </c>
      <c r="F295" t="str">
        <f>VLOOKUP(Table1[[#This Row],[Customer ID]],Table2[#All],2,FALSE)</f>
        <v>Cassie Pinkerton</v>
      </c>
      <c r="G295" t="str">
        <f>VLOOKUP(Table1[[#This Row],[Customer ID]],Table2[#All],3,FALSE)</f>
        <v>cpinkerton85@upenn.edu</v>
      </c>
      <c r="H295" t="str">
        <f>VLOOKUP(Table1[[#This Row],[Customer ID]],Table2[#All],4,FALSE)</f>
        <v>+1 (202) 727-7464</v>
      </c>
      <c r="I295" t="str">
        <f>VLOOKUP(Table1[[#This Row],[Customer ID]],Table2[#All],6,FALSE)</f>
        <v>Alexandria</v>
      </c>
      <c r="J295" s="1" t="str">
        <f>VLOOKUP(Table1[[#This Row],[Customer ID]],Table2[#All],7,FALSE)</f>
        <v>United States</v>
      </c>
      <c r="K295" s="1" t="str">
        <f>VLOOKUP(Table1[[#This Row],[Customer ID]],Table2[#All],9,FALSE)</f>
        <v>No</v>
      </c>
      <c r="L295" t="str">
        <f>VLOOKUP(Table1[[#This Row],[Product ID]],Table3[#All],2,FALSE)</f>
        <v>Ara</v>
      </c>
      <c r="M295" t="str">
        <f>VLOOKUP(Table1[[#This Row],[Product ID]],Table3[#All],3,FALSE)</f>
        <v>D</v>
      </c>
      <c r="N295">
        <f>VLOOKUP(Table1[[#This Row],[Product ID]],Table3[#All],4,FALSE)</f>
        <v>0.5</v>
      </c>
      <c r="O295">
        <f>VLOOKUP(Table1[[#This Row],[Product ID]],Table3[#All],5,FALSE)</f>
        <v>5.97</v>
      </c>
      <c r="P295">
        <f>Table1[[#This Row],[Quantity]]*Table1[[#This Row],[Unit Price]]</f>
        <v>29.849999999999998</v>
      </c>
    </row>
    <row r="296" spans="1:16" x14ac:dyDescent="0.3">
      <c r="A296" t="s">
        <v>2148</v>
      </c>
      <c r="B296" s="3">
        <v>44659</v>
      </c>
      <c r="C296" t="s">
        <v>2149</v>
      </c>
      <c r="D296" t="s">
        <v>6171</v>
      </c>
      <c r="E296">
        <v>3</v>
      </c>
      <c r="F296" t="str">
        <f>VLOOKUP(Table1[[#This Row],[Customer ID]],Table2[#All],2,FALSE)</f>
        <v>Micki Fero</v>
      </c>
      <c r="G296">
        <f>VLOOKUP(Table1[[#This Row],[Customer ID]],Table2[#All],3,FALSE)</f>
        <v>0</v>
      </c>
      <c r="H296" t="str">
        <f>VLOOKUP(Table1[[#This Row],[Customer ID]],Table2[#All],4,FALSE)</f>
        <v>+1 (203) 722-1559</v>
      </c>
      <c r="I296" t="str">
        <f>VLOOKUP(Table1[[#This Row],[Customer ID]],Table2[#All],6,FALSE)</f>
        <v>Danbury</v>
      </c>
      <c r="J296" s="1" t="str">
        <f>VLOOKUP(Table1[[#This Row],[Customer ID]],Table2[#All],7,FALSE)</f>
        <v>United States</v>
      </c>
      <c r="K296" s="1" t="str">
        <f>VLOOKUP(Table1[[#This Row],[Customer ID]],Table2[#All],9,FALSE)</f>
        <v>No</v>
      </c>
      <c r="L296" t="str">
        <f>VLOOKUP(Table1[[#This Row],[Product ID]],Table3[#All],2,FALSE)</f>
        <v>Exc</v>
      </c>
      <c r="M296" t="str">
        <f>VLOOKUP(Table1[[#This Row],[Product ID]],Table3[#All],3,FALSE)</f>
        <v>L</v>
      </c>
      <c r="N296">
        <f>VLOOKUP(Table1[[#This Row],[Product ID]],Table3[#All],4,FALSE)</f>
        <v>1</v>
      </c>
      <c r="O296">
        <f>VLOOKUP(Table1[[#This Row],[Product ID]],Table3[#All],5,FALSE)</f>
        <v>14.85</v>
      </c>
      <c r="P296">
        <f>Table1[[#This Row],[Quantity]]*Table1[[#This Row],[Unit Price]]</f>
        <v>44.55</v>
      </c>
    </row>
    <row r="297" spans="1:16" x14ac:dyDescent="0.3">
      <c r="A297" t="s">
        <v>2153</v>
      </c>
      <c r="B297" s="3">
        <v>44057</v>
      </c>
      <c r="C297" t="s">
        <v>2154</v>
      </c>
      <c r="D297" t="s">
        <v>6141</v>
      </c>
      <c r="E297">
        <v>2</v>
      </c>
      <c r="F297" t="str">
        <f>VLOOKUP(Table1[[#This Row],[Customer ID]],Table2[#All],2,FALSE)</f>
        <v>Cybill Graddell</v>
      </c>
      <c r="G297">
        <f>VLOOKUP(Table1[[#This Row],[Customer ID]],Table2[#All],3,FALSE)</f>
        <v>0</v>
      </c>
      <c r="H297">
        <f>VLOOKUP(Table1[[#This Row],[Customer ID]],Table2[#All],4,FALSE)</f>
        <v>0</v>
      </c>
      <c r="I297" t="str">
        <f>VLOOKUP(Table1[[#This Row],[Customer ID]],Table2[#All],6,FALSE)</f>
        <v>Albany</v>
      </c>
      <c r="J297" s="1" t="str">
        <f>VLOOKUP(Table1[[#This Row],[Customer ID]],Table2[#All],7,FALSE)</f>
        <v>United States</v>
      </c>
      <c r="K297" s="1" t="str">
        <f>VLOOKUP(Table1[[#This Row],[Customer ID]],Table2[#All],9,FALSE)</f>
        <v>No</v>
      </c>
      <c r="L297" t="str">
        <f>VLOOKUP(Table1[[#This Row],[Product ID]],Table3[#All],2,FALSE)</f>
        <v>Exc</v>
      </c>
      <c r="M297" t="str">
        <f>VLOOKUP(Table1[[#This Row],[Product ID]],Table3[#All],3,FALSE)</f>
        <v>M</v>
      </c>
      <c r="N297">
        <f>VLOOKUP(Table1[[#This Row],[Product ID]],Table3[#All],4,FALSE)</f>
        <v>1</v>
      </c>
      <c r="O297">
        <f>VLOOKUP(Table1[[#This Row],[Product ID]],Table3[#All],5,FALSE)</f>
        <v>13.75</v>
      </c>
      <c r="P297">
        <f>Table1[[#This Row],[Quantity]]*Table1[[#This Row],[Unit Price]]</f>
        <v>27.5</v>
      </c>
    </row>
    <row r="298" spans="1:16" x14ac:dyDescent="0.3">
      <c r="A298" t="s">
        <v>2157</v>
      </c>
      <c r="B298" s="3">
        <v>43597</v>
      </c>
      <c r="C298" t="s">
        <v>2158</v>
      </c>
      <c r="D298" t="s">
        <v>6146</v>
      </c>
      <c r="E298">
        <v>6</v>
      </c>
      <c r="F298" t="str">
        <f>VLOOKUP(Table1[[#This Row],[Customer ID]],Table2[#All],2,FALSE)</f>
        <v>Dorian Vizor</v>
      </c>
      <c r="G298" t="str">
        <f>VLOOKUP(Table1[[#This Row],[Customer ID]],Table2[#All],3,FALSE)</f>
        <v>dvizor88@furl.net</v>
      </c>
      <c r="H298" t="str">
        <f>VLOOKUP(Table1[[#This Row],[Customer ID]],Table2[#All],4,FALSE)</f>
        <v>+1 (941) 130-0581</v>
      </c>
      <c r="I298" t="str">
        <f>VLOOKUP(Table1[[#This Row],[Customer ID]],Table2[#All],6,FALSE)</f>
        <v>Naples</v>
      </c>
      <c r="J298" s="1" t="str">
        <f>VLOOKUP(Table1[[#This Row],[Customer ID]],Table2[#All],7,FALSE)</f>
        <v>United States</v>
      </c>
      <c r="K298" s="1" t="str">
        <f>VLOOKUP(Table1[[#This Row],[Customer ID]],Table2[#All],9,FALSE)</f>
        <v>Yes</v>
      </c>
      <c r="L298" t="str">
        <f>VLOOKUP(Table1[[#This Row],[Product ID]],Table3[#All],2,FALSE)</f>
        <v>Rob</v>
      </c>
      <c r="M298" t="str">
        <f>VLOOKUP(Table1[[#This Row],[Product ID]],Table3[#All],3,FALSE)</f>
        <v>M</v>
      </c>
      <c r="N298">
        <f>VLOOKUP(Table1[[#This Row],[Product ID]],Table3[#All],4,FALSE)</f>
        <v>0.5</v>
      </c>
      <c r="O298">
        <f>VLOOKUP(Table1[[#This Row],[Product ID]],Table3[#All],5,FALSE)</f>
        <v>5.97</v>
      </c>
      <c r="P298">
        <f>Table1[[#This Row],[Quantity]]*Table1[[#This Row],[Unit Price]]</f>
        <v>35.82</v>
      </c>
    </row>
    <row r="299" spans="1:16" x14ac:dyDescent="0.3">
      <c r="A299" t="s">
        <v>2163</v>
      </c>
      <c r="B299" s="3">
        <v>44258</v>
      </c>
      <c r="C299" t="s">
        <v>2164</v>
      </c>
      <c r="D299" t="s">
        <v>6172</v>
      </c>
      <c r="E299">
        <v>3</v>
      </c>
      <c r="F299" t="str">
        <f>VLOOKUP(Table1[[#This Row],[Customer ID]],Table2[#All],2,FALSE)</f>
        <v>Eddi Sedgebeer</v>
      </c>
      <c r="G299" t="str">
        <f>VLOOKUP(Table1[[#This Row],[Customer ID]],Table2[#All],3,FALSE)</f>
        <v>esedgebeer89@oaic.gov.au</v>
      </c>
      <c r="H299" t="str">
        <f>VLOOKUP(Table1[[#This Row],[Customer ID]],Table2[#All],4,FALSE)</f>
        <v>+1 (305) 898-4252</v>
      </c>
      <c r="I299" t="str">
        <f>VLOOKUP(Table1[[#This Row],[Customer ID]],Table2[#All],6,FALSE)</f>
        <v>Miami Beach</v>
      </c>
      <c r="J299" s="1" t="str">
        <f>VLOOKUP(Table1[[#This Row],[Customer ID]],Table2[#All],7,FALSE)</f>
        <v>United States</v>
      </c>
      <c r="K299" s="1" t="str">
        <f>VLOOKUP(Table1[[#This Row],[Customer ID]],Table2[#All],9,FALSE)</f>
        <v>Yes</v>
      </c>
      <c r="L299" t="str">
        <f>VLOOKUP(Table1[[#This Row],[Product ID]],Table3[#All],2,FALSE)</f>
        <v>Rob</v>
      </c>
      <c r="M299" t="str">
        <f>VLOOKUP(Table1[[#This Row],[Product ID]],Table3[#All],3,FALSE)</f>
        <v>D</v>
      </c>
      <c r="N299">
        <f>VLOOKUP(Table1[[#This Row],[Product ID]],Table3[#All],4,FALSE)</f>
        <v>0.5</v>
      </c>
      <c r="O299">
        <f>VLOOKUP(Table1[[#This Row],[Product ID]],Table3[#All],5,FALSE)</f>
        <v>5.3699999999999992</v>
      </c>
      <c r="P299">
        <f>Table1[[#This Row],[Quantity]]*Table1[[#This Row],[Unit Price]]</f>
        <v>16.11</v>
      </c>
    </row>
    <row r="300" spans="1:16" x14ac:dyDescent="0.3">
      <c r="A300" t="s">
        <v>2169</v>
      </c>
      <c r="B300" s="3">
        <v>43872</v>
      </c>
      <c r="C300" t="s">
        <v>2170</v>
      </c>
      <c r="D300" t="s">
        <v>6184</v>
      </c>
      <c r="E300">
        <v>6</v>
      </c>
      <c r="F300" t="str">
        <f>VLOOKUP(Table1[[#This Row],[Customer ID]],Table2[#All],2,FALSE)</f>
        <v>Ken Lestrange</v>
      </c>
      <c r="G300" t="str">
        <f>VLOOKUP(Table1[[#This Row],[Customer ID]],Table2[#All],3,FALSE)</f>
        <v>klestrange8a@lulu.com</v>
      </c>
      <c r="H300" t="str">
        <f>VLOOKUP(Table1[[#This Row],[Customer ID]],Table2[#All],4,FALSE)</f>
        <v>+1 (404) 479-6402</v>
      </c>
      <c r="I300" t="str">
        <f>VLOOKUP(Table1[[#This Row],[Customer ID]],Table2[#All],6,FALSE)</f>
        <v>Atlanta</v>
      </c>
      <c r="J300" s="1" t="str">
        <f>VLOOKUP(Table1[[#This Row],[Customer ID]],Table2[#All],7,FALSE)</f>
        <v>United States</v>
      </c>
      <c r="K300" s="1" t="str">
        <f>VLOOKUP(Table1[[#This Row],[Customer ID]],Table2[#All],9,FALSE)</f>
        <v>Yes</v>
      </c>
      <c r="L300" t="str">
        <f>VLOOKUP(Table1[[#This Row],[Product ID]],Table3[#All],2,FALSE)</f>
        <v>Exc</v>
      </c>
      <c r="M300" t="str">
        <f>VLOOKUP(Table1[[#This Row],[Product ID]],Table3[#All],3,FALSE)</f>
        <v>L</v>
      </c>
      <c r="N300">
        <f>VLOOKUP(Table1[[#This Row],[Product ID]],Table3[#All],4,FALSE)</f>
        <v>0.2</v>
      </c>
      <c r="O300">
        <f>VLOOKUP(Table1[[#This Row],[Product ID]],Table3[#All],5,FALSE)</f>
        <v>4.4550000000000001</v>
      </c>
      <c r="P300">
        <f>Table1[[#This Row],[Quantity]]*Table1[[#This Row],[Unit Price]]</f>
        <v>26.73</v>
      </c>
    </row>
    <row r="301" spans="1:16" x14ac:dyDescent="0.3">
      <c r="A301" t="s">
        <v>2175</v>
      </c>
      <c r="B301" s="3">
        <v>43582</v>
      </c>
      <c r="C301" t="s">
        <v>2176</v>
      </c>
      <c r="D301" t="s">
        <v>6148</v>
      </c>
      <c r="E301">
        <v>6</v>
      </c>
      <c r="F301" t="str">
        <f>VLOOKUP(Table1[[#This Row],[Customer ID]],Table2[#All],2,FALSE)</f>
        <v>Lacee Tanti</v>
      </c>
      <c r="G301" t="str">
        <f>VLOOKUP(Table1[[#This Row],[Customer ID]],Table2[#All],3,FALSE)</f>
        <v>ltanti8b@techcrunch.com</v>
      </c>
      <c r="H301" t="str">
        <f>VLOOKUP(Table1[[#This Row],[Customer ID]],Table2[#All],4,FALSE)</f>
        <v>+1 (361) 383-8015</v>
      </c>
      <c r="I301" t="str">
        <f>VLOOKUP(Table1[[#This Row],[Customer ID]],Table2[#All],6,FALSE)</f>
        <v>Corpus Christi</v>
      </c>
      <c r="J301" s="1" t="str">
        <f>VLOOKUP(Table1[[#This Row],[Customer ID]],Table2[#All],7,FALSE)</f>
        <v>United States</v>
      </c>
      <c r="K301" s="1" t="str">
        <f>VLOOKUP(Table1[[#This Row],[Customer ID]],Table2[#All],9,FALSE)</f>
        <v>Yes</v>
      </c>
      <c r="L301" t="str">
        <f>VLOOKUP(Table1[[#This Row],[Product ID]],Table3[#All],2,FALSE)</f>
        <v>Exc</v>
      </c>
      <c r="M301" t="str">
        <f>VLOOKUP(Table1[[#This Row],[Product ID]],Table3[#All],3,FALSE)</f>
        <v>L</v>
      </c>
      <c r="N301">
        <f>VLOOKUP(Table1[[#This Row],[Product ID]],Table3[#All],4,FALSE)</f>
        <v>2.5</v>
      </c>
      <c r="O301">
        <f>VLOOKUP(Table1[[#This Row],[Product ID]],Table3[#All],5,FALSE)</f>
        <v>34.154999999999994</v>
      </c>
      <c r="P301">
        <f>Table1[[#This Row],[Quantity]]*Table1[[#This Row],[Unit Price]]</f>
        <v>204.92999999999995</v>
      </c>
    </row>
    <row r="302" spans="1:16" x14ac:dyDescent="0.3">
      <c r="A302" t="s">
        <v>2181</v>
      </c>
      <c r="B302" s="3">
        <v>44646</v>
      </c>
      <c r="C302" t="s">
        <v>2182</v>
      </c>
      <c r="D302" t="s">
        <v>6140</v>
      </c>
      <c r="E302">
        <v>3</v>
      </c>
      <c r="F302" t="str">
        <f>VLOOKUP(Table1[[#This Row],[Customer ID]],Table2[#All],2,FALSE)</f>
        <v>Arel De Lasci</v>
      </c>
      <c r="G302" t="str">
        <f>VLOOKUP(Table1[[#This Row],[Customer ID]],Table2[#All],3,FALSE)</f>
        <v>ade8c@1und1.de</v>
      </c>
      <c r="H302" t="str">
        <f>VLOOKUP(Table1[[#This Row],[Customer ID]],Table2[#All],4,FALSE)</f>
        <v>+1 (808) 868-6669</v>
      </c>
      <c r="I302" t="str">
        <f>VLOOKUP(Table1[[#This Row],[Customer ID]],Table2[#All],6,FALSE)</f>
        <v>Honolulu</v>
      </c>
      <c r="J302" s="1" t="str">
        <f>VLOOKUP(Table1[[#This Row],[Customer ID]],Table2[#All],7,FALSE)</f>
        <v>United States</v>
      </c>
      <c r="K302" s="1" t="str">
        <f>VLOOKUP(Table1[[#This Row],[Customer ID]],Table2[#All],9,FALSE)</f>
        <v>Yes</v>
      </c>
      <c r="L302" t="str">
        <f>VLOOKUP(Table1[[#This Row],[Product ID]],Table3[#All],2,FALSE)</f>
        <v>Ara</v>
      </c>
      <c r="M302" t="str">
        <f>VLOOKUP(Table1[[#This Row],[Product ID]],Table3[#All],3,FALSE)</f>
        <v>L</v>
      </c>
      <c r="N302">
        <f>VLOOKUP(Table1[[#This Row],[Product ID]],Table3[#All],4,FALSE)</f>
        <v>1</v>
      </c>
      <c r="O302">
        <f>VLOOKUP(Table1[[#This Row],[Product ID]],Table3[#All],5,FALSE)</f>
        <v>12.95</v>
      </c>
      <c r="P302">
        <f>Table1[[#This Row],[Quantity]]*Table1[[#This Row],[Unit Price]]</f>
        <v>38.849999999999994</v>
      </c>
    </row>
    <row r="303" spans="1:16" x14ac:dyDescent="0.3">
      <c r="A303" t="s">
        <v>2187</v>
      </c>
      <c r="B303" s="3">
        <v>44102</v>
      </c>
      <c r="C303" t="s">
        <v>2188</v>
      </c>
      <c r="D303" t="s">
        <v>6150</v>
      </c>
      <c r="E303">
        <v>4</v>
      </c>
      <c r="F303" t="str">
        <f>VLOOKUP(Table1[[#This Row],[Customer ID]],Table2[#All],2,FALSE)</f>
        <v>Trescha Jedrachowicz</v>
      </c>
      <c r="G303" t="str">
        <f>VLOOKUP(Table1[[#This Row],[Customer ID]],Table2[#All],3,FALSE)</f>
        <v>tjedrachowicz8d@acquirethisname.com</v>
      </c>
      <c r="H303" t="str">
        <f>VLOOKUP(Table1[[#This Row],[Customer ID]],Table2[#All],4,FALSE)</f>
        <v>+1 (512) 635-4547</v>
      </c>
      <c r="I303" t="str">
        <f>VLOOKUP(Table1[[#This Row],[Customer ID]],Table2[#All],6,FALSE)</f>
        <v>Austin</v>
      </c>
      <c r="J303" s="1" t="str">
        <f>VLOOKUP(Table1[[#This Row],[Customer ID]],Table2[#All],7,FALSE)</f>
        <v>United States</v>
      </c>
      <c r="K303" s="1" t="str">
        <f>VLOOKUP(Table1[[#This Row],[Customer ID]],Table2[#All],9,FALSE)</f>
        <v>Yes</v>
      </c>
      <c r="L303" t="str">
        <f>VLOOKUP(Table1[[#This Row],[Product ID]],Table3[#All],2,FALSE)</f>
        <v>Lib</v>
      </c>
      <c r="M303" t="str">
        <f>VLOOKUP(Table1[[#This Row],[Product ID]],Table3[#All],3,FALSE)</f>
        <v>D</v>
      </c>
      <c r="N303">
        <f>VLOOKUP(Table1[[#This Row],[Product ID]],Table3[#All],4,FALSE)</f>
        <v>0.2</v>
      </c>
      <c r="O303">
        <f>VLOOKUP(Table1[[#This Row],[Product ID]],Table3[#All],5,FALSE)</f>
        <v>3.8849999999999998</v>
      </c>
      <c r="P303">
        <f>Table1[[#This Row],[Quantity]]*Table1[[#This Row],[Unit Price]]</f>
        <v>15.54</v>
      </c>
    </row>
    <row r="304" spans="1:16" x14ac:dyDescent="0.3">
      <c r="A304" t="s">
        <v>2193</v>
      </c>
      <c r="B304" s="3">
        <v>43762</v>
      </c>
      <c r="C304" t="s">
        <v>2194</v>
      </c>
      <c r="D304" t="s">
        <v>6157</v>
      </c>
      <c r="E304">
        <v>1</v>
      </c>
      <c r="F304" t="str">
        <f>VLOOKUP(Table1[[#This Row],[Customer ID]],Table2[#All],2,FALSE)</f>
        <v>Perkin Stonner</v>
      </c>
      <c r="G304" t="str">
        <f>VLOOKUP(Table1[[#This Row],[Customer ID]],Table2[#All],3,FALSE)</f>
        <v>pstonner8e@moonfruit.com</v>
      </c>
      <c r="H304" t="str">
        <f>VLOOKUP(Table1[[#This Row],[Customer ID]],Table2[#All],4,FALSE)</f>
        <v>+1 (410) 158-5285</v>
      </c>
      <c r="I304" t="str">
        <f>VLOOKUP(Table1[[#This Row],[Customer ID]],Table2[#All],6,FALSE)</f>
        <v>Baltimore</v>
      </c>
      <c r="J304" s="1" t="str">
        <f>VLOOKUP(Table1[[#This Row],[Customer ID]],Table2[#All],7,FALSE)</f>
        <v>United States</v>
      </c>
      <c r="K304" s="1" t="str">
        <f>VLOOKUP(Table1[[#This Row],[Customer ID]],Table2[#All],9,FALSE)</f>
        <v>No</v>
      </c>
      <c r="L304" t="str">
        <f>VLOOKUP(Table1[[#This Row],[Product ID]],Table3[#All],2,FALSE)</f>
        <v>Ara</v>
      </c>
      <c r="M304" t="str">
        <f>VLOOKUP(Table1[[#This Row],[Product ID]],Table3[#All],3,FALSE)</f>
        <v>M</v>
      </c>
      <c r="N304">
        <f>VLOOKUP(Table1[[#This Row],[Product ID]],Table3[#All],4,FALSE)</f>
        <v>0.5</v>
      </c>
      <c r="O304">
        <f>VLOOKUP(Table1[[#This Row],[Product ID]],Table3[#All],5,FALSE)</f>
        <v>6.75</v>
      </c>
      <c r="P304">
        <f>Table1[[#This Row],[Quantity]]*Table1[[#This Row],[Unit Price]]</f>
        <v>6.75</v>
      </c>
    </row>
    <row r="305" spans="1:16" x14ac:dyDescent="0.3">
      <c r="A305" t="s">
        <v>2199</v>
      </c>
      <c r="B305" s="3">
        <v>44412</v>
      </c>
      <c r="C305" t="s">
        <v>2200</v>
      </c>
      <c r="D305" t="s">
        <v>6185</v>
      </c>
      <c r="E305">
        <v>4</v>
      </c>
      <c r="F305" t="str">
        <f>VLOOKUP(Table1[[#This Row],[Customer ID]],Table2[#All],2,FALSE)</f>
        <v>Darrin Tingly</v>
      </c>
      <c r="G305" t="str">
        <f>VLOOKUP(Table1[[#This Row],[Customer ID]],Table2[#All],3,FALSE)</f>
        <v>dtingly8f@goo.ne.jp</v>
      </c>
      <c r="H305">
        <f>VLOOKUP(Table1[[#This Row],[Customer ID]],Table2[#All],4,FALSE)</f>
        <v>0</v>
      </c>
      <c r="I305" t="str">
        <f>VLOOKUP(Table1[[#This Row],[Customer ID]],Table2[#All],6,FALSE)</f>
        <v>Lexington</v>
      </c>
      <c r="J305" s="1" t="str">
        <f>VLOOKUP(Table1[[#This Row],[Customer ID]],Table2[#All],7,FALSE)</f>
        <v>United States</v>
      </c>
      <c r="K305" s="1" t="str">
        <f>VLOOKUP(Table1[[#This Row],[Customer ID]],Table2[#All],9,FALSE)</f>
        <v>Yes</v>
      </c>
      <c r="L305" t="str">
        <f>VLOOKUP(Table1[[#This Row],[Product ID]],Table3[#All],2,FALSE)</f>
        <v>Exc</v>
      </c>
      <c r="M305" t="str">
        <f>VLOOKUP(Table1[[#This Row],[Product ID]],Table3[#All],3,FALSE)</f>
        <v>D</v>
      </c>
      <c r="N305">
        <f>VLOOKUP(Table1[[#This Row],[Product ID]],Table3[#All],4,FALSE)</f>
        <v>2.5</v>
      </c>
      <c r="O305">
        <f>VLOOKUP(Table1[[#This Row],[Product ID]],Table3[#All],5,FALSE)</f>
        <v>27.945</v>
      </c>
      <c r="P305">
        <f>Table1[[#This Row],[Quantity]]*Table1[[#This Row],[Unit Price]]</f>
        <v>111.78</v>
      </c>
    </row>
    <row r="306" spans="1:16" x14ac:dyDescent="0.3">
      <c r="A306" t="s">
        <v>2204</v>
      </c>
      <c r="B306" s="3">
        <v>43828</v>
      </c>
      <c r="C306" t="s">
        <v>2245</v>
      </c>
      <c r="D306" t="s">
        <v>6167</v>
      </c>
      <c r="E306">
        <v>1</v>
      </c>
      <c r="F306" t="str">
        <f>VLOOKUP(Table1[[#This Row],[Customer ID]],Table2[#All],2,FALSE)</f>
        <v>Claudetta Rushe</v>
      </c>
      <c r="G306" t="str">
        <f>VLOOKUP(Table1[[#This Row],[Customer ID]],Table2[#All],3,FALSE)</f>
        <v>crushe8n@about.me</v>
      </c>
      <c r="H306" t="str">
        <f>VLOOKUP(Table1[[#This Row],[Customer ID]],Table2[#All],4,FALSE)</f>
        <v>+1 (704) 883-8274</v>
      </c>
      <c r="I306" t="str">
        <f>VLOOKUP(Table1[[#This Row],[Customer ID]],Table2[#All],6,FALSE)</f>
        <v>Charlotte</v>
      </c>
      <c r="J306" s="1" t="str">
        <f>VLOOKUP(Table1[[#This Row],[Customer ID]],Table2[#All],7,FALSE)</f>
        <v>United States</v>
      </c>
      <c r="K306" s="1" t="str">
        <f>VLOOKUP(Table1[[#This Row],[Customer ID]],Table2[#All],9,FALSE)</f>
        <v>Yes</v>
      </c>
      <c r="L306" t="str">
        <f>VLOOKUP(Table1[[#This Row],[Product ID]],Table3[#All],2,FALSE)</f>
        <v>Ara</v>
      </c>
      <c r="M306" t="str">
        <f>VLOOKUP(Table1[[#This Row],[Product ID]],Table3[#All],3,FALSE)</f>
        <v>L</v>
      </c>
      <c r="N306">
        <f>VLOOKUP(Table1[[#This Row],[Product ID]],Table3[#All],4,FALSE)</f>
        <v>0.2</v>
      </c>
      <c r="O306">
        <f>VLOOKUP(Table1[[#This Row],[Product ID]],Table3[#All],5,FALSE)</f>
        <v>3.8849999999999998</v>
      </c>
      <c r="P306">
        <f>Table1[[#This Row],[Quantity]]*Table1[[#This Row],[Unit Price]]</f>
        <v>3.8849999999999998</v>
      </c>
    </row>
    <row r="307" spans="1:16" x14ac:dyDescent="0.3">
      <c r="A307" t="s">
        <v>2209</v>
      </c>
      <c r="B307" s="3">
        <v>43796</v>
      </c>
      <c r="C307" t="s">
        <v>2210</v>
      </c>
      <c r="D307" t="s">
        <v>6159</v>
      </c>
      <c r="E307">
        <v>5</v>
      </c>
      <c r="F307" t="str">
        <f>VLOOKUP(Table1[[#This Row],[Customer ID]],Table2[#All],2,FALSE)</f>
        <v>Benn Checci</v>
      </c>
      <c r="G307" t="str">
        <f>VLOOKUP(Table1[[#This Row],[Customer ID]],Table2[#All],3,FALSE)</f>
        <v>bchecci8h@usa.gov</v>
      </c>
      <c r="H307" t="str">
        <f>VLOOKUP(Table1[[#This Row],[Customer ID]],Table2[#All],4,FALSE)</f>
        <v>+44 (237) 377-1917</v>
      </c>
      <c r="I307" t="str">
        <f>VLOOKUP(Table1[[#This Row],[Customer ID]],Table2[#All],6,FALSE)</f>
        <v>Eaton</v>
      </c>
      <c r="J307" s="1" t="str">
        <f>VLOOKUP(Table1[[#This Row],[Customer ID]],Table2[#All],7,FALSE)</f>
        <v>United Kingdom</v>
      </c>
      <c r="K307" s="1" t="str">
        <f>VLOOKUP(Table1[[#This Row],[Customer ID]],Table2[#All],9,FALSE)</f>
        <v>No</v>
      </c>
      <c r="L307" t="str">
        <f>VLOOKUP(Table1[[#This Row],[Product ID]],Table3[#All],2,FALSE)</f>
        <v>Lib</v>
      </c>
      <c r="M307" t="str">
        <f>VLOOKUP(Table1[[#This Row],[Product ID]],Table3[#All],3,FALSE)</f>
        <v>M</v>
      </c>
      <c r="N307">
        <f>VLOOKUP(Table1[[#This Row],[Product ID]],Table3[#All],4,FALSE)</f>
        <v>0.2</v>
      </c>
      <c r="O307">
        <f>VLOOKUP(Table1[[#This Row],[Product ID]],Table3[#All],5,FALSE)</f>
        <v>4.3650000000000002</v>
      </c>
      <c r="P307">
        <f>Table1[[#This Row],[Quantity]]*Table1[[#This Row],[Unit Price]]</f>
        <v>21.825000000000003</v>
      </c>
    </row>
    <row r="308" spans="1:16" x14ac:dyDescent="0.3">
      <c r="A308" t="s">
        <v>2215</v>
      </c>
      <c r="B308" s="3">
        <v>43890</v>
      </c>
      <c r="C308" t="s">
        <v>2216</v>
      </c>
      <c r="D308" t="s">
        <v>6174</v>
      </c>
      <c r="E308">
        <v>5</v>
      </c>
      <c r="F308" t="str">
        <f>VLOOKUP(Table1[[#This Row],[Customer ID]],Table2[#All],2,FALSE)</f>
        <v>Janifer Bagot</v>
      </c>
      <c r="G308" t="str">
        <f>VLOOKUP(Table1[[#This Row],[Customer ID]],Table2[#All],3,FALSE)</f>
        <v>jbagot8i@mac.com</v>
      </c>
      <c r="H308" t="str">
        <f>VLOOKUP(Table1[[#This Row],[Customer ID]],Table2[#All],4,FALSE)</f>
        <v>+1 (402) 659-3815</v>
      </c>
      <c r="I308" t="str">
        <f>VLOOKUP(Table1[[#This Row],[Customer ID]],Table2[#All],6,FALSE)</f>
        <v>Lincoln</v>
      </c>
      <c r="J308" s="1" t="str">
        <f>VLOOKUP(Table1[[#This Row],[Customer ID]],Table2[#All],7,FALSE)</f>
        <v>United States</v>
      </c>
      <c r="K308" s="1" t="str">
        <f>VLOOKUP(Table1[[#This Row],[Customer ID]],Table2[#All],9,FALSE)</f>
        <v>No</v>
      </c>
      <c r="L308" t="str">
        <f>VLOOKUP(Table1[[#This Row],[Product ID]],Table3[#All],2,FALSE)</f>
        <v>Rob</v>
      </c>
      <c r="M308" t="str">
        <f>VLOOKUP(Table1[[#This Row],[Product ID]],Table3[#All],3,FALSE)</f>
        <v>M</v>
      </c>
      <c r="N308">
        <f>VLOOKUP(Table1[[#This Row],[Product ID]],Table3[#All],4,FALSE)</f>
        <v>0.2</v>
      </c>
      <c r="O308">
        <f>VLOOKUP(Table1[[#This Row],[Product ID]],Table3[#All],5,FALSE)</f>
        <v>2.9849999999999999</v>
      </c>
      <c r="P308">
        <f>Table1[[#This Row],[Quantity]]*Table1[[#This Row],[Unit Price]]</f>
        <v>14.924999999999999</v>
      </c>
    </row>
    <row r="309" spans="1:16" x14ac:dyDescent="0.3">
      <c r="A309" t="s">
        <v>2221</v>
      </c>
      <c r="B309" s="3">
        <v>44227</v>
      </c>
      <c r="C309" t="s">
        <v>2222</v>
      </c>
      <c r="D309" t="s">
        <v>6155</v>
      </c>
      <c r="E309">
        <v>3</v>
      </c>
      <c r="F309" t="str">
        <f>VLOOKUP(Table1[[#This Row],[Customer ID]],Table2[#All],2,FALSE)</f>
        <v>Ermin Beeble</v>
      </c>
      <c r="G309" t="str">
        <f>VLOOKUP(Table1[[#This Row],[Customer ID]],Table2[#All],3,FALSE)</f>
        <v>ebeeble8j@soundcloud.com</v>
      </c>
      <c r="H309" t="str">
        <f>VLOOKUP(Table1[[#This Row],[Customer ID]],Table2[#All],4,FALSE)</f>
        <v>+1 (513) 141-9892</v>
      </c>
      <c r="I309" t="str">
        <f>VLOOKUP(Table1[[#This Row],[Customer ID]],Table2[#All],6,FALSE)</f>
        <v>Cincinnati</v>
      </c>
      <c r="J309" s="1" t="str">
        <f>VLOOKUP(Table1[[#This Row],[Customer ID]],Table2[#All],7,FALSE)</f>
        <v>United States</v>
      </c>
      <c r="K309" s="1" t="str">
        <f>VLOOKUP(Table1[[#This Row],[Customer ID]],Table2[#All],9,FALSE)</f>
        <v>Yes</v>
      </c>
      <c r="L309" t="str">
        <f>VLOOKUP(Table1[[#This Row],[Product ID]],Table3[#All],2,FALSE)</f>
        <v>Ara</v>
      </c>
      <c r="M309" t="str">
        <f>VLOOKUP(Table1[[#This Row],[Product ID]],Table3[#All],3,FALSE)</f>
        <v>M</v>
      </c>
      <c r="N309">
        <f>VLOOKUP(Table1[[#This Row],[Product ID]],Table3[#All],4,FALSE)</f>
        <v>1</v>
      </c>
      <c r="O309">
        <f>VLOOKUP(Table1[[#This Row],[Product ID]],Table3[#All],5,FALSE)</f>
        <v>11.25</v>
      </c>
      <c r="P309">
        <f>Table1[[#This Row],[Quantity]]*Table1[[#This Row],[Unit Price]]</f>
        <v>33.75</v>
      </c>
    </row>
    <row r="310" spans="1:16" x14ac:dyDescent="0.3">
      <c r="A310" t="s">
        <v>2227</v>
      </c>
      <c r="B310" s="3">
        <v>44729</v>
      </c>
      <c r="C310" t="s">
        <v>2228</v>
      </c>
      <c r="D310" t="s">
        <v>6155</v>
      </c>
      <c r="E310">
        <v>3</v>
      </c>
      <c r="F310" t="str">
        <f>VLOOKUP(Table1[[#This Row],[Customer ID]],Table2[#All],2,FALSE)</f>
        <v>Cos Fluin</v>
      </c>
      <c r="G310" t="str">
        <f>VLOOKUP(Table1[[#This Row],[Customer ID]],Table2[#All],3,FALSE)</f>
        <v>cfluin8k@flickr.com</v>
      </c>
      <c r="H310">
        <f>VLOOKUP(Table1[[#This Row],[Customer ID]],Table2[#All],4,FALSE)</f>
        <v>0</v>
      </c>
      <c r="I310" t="str">
        <f>VLOOKUP(Table1[[#This Row],[Customer ID]],Table2[#All],6,FALSE)</f>
        <v>Sheffield</v>
      </c>
      <c r="J310" s="1" t="str">
        <f>VLOOKUP(Table1[[#This Row],[Customer ID]],Table2[#All],7,FALSE)</f>
        <v>United Kingdom</v>
      </c>
      <c r="K310" s="1" t="str">
        <f>VLOOKUP(Table1[[#This Row],[Customer ID]],Table2[#All],9,FALSE)</f>
        <v>No</v>
      </c>
      <c r="L310" t="str">
        <f>VLOOKUP(Table1[[#This Row],[Product ID]],Table3[#All],2,FALSE)</f>
        <v>Ara</v>
      </c>
      <c r="M310" t="str">
        <f>VLOOKUP(Table1[[#This Row],[Product ID]],Table3[#All],3,FALSE)</f>
        <v>M</v>
      </c>
      <c r="N310">
        <f>VLOOKUP(Table1[[#This Row],[Product ID]],Table3[#All],4,FALSE)</f>
        <v>1</v>
      </c>
      <c r="O310">
        <f>VLOOKUP(Table1[[#This Row],[Product ID]],Table3[#All],5,FALSE)</f>
        <v>11.25</v>
      </c>
      <c r="P310">
        <f>Table1[[#This Row],[Quantity]]*Table1[[#This Row],[Unit Price]]</f>
        <v>33.75</v>
      </c>
    </row>
    <row r="311" spans="1:16" x14ac:dyDescent="0.3">
      <c r="A311" t="s">
        <v>2232</v>
      </c>
      <c r="B311" s="3">
        <v>43864</v>
      </c>
      <c r="C311" t="s">
        <v>2233</v>
      </c>
      <c r="D311" t="s">
        <v>6159</v>
      </c>
      <c r="E311">
        <v>6</v>
      </c>
      <c r="F311" t="str">
        <f>VLOOKUP(Table1[[#This Row],[Customer ID]],Table2[#All],2,FALSE)</f>
        <v>Eveleen Bletsor</v>
      </c>
      <c r="G311" t="str">
        <f>VLOOKUP(Table1[[#This Row],[Customer ID]],Table2[#All],3,FALSE)</f>
        <v>ebletsor8l@vinaora.com</v>
      </c>
      <c r="H311" t="str">
        <f>VLOOKUP(Table1[[#This Row],[Customer ID]],Table2[#All],4,FALSE)</f>
        <v>+1 (860) 182-4246</v>
      </c>
      <c r="I311" t="str">
        <f>VLOOKUP(Table1[[#This Row],[Customer ID]],Table2[#All],6,FALSE)</f>
        <v>West Hartford</v>
      </c>
      <c r="J311" s="1" t="str">
        <f>VLOOKUP(Table1[[#This Row],[Customer ID]],Table2[#All],7,FALSE)</f>
        <v>United States</v>
      </c>
      <c r="K311" s="1" t="str">
        <f>VLOOKUP(Table1[[#This Row],[Customer ID]],Table2[#All],9,FALSE)</f>
        <v>Yes</v>
      </c>
      <c r="L311" t="str">
        <f>VLOOKUP(Table1[[#This Row],[Product ID]],Table3[#All],2,FALSE)</f>
        <v>Lib</v>
      </c>
      <c r="M311" t="str">
        <f>VLOOKUP(Table1[[#This Row],[Product ID]],Table3[#All],3,FALSE)</f>
        <v>M</v>
      </c>
      <c r="N311">
        <f>VLOOKUP(Table1[[#This Row],[Product ID]],Table3[#All],4,FALSE)</f>
        <v>0.2</v>
      </c>
      <c r="O311">
        <f>VLOOKUP(Table1[[#This Row],[Product ID]],Table3[#All],5,FALSE)</f>
        <v>4.3650000000000002</v>
      </c>
      <c r="P311">
        <f>Table1[[#This Row],[Quantity]]*Table1[[#This Row],[Unit Price]]</f>
        <v>26.19</v>
      </c>
    </row>
    <row r="312" spans="1:16" x14ac:dyDescent="0.3">
      <c r="A312" t="s">
        <v>2238</v>
      </c>
      <c r="B312" s="3">
        <v>44586</v>
      </c>
      <c r="C312" t="s">
        <v>2239</v>
      </c>
      <c r="D312" t="s">
        <v>6171</v>
      </c>
      <c r="E312">
        <v>1</v>
      </c>
      <c r="F312" t="str">
        <f>VLOOKUP(Table1[[#This Row],[Customer ID]],Table2[#All],2,FALSE)</f>
        <v>Paola Brydell</v>
      </c>
      <c r="G312" t="str">
        <f>VLOOKUP(Table1[[#This Row],[Customer ID]],Table2[#All],3,FALSE)</f>
        <v>pbrydell8m@bloglovin.com</v>
      </c>
      <c r="H312" t="str">
        <f>VLOOKUP(Table1[[#This Row],[Customer ID]],Table2[#All],4,FALSE)</f>
        <v>+353 (522) 527-0155</v>
      </c>
      <c r="I312" t="str">
        <f>VLOOKUP(Table1[[#This Row],[Customer ID]],Table2[#All],6,FALSE)</f>
        <v>Listowel</v>
      </c>
      <c r="J312" s="1" t="str">
        <f>VLOOKUP(Table1[[#This Row],[Customer ID]],Table2[#All],7,FALSE)</f>
        <v>Ireland</v>
      </c>
      <c r="K312" s="1" t="str">
        <f>VLOOKUP(Table1[[#This Row],[Customer ID]],Table2[#All],9,FALSE)</f>
        <v>No</v>
      </c>
      <c r="L312" t="str">
        <f>VLOOKUP(Table1[[#This Row],[Product ID]],Table3[#All],2,FALSE)</f>
        <v>Exc</v>
      </c>
      <c r="M312" t="str">
        <f>VLOOKUP(Table1[[#This Row],[Product ID]],Table3[#All],3,FALSE)</f>
        <v>L</v>
      </c>
      <c r="N312">
        <f>VLOOKUP(Table1[[#This Row],[Product ID]],Table3[#All],4,FALSE)</f>
        <v>1</v>
      </c>
      <c r="O312">
        <f>VLOOKUP(Table1[[#This Row],[Product ID]],Table3[#All],5,FALSE)</f>
        <v>14.85</v>
      </c>
      <c r="P312">
        <f>Table1[[#This Row],[Quantity]]*Table1[[#This Row],[Unit Price]]</f>
        <v>14.85</v>
      </c>
    </row>
    <row r="313" spans="1:16" x14ac:dyDescent="0.3">
      <c r="A313" t="s">
        <v>2244</v>
      </c>
      <c r="B313" s="3">
        <v>43951</v>
      </c>
      <c r="C313" t="s">
        <v>2245</v>
      </c>
      <c r="D313" t="s">
        <v>6166</v>
      </c>
      <c r="E313">
        <v>6</v>
      </c>
      <c r="F313" t="str">
        <f>VLOOKUP(Table1[[#This Row],[Customer ID]],Table2[#All],2,FALSE)</f>
        <v>Claudetta Rushe</v>
      </c>
      <c r="G313" t="str">
        <f>VLOOKUP(Table1[[#This Row],[Customer ID]],Table2[#All],3,FALSE)</f>
        <v>crushe8n@about.me</v>
      </c>
      <c r="H313" t="str">
        <f>VLOOKUP(Table1[[#This Row],[Customer ID]],Table2[#All],4,FALSE)</f>
        <v>+1 (704) 883-8274</v>
      </c>
      <c r="I313" t="str">
        <f>VLOOKUP(Table1[[#This Row],[Customer ID]],Table2[#All],6,FALSE)</f>
        <v>Charlotte</v>
      </c>
      <c r="J313" s="1" t="str">
        <f>VLOOKUP(Table1[[#This Row],[Customer ID]],Table2[#All],7,FALSE)</f>
        <v>United States</v>
      </c>
      <c r="K313" s="1" t="str">
        <f>VLOOKUP(Table1[[#This Row],[Customer ID]],Table2[#All],9,FALSE)</f>
        <v>Yes</v>
      </c>
      <c r="L313" t="str">
        <f>VLOOKUP(Table1[[#This Row],[Product ID]],Table3[#All],2,FALSE)</f>
        <v>Exc</v>
      </c>
      <c r="M313" t="str">
        <f>VLOOKUP(Table1[[#This Row],[Product ID]],Table3[#All],3,FALSE)</f>
        <v>M</v>
      </c>
      <c r="N313">
        <f>VLOOKUP(Table1[[#This Row],[Product ID]],Table3[#All],4,FALSE)</f>
        <v>2.5</v>
      </c>
      <c r="O313">
        <f>VLOOKUP(Table1[[#This Row],[Product ID]],Table3[#All],5,FALSE)</f>
        <v>31.624999999999996</v>
      </c>
      <c r="P313">
        <f>Table1[[#This Row],[Quantity]]*Table1[[#This Row],[Unit Price]]</f>
        <v>189.74999999999997</v>
      </c>
    </row>
    <row r="314" spans="1:16" x14ac:dyDescent="0.3">
      <c r="A314" t="s">
        <v>2250</v>
      </c>
      <c r="B314" s="3">
        <v>44317</v>
      </c>
      <c r="C314" t="s">
        <v>2251</v>
      </c>
      <c r="D314" t="s">
        <v>6146</v>
      </c>
      <c r="E314">
        <v>1</v>
      </c>
      <c r="F314" t="str">
        <f>VLOOKUP(Table1[[#This Row],[Customer ID]],Table2[#All],2,FALSE)</f>
        <v>Natka Leethem</v>
      </c>
      <c r="G314" t="str">
        <f>VLOOKUP(Table1[[#This Row],[Customer ID]],Table2[#All],3,FALSE)</f>
        <v>nleethem8o@mac.com</v>
      </c>
      <c r="H314" t="str">
        <f>VLOOKUP(Table1[[#This Row],[Customer ID]],Table2[#All],4,FALSE)</f>
        <v>+1 (318) 839-1492</v>
      </c>
      <c r="I314" t="str">
        <f>VLOOKUP(Table1[[#This Row],[Customer ID]],Table2[#All],6,FALSE)</f>
        <v>Alexandria</v>
      </c>
      <c r="J314" s="1" t="str">
        <f>VLOOKUP(Table1[[#This Row],[Customer ID]],Table2[#All],7,FALSE)</f>
        <v>United States</v>
      </c>
      <c r="K314" s="1" t="str">
        <f>VLOOKUP(Table1[[#This Row],[Customer ID]],Table2[#All],9,FALSE)</f>
        <v>Yes</v>
      </c>
      <c r="L314" t="str">
        <f>VLOOKUP(Table1[[#This Row],[Product ID]],Table3[#All],2,FALSE)</f>
        <v>Rob</v>
      </c>
      <c r="M314" t="str">
        <f>VLOOKUP(Table1[[#This Row],[Product ID]],Table3[#All],3,FALSE)</f>
        <v>M</v>
      </c>
      <c r="N314">
        <f>VLOOKUP(Table1[[#This Row],[Product ID]],Table3[#All],4,FALSE)</f>
        <v>0.5</v>
      </c>
      <c r="O314">
        <f>VLOOKUP(Table1[[#This Row],[Product ID]],Table3[#All],5,FALSE)</f>
        <v>5.97</v>
      </c>
      <c r="P314">
        <f>Table1[[#This Row],[Quantity]]*Table1[[#This Row],[Unit Price]]</f>
        <v>5.97</v>
      </c>
    </row>
    <row r="315" spans="1:16" x14ac:dyDescent="0.3">
      <c r="A315" t="s">
        <v>2256</v>
      </c>
      <c r="B315" s="3">
        <v>44497</v>
      </c>
      <c r="C315" t="s">
        <v>2257</v>
      </c>
      <c r="D315" t="s">
        <v>6138</v>
      </c>
      <c r="E315">
        <v>3</v>
      </c>
      <c r="F315" t="str">
        <f>VLOOKUP(Table1[[#This Row],[Customer ID]],Table2[#All],2,FALSE)</f>
        <v>Ailene Nesfield</v>
      </c>
      <c r="G315" t="str">
        <f>VLOOKUP(Table1[[#This Row],[Customer ID]],Table2[#All],3,FALSE)</f>
        <v>anesfield8p@people.com.cn</v>
      </c>
      <c r="H315" t="str">
        <f>VLOOKUP(Table1[[#This Row],[Customer ID]],Table2[#All],4,FALSE)</f>
        <v>+44 (418) 372-8139</v>
      </c>
      <c r="I315" t="str">
        <f>VLOOKUP(Table1[[#This Row],[Customer ID]],Table2[#All],6,FALSE)</f>
        <v>Belfast</v>
      </c>
      <c r="J315" s="1" t="str">
        <f>VLOOKUP(Table1[[#This Row],[Customer ID]],Table2[#All],7,FALSE)</f>
        <v>United Kingdom</v>
      </c>
      <c r="K315" s="1" t="str">
        <f>VLOOKUP(Table1[[#This Row],[Customer ID]],Table2[#All],9,FALSE)</f>
        <v>Yes</v>
      </c>
      <c r="L315" t="str">
        <f>VLOOKUP(Table1[[#This Row],[Product ID]],Table3[#All],2,FALSE)</f>
        <v>Rob</v>
      </c>
      <c r="M315" t="str">
        <f>VLOOKUP(Table1[[#This Row],[Product ID]],Table3[#All],3,FALSE)</f>
        <v>M</v>
      </c>
      <c r="N315">
        <f>VLOOKUP(Table1[[#This Row],[Product ID]],Table3[#All],4,FALSE)</f>
        <v>1</v>
      </c>
      <c r="O315">
        <f>VLOOKUP(Table1[[#This Row],[Product ID]],Table3[#All],5,FALSE)</f>
        <v>9.9499999999999993</v>
      </c>
      <c r="P315">
        <f>Table1[[#This Row],[Quantity]]*Table1[[#This Row],[Unit Price]]</f>
        <v>29.849999999999998</v>
      </c>
    </row>
    <row r="316" spans="1:16" x14ac:dyDescent="0.3">
      <c r="A316" t="s">
        <v>2262</v>
      </c>
      <c r="B316" s="3">
        <v>44437</v>
      </c>
      <c r="C316" t="s">
        <v>2263</v>
      </c>
      <c r="D316" t="s">
        <v>6177</v>
      </c>
      <c r="E316">
        <v>5</v>
      </c>
      <c r="F316" t="str">
        <f>VLOOKUP(Table1[[#This Row],[Customer ID]],Table2[#All],2,FALSE)</f>
        <v>Stacy Pickworth</v>
      </c>
      <c r="G316">
        <f>VLOOKUP(Table1[[#This Row],[Customer ID]],Table2[#All],3,FALSE)</f>
        <v>0</v>
      </c>
      <c r="H316" t="str">
        <f>VLOOKUP(Table1[[#This Row],[Customer ID]],Table2[#All],4,FALSE)</f>
        <v>+1 (702) 723-3139</v>
      </c>
      <c r="I316" t="str">
        <f>VLOOKUP(Table1[[#This Row],[Customer ID]],Table2[#All],6,FALSE)</f>
        <v>Las Vegas</v>
      </c>
      <c r="J316" s="1" t="str">
        <f>VLOOKUP(Table1[[#This Row],[Customer ID]],Table2[#All],7,FALSE)</f>
        <v>United States</v>
      </c>
      <c r="K316" s="1" t="str">
        <f>VLOOKUP(Table1[[#This Row],[Customer ID]],Table2[#All],9,FALSE)</f>
        <v>No</v>
      </c>
      <c r="L316" t="str">
        <f>VLOOKUP(Table1[[#This Row],[Product ID]],Table3[#All],2,FALSE)</f>
        <v>Rob</v>
      </c>
      <c r="M316" t="str">
        <f>VLOOKUP(Table1[[#This Row],[Product ID]],Table3[#All],3,FALSE)</f>
        <v>D</v>
      </c>
      <c r="N316">
        <f>VLOOKUP(Table1[[#This Row],[Product ID]],Table3[#All],4,FALSE)</f>
        <v>1</v>
      </c>
      <c r="O316">
        <f>VLOOKUP(Table1[[#This Row],[Product ID]],Table3[#All],5,FALSE)</f>
        <v>8.9499999999999993</v>
      </c>
      <c r="P316">
        <f>Table1[[#This Row],[Quantity]]*Table1[[#This Row],[Unit Price]]</f>
        <v>44.75</v>
      </c>
    </row>
    <row r="317" spans="1:16" x14ac:dyDescent="0.3">
      <c r="A317" t="s">
        <v>2267</v>
      </c>
      <c r="B317" s="3">
        <v>43826</v>
      </c>
      <c r="C317" t="s">
        <v>2268</v>
      </c>
      <c r="D317" t="s">
        <v>6148</v>
      </c>
      <c r="E317">
        <v>1</v>
      </c>
      <c r="F317" t="str">
        <f>VLOOKUP(Table1[[#This Row],[Customer ID]],Table2[#All],2,FALSE)</f>
        <v>Melli Brockway</v>
      </c>
      <c r="G317" t="str">
        <f>VLOOKUP(Table1[[#This Row],[Customer ID]],Table2[#All],3,FALSE)</f>
        <v>mbrockway8r@ibm.com</v>
      </c>
      <c r="H317" t="str">
        <f>VLOOKUP(Table1[[#This Row],[Customer ID]],Table2[#All],4,FALSE)</f>
        <v>+1 (515) 216-0617</v>
      </c>
      <c r="I317" t="str">
        <f>VLOOKUP(Table1[[#This Row],[Customer ID]],Table2[#All],6,FALSE)</f>
        <v>Des Moines</v>
      </c>
      <c r="J317" s="1" t="str">
        <f>VLOOKUP(Table1[[#This Row],[Customer ID]],Table2[#All],7,FALSE)</f>
        <v>United States</v>
      </c>
      <c r="K317" s="1" t="str">
        <f>VLOOKUP(Table1[[#This Row],[Customer ID]],Table2[#All],9,FALSE)</f>
        <v>Yes</v>
      </c>
      <c r="L317" t="str">
        <f>VLOOKUP(Table1[[#This Row],[Product ID]],Table3[#All],2,FALSE)</f>
        <v>Exc</v>
      </c>
      <c r="M317" t="str">
        <f>VLOOKUP(Table1[[#This Row],[Product ID]],Table3[#All],3,FALSE)</f>
        <v>L</v>
      </c>
      <c r="N317">
        <f>VLOOKUP(Table1[[#This Row],[Product ID]],Table3[#All],4,FALSE)</f>
        <v>2.5</v>
      </c>
      <c r="O317">
        <f>VLOOKUP(Table1[[#This Row],[Product ID]],Table3[#All],5,FALSE)</f>
        <v>34.154999999999994</v>
      </c>
      <c r="P317">
        <f>Table1[[#This Row],[Quantity]]*Table1[[#This Row],[Unit Price]]</f>
        <v>34.154999999999994</v>
      </c>
    </row>
    <row r="318" spans="1:16" x14ac:dyDescent="0.3">
      <c r="A318" t="s">
        <v>2273</v>
      </c>
      <c r="B318" s="3">
        <v>43641</v>
      </c>
      <c r="C318" t="s">
        <v>2274</v>
      </c>
      <c r="D318" t="s">
        <v>6148</v>
      </c>
      <c r="E318">
        <v>6</v>
      </c>
      <c r="F318" t="str">
        <f>VLOOKUP(Table1[[#This Row],[Customer ID]],Table2[#All],2,FALSE)</f>
        <v>Nanny Lush</v>
      </c>
      <c r="G318" t="str">
        <f>VLOOKUP(Table1[[#This Row],[Customer ID]],Table2[#All],3,FALSE)</f>
        <v>nlush8s@dedecms.com</v>
      </c>
      <c r="H318" t="str">
        <f>VLOOKUP(Table1[[#This Row],[Customer ID]],Table2[#All],4,FALSE)</f>
        <v>+353 (360) 805-4030</v>
      </c>
      <c r="I318" t="str">
        <f>VLOOKUP(Table1[[#This Row],[Customer ID]],Table2[#All],6,FALSE)</f>
        <v>Ballivor</v>
      </c>
      <c r="J318" s="1" t="str">
        <f>VLOOKUP(Table1[[#This Row],[Customer ID]],Table2[#All],7,FALSE)</f>
        <v>Ireland</v>
      </c>
      <c r="K318" s="1" t="str">
        <f>VLOOKUP(Table1[[#This Row],[Customer ID]],Table2[#All],9,FALSE)</f>
        <v>No</v>
      </c>
      <c r="L318" t="str">
        <f>VLOOKUP(Table1[[#This Row],[Product ID]],Table3[#All],2,FALSE)</f>
        <v>Exc</v>
      </c>
      <c r="M318" t="str">
        <f>VLOOKUP(Table1[[#This Row],[Product ID]],Table3[#All],3,FALSE)</f>
        <v>L</v>
      </c>
      <c r="N318">
        <f>VLOOKUP(Table1[[#This Row],[Product ID]],Table3[#All],4,FALSE)</f>
        <v>2.5</v>
      </c>
      <c r="O318">
        <f>VLOOKUP(Table1[[#This Row],[Product ID]],Table3[#All],5,FALSE)</f>
        <v>34.154999999999994</v>
      </c>
      <c r="P318">
        <f>Table1[[#This Row],[Quantity]]*Table1[[#This Row],[Unit Price]]</f>
        <v>204.92999999999995</v>
      </c>
    </row>
    <row r="319" spans="1:16" x14ac:dyDescent="0.3">
      <c r="A319" t="s">
        <v>2279</v>
      </c>
      <c r="B319" s="3">
        <v>43526</v>
      </c>
      <c r="C319" t="s">
        <v>2280</v>
      </c>
      <c r="D319" t="s">
        <v>6144</v>
      </c>
      <c r="E319">
        <v>3</v>
      </c>
      <c r="F319" t="str">
        <f>VLOOKUP(Table1[[#This Row],[Customer ID]],Table2[#All],2,FALSE)</f>
        <v>Selma McMillian</v>
      </c>
      <c r="G319" t="str">
        <f>VLOOKUP(Table1[[#This Row],[Customer ID]],Table2[#All],3,FALSE)</f>
        <v>smcmillian8t@csmonitor.com</v>
      </c>
      <c r="H319" t="str">
        <f>VLOOKUP(Table1[[#This Row],[Customer ID]],Table2[#All],4,FALSE)</f>
        <v>+1 (330) 407-0631</v>
      </c>
      <c r="I319" t="str">
        <f>VLOOKUP(Table1[[#This Row],[Customer ID]],Table2[#All],6,FALSE)</f>
        <v>Akron</v>
      </c>
      <c r="J319" s="1" t="str">
        <f>VLOOKUP(Table1[[#This Row],[Customer ID]],Table2[#All],7,FALSE)</f>
        <v>United States</v>
      </c>
      <c r="K319" s="1" t="str">
        <f>VLOOKUP(Table1[[#This Row],[Customer ID]],Table2[#All],9,FALSE)</f>
        <v>No</v>
      </c>
      <c r="L319" t="str">
        <f>VLOOKUP(Table1[[#This Row],[Product ID]],Table3[#All],2,FALSE)</f>
        <v>Exc</v>
      </c>
      <c r="M319" t="str">
        <f>VLOOKUP(Table1[[#This Row],[Product ID]],Table3[#All],3,FALSE)</f>
        <v>D</v>
      </c>
      <c r="N319">
        <f>VLOOKUP(Table1[[#This Row],[Product ID]],Table3[#All],4,FALSE)</f>
        <v>0.5</v>
      </c>
      <c r="O319">
        <f>VLOOKUP(Table1[[#This Row],[Product ID]],Table3[#All],5,FALSE)</f>
        <v>7.29</v>
      </c>
      <c r="P319">
        <f>Table1[[#This Row],[Quantity]]*Table1[[#This Row],[Unit Price]]</f>
        <v>21.87</v>
      </c>
    </row>
    <row r="320" spans="1:16" x14ac:dyDescent="0.3">
      <c r="A320" t="s">
        <v>2285</v>
      </c>
      <c r="B320" s="3">
        <v>44563</v>
      </c>
      <c r="C320" t="s">
        <v>2286</v>
      </c>
      <c r="D320" t="s">
        <v>6175</v>
      </c>
      <c r="E320">
        <v>2</v>
      </c>
      <c r="F320" t="str">
        <f>VLOOKUP(Table1[[#This Row],[Customer ID]],Table2[#All],2,FALSE)</f>
        <v>Tess Bennison</v>
      </c>
      <c r="G320" t="str">
        <f>VLOOKUP(Table1[[#This Row],[Customer ID]],Table2[#All],3,FALSE)</f>
        <v>tbennison8u@google.cn</v>
      </c>
      <c r="H320" t="str">
        <f>VLOOKUP(Table1[[#This Row],[Customer ID]],Table2[#All],4,FALSE)</f>
        <v>+1 (561) 413-7904</v>
      </c>
      <c r="I320" t="str">
        <f>VLOOKUP(Table1[[#This Row],[Customer ID]],Table2[#All],6,FALSE)</f>
        <v>West Palm Beach</v>
      </c>
      <c r="J320" s="1" t="str">
        <f>VLOOKUP(Table1[[#This Row],[Customer ID]],Table2[#All],7,FALSE)</f>
        <v>United States</v>
      </c>
      <c r="K320" s="1" t="str">
        <f>VLOOKUP(Table1[[#This Row],[Customer ID]],Table2[#All],9,FALSE)</f>
        <v>Yes</v>
      </c>
      <c r="L320" t="str">
        <f>VLOOKUP(Table1[[#This Row],[Product ID]],Table3[#All],2,FALSE)</f>
        <v>Ara</v>
      </c>
      <c r="M320" t="str">
        <f>VLOOKUP(Table1[[#This Row],[Product ID]],Table3[#All],3,FALSE)</f>
        <v>M</v>
      </c>
      <c r="N320">
        <f>VLOOKUP(Table1[[#This Row],[Product ID]],Table3[#All],4,FALSE)</f>
        <v>2.5</v>
      </c>
      <c r="O320">
        <f>VLOOKUP(Table1[[#This Row],[Product ID]],Table3[#All],5,FALSE)</f>
        <v>25.874999999999996</v>
      </c>
      <c r="P320">
        <f>Table1[[#This Row],[Quantity]]*Table1[[#This Row],[Unit Price]]</f>
        <v>51.749999999999993</v>
      </c>
    </row>
    <row r="321" spans="1:16" x14ac:dyDescent="0.3">
      <c r="A321" t="s">
        <v>2291</v>
      </c>
      <c r="B321" s="3">
        <v>43676</v>
      </c>
      <c r="C321" t="s">
        <v>2292</v>
      </c>
      <c r="D321" t="s">
        <v>6156</v>
      </c>
      <c r="E321">
        <v>2</v>
      </c>
      <c r="F321" t="str">
        <f>VLOOKUP(Table1[[#This Row],[Customer ID]],Table2[#All],2,FALSE)</f>
        <v>Gabie Tweed</v>
      </c>
      <c r="G321" t="str">
        <f>VLOOKUP(Table1[[#This Row],[Customer ID]],Table2[#All],3,FALSE)</f>
        <v>gtweed8v@yolasite.com</v>
      </c>
      <c r="H321">
        <f>VLOOKUP(Table1[[#This Row],[Customer ID]],Table2[#All],4,FALSE)</f>
        <v>0</v>
      </c>
      <c r="I321" t="str">
        <f>VLOOKUP(Table1[[#This Row],[Customer ID]],Table2[#All],6,FALSE)</f>
        <v>Fresno</v>
      </c>
      <c r="J321" s="1" t="str">
        <f>VLOOKUP(Table1[[#This Row],[Customer ID]],Table2[#All],7,FALSE)</f>
        <v>United States</v>
      </c>
      <c r="K321" s="1" t="str">
        <f>VLOOKUP(Table1[[#This Row],[Customer ID]],Table2[#All],9,FALSE)</f>
        <v>Yes</v>
      </c>
      <c r="L321" t="str">
        <f>VLOOKUP(Table1[[#This Row],[Product ID]],Table3[#All],2,FALSE)</f>
        <v>Exc</v>
      </c>
      <c r="M321" t="str">
        <f>VLOOKUP(Table1[[#This Row],[Product ID]],Table3[#All],3,FALSE)</f>
        <v>M</v>
      </c>
      <c r="N321">
        <f>VLOOKUP(Table1[[#This Row],[Product ID]],Table3[#All],4,FALSE)</f>
        <v>0.2</v>
      </c>
      <c r="O321">
        <f>VLOOKUP(Table1[[#This Row],[Product ID]],Table3[#All],5,FALSE)</f>
        <v>4.125</v>
      </c>
      <c r="P321">
        <f>Table1[[#This Row],[Quantity]]*Table1[[#This Row],[Unit Price]]</f>
        <v>8.25</v>
      </c>
    </row>
    <row r="322" spans="1:16" x14ac:dyDescent="0.3">
      <c r="A322" t="s">
        <v>2291</v>
      </c>
      <c r="B322" s="3">
        <v>43676</v>
      </c>
      <c r="C322" t="s">
        <v>2292</v>
      </c>
      <c r="D322" t="s">
        <v>6167</v>
      </c>
      <c r="E322">
        <v>5</v>
      </c>
      <c r="F322" t="str">
        <f>VLOOKUP(Table1[[#This Row],[Customer ID]],Table2[#All],2,FALSE)</f>
        <v>Gabie Tweed</v>
      </c>
      <c r="G322" t="str">
        <f>VLOOKUP(Table1[[#This Row],[Customer ID]],Table2[#All],3,FALSE)</f>
        <v>gtweed8v@yolasite.com</v>
      </c>
      <c r="H322">
        <f>VLOOKUP(Table1[[#This Row],[Customer ID]],Table2[#All],4,FALSE)</f>
        <v>0</v>
      </c>
      <c r="I322" t="str">
        <f>VLOOKUP(Table1[[#This Row],[Customer ID]],Table2[#All],6,FALSE)</f>
        <v>Fresno</v>
      </c>
      <c r="J322" s="1" t="str">
        <f>VLOOKUP(Table1[[#This Row],[Customer ID]],Table2[#All],7,FALSE)</f>
        <v>United States</v>
      </c>
      <c r="K322" s="1" t="str">
        <f>VLOOKUP(Table1[[#This Row],[Customer ID]],Table2[#All],9,FALSE)</f>
        <v>Yes</v>
      </c>
      <c r="L322" t="str">
        <f>VLOOKUP(Table1[[#This Row],[Product ID]],Table3[#All],2,FALSE)</f>
        <v>Ara</v>
      </c>
      <c r="M322" t="str">
        <f>VLOOKUP(Table1[[#This Row],[Product ID]],Table3[#All],3,FALSE)</f>
        <v>L</v>
      </c>
      <c r="N322">
        <f>VLOOKUP(Table1[[#This Row],[Product ID]],Table3[#All],4,FALSE)</f>
        <v>0.2</v>
      </c>
      <c r="O322">
        <f>VLOOKUP(Table1[[#This Row],[Product ID]],Table3[#All],5,FALSE)</f>
        <v>3.8849999999999998</v>
      </c>
      <c r="P322">
        <f>Table1[[#This Row],[Quantity]]*Table1[[#This Row],[Unit Price]]</f>
        <v>19.424999999999997</v>
      </c>
    </row>
    <row r="323" spans="1:16" x14ac:dyDescent="0.3">
      <c r="A323" t="s">
        <v>2301</v>
      </c>
      <c r="B323" s="3">
        <v>44170</v>
      </c>
      <c r="C323" t="s">
        <v>2302</v>
      </c>
      <c r="D323" t="s">
        <v>6152</v>
      </c>
      <c r="E323">
        <v>6</v>
      </c>
      <c r="F323" t="str">
        <f>VLOOKUP(Table1[[#This Row],[Customer ID]],Table2[#All],2,FALSE)</f>
        <v>Gaile Goggin</v>
      </c>
      <c r="G323" t="str">
        <f>VLOOKUP(Table1[[#This Row],[Customer ID]],Table2[#All],3,FALSE)</f>
        <v>ggoggin8x@wix.com</v>
      </c>
      <c r="H323" t="str">
        <f>VLOOKUP(Table1[[#This Row],[Customer ID]],Table2[#All],4,FALSE)</f>
        <v>+353 (484) 159-9549</v>
      </c>
      <c r="I323" t="str">
        <f>VLOOKUP(Table1[[#This Row],[Customer ID]],Table2[#All],6,FALSE)</f>
        <v>Sandyford</v>
      </c>
      <c r="J323" s="1" t="str">
        <f>VLOOKUP(Table1[[#This Row],[Customer ID]],Table2[#All],7,FALSE)</f>
        <v>Ireland</v>
      </c>
      <c r="K323" s="1" t="str">
        <f>VLOOKUP(Table1[[#This Row],[Customer ID]],Table2[#All],9,FALSE)</f>
        <v>Yes</v>
      </c>
      <c r="L323" t="str">
        <f>VLOOKUP(Table1[[#This Row],[Product ID]],Table3[#All],2,FALSE)</f>
        <v>Ara</v>
      </c>
      <c r="M323" t="str">
        <f>VLOOKUP(Table1[[#This Row],[Product ID]],Table3[#All],3,FALSE)</f>
        <v>M</v>
      </c>
      <c r="N323">
        <f>VLOOKUP(Table1[[#This Row],[Product ID]],Table3[#All],4,FALSE)</f>
        <v>0.2</v>
      </c>
      <c r="O323">
        <f>VLOOKUP(Table1[[#This Row],[Product ID]],Table3[#All],5,FALSE)</f>
        <v>3.375</v>
      </c>
      <c r="P323">
        <f>Table1[[#This Row],[Quantity]]*Table1[[#This Row],[Unit Price]]</f>
        <v>20.25</v>
      </c>
    </row>
    <row r="324" spans="1:16" x14ac:dyDescent="0.3">
      <c r="A324" t="s">
        <v>2307</v>
      </c>
      <c r="B324" s="3">
        <v>44182</v>
      </c>
      <c r="C324" t="s">
        <v>2308</v>
      </c>
      <c r="D324" t="s">
        <v>6169</v>
      </c>
      <c r="E324">
        <v>3</v>
      </c>
      <c r="F324" t="str">
        <f>VLOOKUP(Table1[[#This Row],[Customer ID]],Table2[#All],2,FALSE)</f>
        <v>Skylar Jeyness</v>
      </c>
      <c r="G324" t="str">
        <f>VLOOKUP(Table1[[#This Row],[Customer ID]],Table2[#All],3,FALSE)</f>
        <v>sjeyness8y@biglobe.ne.jp</v>
      </c>
      <c r="H324" t="str">
        <f>VLOOKUP(Table1[[#This Row],[Customer ID]],Table2[#All],4,FALSE)</f>
        <v>+353 (460) 272-4069</v>
      </c>
      <c r="I324" t="str">
        <f>VLOOKUP(Table1[[#This Row],[Customer ID]],Table2[#All],6,FALSE)</f>
        <v>Dublin</v>
      </c>
      <c r="J324" s="1" t="str">
        <f>VLOOKUP(Table1[[#This Row],[Customer ID]],Table2[#All],7,FALSE)</f>
        <v>Ireland</v>
      </c>
      <c r="K324" s="1" t="str">
        <f>VLOOKUP(Table1[[#This Row],[Customer ID]],Table2[#All],9,FALSE)</f>
        <v>No</v>
      </c>
      <c r="L324" t="str">
        <f>VLOOKUP(Table1[[#This Row],[Product ID]],Table3[#All],2,FALSE)</f>
        <v>Lib</v>
      </c>
      <c r="M324" t="str">
        <f>VLOOKUP(Table1[[#This Row],[Product ID]],Table3[#All],3,FALSE)</f>
        <v>D</v>
      </c>
      <c r="N324">
        <f>VLOOKUP(Table1[[#This Row],[Product ID]],Table3[#All],4,FALSE)</f>
        <v>0.5</v>
      </c>
      <c r="O324">
        <f>VLOOKUP(Table1[[#This Row],[Product ID]],Table3[#All],5,FALSE)</f>
        <v>7.77</v>
      </c>
      <c r="P324">
        <f>Table1[[#This Row],[Quantity]]*Table1[[#This Row],[Unit Price]]</f>
        <v>23.31</v>
      </c>
    </row>
    <row r="325" spans="1:16" x14ac:dyDescent="0.3">
      <c r="A325" t="s">
        <v>2313</v>
      </c>
      <c r="B325" s="3">
        <v>44373</v>
      </c>
      <c r="C325" t="s">
        <v>2314</v>
      </c>
      <c r="D325" t="s">
        <v>6153</v>
      </c>
      <c r="E325">
        <v>5</v>
      </c>
      <c r="F325" t="str">
        <f>VLOOKUP(Table1[[#This Row],[Customer ID]],Table2[#All],2,FALSE)</f>
        <v>Donica Bonhome</v>
      </c>
      <c r="G325" t="str">
        <f>VLOOKUP(Table1[[#This Row],[Customer ID]],Table2[#All],3,FALSE)</f>
        <v>dbonhome8z@shinystat.com</v>
      </c>
      <c r="H325" t="str">
        <f>VLOOKUP(Table1[[#This Row],[Customer ID]],Table2[#All],4,FALSE)</f>
        <v>+1 (865) 238-4985</v>
      </c>
      <c r="I325" t="str">
        <f>VLOOKUP(Table1[[#This Row],[Customer ID]],Table2[#All],6,FALSE)</f>
        <v>Knoxville</v>
      </c>
      <c r="J325" s="1" t="str">
        <f>VLOOKUP(Table1[[#This Row],[Customer ID]],Table2[#All],7,FALSE)</f>
        <v>United States</v>
      </c>
      <c r="K325" s="1" t="str">
        <f>VLOOKUP(Table1[[#This Row],[Customer ID]],Table2[#All],9,FALSE)</f>
        <v>Yes</v>
      </c>
      <c r="L325" t="str">
        <f>VLOOKUP(Table1[[#This Row],[Product ID]],Table3[#All],2,FALSE)</f>
        <v>Exc</v>
      </c>
      <c r="M325" t="str">
        <f>VLOOKUP(Table1[[#This Row],[Product ID]],Table3[#All],3,FALSE)</f>
        <v>D</v>
      </c>
      <c r="N325">
        <f>VLOOKUP(Table1[[#This Row],[Product ID]],Table3[#All],4,FALSE)</f>
        <v>0.2</v>
      </c>
      <c r="O325">
        <f>VLOOKUP(Table1[[#This Row],[Product ID]],Table3[#All],5,FALSE)</f>
        <v>3.645</v>
      </c>
      <c r="P325">
        <f>Table1[[#This Row],[Quantity]]*Table1[[#This Row],[Unit Price]]</f>
        <v>18.225000000000001</v>
      </c>
    </row>
    <row r="326" spans="1:16" x14ac:dyDescent="0.3">
      <c r="A326" t="s">
        <v>2319</v>
      </c>
      <c r="B326" s="3">
        <v>43666</v>
      </c>
      <c r="C326" t="s">
        <v>2320</v>
      </c>
      <c r="D326" t="s">
        <v>6141</v>
      </c>
      <c r="E326">
        <v>1</v>
      </c>
      <c r="F326" t="str">
        <f>VLOOKUP(Table1[[#This Row],[Customer ID]],Table2[#All],2,FALSE)</f>
        <v>Diena Peetermann</v>
      </c>
      <c r="G326">
        <f>VLOOKUP(Table1[[#This Row],[Customer ID]],Table2[#All],3,FALSE)</f>
        <v>0</v>
      </c>
      <c r="H326" t="str">
        <f>VLOOKUP(Table1[[#This Row],[Customer ID]],Table2[#All],4,FALSE)</f>
        <v>+1 (913) 671-7118</v>
      </c>
      <c r="I326" t="str">
        <f>VLOOKUP(Table1[[#This Row],[Customer ID]],Table2[#All],6,FALSE)</f>
        <v>Shawnee Mission</v>
      </c>
      <c r="J326" s="1" t="str">
        <f>VLOOKUP(Table1[[#This Row],[Customer ID]],Table2[#All],7,FALSE)</f>
        <v>United States</v>
      </c>
      <c r="K326" s="1" t="str">
        <f>VLOOKUP(Table1[[#This Row],[Customer ID]],Table2[#All],9,FALSE)</f>
        <v>No</v>
      </c>
      <c r="L326" t="str">
        <f>VLOOKUP(Table1[[#This Row],[Product ID]],Table3[#All],2,FALSE)</f>
        <v>Exc</v>
      </c>
      <c r="M326" t="str">
        <f>VLOOKUP(Table1[[#This Row],[Product ID]],Table3[#All],3,FALSE)</f>
        <v>M</v>
      </c>
      <c r="N326">
        <f>VLOOKUP(Table1[[#This Row],[Product ID]],Table3[#All],4,FALSE)</f>
        <v>1</v>
      </c>
      <c r="O326">
        <f>VLOOKUP(Table1[[#This Row],[Product ID]],Table3[#All],5,FALSE)</f>
        <v>13.75</v>
      </c>
      <c r="P326">
        <f>Table1[[#This Row],[Quantity]]*Table1[[#This Row],[Unit Price]]</f>
        <v>13.75</v>
      </c>
    </row>
    <row r="327" spans="1:16" x14ac:dyDescent="0.3">
      <c r="A327" t="s">
        <v>2324</v>
      </c>
      <c r="B327" s="3">
        <v>44756</v>
      </c>
      <c r="C327" t="s">
        <v>2325</v>
      </c>
      <c r="D327" t="s">
        <v>6182</v>
      </c>
      <c r="E327">
        <v>1</v>
      </c>
      <c r="F327" t="str">
        <f>VLOOKUP(Table1[[#This Row],[Customer ID]],Table2[#All],2,FALSE)</f>
        <v>Trina Le Sarr</v>
      </c>
      <c r="G327" t="str">
        <f>VLOOKUP(Table1[[#This Row],[Customer ID]],Table2[#All],3,FALSE)</f>
        <v>tle91@epa.gov</v>
      </c>
      <c r="H327" t="str">
        <f>VLOOKUP(Table1[[#This Row],[Customer ID]],Table2[#All],4,FALSE)</f>
        <v>+1 (415) 176-8216</v>
      </c>
      <c r="I327" t="str">
        <f>VLOOKUP(Table1[[#This Row],[Customer ID]],Table2[#All],6,FALSE)</f>
        <v>San Francisco</v>
      </c>
      <c r="J327" s="1" t="str">
        <f>VLOOKUP(Table1[[#This Row],[Customer ID]],Table2[#All],7,FALSE)</f>
        <v>United States</v>
      </c>
      <c r="K327" s="1" t="str">
        <f>VLOOKUP(Table1[[#This Row],[Customer ID]],Table2[#All],9,FALSE)</f>
        <v>Yes</v>
      </c>
      <c r="L327" t="str">
        <f>VLOOKUP(Table1[[#This Row],[Product ID]],Table3[#All],2,FALSE)</f>
        <v>Ara</v>
      </c>
      <c r="M327" t="str">
        <f>VLOOKUP(Table1[[#This Row],[Product ID]],Table3[#All],3,FALSE)</f>
        <v>L</v>
      </c>
      <c r="N327">
        <f>VLOOKUP(Table1[[#This Row],[Product ID]],Table3[#All],4,FALSE)</f>
        <v>2.5</v>
      </c>
      <c r="O327">
        <f>VLOOKUP(Table1[[#This Row],[Product ID]],Table3[#All],5,FALSE)</f>
        <v>29.784999999999997</v>
      </c>
      <c r="P327">
        <f>Table1[[#This Row],[Quantity]]*Table1[[#This Row],[Unit Price]]</f>
        <v>29.784999999999997</v>
      </c>
    </row>
    <row r="328" spans="1:16" x14ac:dyDescent="0.3">
      <c r="A328" t="s">
        <v>2330</v>
      </c>
      <c r="B328" s="3">
        <v>44057</v>
      </c>
      <c r="C328" t="s">
        <v>2331</v>
      </c>
      <c r="D328" t="s">
        <v>6177</v>
      </c>
      <c r="E328">
        <v>5</v>
      </c>
      <c r="F328" t="str">
        <f>VLOOKUP(Table1[[#This Row],[Customer ID]],Table2[#All],2,FALSE)</f>
        <v>Flynn Antony</v>
      </c>
      <c r="G328">
        <f>VLOOKUP(Table1[[#This Row],[Customer ID]],Table2[#All],3,FALSE)</f>
        <v>0</v>
      </c>
      <c r="H328" t="str">
        <f>VLOOKUP(Table1[[#This Row],[Customer ID]],Table2[#All],4,FALSE)</f>
        <v>+1 (205) 680-5859</v>
      </c>
      <c r="I328" t="str">
        <f>VLOOKUP(Table1[[#This Row],[Customer ID]],Table2[#All],6,FALSE)</f>
        <v>Birmingham</v>
      </c>
      <c r="J328" s="1" t="str">
        <f>VLOOKUP(Table1[[#This Row],[Customer ID]],Table2[#All],7,FALSE)</f>
        <v>United States</v>
      </c>
      <c r="K328" s="1" t="str">
        <f>VLOOKUP(Table1[[#This Row],[Customer ID]],Table2[#All],9,FALSE)</f>
        <v>No</v>
      </c>
      <c r="L328" t="str">
        <f>VLOOKUP(Table1[[#This Row],[Product ID]],Table3[#All],2,FALSE)</f>
        <v>Rob</v>
      </c>
      <c r="M328" t="str">
        <f>VLOOKUP(Table1[[#This Row],[Product ID]],Table3[#All],3,FALSE)</f>
        <v>D</v>
      </c>
      <c r="N328">
        <f>VLOOKUP(Table1[[#This Row],[Product ID]],Table3[#All],4,FALSE)</f>
        <v>1</v>
      </c>
      <c r="O328">
        <f>VLOOKUP(Table1[[#This Row],[Product ID]],Table3[#All],5,FALSE)</f>
        <v>8.9499999999999993</v>
      </c>
      <c r="P328">
        <f>Table1[[#This Row],[Quantity]]*Table1[[#This Row],[Unit Price]]</f>
        <v>44.75</v>
      </c>
    </row>
    <row r="329" spans="1:16" x14ac:dyDescent="0.3">
      <c r="A329" t="s">
        <v>2335</v>
      </c>
      <c r="B329" s="3">
        <v>43579</v>
      </c>
      <c r="C329" t="s">
        <v>2336</v>
      </c>
      <c r="D329" t="s">
        <v>6177</v>
      </c>
      <c r="E329">
        <v>5</v>
      </c>
      <c r="F329" t="str">
        <f>VLOOKUP(Table1[[#This Row],[Customer ID]],Table2[#All],2,FALSE)</f>
        <v>Baudoin Alldridge</v>
      </c>
      <c r="G329" t="str">
        <f>VLOOKUP(Table1[[#This Row],[Customer ID]],Table2[#All],3,FALSE)</f>
        <v>balldridge93@yandex.ru</v>
      </c>
      <c r="H329" t="str">
        <f>VLOOKUP(Table1[[#This Row],[Customer ID]],Table2[#All],4,FALSE)</f>
        <v>+1 (646) 561-0082</v>
      </c>
      <c r="I329" t="str">
        <f>VLOOKUP(Table1[[#This Row],[Customer ID]],Table2[#All],6,FALSE)</f>
        <v>Brooklyn</v>
      </c>
      <c r="J329" s="1" t="str">
        <f>VLOOKUP(Table1[[#This Row],[Customer ID]],Table2[#All],7,FALSE)</f>
        <v>United States</v>
      </c>
      <c r="K329" s="1" t="str">
        <f>VLOOKUP(Table1[[#This Row],[Customer ID]],Table2[#All],9,FALSE)</f>
        <v>Yes</v>
      </c>
      <c r="L329" t="str">
        <f>VLOOKUP(Table1[[#This Row],[Product ID]],Table3[#All],2,FALSE)</f>
        <v>Rob</v>
      </c>
      <c r="M329" t="str">
        <f>VLOOKUP(Table1[[#This Row],[Product ID]],Table3[#All],3,FALSE)</f>
        <v>D</v>
      </c>
      <c r="N329">
        <f>VLOOKUP(Table1[[#This Row],[Product ID]],Table3[#All],4,FALSE)</f>
        <v>1</v>
      </c>
      <c r="O329">
        <f>VLOOKUP(Table1[[#This Row],[Product ID]],Table3[#All],5,FALSE)</f>
        <v>8.9499999999999993</v>
      </c>
      <c r="P329">
        <f>Table1[[#This Row],[Quantity]]*Table1[[#This Row],[Unit Price]]</f>
        <v>44.75</v>
      </c>
    </row>
    <row r="330" spans="1:16" x14ac:dyDescent="0.3">
      <c r="A330" t="s">
        <v>2341</v>
      </c>
      <c r="B330" s="3">
        <v>43620</v>
      </c>
      <c r="C330" t="s">
        <v>2342</v>
      </c>
      <c r="D330" t="s">
        <v>6161</v>
      </c>
      <c r="E330">
        <v>4</v>
      </c>
      <c r="F330" t="str">
        <f>VLOOKUP(Table1[[#This Row],[Customer ID]],Table2[#All],2,FALSE)</f>
        <v>Homer Dulany</v>
      </c>
      <c r="G330">
        <f>VLOOKUP(Table1[[#This Row],[Customer ID]],Table2[#All],3,FALSE)</f>
        <v>0</v>
      </c>
      <c r="H330" t="str">
        <f>VLOOKUP(Table1[[#This Row],[Customer ID]],Table2[#All],4,FALSE)</f>
        <v>+1 (915) 761-6081</v>
      </c>
      <c r="I330" t="str">
        <f>VLOOKUP(Table1[[#This Row],[Customer ID]],Table2[#All],6,FALSE)</f>
        <v>El Paso</v>
      </c>
      <c r="J330" s="1" t="str">
        <f>VLOOKUP(Table1[[#This Row],[Customer ID]],Table2[#All],7,FALSE)</f>
        <v>United States</v>
      </c>
      <c r="K330" s="1" t="str">
        <f>VLOOKUP(Table1[[#This Row],[Customer ID]],Table2[#All],9,FALSE)</f>
        <v>Yes</v>
      </c>
      <c r="L330" t="str">
        <f>VLOOKUP(Table1[[#This Row],[Product ID]],Table3[#All],2,FALSE)</f>
        <v>Lib</v>
      </c>
      <c r="M330" t="str">
        <f>VLOOKUP(Table1[[#This Row],[Product ID]],Table3[#All],3,FALSE)</f>
        <v>L</v>
      </c>
      <c r="N330">
        <f>VLOOKUP(Table1[[#This Row],[Product ID]],Table3[#All],4,FALSE)</f>
        <v>0.5</v>
      </c>
      <c r="O330">
        <f>VLOOKUP(Table1[[#This Row],[Product ID]],Table3[#All],5,FALSE)</f>
        <v>9.51</v>
      </c>
      <c r="P330">
        <f>Table1[[#This Row],[Quantity]]*Table1[[#This Row],[Unit Price]]</f>
        <v>38.04</v>
      </c>
    </row>
    <row r="331" spans="1:16" x14ac:dyDescent="0.3">
      <c r="A331" t="s">
        <v>2346</v>
      </c>
      <c r="B331" s="3">
        <v>44781</v>
      </c>
      <c r="C331" t="s">
        <v>2347</v>
      </c>
      <c r="D331" t="s">
        <v>6172</v>
      </c>
      <c r="E331">
        <v>4</v>
      </c>
      <c r="F331" t="str">
        <f>VLOOKUP(Table1[[#This Row],[Customer ID]],Table2[#All],2,FALSE)</f>
        <v>Lisa Goodger</v>
      </c>
      <c r="G331" t="str">
        <f>VLOOKUP(Table1[[#This Row],[Customer ID]],Table2[#All],3,FALSE)</f>
        <v>lgoodger95@guardian.co.uk</v>
      </c>
      <c r="H331">
        <f>VLOOKUP(Table1[[#This Row],[Customer ID]],Table2[#All],4,FALSE)</f>
        <v>0</v>
      </c>
      <c r="I331" t="str">
        <f>VLOOKUP(Table1[[#This Row],[Customer ID]],Table2[#All],6,FALSE)</f>
        <v>Sacramento</v>
      </c>
      <c r="J331" s="1" t="str">
        <f>VLOOKUP(Table1[[#This Row],[Customer ID]],Table2[#All],7,FALSE)</f>
        <v>United States</v>
      </c>
      <c r="K331" s="1" t="str">
        <f>VLOOKUP(Table1[[#This Row],[Customer ID]],Table2[#All],9,FALSE)</f>
        <v>Yes</v>
      </c>
      <c r="L331" t="str">
        <f>VLOOKUP(Table1[[#This Row],[Product ID]],Table3[#All],2,FALSE)</f>
        <v>Rob</v>
      </c>
      <c r="M331" t="str">
        <f>VLOOKUP(Table1[[#This Row],[Product ID]],Table3[#All],3,FALSE)</f>
        <v>D</v>
      </c>
      <c r="N331">
        <f>VLOOKUP(Table1[[#This Row],[Product ID]],Table3[#All],4,FALSE)</f>
        <v>0.5</v>
      </c>
      <c r="O331">
        <f>VLOOKUP(Table1[[#This Row],[Product ID]],Table3[#All],5,FALSE)</f>
        <v>5.3699999999999992</v>
      </c>
      <c r="P331">
        <f>Table1[[#This Row],[Quantity]]*Table1[[#This Row],[Unit Price]]</f>
        <v>21.479999999999997</v>
      </c>
    </row>
    <row r="332" spans="1:16" x14ac:dyDescent="0.3">
      <c r="A332" t="s">
        <v>2351</v>
      </c>
      <c r="B332" s="3">
        <v>43782</v>
      </c>
      <c r="C332" t="s">
        <v>2280</v>
      </c>
      <c r="D332" t="s">
        <v>6172</v>
      </c>
      <c r="E332">
        <v>3</v>
      </c>
      <c r="F332" t="str">
        <f>VLOOKUP(Table1[[#This Row],[Customer ID]],Table2[#All],2,FALSE)</f>
        <v>Selma McMillian</v>
      </c>
      <c r="G332" t="str">
        <f>VLOOKUP(Table1[[#This Row],[Customer ID]],Table2[#All],3,FALSE)</f>
        <v>smcmillian8t@csmonitor.com</v>
      </c>
      <c r="H332" t="str">
        <f>VLOOKUP(Table1[[#This Row],[Customer ID]],Table2[#All],4,FALSE)</f>
        <v>+1 (330) 407-0631</v>
      </c>
      <c r="I332" t="str">
        <f>VLOOKUP(Table1[[#This Row],[Customer ID]],Table2[#All],6,FALSE)</f>
        <v>Akron</v>
      </c>
      <c r="J332" s="1" t="str">
        <f>VLOOKUP(Table1[[#This Row],[Customer ID]],Table2[#All],7,FALSE)</f>
        <v>United States</v>
      </c>
      <c r="K332" s="1" t="str">
        <f>VLOOKUP(Table1[[#This Row],[Customer ID]],Table2[#All],9,FALSE)</f>
        <v>No</v>
      </c>
      <c r="L332" t="str">
        <f>VLOOKUP(Table1[[#This Row],[Product ID]],Table3[#All],2,FALSE)</f>
        <v>Rob</v>
      </c>
      <c r="M332" t="str">
        <f>VLOOKUP(Table1[[#This Row],[Product ID]],Table3[#All],3,FALSE)</f>
        <v>D</v>
      </c>
      <c r="N332">
        <f>VLOOKUP(Table1[[#This Row],[Product ID]],Table3[#All],4,FALSE)</f>
        <v>0.5</v>
      </c>
      <c r="O332">
        <f>VLOOKUP(Table1[[#This Row],[Product ID]],Table3[#All],5,FALSE)</f>
        <v>5.3699999999999992</v>
      </c>
      <c r="P332">
        <f>Table1[[#This Row],[Quantity]]*Table1[[#This Row],[Unit Price]]</f>
        <v>16.11</v>
      </c>
    </row>
    <row r="333" spans="1:16" x14ac:dyDescent="0.3">
      <c r="A333" t="s">
        <v>2357</v>
      </c>
      <c r="B333" s="3">
        <v>43989</v>
      </c>
      <c r="C333" t="s">
        <v>2358</v>
      </c>
      <c r="D333" t="s">
        <v>6151</v>
      </c>
      <c r="E333">
        <v>1</v>
      </c>
      <c r="F333" t="str">
        <f>VLOOKUP(Table1[[#This Row],[Customer ID]],Table2[#All],2,FALSE)</f>
        <v>Corine Drewett</v>
      </c>
      <c r="G333" t="str">
        <f>VLOOKUP(Table1[[#This Row],[Customer ID]],Table2[#All],3,FALSE)</f>
        <v>cdrewett97@wikipedia.org</v>
      </c>
      <c r="H333" t="str">
        <f>VLOOKUP(Table1[[#This Row],[Customer ID]],Table2[#All],4,FALSE)</f>
        <v>+1 (561) 651-3098</v>
      </c>
      <c r="I333" t="str">
        <f>VLOOKUP(Table1[[#This Row],[Customer ID]],Table2[#All],6,FALSE)</f>
        <v>Boynton Beach</v>
      </c>
      <c r="J333" s="1" t="str">
        <f>VLOOKUP(Table1[[#This Row],[Customer ID]],Table2[#All],7,FALSE)</f>
        <v>United States</v>
      </c>
      <c r="K333" s="1" t="str">
        <f>VLOOKUP(Table1[[#This Row],[Customer ID]],Table2[#All],9,FALSE)</f>
        <v>Yes</v>
      </c>
      <c r="L333" t="str">
        <f>VLOOKUP(Table1[[#This Row],[Product ID]],Table3[#All],2,FALSE)</f>
        <v>Rob</v>
      </c>
      <c r="M333" t="str">
        <f>VLOOKUP(Table1[[#This Row],[Product ID]],Table3[#All],3,FALSE)</f>
        <v>M</v>
      </c>
      <c r="N333">
        <f>VLOOKUP(Table1[[#This Row],[Product ID]],Table3[#All],4,FALSE)</f>
        <v>2.5</v>
      </c>
      <c r="O333">
        <f>VLOOKUP(Table1[[#This Row],[Product ID]],Table3[#All],5,FALSE)</f>
        <v>22.884999999999998</v>
      </c>
      <c r="P333">
        <f>Table1[[#This Row],[Quantity]]*Table1[[#This Row],[Unit Price]]</f>
        <v>22.884999999999998</v>
      </c>
    </row>
    <row r="334" spans="1:16" x14ac:dyDescent="0.3">
      <c r="A334" t="s">
        <v>2363</v>
      </c>
      <c r="B334" s="3">
        <v>43689</v>
      </c>
      <c r="C334" t="s">
        <v>2364</v>
      </c>
      <c r="D334" t="s">
        <v>6158</v>
      </c>
      <c r="E334">
        <v>3</v>
      </c>
      <c r="F334" t="str">
        <f>VLOOKUP(Table1[[#This Row],[Customer ID]],Table2[#All],2,FALSE)</f>
        <v>Quinn Parsons</v>
      </c>
      <c r="G334" t="str">
        <f>VLOOKUP(Table1[[#This Row],[Customer ID]],Table2[#All],3,FALSE)</f>
        <v>qparsons98@blogtalkradio.com</v>
      </c>
      <c r="H334" t="str">
        <f>VLOOKUP(Table1[[#This Row],[Customer ID]],Table2[#All],4,FALSE)</f>
        <v>+1 (323) 848-5169</v>
      </c>
      <c r="I334" t="str">
        <f>VLOOKUP(Table1[[#This Row],[Customer ID]],Table2[#All],6,FALSE)</f>
        <v>Los Angeles</v>
      </c>
      <c r="J334" s="1" t="str">
        <f>VLOOKUP(Table1[[#This Row],[Customer ID]],Table2[#All],7,FALSE)</f>
        <v>United States</v>
      </c>
      <c r="K334" s="1" t="str">
        <f>VLOOKUP(Table1[[#This Row],[Customer ID]],Table2[#All],9,FALSE)</f>
        <v>Yes</v>
      </c>
      <c r="L334" t="str">
        <f>VLOOKUP(Table1[[#This Row],[Product ID]],Table3[#All],2,FALSE)</f>
        <v>Ara</v>
      </c>
      <c r="M334" t="str">
        <f>VLOOKUP(Table1[[#This Row],[Product ID]],Table3[#All],3,FALSE)</f>
        <v>D</v>
      </c>
      <c r="N334">
        <f>VLOOKUP(Table1[[#This Row],[Product ID]],Table3[#All],4,FALSE)</f>
        <v>0.5</v>
      </c>
      <c r="O334">
        <f>VLOOKUP(Table1[[#This Row],[Product ID]],Table3[#All],5,FALSE)</f>
        <v>5.97</v>
      </c>
      <c r="P334">
        <f>Table1[[#This Row],[Quantity]]*Table1[[#This Row],[Unit Price]]</f>
        <v>17.91</v>
      </c>
    </row>
    <row r="335" spans="1:16" x14ac:dyDescent="0.3">
      <c r="A335" t="s">
        <v>2369</v>
      </c>
      <c r="B335" s="3">
        <v>43712</v>
      </c>
      <c r="C335" t="s">
        <v>2370</v>
      </c>
      <c r="D335" t="s">
        <v>6146</v>
      </c>
      <c r="E335">
        <v>4</v>
      </c>
      <c r="F335" t="str">
        <f>VLOOKUP(Table1[[#This Row],[Customer ID]],Table2[#All],2,FALSE)</f>
        <v>Vivyan Ceely</v>
      </c>
      <c r="G335" t="str">
        <f>VLOOKUP(Table1[[#This Row],[Customer ID]],Table2[#All],3,FALSE)</f>
        <v>vceely99@auda.org.au</v>
      </c>
      <c r="H335" t="str">
        <f>VLOOKUP(Table1[[#This Row],[Customer ID]],Table2[#All],4,FALSE)</f>
        <v>+1 (410) 876-8486</v>
      </c>
      <c r="I335" t="str">
        <f>VLOOKUP(Table1[[#This Row],[Customer ID]],Table2[#All],6,FALSE)</f>
        <v>Baltimore</v>
      </c>
      <c r="J335" s="1" t="str">
        <f>VLOOKUP(Table1[[#This Row],[Customer ID]],Table2[#All],7,FALSE)</f>
        <v>United States</v>
      </c>
      <c r="K335" s="1" t="str">
        <f>VLOOKUP(Table1[[#This Row],[Customer ID]],Table2[#All],9,FALSE)</f>
        <v>Yes</v>
      </c>
      <c r="L335" t="str">
        <f>VLOOKUP(Table1[[#This Row],[Product ID]],Table3[#All],2,FALSE)</f>
        <v>Rob</v>
      </c>
      <c r="M335" t="str">
        <f>VLOOKUP(Table1[[#This Row],[Product ID]],Table3[#All],3,FALSE)</f>
        <v>M</v>
      </c>
      <c r="N335">
        <f>VLOOKUP(Table1[[#This Row],[Product ID]],Table3[#All],4,FALSE)</f>
        <v>0.5</v>
      </c>
      <c r="O335">
        <f>VLOOKUP(Table1[[#This Row],[Product ID]],Table3[#All],5,FALSE)</f>
        <v>5.97</v>
      </c>
      <c r="P335">
        <f>Table1[[#This Row],[Quantity]]*Table1[[#This Row],[Unit Price]]</f>
        <v>23.88</v>
      </c>
    </row>
    <row r="336" spans="1:16" x14ac:dyDescent="0.3">
      <c r="A336" t="s">
        <v>2375</v>
      </c>
      <c r="B336" s="3">
        <v>43742</v>
      </c>
      <c r="C336" t="s">
        <v>2376</v>
      </c>
      <c r="D336" t="s">
        <v>6179</v>
      </c>
      <c r="E336">
        <v>5</v>
      </c>
      <c r="F336" t="str">
        <f>VLOOKUP(Table1[[#This Row],[Customer ID]],Table2[#All],2,FALSE)</f>
        <v>Elonore Goodings</v>
      </c>
      <c r="G336">
        <f>VLOOKUP(Table1[[#This Row],[Customer ID]],Table2[#All],3,FALSE)</f>
        <v>0</v>
      </c>
      <c r="H336">
        <f>VLOOKUP(Table1[[#This Row],[Customer ID]],Table2[#All],4,FALSE)</f>
        <v>0</v>
      </c>
      <c r="I336" t="str">
        <f>VLOOKUP(Table1[[#This Row],[Customer ID]],Table2[#All],6,FALSE)</f>
        <v>Salt Lake City</v>
      </c>
      <c r="J336" s="1" t="str">
        <f>VLOOKUP(Table1[[#This Row],[Customer ID]],Table2[#All],7,FALSE)</f>
        <v>United States</v>
      </c>
      <c r="K336" s="1" t="str">
        <f>VLOOKUP(Table1[[#This Row],[Customer ID]],Table2[#All],9,FALSE)</f>
        <v>No</v>
      </c>
      <c r="L336" t="str">
        <f>VLOOKUP(Table1[[#This Row],[Product ID]],Table3[#All],2,FALSE)</f>
        <v>Rob</v>
      </c>
      <c r="M336" t="str">
        <f>VLOOKUP(Table1[[#This Row],[Product ID]],Table3[#All],3,FALSE)</f>
        <v>L</v>
      </c>
      <c r="N336">
        <f>VLOOKUP(Table1[[#This Row],[Product ID]],Table3[#All],4,FALSE)</f>
        <v>1</v>
      </c>
      <c r="O336">
        <f>VLOOKUP(Table1[[#This Row],[Product ID]],Table3[#All],5,FALSE)</f>
        <v>11.95</v>
      </c>
      <c r="P336">
        <f>Table1[[#This Row],[Quantity]]*Table1[[#This Row],[Unit Price]]</f>
        <v>59.75</v>
      </c>
    </row>
    <row r="337" spans="1:16" x14ac:dyDescent="0.3">
      <c r="A337" t="s">
        <v>2379</v>
      </c>
      <c r="B337" s="3">
        <v>43885</v>
      </c>
      <c r="C337" t="s">
        <v>2380</v>
      </c>
      <c r="D337" t="s">
        <v>6145</v>
      </c>
      <c r="E337">
        <v>6</v>
      </c>
      <c r="F337" t="str">
        <f>VLOOKUP(Table1[[#This Row],[Customer ID]],Table2[#All],2,FALSE)</f>
        <v>Clement Vasiliev</v>
      </c>
      <c r="G337" t="str">
        <f>VLOOKUP(Table1[[#This Row],[Customer ID]],Table2[#All],3,FALSE)</f>
        <v>cvasiliev9b@discuz.net</v>
      </c>
      <c r="H337" t="str">
        <f>VLOOKUP(Table1[[#This Row],[Customer ID]],Table2[#All],4,FALSE)</f>
        <v>+1 (214) 507-8264</v>
      </c>
      <c r="I337" t="str">
        <f>VLOOKUP(Table1[[#This Row],[Customer ID]],Table2[#All],6,FALSE)</f>
        <v>Garland</v>
      </c>
      <c r="J337" s="1" t="str">
        <f>VLOOKUP(Table1[[#This Row],[Customer ID]],Table2[#All],7,FALSE)</f>
        <v>United States</v>
      </c>
      <c r="K337" s="1" t="str">
        <f>VLOOKUP(Table1[[#This Row],[Customer ID]],Table2[#All],9,FALSE)</f>
        <v>Yes</v>
      </c>
      <c r="L337" t="str">
        <f>VLOOKUP(Table1[[#This Row],[Product ID]],Table3[#All],2,FALSE)</f>
        <v>Lib</v>
      </c>
      <c r="M337" t="str">
        <f>VLOOKUP(Table1[[#This Row],[Product ID]],Table3[#All],3,FALSE)</f>
        <v>L</v>
      </c>
      <c r="N337">
        <f>VLOOKUP(Table1[[#This Row],[Product ID]],Table3[#All],4,FALSE)</f>
        <v>0.2</v>
      </c>
      <c r="O337">
        <f>VLOOKUP(Table1[[#This Row],[Product ID]],Table3[#All],5,FALSE)</f>
        <v>4.7549999999999999</v>
      </c>
      <c r="P337">
        <f>Table1[[#This Row],[Quantity]]*Table1[[#This Row],[Unit Price]]</f>
        <v>28.53</v>
      </c>
    </row>
    <row r="338" spans="1:16" x14ac:dyDescent="0.3">
      <c r="A338" t="s">
        <v>2385</v>
      </c>
      <c r="B338" s="3">
        <v>44434</v>
      </c>
      <c r="C338" t="s">
        <v>2386</v>
      </c>
      <c r="D338" t="s">
        <v>6155</v>
      </c>
      <c r="E338">
        <v>4</v>
      </c>
      <c r="F338" t="str">
        <f>VLOOKUP(Table1[[#This Row],[Customer ID]],Table2[#All],2,FALSE)</f>
        <v>Terencio O'Moylan</v>
      </c>
      <c r="G338" t="str">
        <f>VLOOKUP(Table1[[#This Row],[Customer ID]],Table2[#All],3,FALSE)</f>
        <v>tomoylan9c@liveinternet.ru</v>
      </c>
      <c r="H338" t="str">
        <f>VLOOKUP(Table1[[#This Row],[Customer ID]],Table2[#All],4,FALSE)</f>
        <v>+44 (911) 807-7254</v>
      </c>
      <c r="I338" t="str">
        <f>VLOOKUP(Table1[[#This Row],[Customer ID]],Table2[#All],6,FALSE)</f>
        <v>Church End</v>
      </c>
      <c r="J338" s="1" t="str">
        <f>VLOOKUP(Table1[[#This Row],[Customer ID]],Table2[#All],7,FALSE)</f>
        <v>United Kingdom</v>
      </c>
      <c r="K338" s="1" t="str">
        <f>VLOOKUP(Table1[[#This Row],[Customer ID]],Table2[#All],9,FALSE)</f>
        <v>No</v>
      </c>
      <c r="L338" t="str">
        <f>VLOOKUP(Table1[[#This Row],[Product ID]],Table3[#All],2,FALSE)</f>
        <v>Ara</v>
      </c>
      <c r="M338" t="str">
        <f>VLOOKUP(Table1[[#This Row],[Product ID]],Table3[#All],3,FALSE)</f>
        <v>M</v>
      </c>
      <c r="N338">
        <f>VLOOKUP(Table1[[#This Row],[Product ID]],Table3[#All],4,FALSE)</f>
        <v>1</v>
      </c>
      <c r="O338">
        <f>VLOOKUP(Table1[[#This Row],[Product ID]],Table3[#All],5,FALSE)</f>
        <v>11.25</v>
      </c>
      <c r="P338">
        <f>Table1[[#This Row],[Quantity]]*Table1[[#This Row],[Unit Price]]</f>
        <v>45</v>
      </c>
    </row>
    <row r="339" spans="1:16" x14ac:dyDescent="0.3">
      <c r="A339" t="s">
        <v>2391</v>
      </c>
      <c r="B339" s="3">
        <v>44472</v>
      </c>
      <c r="C339" t="s">
        <v>2331</v>
      </c>
      <c r="D339" t="s">
        <v>6185</v>
      </c>
      <c r="E339">
        <v>2</v>
      </c>
      <c r="F339" t="str">
        <f>VLOOKUP(Table1[[#This Row],[Customer ID]],Table2[#All],2,FALSE)</f>
        <v>Flynn Antony</v>
      </c>
      <c r="G339">
        <f>VLOOKUP(Table1[[#This Row],[Customer ID]],Table2[#All],3,FALSE)</f>
        <v>0</v>
      </c>
      <c r="H339" t="str">
        <f>VLOOKUP(Table1[[#This Row],[Customer ID]],Table2[#All],4,FALSE)</f>
        <v>+1 (205) 680-5859</v>
      </c>
      <c r="I339" t="str">
        <f>VLOOKUP(Table1[[#This Row],[Customer ID]],Table2[#All],6,FALSE)</f>
        <v>Birmingham</v>
      </c>
      <c r="J339" s="1" t="str">
        <f>VLOOKUP(Table1[[#This Row],[Customer ID]],Table2[#All],7,FALSE)</f>
        <v>United States</v>
      </c>
      <c r="K339" s="1" t="str">
        <f>VLOOKUP(Table1[[#This Row],[Customer ID]],Table2[#All],9,FALSE)</f>
        <v>No</v>
      </c>
      <c r="L339" t="str">
        <f>VLOOKUP(Table1[[#This Row],[Product ID]],Table3[#All],2,FALSE)</f>
        <v>Exc</v>
      </c>
      <c r="M339" t="str">
        <f>VLOOKUP(Table1[[#This Row],[Product ID]],Table3[#All],3,FALSE)</f>
        <v>D</v>
      </c>
      <c r="N339">
        <f>VLOOKUP(Table1[[#This Row],[Product ID]],Table3[#All],4,FALSE)</f>
        <v>2.5</v>
      </c>
      <c r="O339">
        <f>VLOOKUP(Table1[[#This Row],[Product ID]],Table3[#All],5,FALSE)</f>
        <v>27.945</v>
      </c>
      <c r="P339">
        <f>Table1[[#This Row],[Quantity]]*Table1[[#This Row],[Unit Price]]</f>
        <v>55.89</v>
      </c>
    </row>
    <row r="340" spans="1:16" x14ac:dyDescent="0.3">
      <c r="A340" t="s">
        <v>2396</v>
      </c>
      <c r="B340" s="3">
        <v>43995</v>
      </c>
      <c r="C340" t="s">
        <v>2397</v>
      </c>
      <c r="D340" t="s">
        <v>6171</v>
      </c>
      <c r="E340">
        <v>4</v>
      </c>
      <c r="F340" t="str">
        <f>VLOOKUP(Table1[[#This Row],[Customer ID]],Table2[#All],2,FALSE)</f>
        <v>Wyatan Fetherston</v>
      </c>
      <c r="G340" t="str">
        <f>VLOOKUP(Table1[[#This Row],[Customer ID]],Table2[#All],3,FALSE)</f>
        <v>wfetherston9e@constantcontact.com</v>
      </c>
      <c r="H340" t="str">
        <f>VLOOKUP(Table1[[#This Row],[Customer ID]],Table2[#All],4,FALSE)</f>
        <v>+1 (212) 724-3420</v>
      </c>
      <c r="I340" t="str">
        <f>VLOOKUP(Table1[[#This Row],[Customer ID]],Table2[#All],6,FALSE)</f>
        <v>New York City</v>
      </c>
      <c r="J340" s="1" t="str">
        <f>VLOOKUP(Table1[[#This Row],[Customer ID]],Table2[#All],7,FALSE)</f>
        <v>United States</v>
      </c>
      <c r="K340" s="1" t="str">
        <f>VLOOKUP(Table1[[#This Row],[Customer ID]],Table2[#All],9,FALSE)</f>
        <v>No</v>
      </c>
      <c r="L340" t="str">
        <f>VLOOKUP(Table1[[#This Row],[Product ID]],Table3[#All],2,FALSE)</f>
        <v>Exc</v>
      </c>
      <c r="M340" t="str">
        <f>VLOOKUP(Table1[[#This Row],[Product ID]],Table3[#All],3,FALSE)</f>
        <v>L</v>
      </c>
      <c r="N340">
        <f>VLOOKUP(Table1[[#This Row],[Product ID]],Table3[#All],4,FALSE)</f>
        <v>1</v>
      </c>
      <c r="O340">
        <f>VLOOKUP(Table1[[#This Row],[Product ID]],Table3[#All],5,FALSE)</f>
        <v>14.85</v>
      </c>
      <c r="P340">
        <f>Table1[[#This Row],[Quantity]]*Table1[[#This Row],[Unit Price]]</f>
        <v>59.4</v>
      </c>
    </row>
    <row r="341" spans="1:16" x14ac:dyDescent="0.3">
      <c r="A341" t="s">
        <v>2402</v>
      </c>
      <c r="B341" s="3">
        <v>44256</v>
      </c>
      <c r="C341" t="s">
        <v>2403</v>
      </c>
      <c r="D341" t="s">
        <v>6153</v>
      </c>
      <c r="E341">
        <v>2</v>
      </c>
      <c r="F341" t="str">
        <f>VLOOKUP(Table1[[#This Row],[Customer ID]],Table2[#All],2,FALSE)</f>
        <v>Emmaline Rasmus</v>
      </c>
      <c r="G341" t="str">
        <f>VLOOKUP(Table1[[#This Row],[Customer ID]],Table2[#All],3,FALSE)</f>
        <v>erasmus9f@techcrunch.com</v>
      </c>
      <c r="H341" t="str">
        <f>VLOOKUP(Table1[[#This Row],[Customer ID]],Table2[#All],4,FALSE)</f>
        <v>+1 (617) 830-9474</v>
      </c>
      <c r="I341" t="str">
        <f>VLOOKUP(Table1[[#This Row],[Customer ID]],Table2[#All],6,FALSE)</f>
        <v>Boston</v>
      </c>
      <c r="J341" s="1" t="str">
        <f>VLOOKUP(Table1[[#This Row],[Customer ID]],Table2[#All],7,FALSE)</f>
        <v>United States</v>
      </c>
      <c r="K341" s="1" t="str">
        <f>VLOOKUP(Table1[[#This Row],[Customer ID]],Table2[#All],9,FALSE)</f>
        <v>Yes</v>
      </c>
      <c r="L341" t="str">
        <f>VLOOKUP(Table1[[#This Row],[Product ID]],Table3[#All],2,FALSE)</f>
        <v>Exc</v>
      </c>
      <c r="M341" t="str">
        <f>VLOOKUP(Table1[[#This Row],[Product ID]],Table3[#All],3,FALSE)</f>
        <v>D</v>
      </c>
      <c r="N341">
        <f>VLOOKUP(Table1[[#This Row],[Product ID]],Table3[#All],4,FALSE)</f>
        <v>0.2</v>
      </c>
      <c r="O341">
        <f>VLOOKUP(Table1[[#This Row],[Product ID]],Table3[#All],5,FALSE)</f>
        <v>3.645</v>
      </c>
      <c r="P341">
        <f>Table1[[#This Row],[Quantity]]*Table1[[#This Row],[Unit Price]]</f>
        <v>7.29</v>
      </c>
    </row>
    <row r="342" spans="1:16" x14ac:dyDescent="0.3">
      <c r="A342" t="s">
        <v>2408</v>
      </c>
      <c r="B342" s="3">
        <v>43528</v>
      </c>
      <c r="C342" t="s">
        <v>2409</v>
      </c>
      <c r="D342" t="s">
        <v>6144</v>
      </c>
      <c r="E342">
        <v>1</v>
      </c>
      <c r="F342" t="str">
        <f>VLOOKUP(Table1[[#This Row],[Customer ID]],Table2[#All],2,FALSE)</f>
        <v>Wesley Giorgioni</v>
      </c>
      <c r="G342" t="str">
        <f>VLOOKUP(Table1[[#This Row],[Customer ID]],Table2[#All],3,FALSE)</f>
        <v>wgiorgioni9g@wikipedia.org</v>
      </c>
      <c r="H342" t="str">
        <f>VLOOKUP(Table1[[#This Row],[Customer ID]],Table2[#All],4,FALSE)</f>
        <v>+1 (415) 960-7198</v>
      </c>
      <c r="I342" t="str">
        <f>VLOOKUP(Table1[[#This Row],[Customer ID]],Table2[#All],6,FALSE)</f>
        <v>San Francisco</v>
      </c>
      <c r="J342" s="1" t="str">
        <f>VLOOKUP(Table1[[#This Row],[Customer ID]],Table2[#All],7,FALSE)</f>
        <v>United States</v>
      </c>
      <c r="K342" s="1" t="str">
        <f>VLOOKUP(Table1[[#This Row],[Customer ID]],Table2[#All],9,FALSE)</f>
        <v>Yes</v>
      </c>
      <c r="L342" t="str">
        <f>VLOOKUP(Table1[[#This Row],[Product ID]],Table3[#All],2,FALSE)</f>
        <v>Exc</v>
      </c>
      <c r="M342" t="str">
        <f>VLOOKUP(Table1[[#This Row],[Product ID]],Table3[#All],3,FALSE)</f>
        <v>D</v>
      </c>
      <c r="N342">
        <f>VLOOKUP(Table1[[#This Row],[Product ID]],Table3[#All],4,FALSE)</f>
        <v>0.5</v>
      </c>
      <c r="O342">
        <f>VLOOKUP(Table1[[#This Row],[Product ID]],Table3[#All],5,FALSE)</f>
        <v>7.29</v>
      </c>
      <c r="P342">
        <f>Table1[[#This Row],[Quantity]]*Table1[[#This Row],[Unit Price]]</f>
        <v>7.29</v>
      </c>
    </row>
    <row r="343" spans="1:16" x14ac:dyDescent="0.3">
      <c r="A343" t="s">
        <v>2414</v>
      </c>
      <c r="B343" s="3">
        <v>43751</v>
      </c>
      <c r="C343" t="s">
        <v>2415</v>
      </c>
      <c r="D343" t="s">
        <v>6176</v>
      </c>
      <c r="E343">
        <v>2</v>
      </c>
      <c r="F343" t="str">
        <f>VLOOKUP(Table1[[#This Row],[Customer ID]],Table2[#All],2,FALSE)</f>
        <v>Lucienne Scargle</v>
      </c>
      <c r="G343" t="str">
        <f>VLOOKUP(Table1[[#This Row],[Customer ID]],Table2[#All],3,FALSE)</f>
        <v>lscargle9h@myspace.com</v>
      </c>
      <c r="H343" t="str">
        <f>VLOOKUP(Table1[[#This Row],[Customer ID]],Table2[#All],4,FALSE)</f>
        <v>+1 (317) 136-7045</v>
      </c>
      <c r="I343" t="str">
        <f>VLOOKUP(Table1[[#This Row],[Customer ID]],Table2[#All],6,FALSE)</f>
        <v>Indianapolis</v>
      </c>
      <c r="J343" s="1" t="str">
        <f>VLOOKUP(Table1[[#This Row],[Customer ID]],Table2[#All],7,FALSE)</f>
        <v>United States</v>
      </c>
      <c r="K343" s="1" t="str">
        <f>VLOOKUP(Table1[[#This Row],[Customer ID]],Table2[#All],9,FALSE)</f>
        <v>No</v>
      </c>
      <c r="L343" t="str">
        <f>VLOOKUP(Table1[[#This Row],[Product ID]],Table3[#All],2,FALSE)</f>
        <v>Exc</v>
      </c>
      <c r="M343" t="str">
        <f>VLOOKUP(Table1[[#This Row],[Product ID]],Table3[#All],3,FALSE)</f>
        <v>L</v>
      </c>
      <c r="N343">
        <f>VLOOKUP(Table1[[#This Row],[Product ID]],Table3[#All],4,FALSE)</f>
        <v>0.5</v>
      </c>
      <c r="O343">
        <f>VLOOKUP(Table1[[#This Row],[Product ID]],Table3[#All],5,FALSE)</f>
        <v>8.91</v>
      </c>
      <c r="P343">
        <f>Table1[[#This Row],[Quantity]]*Table1[[#This Row],[Unit Price]]</f>
        <v>17.82</v>
      </c>
    </row>
    <row r="344" spans="1:16" x14ac:dyDescent="0.3">
      <c r="A344" t="s">
        <v>2414</v>
      </c>
      <c r="B344" s="3">
        <v>43751</v>
      </c>
      <c r="C344" t="s">
        <v>2415</v>
      </c>
      <c r="D344" t="s">
        <v>6169</v>
      </c>
      <c r="E344">
        <v>5</v>
      </c>
      <c r="F344" t="str">
        <f>VLOOKUP(Table1[[#This Row],[Customer ID]],Table2[#All],2,FALSE)</f>
        <v>Lucienne Scargle</v>
      </c>
      <c r="G344" t="str">
        <f>VLOOKUP(Table1[[#This Row],[Customer ID]],Table2[#All],3,FALSE)</f>
        <v>lscargle9h@myspace.com</v>
      </c>
      <c r="H344" t="str">
        <f>VLOOKUP(Table1[[#This Row],[Customer ID]],Table2[#All],4,FALSE)</f>
        <v>+1 (317) 136-7045</v>
      </c>
      <c r="I344" t="str">
        <f>VLOOKUP(Table1[[#This Row],[Customer ID]],Table2[#All],6,FALSE)</f>
        <v>Indianapolis</v>
      </c>
      <c r="J344" s="1" t="str">
        <f>VLOOKUP(Table1[[#This Row],[Customer ID]],Table2[#All],7,FALSE)</f>
        <v>United States</v>
      </c>
      <c r="K344" s="1" t="str">
        <f>VLOOKUP(Table1[[#This Row],[Customer ID]],Table2[#All],9,FALSE)</f>
        <v>No</v>
      </c>
      <c r="L344" t="str">
        <f>VLOOKUP(Table1[[#This Row],[Product ID]],Table3[#All],2,FALSE)</f>
        <v>Lib</v>
      </c>
      <c r="M344" t="str">
        <f>VLOOKUP(Table1[[#This Row],[Product ID]],Table3[#All],3,FALSE)</f>
        <v>D</v>
      </c>
      <c r="N344">
        <f>VLOOKUP(Table1[[#This Row],[Product ID]],Table3[#All],4,FALSE)</f>
        <v>0.5</v>
      </c>
      <c r="O344">
        <f>VLOOKUP(Table1[[#This Row],[Product ID]],Table3[#All],5,FALSE)</f>
        <v>7.77</v>
      </c>
      <c r="P344">
        <f>Table1[[#This Row],[Quantity]]*Table1[[#This Row],[Unit Price]]</f>
        <v>38.849999999999994</v>
      </c>
    </row>
    <row r="345" spans="1:16" x14ac:dyDescent="0.3">
      <c r="A345" t="s">
        <v>2424</v>
      </c>
      <c r="B345" s="3">
        <v>43692</v>
      </c>
      <c r="C345" t="s">
        <v>2425</v>
      </c>
      <c r="D345" t="s">
        <v>6172</v>
      </c>
      <c r="E345">
        <v>6</v>
      </c>
      <c r="F345" t="str">
        <f>VLOOKUP(Table1[[#This Row],[Customer ID]],Table2[#All],2,FALSE)</f>
        <v>Noam Climance</v>
      </c>
      <c r="G345" t="str">
        <f>VLOOKUP(Table1[[#This Row],[Customer ID]],Table2[#All],3,FALSE)</f>
        <v>nclimance9j@europa.eu</v>
      </c>
      <c r="H345">
        <f>VLOOKUP(Table1[[#This Row],[Customer ID]],Table2[#All],4,FALSE)</f>
        <v>0</v>
      </c>
      <c r="I345" t="str">
        <f>VLOOKUP(Table1[[#This Row],[Customer ID]],Table2[#All],6,FALSE)</f>
        <v>Seattle</v>
      </c>
      <c r="J345" s="1" t="str">
        <f>VLOOKUP(Table1[[#This Row],[Customer ID]],Table2[#All],7,FALSE)</f>
        <v>United States</v>
      </c>
      <c r="K345" s="1" t="str">
        <f>VLOOKUP(Table1[[#This Row],[Customer ID]],Table2[#All],9,FALSE)</f>
        <v>No</v>
      </c>
      <c r="L345" t="str">
        <f>VLOOKUP(Table1[[#This Row],[Product ID]],Table3[#All],2,FALSE)</f>
        <v>Rob</v>
      </c>
      <c r="M345" t="str">
        <f>VLOOKUP(Table1[[#This Row],[Product ID]],Table3[#All],3,FALSE)</f>
        <v>D</v>
      </c>
      <c r="N345">
        <f>VLOOKUP(Table1[[#This Row],[Product ID]],Table3[#All],4,FALSE)</f>
        <v>0.5</v>
      </c>
      <c r="O345">
        <f>VLOOKUP(Table1[[#This Row],[Product ID]],Table3[#All],5,FALSE)</f>
        <v>5.3699999999999992</v>
      </c>
      <c r="P345">
        <f>Table1[[#This Row],[Quantity]]*Table1[[#This Row],[Unit Price]]</f>
        <v>32.22</v>
      </c>
    </row>
    <row r="346" spans="1:16" x14ac:dyDescent="0.3">
      <c r="A346" t="s">
        <v>2429</v>
      </c>
      <c r="B346" s="3">
        <v>44529</v>
      </c>
      <c r="C346" t="s">
        <v>2430</v>
      </c>
      <c r="D346" t="s">
        <v>6138</v>
      </c>
      <c r="E346">
        <v>2</v>
      </c>
      <c r="F346" t="str">
        <f>VLOOKUP(Table1[[#This Row],[Customer ID]],Table2[#All],2,FALSE)</f>
        <v>Catarina Donn</v>
      </c>
      <c r="G346">
        <f>VLOOKUP(Table1[[#This Row],[Customer ID]],Table2[#All],3,FALSE)</f>
        <v>0</v>
      </c>
      <c r="H346" t="str">
        <f>VLOOKUP(Table1[[#This Row],[Customer ID]],Table2[#All],4,FALSE)</f>
        <v>+353 (950) 306-4776</v>
      </c>
      <c r="I346" t="str">
        <f>VLOOKUP(Table1[[#This Row],[Customer ID]],Table2[#All],6,FALSE)</f>
        <v>Dunmanway</v>
      </c>
      <c r="J346" s="1" t="str">
        <f>VLOOKUP(Table1[[#This Row],[Customer ID]],Table2[#All],7,FALSE)</f>
        <v>Ireland</v>
      </c>
      <c r="K346" s="1" t="str">
        <f>VLOOKUP(Table1[[#This Row],[Customer ID]],Table2[#All],9,FALSE)</f>
        <v>Yes</v>
      </c>
      <c r="L346" t="str">
        <f>VLOOKUP(Table1[[#This Row],[Product ID]],Table3[#All],2,FALSE)</f>
        <v>Rob</v>
      </c>
      <c r="M346" t="str">
        <f>VLOOKUP(Table1[[#This Row],[Product ID]],Table3[#All],3,FALSE)</f>
        <v>M</v>
      </c>
      <c r="N346">
        <f>VLOOKUP(Table1[[#This Row],[Product ID]],Table3[#All],4,FALSE)</f>
        <v>1</v>
      </c>
      <c r="O346">
        <f>VLOOKUP(Table1[[#This Row],[Product ID]],Table3[#All],5,FALSE)</f>
        <v>9.9499999999999993</v>
      </c>
      <c r="P346">
        <f>Table1[[#This Row],[Quantity]]*Table1[[#This Row],[Unit Price]]</f>
        <v>19.899999999999999</v>
      </c>
    </row>
    <row r="347" spans="1:16" x14ac:dyDescent="0.3">
      <c r="A347" t="s">
        <v>2434</v>
      </c>
      <c r="B347" s="3">
        <v>43849</v>
      </c>
      <c r="C347" t="s">
        <v>2435</v>
      </c>
      <c r="D347" t="s">
        <v>6179</v>
      </c>
      <c r="E347">
        <v>5</v>
      </c>
      <c r="F347" t="str">
        <f>VLOOKUP(Table1[[#This Row],[Customer ID]],Table2[#All],2,FALSE)</f>
        <v>Ameline Snazle</v>
      </c>
      <c r="G347" t="str">
        <f>VLOOKUP(Table1[[#This Row],[Customer ID]],Table2[#All],3,FALSE)</f>
        <v>asnazle9l@oracle.com</v>
      </c>
      <c r="H347" t="str">
        <f>VLOOKUP(Table1[[#This Row],[Customer ID]],Table2[#All],4,FALSE)</f>
        <v>+1 (334) 193-6359</v>
      </c>
      <c r="I347" t="str">
        <f>VLOOKUP(Table1[[#This Row],[Customer ID]],Table2[#All],6,FALSE)</f>
        <v>Montgomery</v>
      </c>
      <c r="J347" s="1" t="str">
        <f>VLOOKUP(Table1[[#This Row],[Customer ID]],Table2[#All],7,FALSE)</f>
        <v>United States</v>
      </c>
      <c r="K347" s="1" t="str">
        <f>VLOOKUP(Table1[[#This Row],[Customer ID]],Table2[#All],9,FALSE)</f>
        <v>No</v>
      </c>
      <c r="L347" t="str">
        <f>VLOOKUP(Table1[[#This Row],[Product ID]],Table3[#All],2,FALSE)</f>
        <v>Rob</v>
      </c>
      <c r="M347" t="str">
        <f>VLOOKUP(Table1[[#This Row],[Product ID]],Table3[#All],3,FALSE)</f>
        <v>L</v>
      </c>
      <c r="N347">
        <f>VLOOKUP(Table1[[#This Row],[Product ID]],Table3[#All],4,FALSE)</f>
        <v>1</v>
      </c>
      <c r="O347">
        <f>VLOOKUP(Table1[[#This Row],[Product ID]],Table3[#All],5,FALSE)</f>
        <v>11.95</v>
      </c>
      <c r="P347">
        <f>Table1[[#This Row],[Quantity]]*Table1[[#This Row],[Unit Price]]</f>
        <v>59.75</v>
      </c>
    </row>
    <row r="348" spans="1:16" x14ac:dyDescent="0.3">
      <c r="A348" t="s">
        <v>2440</v>
      </c>
      <c r="B348" s="3">
        <v>44344</v>
      </c>
      <c r="C348" t="s">
        <v>2441</v>
      </c>
      <c r="D348" t="s">
        <v>6180</v>
      </c>
      <c r="E348">
        <v>3</v>
      </c>
      <c r="F348" t="str">
        <f>VLOOKUP(Table1[[#This Row],[Customer ID]],Table2[#All],2,FALSE)</f>
        <v>Rebeka Worg</v>
      </c>
      <c r="G348" t="str">
        <f>VLOOKUP(Table1[[#This Row],[Customer ID]],Table2[#All],3,FALSE)</f>
        <v>rworg9m@arstechnica.com</v>
      </c>
      <c r="H348" t="str">
        <f>VLOOKUP(Table1[[#This Row],[Customer ID]],Table2[#All],4,FALSE)</f>
        <v>+1 (214) 985-2470</v>
      </c>
      <c r="I348" t="str">
        <f>VLOOKUP(Table1[[#This Row],[Customer ID]],Table2[#All],6,FALSE)</f>
        <v>Dallas</v>
      </c>
      <c r="J348" s="1" t="str">
        <f>VLOOKUP(Table1[[#This Row],[Customer ID]],Table2[#All],7,FALSE)</f>
        <v>United States</v>
      </c>
      <c r="K348" s="1" t="str">
        <f>VLOOKUP(Table1[[#This Row],[Customer ID]],Table2[#All],9,FALSE)</f>
        <v>Yes</v>
      </c>
      <c r="L348" t="str">
        <f>VLOOKUP(Table1[[#This Row],[Product ID]],Table3[#All],2,FALSE)</f>
        <v>Ara</v>
      </c>
      <c r="M348" t="str">
        <f>VLOOKUP(Table1[[#This Row],[Product ID]],Table3[#All],3,FALSE)</f>
        <v>L</v>
      </c>
      <c r="N348">
        <f>VLOOKUP(Table1[[#This Row],[Product ID]],Table3[#All],4,FALSE)</f>
        <v>0.5</v>
      </c>
      <c r="O348">
        <f>VLOOKUP(Table1[[#This Row],[Product ID]],Table3[#All],5,FALSE)</f>
        <v>7.77</v>
      </c>
      <c r="P348">
        <f>Table1[[#This Row],[Quantity]]*Table1[[#This Row],[Unit Price]]</f>
        <v>23.31</v>
      </c>
    </row>
    <row r="349" spans="1:16" x14ac:dyDescent="0.3">
      <c r="A349" t="s">
        <v>2446</v>
      </c>
      <c r="B349" s="3">
        <v>44576</v>
      </c>
      <c r="C349" t="s">
        <v>2447</v>
      </c>
      <c r="D349" t="s">
        <v>6162</v>
      </c>
      <c r="E349">
        <v>3</v>
      </c>
      <c r="F349" t="str">
        <f>VLOOKUP(Table1[[#This Row],[Customer ID]],Table2[#All],2,FALSE)</f>
        <v>Lewes Danes</v>
      </c>
      <c r="G349" t="str">
        <f>VLOOKUP(Table1[[#This Row],[Customer ID]],Table2[#All],3,FALSE)</f>
        <v>ldanes9n@umn.edu</v>
      </c>
      <c r="H349" t="str">
        <f>VLOOKUP(Table1[[#This Row],[Customer ID]],Table2[#All],4,FALSE)</f>
        <v>+1 (785) 398-5129</v>
      </c>
      <c r="I349" t="str">
        <f>VLOOKUP(Table1[[#This Row],[Customer ID]],Table2[#All],6,FALSE)</f>
        <v>Topeka</v>
      </c>
      <c r="J349" s="1" t="str">
        <f>VLOOKUP(Table1[[#This Row],[Customer ID]],Table2[#All],7,FALSE)</f>
        <v>United States</v>
      </c>
      <c r="K349" s="1" t="str">
        <f>VLOOKUP(Table1[[#This Row],[Customer ID]],Table2[#All],9,FALSE)</f>
        <v>No</v>
      </c>
      <c r="L349" t="str">
        <f>VLOOKUP(Table1[[#This Row],[Product ID]],Table3[#All],2,FALSE)</f>
        <v>Lib</v>
      </c>
      <c r="M349" t="str">
        <f>VLOOKUP(Table1[[#This Row],[Product ID]],Table3[#All],3,FALSE)</f>
        <v>M</v>
      </c>
      <c r="N349">
        <f>VLOOKUP(Table1[[#This Row],[Product ID]],Table3[#All],4,FALSE)</f>
        <v>1</v>
      </c>
      <c r="O349">
        <f>VLOOKUP(Table1[[#This Row],[Product ID]],Table3[#All],5,FALSE)</f>
        <v>14.55</v>
      </c>
      <c r="P349">
        <f>Table1[[#This Row],[Quantity]]*Table1[[#This Row],[Unit Price]]</f>
        <v>43.650000000000006</v>
      </c>
    </row>
    <row r="350" spans="1:16" x14ac:dyDescent="0.3">
      <c r="A350" t="s">
        <v>2452</v>
      </c>
      <c r="B350" s="3">
        <v>43803</v>
      </c>
      <c r="C350" t="s">
        <v>2453</v>
      </c>
      <c r="D350" t="s">
        <v>6148</v>
      </c>
      <c r="E350">
        <v>6</v>
      </c>
      <c r="F350" t="str">
        <f>VLOOKUP(Table1[[#This Row],[Customer ID]],Table2[#All],2,FALSE)</f>
        <v>Shelli Keynd</v>
      </c>
      <c r="G350" t="str">
        <f>VLOOKUP(Table1[[#This Row],[Customer ID]],Table2[#All],3,FALSE)</f>
        <v>skeynd9o@narod.ru</v>
      </c>
      <c r="H350" t="str">
        <f>VLOOKUP(Table1[[#This Row],[Customer ID]],Table2[#All],4,FALSE)</f>
        <v>+1 (903) 299-3053</v>
      </c>
      <c r="I350" t="str">
        <f>VLOOKUP(Table1[[#This Row],[Customer ID]],Table2[#All],6,FALSE)</f>
        <v>Tyler</v>
      </c>
      <c r="J350" s="1" t="str">
        <f>VLOOKUP(Table1[[#This Row],[Customer ID]],Table2[#All],7,FALSE)</f>
        <v>United States</v>
      </c>
      <c r="K350" s="1" t="str">
        <f>VLOOKUP(Table1[[#This Row],[Customer ID]],Table2[#All],9,FALSE)</f>
        <v>No</v>
      </c>
      <c r="L350" t="str">
        <f>VLOOKUP(Table1[[#This Row],[Product ID]],Table3[#All],2,FALSE)</f>
        <v>Exc</v>
      </c>
      <c r="M350" t="str">
        <f>VLOOKUP(Table1[[#This Row],[Product ID]],Table3[#All],3,FALSE)</f>
        <v>L</v>
      </c>
      <c r="N350">
        <f>VLOOKUP(Table1[[#This Row],[Product ID]],Table3[#All],4,FALSE)</f>
        <v>2.5</v>
      </c>
      <c r="O350">
        <f>VLOOKUP(Table1[[#This Row],[Product ID]],Table3[#All],5,FALSE)</f>
        <v>34.154999999999994</v>
      </c>
      <c r="P350">
        <f>Table1[[#This Row],[Quantity]]*Table1[[#This Row],[Unit Price]]</f>
        <v>204.92999999999995</v>
      </c>
    </row>
    <row r="351" spans="1:16" x14ac:dyDescent="0.3">
      <c r="A351" t="s">
        <v>2458</v>
      </c>
      <c r="B351" s="3">
        <v>44743</v>
      </c>
      <c r="C351" t="s">
        <v>2459</v>
      </c>
      <c r="D351" t="s">
        <v>6178</v>
      </c>
      <c r="E351">
        <v>4</v>
      </c>
      <c r="F351" t="str">
        <f>VLOOKUP(Table1[[#This Row],[Customer ID]],Table2[#All],2,FALSE)</f>
        <v>Dell Daveridge</v>
      </c>
      <c r="G351" t="str">
        <f>VLOOKUP(Table1[[#This Row],[Customer ID]],Table2[#All],3,FALSE)</f>
        <v>ddaveridge9p@arstechnica.com</v>
      </c>
      <c r="H351" t="str">
        <f>VLOOKUP(Table1[[#This Row],[Customer ID]],Table2[#All],4,FALSE)</f>
        <v>+1 (213) 474-2139</v>
      </c>
      <c r="I351" t="str">
        <f>VLOOKUP(Table1[[#This Row],[Customer ID]],Table2[#All],6,FALSE)</f>
        <v>Los Angeles</v>
      </c>
      <c r="J351" s="1" t="str">
        <f>VLOOKUP(Table1[[#This Row],[Customer ID]],Table2[#All],7,FALSE)</f>
        <v>United States</v>
      </c>
      <c r="K351" s="1" t="str">
        <f>VLOOKUP(Table1[[#This Row],[Customer ID]],Table2[#All],9,FALSE)</f>
        <v>No</v>
      </c>
      <c r="L351" t="str">
        <f>VLOOKUP(Table1[[#This Row],[Product ID]],Table3[#All],2,FALSE)</f>
        <v>Rob</v>
      </c>
      <c r="M351" t="str">
        <f>VLOOKUP(Table1[[#This Row],[Product ID]],Table3[#All],3,FALSE)</f>
        <v>L</v>
      </c>
      <c r="N351">
        <f>VLOOKUP(Table1[[#This Row],[Product ID]],Table3[#All],4,FALSE)</f>
        <v>0.2</v>
      </c>
      <c r="O351">
        <f>VLOOKUP(Table1[[#This Row],[Product ID]],Table3[#All],5,FALSE)</f>
        <v>3.5849999999999995</v>
      </c>
      <c r="P351">
        <f>Table1[[#This Row],[Quantity]]*Table1[[#This Row],[Unit Price]]</f>
        <v>14.339999999999998</v>
      </c>
    </row>
    <row r="352" spans="1:16" x14ac:dyDescent="0.3">
      <c r="A352" t="s">
        <v>2464</v>
      </c>
      <c r="B352" s="3">
        <v>43592</v>
      </c>
      <c r="C352" t="s">
        <v>2465</v>
      </c>
      <c r="D352" t="s">
        <v>6158</v>
      </c>
      <c r="E352">
        <v>4</v>
      </c>
      <c r="F352" t="str">
        <f>VLOOKUP(Table1[[#This Row],[Customer ID]],Table2[#All],2,FALSE)</f>
        <v>Joshuah Awdry</v>
      </c>
      <c r="G352" t="str">
        <f>VLOOKUP(Table1[[#This Row],[Customer ID]],Table2[#All],3,FALSE)</f>
        <v>jawdry9q@utexas.edu</v>
      </c>
      <c r="H352" t="str">
        <f>VLOOKUP(Table1[[#This Row],[Customer ID]],Table2[#All],4,FALSE)</f>
        <v>+1 (318) 747-7610</v>
      </c>
      <c r="I352" t="str">
        <f>VLOOKUP(Table1[[#This Row],[Customer ID]],Table2[#All],6,FALSE)</f>
        <v>Shreveport</v>
      </c>
      <c r="J352" s="1" t="str">
        <f>VLOOKUP(Table1[[#This Row],[Customer ID]],Table2[#All],7,FALSE)</f>
        <v>United States</v>
      </c>
      <c r="K352" s="1" t="str">
        <f>VLOOKUP(Table1[[#This Row],[Customer ID]],Table2[#All],9,FALSE)</f>
        <v>No</v>
      </c>
      <c r="L352" t="str">
        <f>VLOOKUP(Table1[[#This Row],[Product ID]],Table3[#All],2,FALSE)</f>
        <v>Ara</v>
      </c>
      <c r="M352" t="str">
        <f>VLOOKUP(Table1[[#This Row],[Product ID]],Table3[#All],3,FALSE)</f>
        <v>D</v>
      </c>
      <c r="N352">
        <f>VLOOKUP(Table1[[#This Row],[Product ID]],Table3[#All],4,FALSE)</f>
        <v>0.5</v>
      </c>
      <c r="O352">
        <f>VLOOKUP(Table1[[#This Row],[Product ID]],Table3[#All],5,FALSE)</f>
        <v>5.97</v>
      </c>
      <c r="P352">
        <f>Table1[[#This Row],[Quantity]]*Table1[[#This Row],[Unit Price]]</f>
        <v>23.88</v>
      </c>
    </row>
    <row r="353" spans="1:16" x14ac:dyDescent="0.3">
      <c r="A353" t="s">
        <v>2470</v>
      </c>
      <c r="B353" s="3">
        <v>44066</v>
      </c>
      <c r="C353" t="s">
        <v>2471</v>
      </c>
      <c r="D353" t="s">
        <v>6155</v>
      </c>
      <c r="E353">
        <v>2</v>
      </c>
      <c r="F353" t="str">
        <f>VLOOKUP(Table1[[#This Row],[Customer ID]],Table2[#All],2,FALSE)</f>
        <v>Ethel Ryles</v>
      </c>
      <c r="G353" t="str">
        <f>VLOOKUP(Table1[[#This Row],[Customer ID]],Table2[#All],3,FALSE)</f>
        <v>eryles9r@fastcompany.com</v>
      </c>
      <c r="H353" t="str">
        <f>VLOOKUP(Table1[[#This Row],[Customer ID]],Table2[#All],4,FALSE)</f>
        <v>+1 (208) 760-1705</v>
      </c>
      <c r="I353" t="str">
        <f>VLOOKUP(Table1[[#This Row],[Customer ID]],Table2[#All],6,FALSE)</f>
        <v>Boise</v>
      </c>
      <c r="J353" s="1" t="str">
        <f>VLOOKUP(Table1[[#This Row],[Customer ID]],Table2[#All],7,FALSE)</f>
        <v>United States</v>
      </c>
      <c r="K353" s="1" t="str">
        <f>VLOOKUP(Table1[[#This Row],[Customer ID]],Table2[#All],9,FALSE)</f>
        <v>No</v>
      </c>
      <c r="L353" t="str">
        <f>VLOOKUP(Table1[[#This Row],[Product ID]],Table3[#All],2,FALSE)</f>
        <v>Ara</v>
      </c>
      <c r="M353" t="str">
        <f>VLOOKUP(Table1[[#This Row],[Product ID]],Table3[#All],3,FALSE)</f>
        <v>M</v>
      </c>
      <c r="N353">
        <f>VLOOKUP(Table1[[#This Row],[Product ID]],Table3[#All],4,FALSE)</f>
        <v>1</v>
      </c>
      <c r="O353">
        <f>VLOOKUP(Table1[[#This Row],[Product ID]],Table3[#All],5,FALSE)</f>
        <v>11.25</v>
      </c>
      <c r="P353">
        <f>Table1[[#This Row],[Quantity]]*Table1[[#This Row],[Unit Price]]</f>
        <v>22.5</v>
      </c>
    </row>
    <row r="354" spans="1:16" x14ac:dyDescent="0.3">
      <c r="A354" t="s">
        <v>2476</v>
      </c>
      <c r="B354" s="3">
        <v>43984</v>
      </c>
      <c r="C354" t="s">
        <v>2331</v>
      </c>
      <c r="D354" t="s">
        <v>6144</v>
      </c>
      <c r="E354">
        <v>5</v>
      </c>
      <c r="F354" t="str">
        <f>VLOOKUP(Table1[[#This Row],[Customer ID]],Table2[#All],2,FALSE)</f>
        <v>Flynn Antony</v>
      </c>
      <c r="G354">
        <f>VLOOKUP(Table1[[#This Row],[Customer ID]],Table2[#All],3,FALSE)</f>
        <v>0</v>
      </c>
      <c r="H354" t="str">
        <f>VLOOKUP(Table1[[#This Row],[Customer ID]],Table2[#All],4,FALSE)</f>
        <v>+1 (205) 680-5859</v>
      </c>
      <c r="I354" t="str">
        <f>VLOOKUP(Table1[[#This Row],[Customer ID]],Table2[#All],6,FALSE)</f>
        <v>Birmingham</v>
      </c>
      <c r="J354" s="1" t="str">
        <f>VLOOKUP(Table1[[#This Row],[Customer ID]],Table2[#All],7,FALSE)</f>
        <v>United States</v>
      </c>
      <c r="K354" s="1" t="str">
        <f>VLOOKUP(Table1[[#This Row],[Customer ID]],Table2[#All],9,FALSE)</f>
        <v>No</v>
      </c>
      <c r="L354" t="str">
        <f>VLOOKUP(Table1[[#This Row],[Product ID]],Table3[#All],2,FALSE)</f>
        <v>Exc</v>
      </c>
      <c r="M354" t="str">
        <f>VLOOKUP(Table1[[#This Row],[Product ID]],Table3[#All],3,FALSE)</f>
        <v>D</v>
      </c>
      <c r="N354">
        <f>VLOOKUP(Table1[[#This Row],[Product ID]],Table3[#All],4,FALSE)</f>
        <v>0.5</v>
      </c>
      <c r="O354">
        <f>VLOOKUP(Table1[[#This Row],[Product ID]],Table3[#All],5,FALSE)</f>
        <v>7.29</v>
      </c>
      <c r="P354">
        <f>Table1[[#This Row],[Quantity]]*Table1[[#This Row],[Unit Price]]</f>
        <v>36.450000000000003</v>
      </c>
    </row>
    <row r="355" spans="1:16" x14ac:dyDescent="0.3">
      <c r="A355" t="s">
        <v>2482</v>
      </c>
      <c r="B355" s="3">
        <v>43860</v>
      </c>
      <c r="C355" t="s">
        <v>2483</v>
      </c>
      <c r="D355" t="s">
        <v>6157</v>
      </c>
      <c r="E355">
        <v>4</v>
      </c>
      <c r="F355" t="str">
        <f>VLOOKUP(Table1[[#This Row],[Customer ID]],Table2[#All],2,FALSE)</f>
        <v>Maitilde Boxill</v>
      </c>
      <c r="G355">
        <f>VLOOKUP(Table1[[#This Row],[Customer ID]],Table2[#All],3,FALSE)</f>
        <v>0</v>
      </c>
      <c r="H355" t="str">
        <f>VLOOKUP(Table1[[#This Row],[Customer ID]],Table2[#All],4,FALSE)</f>
        <v>+1 (334) 191-0127</v>
      </c>
      <c r="I355" t="str">
        <f>VLOOKUP(Table1[[#This Row],[Customer ID]],Table2[#All],6,FALSE)</f>
        <v>Montgomery</v>
      </c>
      <c r="J355" s="1" t="str">
        <f>VLOOKUP(Table1[[#This Row],[Customer ID]],Table2[#All],7,FALSE)</f>
        <v>United States</v>
      </c>
      <c r="K355" s="1" t="str">
        <f>VLOOKUP(Table1[[#This Row],[Customer ID]],Table2[#All],9,FALSE)</f>
        <v>Yes</v>
      </c>
      <c r="L355" t="str">
        <f>VLOOKUP(Table1[[#This Row],[Product ID]],Table3[#All],2,FALSE)</f>
        <v>Ara</v>
      </c>
      <c r="M355" t="str">
        <f>VLOOKUP(Table1[[#This Row],[Product ID]],Table3[#All],3,FALSE)</f>
        <v>M</v>
      </c>
      <c r="N355">
        <f>VLOOKUP(Table1[[#This Row],[Product ID]],Table3[#All],4,FALSE)</f>
        <v>0.5</v>
      </c>
      <c r="O355">
        <f>VLOOKUP(Table1[[#This Row],[Product ID]],Table3[#All],5,FALSE)</f>
        <v>6.75</v>
      </c>
      <c r="P355">
        <f>Table1[[#This Row],[Quantity]]*Table1[[#This Row],[Unit Price]]</f>
        <v>27</v>
      </c>
    </row>
    <row r="356" spans="1:16" x14ac:dyDescent="0.3">
      <c r="A356" t="s">
        <v>2487</v>
      </c>
      <c r="B356" s="3">
        <v>43876</v>
      </c>
      <c r="C356" t="s">
        <v>2488</v>
      </c>
      <c r="D356" t="s">
        <v>6175</v>
      </c>
      <c r="E356">
        <v>6</v>
      </c>
      <c r="F356" t="str">
        <f>VLOOKUP(Table1[[#This Row],[Customer ID]],Table2[#All],2,FALSE)</f>
        <v>Jodee Caldicott</v>
      </c>
      <c r="G356" t="str">
        <f>VLOOKUP(Table1[[#This Row],[Customer ID]],Table2[#All],3,FALSE)</f>
        <v>jcaldicott9u@usda.gov</v>
      </c>
      <c r="H356">
        <f>VLOOKUP(Table1[[#This Row],[Customer ID]],Table2[#All],4,FALSE)</f>
        <v>0</v>
      </c>
      <c r="I356" t="str">
        <f>VLOOKUP(Table1[[#This Row],[Customer ID]],Table2[#All],6,FALSE)</f>
        <v>Fort Pierce</v>
      </c>
      <c r="J356" s="1" t="str">
        <f>VLOOKUP(Table1[[#This Row],[Customer ID]],Table2[#All],7,FALSE)</f>
        <v>United States</v>
      </c>
      <c r="K356" s="1" t="str">
        <f>VLOOKUP(Table1[[#This Row],[Customer ID]],Table2[#All],9,FALSE)</f>
        <v>No</v>
      </c>
      <c r="L356" t="str">
        <f>VLOOKUP(Table1[[#This Row],[Product ID]],Table3[#All],2,FALSE)</f>
        <v>Ara</v>
      </c>
      <c r="M356" t="str">
        <f>VLOOKUP(Table1[[#This Row],[Product ID]],Table3[#All],3,FALSE)</f>
        <v>M</v>
      </c>
      <c r="N356">
        <f>VLOOKUP(Table1[[#This Row],[Product ID]],Table3[#All],4,FALSE)</f>
        <v>2.5</v>
      </c>
      <c r="O356">
        <f>VLOOKUP(Table1[[#This Row],[Product ID]],Table3[#All],5,FALSE)</f>
        <v>25.874999999999996</v>
      </c>
      <c r="P356">
        <f>Table1[[#This Row],[Quantity]]*Table1[[#This Row],[Unit Price]]</f>
        <v>155.24999999999997</v>
      </c>
    </row>
    <row r="357" spans="1:16" x14ac:dyDescent="0.3">
      <c r="A357" t="s">
        <v>2492</v>
      </c>
      <c r="B357" s="3">
        <v>44358</v>
      </c>
      <c r="C357" t="s">
        <v>2493</v>
      </c>
      <c r="D357" t="s">
        <v>6168</v>
      </c>
      <c r="E357">
        <v>5</v>
      </c>
      <c r="F357" t="str">
        <f>VLOOKUP(Table1[[#This Row],[Customer ID]],Table2[#All],2,FALSE)</f>
        <v>Marianna Vedmore</v>
      </c>
      <c r="G357" t="str">
        <f>VLOOKUP(Table1[[#This Row],[Customer ID]],Table2[#All],3,FALSE)</f>
        <v>mvedmore9v@a8.net</v>
      </c>
      <c r="H357" t="str">
        <f>VLOOKUP(Table1[[#This Row],[Customer ID]],Table2[#All],4,FALSE)</f>
        <v>+1 (336) 366-8873</v>
      </c>
      <c r="I357" t="str">
        <f>VLOOKUP(Table1[[#This Row],[Customer ID]],Table2[#All],6,FALSE)</f>
        <v>Greensboro</v>
      </c>
      <c r="J357" s="1" t="str">
        <f>VLOOKUP(Table1[[#This Row],[Customer ID]],Table2[#All],7,FALSE)</f>
        <v>United States</v>
      </c>
      <c r="K357" s="1" t="str">
        <f>VLOOKUP(Table1[[#This Row],[Customer ID]],Table2[#All],9,FALSE)</f>
        <v>Yes</v>
      </c>
      <c r="L357" t="str">
        <f>VLOOKUP(Table1[[#This Row],[Product ID]],Table3[#All],2,FALSE)</f>
        <v>Ara</v>
      </c>
      <c r="M357" t="str">
        <f>VLOOKUP(Table1[[#This Row],[Product ID]],Table3[#All],3,FALSE)</f>
        <v>D</v>
      </c>
      <c r="N357">
        <f>VLOOKUP(Table1[[#This Row],[Product ID]],Table3[#All],4,FALSE)</f>
        <v>2.5</v>
      </c>
      <c r="O357">
        <f>VLOOKUP(Table1[[#This Row],[Product ID]],Table3[#All],5,FALSE)</f>
        <v>22.884999999999998</v>
      </c>
      <c r="P357">
        <f>Table1[[#This Row],[Quantity]]*Table1[[#This Row],[Unit Price]]</f>
        <v>114.42499999999998</v>
      </c>
    </row>
    <row r="358" spans="1:16" x14ac:dyDescent="0.3">
      <c r="A358" t="s">
        <v>2498</v>
      </c>
      <c r="B358" s="3">
        <v>44631</v>
      </c>
      <c r="C358" t="s">
        <v>2499</v>
      </c>
      <c r="D358" t="s">
        <v>6143</v>
      </c>
      <c r="E358">
        <v>4</v>
      </c>
      <c r="F358" t="str">
        <f>VLOOKUP(Table1[[#This Row],[Customer ID]],Table2[#All],2,FALSE)</f>
        <v>Willey Romao</v>
      </c>
      <c r="G358" t="str">
        <f>VLOOKUP(Table1[[#This Row],[Customer ID]],Table2[#All],3,FALSE)</f>
        <v>wromao9w@chronoengine.com</v>
      </c>
      <c r="H358" t="str">
        <f>VLOOKUP(Table1[[#This Row],[Customer ID]],Table2[#All],4,FALSE)</f>
        <v>+1 (916) 623-2394</v>
      </c>
      <c r="I358" t="str">
        <f>VLOOKUP(Table1[[#This Row],[Customer ID]],Table2[#All],6,FALSE)</f>
        <v>Sacramento</v>
      </c>
      <c r="J358" s="1" t="str">
        <f>VLOOKUP(Table1[[#This Row],[Customer ID]],Table2[#All],7,FALSE)</f>
        <v>United States</v>
      </c>
      <c r="K358" s="1" t="str">
        <f>VLOOKUP(Table1[[#This Row],[Customer ID]],Table2[#All],9,FALSE)</f>
        <v>Yes</v>
      </c>
      <c r="L358" t="str">
        <f>VLOOKUP(Table1[[#This Row],[Product ID]],Table3[#All],2,FALSE)</f>
        <v>Lib</v>
      </c>
      <c r="M358" t="str">
        <f>VLOOKUP(Table1[[#This Row],[Product ID]],Table3[#All],3,FALSE)</f>
        <v>D</v>
      </c>
      <c r="N358">
        <f>VLOOKUP(Table1[[#This Row],[Product ID]],Table3[#All],4,FALSE)</f>
        <v>1</v>
      </c>
      <c r="O358">
        <f>VLOOKUP(Table1[[#This Row],[Product ID]],Table3[#All],5,FALSE)</f>
        <v>12.95</v>
      </c>
      <c r="P358">
        <f>Table1[[#This Row],[Quantity]]*Table1[[#This Row],[Unit Price]]</f>
        <v>51.8</v>
      </c>
    </row>
    <row r="359" spans="1:16" x14ac:dyDescent="0.3">
      <c r="A359" t="s">
        <v>2504</v>
      </c>
      <c r="B359" s="3">
        <v>44448</v>
      </c>
      <c r="C359" t="s">
        <v>2505</v>
      </c>
      <c r="D359" t="s">
        <v>6175</v>
      </c>
      <c r="E359">
        <v>6</v>
      </c>
      <c r="F359" t="str">
        <f>VLOOKUP(Table1[[#This Row],[Customer ID]],Table2[#All],2,FALSE)</f>
        <v>Enriqueta Ixor</v>
      </c>
      <c r="G359">
        <f>VLOOKUP(Table1[[#This Row],[Customer ID]],Table2[#All],3,FALSE)</f>
        <v>0</v>
      </c>
      <c r="H359" t="str">
        <f>VLOOKUP(Table1[[#This Row],[Customer ID]],Table2[#All],4,FALSE)</f>
        <v>+1 (512) 200-9234</v>
      </c>
      <c r="I359" t="str">
        <f>VLOOKUP(Table1[[#This Row],[Customer ID]],Table2[#All],6,FALSE)</f>
        <v>Round Rock</v>
      </c>
      <c r="J359" s="1" t="str">
        <f>VLOOKUP(Table1[[#This Row],[Customer ID]],Table2[#All],7,FALSE)</f>
        <v>United States</v>
      </c>
      <c r="K359" s="1" t="str">
        <f>VLOOKUP(Table1[[#This Row],[Customer ID]],Table2[#All],9,FALSE)</f>
        <v>No</v>
      </c>
      <c r="L359" t="str">
        <f>VLOOKUP(Table1[[#This Row],[Product ID]],Table3[#All],2,FALSE)</f>
        <v>Ara</v>
      </c>
      <c r="M359" t="str">
        <f>VLOOKUP(Table1[[#This Row],[Product ID]],Table3[#All],3,FALSE)</f>
        <v>M</v>
      </c>
      <c r="N359">
        <f>VLOOKUP(Table1[[#This Row],[Product ID]],Table3[#All],4,FALSE)</f>
        <v>2.5</v>
      </c>
      <c r="O359">
        <f>VLOOKUP(Table1[[#This Row],[Product ID]],Table3[#All],5,FALSE)</f>
        <v>25.874999999999996</v>
      </c>
      <c r="P359">
        <f>Table1[[#This Row],[Quantity]]*Table1[[#This Row],[Unit Price]]</f>
        <v>155.24999999999997</v>
      </c>
    </row>
    <row r="360" spans="1:16" x14ac:dyDescent="0.3">
      <c r="A360" t="s">
        <v>2509</v>
      </c>
      <c r="B360" s="3">
        <v>43599</v>
      </c>
      <c r="C360" t="s">
        <v>2510</v>
      </c>
      <c r="D360" t="s">
        <v>6182</v>
      </c>
      <c r="E360">
        <v>1</v>
      </c>
      <c r="F360" t="str">
        <f>VLOOKUP(Table1[[#This Row],[Customer ID]],Table2[#All],2,FALSE)</f>
        <v>Tomasina Cotmore</v>
      </c>
      <c r="G360" t="str">
        <f>VLOOKUP(Table1[[#This Row],[Customer ID]],Table2[#All],3,FALSE)</f>
        <v>tcotmore9y@amazonaws.com</v>
      </c>
      <c r="H360" t="str">
        <f>VLOOKUP(Table1[[#This Row],[Customer ID]],Table2[#All],4,FALSE)</f>
        <v>+1 (571) 250-3012</v>
      </c>
      <c r="I360" t="str">
        <f>VLOOKUP(Table1[[#This Row],[Customer ID]],Table2[#All],6,FALSE)</f>
        <v>Reston</v>
      </c>
      <c r="J360" s="1" t="str">
        <f>VLOOKUP(Table1[[#This Row],[Customer ID]],Table2[#All],7,FALSE)</f>
        <v>United States</v>
      </c>
      <c r="K360" s="1" t="str">
        <f>VLOOKUP(Table1[[#This Row],[Customer ID]],Table2[#All],9,FALSE)</f>
        <v>No</v>
      </c>
      <c r="L360" t="str">
        <f>VLOOKUP(Table1[[#This Row],[Product ID]],Table3[#All],2,FALSE)</f>
        <v>Ara</v>
      </c>
      <c r="M360" t="str">
        <f>VLOOKUP(Table1[[#This Row],[Product ID]],Table3[#All],3,FALSE)</f>
        <v>L</v>
      </c>
      <c r="N360">
        <f>VLOOKUP(Table1[[#This Row],[Product ID]],Table3[#All],4,FALSE)</f>
        <v>2.5</v>
      </c>
      <c r="O360">
        <f>VLOOKUP(Table1[[#This Row],[Product ID]],Table3[#All],5,FALSE)</f>
        <v>29.784999999999997</v>
      </c>
      <c r="P360">
        <f>Table1[[#This Row],[Quantity]]*Table1[[#This Row],[Unit Price]]</f>
        <v>29.784999999999997</v>
      </c>
    </row>
    <row r="361" spans="1:16" x14ac:dyDescent="0.3">
      <c r="A361" t="s">
        <v>2515</v>
      </c>
      <c r="B361" s="3">
        <v>43563</v>
      </c>
      <c r="C361" t="s">
        <v>2516</v>
      </c>
      <c r="D361" t="s">
        <v>6178</v>
      </c>
      <c r="E361">
        <v>6</v>
      </c>
      <c r="F361" t="str">
        <f>VLOOKUP(Table1[[#This Row],[Customer ID]],Table2[#All],2,FALSE)</f>
        <v>Yuma Skipsey</v>
      </c>
      <c r="G361" t="str">
        <f>VLOOKUP(Table1[[#This Row],[Customer ID]],Table2[#All],3,FALSE)</f>
        <v>yskipsey9z@spotify.com</v>
      </c>
      <c r="H361" t="str">
        <f>VLOOKUP(Table1[[#This Row],[Customer ID]],Table2[#All],4,FALSE)</f>
        <v>+44 (257) 759-9950</v>
      </c>
      <c r="I361" t="str">
        <f>VLOOKUP(Table1[[#This Row],[Customer ID]],Table2[#All],6,FALSE)</f>
        <v>Charlton</v>
      </c>
      <c r="J361" s="1" t="str">
        <f>VLOOKUP(Table1[[#This Row],[Customer ID]],Table2[#All],7,FALSE)</f>
        <v>United Kingdom</v>
      </c>
      <c r="K361" s="1" t="str">
        <f>VLOOKUP(Table1[[#This Row],[Customer ID]],Table2[#All],9,FALSE)</f>
        <v>No</v>
      </c>
      <c r="L361" t="str">
        <f>VLOOKUP(Table1[[#This Row],[Product ID]],Table3[#All],2,FALSE)</f>
        <v>Rob</v>
      </c>
      <c r="M361" t="str">
        <f>VLOOKUP(Table1[[#This Row],[Product ID]],Table3[#All],3,FALSE)</f>
        <v>L</v>
      </c>
      <c r="N361">
        <f>VLOOKUP(Table1[[#This Row],[Product ID]],Table3[#All],4,FALSE)</f>
        <v>0.2</v>
      </c>
      <c r="O361">
        <f>VLOOKUP(Table1[[#This Row],[Product ID]],Table3[#All],5,FALSE)</f>
        <v>3.5849999999999995</v>
      </c>
      <c r="P361">
        <f>Table1[[#This Row],[Quantity]]*Table1[[#This Row],[Unit Price]]</f>
        <v>21.509999999999998</v>
      </c>
    </row>
    <row r="362" spans="1:16" x14ac:dyDescent="0.3">
      <c r="A362" t="s">
        <v>2521</v>
      </c>
      <c r="B362" s="3">
        <v>44058</v>
      </c>
      <c r="C362" t="s">
        <v>2522</v>
      </c>
      <c r="D362" t="s">
        <v>6149</v>
      </c>
      <c r="E362">
        <v>2</v>
      </c>
      <c r="F362" t="str">
        <f>VLOOKUP(Table1[[#This Row],[Customer ID]],Table2[#All],2,FALSE)</f>
        <v>Nicko Corps</v>
      </c>
      <c r="G362" t="str">
        <f>VLOOKUP(Table1[[#This Row],[Customer ID]],Table2[#All],3,FALSE)</f>
        <v>ncorpsa0@gmpg.org</v>
      </c>
      <c r="H362" t="str">
        <f>VLOOKUP(Table1[[#This Row],[Customer ID]],Table2[#All],4,FALSE)</f>
        <v>+1 (803) 730-8217</v>
      </c>
      <c r="I362" t="str">
        <f>VLOOKUP(Table1[[#This Row],[Customer ID]],Table2[#All],6,FALSE)</f>
        <v>Columbia</v>
      </c>
      <c r="J362" s="1" t="str">
        <f>VLOOKUP(Table1[[#This Row],[Customer ID]],Table2[#All],7,FALSE)</f>
        <v>United States</v>
      </c>
      <c r="K362" s="1" t="str">
        <f>VLOOKUP(Table1[[#This Row],[Customer ID]],Table2[#All],9,FALSE)</f>
        <v>No</v>
      </c>
      <c r="L362" t="str">
        <f>VLOOKUP(Table1[[#This Row],[Product ID]],Table3[#All],2,FALSE)</f>
        <v>Rob</v>
      </c>
      <c r="M362" t="str">
        <f>VLOOKUP(Table1[[#This Row],[Product ID]],Table3[#All],3,FALSE)</f>
        <v>D</v>
      </c>
      <c r="N362">
        <f>VLOOKUP(Table1[[#This Row],[Product ID]],Table3[#All],4,FALSE)</f>
        <v>2.5</v>
      </c>
      <c r="O362">
        <f>VLOOKUP(Table1[[#This Row],[Product ID]],Table3[#All],5,FALSE)</f>
        <v>20.584999999999997</v>
      </c>
      <c r="P362">
        <f>Table1[[#This Row],[Quantity]]*Table1[[#This Row],[Unit Price]]</f>
        <v>41.169999999999995</v>
      </c>
    </row>
    <row r="363" spans="1:16" x14ac:dyDescent="0.3">
      <c r="A363" t="s">
        <v>2521</v>
      </c>
      <c r="B363" s="3">
        <v>44058</v>
      </c>
      <c r="C363" t="s">
        <v>2522</v>
      </c>
      <c r="D363" t="s">
        <v>6146</v>
      </c>
      <c r="E363">
        <v>1</v>
      </c>
      <c r="F363" t="str">
        <f>VLOOKUP(Table1[[#This Row],[Customer ID]],Table2[#All],2,FALSE)</f>
        <v>Nicko Corps</v>
      </c>
      <c r="G363" t="str">
        <f>VLOOKUP(Table1[[#This Row],[Customer ID]],Table2[#All],3,FALSE)</f>
        <v>ncorpsa0@gmpg.org</v>
      </c>
      <c r="H363" t="str">
        <f>VLOOKUP(Table1[[#This Row],[Customer ID]],Table2[#All],4,FALSE)</f>
        <v>+1 (803) 730-8217</v>
      </c>
      <c r="I363" t="str">
        <f>VLOOKUP(Table1[[#This Row],[Customer ID]],Table2[#All],6,FALSE)</f>
        <v>Columbia</v>
      </c>
      <c r="J363" s="1" t="str">
        <f>VLOOKUP(Table1[[#This Row],[Customer ID]],Table2[#All],7,FALSE)</f>
        <v>United States</v>
      </c>
      <c r="K363" s="1" t="str">
        <f>VLOOKUP(Table1[[#This Row],[Customer ID]],Table2[#All],9,FALSE)</f>
        <v>No</v>
      </c>
      <c r="L363" t="str">
        <f>VLOOKUP(Table1[[#This Row],[Product ID]],Table3[#All],2,FALSE)</f>
        <v>Rob</v>
      </c>
      <c r="M363" t="str">
        <f>VLOOKUP(Table1[[#This Row],[Product ID]],Table3[#All],3,FALSE)</f>
        <v>M</v>
      </c>
      <c r="N363">
        <f>VLOOKUP(Table1[[#This Row],[Product ID]],Table3[#All],4,FALSE)</f>
        <v>0.5</v>
      </c>
      <c r="O363">
        <f>VLOOKUP(Table1[[#This Row],[Product ID]],Table3[#All],5,FALSE)</f>
        <v>5.97</v>
      </c>
      <c r="P363">
        <f>Table1[[#This Row],[Quantity]]*Table1[[#This Row],[Unit Price]]</f>
        <v>5.97</v>
      </c>
    </row>
    <row r="364" spans="1:16" x14ac:dyDescent="0.3">
      <c r="A364" t="s">
        <v>2532</v>
      </c>
      <c r="B364" s="3">
        <v>44686</v>
      </c>
      <c r="C364" t="s">
        <v>2533</v>
      </c>
      <c r="D364" t="s">
        <v>6171</v>
      </c>
      <c r="E364">
        <v>5</v>
      </c>
      <c r="F364" t="str">
        <f>VLOOKUP(Table1[[#This Row],[Customer ID]],Table2[#All],2,FALSE)</f>
        <v>Feliks Babber</v>
      </c>
      <c r="G364" t="str">
        <f>VLOOKUP(Table1[[#This Row],[Customer ID]],Table2[#All],3,FALSE)</f>
        <v>fbabbera2@stanford.edu</v>
      </c>
      <c r="H364" t="str">
        <f>VLOOKUP(Table1[[#This Row],[Customer ID]],Table2[#All],4,FALSE)</f>
        <v>+1 (623) 550-6050</v>
      </c>
      <c r="I364" t="str">
        <f>VLOOKUP(Table1[[#This Row],[Customer ID]],Table2[#All],6,FALSE)</f>
        <v>Phoenix</v>
      </c>
      <c r="J364" s="1" t="str">
        <f>VLOOKUP(Table1[[#This Row],[Customer ID]],Table2[#All],7,FALSE)</f>
        <v>United States</v>
      </c>
      <c r="K364" s="1" t="str">
        <f>VLOOKUP(Table1[[#This Row],[Customer ID]],Table2[#All],9,FALSE)</f>
        <v>Yes</v>
      </c>
      <c r="L364" t="str">
        <f>VLOOKUP(Table1[[#This Row],[Product ID]],Table3[#All],2,FALSE)</f>
        <v>Exc</v>
      </c>
      <c r="M364" t="str">
        <f>VLOOKUP(Table1[[#This Row],[Product ID]],Table3[#All],3,FALSE)</f>
        <v>L</v>
      </c>
      <c r="N364">
        <f>VLOOKUP(Table1[[#This Row],[Product ID]],Table3[#All],4,FALSE)</f>
        <v>1</v>
      </c>
      <c r="O364">
        <f>VLOOKUP(Table1[[#This Row],[Product ID]],Table3[#All],5,FALSE)</f>
        <v>14.85</v>
      </c>
      <c r="P364">
        <f>Table1[[#This Row],[Quantity]]*Table1[[#This Row],[Unit Price]]</f>
        <v>74.25</v>
      </c>
    </row>
    <row r="365" spans="1:16" x14ac:dyDescent="0.3">
      <c r="A365" t="s">
        <v>2538</v>
      </c>
      <c r="B365" s="3">
        <v>44282</v>
      </c>
      <c r="C365" t="s">
        <v>2539</v>
      </c>
      <c r="D365" t="s">
        <v>6162</v>
      </c>
      <c r="E365">
        <v>6</v>
      </c>
      <c r="F365" t="str">
        <f>VLOOKUP(Table1[[#This Row],[Customer ID]],Table2[#All],2,FALSE)</f>
        <v>Kaja Loxton</v>
      </c>
      <c r="G365" t="str">
        <f>VLOOKUP(Table1[[#This Row],[Customer ID]],Table2[#All],3,FALSE)</f>
        <v>kloxtona3@opensource.org</v>
      </c>
      <c r="H365">
        <f>VLOOKUP(Table1[[#This Row],[Customer ID]],Table2[#All],4,FALSE)</f>
        <v>0</v>
      </c>
      <c r="I365" t="str">
        <f>VLOOKUP(Table1[[#This Row],[Customer ID]],Table2[#All],6,FALSE)</f>
        <v>Miami</v>
      </c>
      <c r="J365" s="1" t="str">
        <f>VLOOKUP(Table1[[#This Row],[Customer ID]],Table2[#All],7,FALSE)</f>
        <v>United States</v>
      </c>
      <c r="K365" s="1" t="str">
        <f>VLOOKUP(Table1[[#This Row],[Customer ID]],Table2[#All],9,FALSE)</f>
        <v>No</v>
      </c>
      <c r="L365" t="str">
        <f>VLOOKUP(Table1[[#This Row],[Product ID]],Table3[#All],2,FALSE)</f>
        <v>Lib</v>
      </c>
      <c r="M365" t="str">
        <f>VLOOKUP(Table1[[#This Row],[Product ID]],Table3[#All],3,FALSE)</f>
        <v>M</v>
      </c>
      <c r="N365">
        <f>VLOOKUP(Table1[[#This Row],[Product ID]],Table3[#All],4,FALSE)</f>
        <v>1</v>
      </c>
      <c r="O365">
        <f>VLOOKUP(Table1[[#This Row],[Product ID]],Table3[#All],5,FALSE)</f>
        <v>14.55</v>
      </c>
      <c r="P365">
        <f>Table1[[#This Row],[Quantity]]*Table1[[#This Row],[Unit Price]]</f>
        <v>87.300000000000011</v>
      </c>
    </row>
    <row r="366" spans="1:16" x14ac:dyDescent="0.3">
      <c r="A366" t="s">
        <v>2543</v>
      </c>
      <c r="B366" s="3">
        <v>43582</v>
      </c>
      <c r="C366" t="s">
        <v>2544</v>
      </c>
      <c r="D366" t="s">
        <v>6183</v>
      </c>
      <c r="E366">
        <v>6</v>
      </c>
      <c r="F366" t="str">
        <f>VLOOKUP(Table1[[#This Row],[Customer ID]],Table2[#All],2,FALSE)</f>
        <v>Parker Tofful</v>
      </c>
      <c r="G366" t="str">
        <f>VLOOKUP(Table1[[#This Row],[Customer ID]],Table2[#All],3,FALSE)</f>
        <v>ptoffula4@posterous.com</v>
      </c>
      <c r="H366" t="str">
        <f>VLOOKUP(Table1[[#This Row],[Customer ID]],Table2[#All],4,FALSE)</f>
        <v>+1 (310) 210-6841</v>
      </c>
      <c r="I366" t="str">
        <f>VLOOKUP(Table1[[#This Row],[Customer ID]],Table2[#All],6,FALSE)</f>
        <v>Fresno</v>
      </c>
      <c r="J366" s="1" t="str">
        <f>VLOOKUP(Table1[[#This Row],[Customer ID]],Table2[#All],7,FALSE)</f>
        <v>United States</v>
      </c>
      <c r="K366" s="1" t="str">
        <f>VLOOKUP(Table1[[#This Row],[Customer ID]],Table2[#All],9,FALSE)</f>
        <v>Yes</v>
      </c>
      <c r="L366" t="str">
        <f>VLOOKUP(Table1[[#This Row],[Product ID]],Table3[#All],2,FALSE)</f>
        <v>Exc</v>
      </c>
      <c r="M366" t="str">
        <f>VLOOKUP(Table1[[#This Row],[Product ID]],Table3[#All],3,FALSE)</f>
        <v>D</v>
      </c>
      <c r="N366">
        <f>VLOOKUP(Table1[[#This Row],[Product ID]],Table3[#All],4,FALSE)</f>
        <v>1</v>
      </c>
      <c r="O366">
        <f>VLOOKUP(Table1[[#This Row],[Product ID]],Table3[#All],5,FALSE)</f>
        <v>12.15</v>
      </c>
      <c r="P366">
        <f>Table1[[#This Row],[Quantity]]*Table1[[#This Row],[Unit Price]]</f>
        <v>72.900000000000006</v>
      </c>
    </row>
    <row r="367" spans="1:16" x14ac:dyDescent="0.3">
      <c r="A367" t="s">
        <v>2549</v>
      </c>
      <c r="B367" s="3">
        <v>44464</v>
      </c>
      <c r="C367" t="s">
        <v>2550</v>
      </c>
      <c r="D367" t="s">
        <v>6169</v>
      </c>
      <c r="E367">
        <v>1</v>
      </c>
      <c r="F367" t="str">
        <f>VLOOKUP(Table1[[#This Row],[Customer ID]],Table2[#All],2,FALSE)</f>
        <v>Casi Gwinnett</v>
      </c>
      <c r="G367" t="str">
        <f>VLOOKUP(Table1[[#This Row],[Customer ID]],Table2[#All],3,FALSE)</f>
        <v>cgwinnetta5@behance.net</v>
      </c>
      <c r="H367">
        <f>VLOOKUP(Table1[[#This Row],[Customer ID]],Table2[#All],4,FALSE)</f>
        <v>0</v>
      </c>
      <c r="I367" t="str">
        <f>VLOOKUP(Table1[[#This Row],[Customer ID]],Table2[#All],6,FALSE)</f>
        <v>Anaheim</v>
      </c>
      <c r="J367" s="1" t="str">
        <f>VLOOKUP(Table1[[#This Row],[Customer ID]],Table2[#All],7,FALSE)</f>
        <v>United States</v>
      </c>
      <c r="K367" s="1" t="str">
        <f>VLOOKUP(Table1[[#This Row],[Customer ID]],Table2[#All],9,FALSE)</f>
        <v>No</v>
      </c>
      <c r="L367" t="str">
        <f>VLOOKUP(Table1[[#This Row],[Product ID]],Table3[#All],2,FALSE)</f>
        <v>Lib</v>
      </c>
      <c r="M367" t="str">
        <f>VLOOKUP(Table1[[#This Row],[Product ID]],Table3[#All],3,FALSE)</f>
        <v>D</v>
      </c>
      <c r="N367">
        <f>VLOOKUP(Table1[[#This Row],[Product ID]],Table3[#All],4,FALSE)</f>
        <v>0.5</v>
      </c>
      <c r="O367">
        <f>VLOOKUP(Table1[[#This Row],[Product ID]],Table3[#All],5,FALSE)</f>
        <v>7.77</v>
      </c>
      <c r="P367">
        <f>Table1[[#This Row],[Quantity]]*Table1[[#This Row],[Unit Price]]</f>
        <v>7.77</v>
      </c>
    </row>
    <row r="368" spans="1:16" x14ac:dyDescent="0.3">
      <c r="A368" t="s">
        <v>2554</v>
      </c>
      <c r="B368" s="3">
        <v>43874</v>
      </c>
      <c r="C368" t="s">
        <v>2555</v>
      </c>
      <c r="D368" t="s">
        <v>6144</v>
      </c>
      <c r="E368">
        <v>6</v>
      </c>
      <c r="F368" t="str">
        <f>VLOOKUP(Table1[[#This Row],[Customer ID]],Table2[#All],2,FALSE)</f>
        <v>Saree Ellesworth</v>
      </c>
      <c r="G368">
        <f>VLOOKUP(Table1[[#This Row],[Customer ID]],Table2[#All],3,FALSE)</f>
        <v>0</v>
      </c>
      <c r="H368" t="str">
        <f>VLOOKUP(Table1[[#This Row],[Customer ID]],Table2[#All],4,FALSE)</f>
        <v>+1 (757) 211-0153</v>
      </c>
      <c r="I368" t="str">
        <f>VLOOKUP(Table1[[#This Row],[Customer ID]],Table2[#All],6,FALSE)</f>
        <v>Newport News</v>
      </c>
      <c r="J368" s="1" t="str">
        <f>VLOOKUP(Table1[[#This Row],[Customer ID]],Table2[#All],7,FALSE)</f>
        <v>United States</v>
      </c>
      <c r="K368" s="1" t="str">
        <f>VLOOKUP(Table1[[#This Row],[Customer ID]],Table2[#All],9,FALSE)</f>
        <v>No</v>
      </c>
      <c r="L368" t="str">
        <f>VLOOKUP(Table1[[#This Row],[Product ID]],Table3[#All],2,FALSE)</f>
        <v>Exc</v>
      </c>
      <c r="M368" t="str">
        <f>VLOOKUP(Table1[[#This Row],[Product ID]],Table3[#All],3,FALSE)</f>
        <v>D</v>
      </c>
      <c r="N368">
        <f>VLOOKUP(Table1[[#This Row],[Product ID]],Table3[#All],4,FALSE)</f>
        <v>0.5</v>
      </c>
      <c r="O368">
        <f>VLOOKUP(Table1[[#This Row],[Product ID]],Table3[#All],5,FALSE)</f>
        <v>7.29</v>
      </c>
      <c r="P368">
        <f>Table1[[#This Row],[Quantity]]*Table1[[#This Row],[Unit Price]]</f>
        <v>43.74</v>
      </c>
    </row>
    <row r="369" spans="1:16" x14ac:dyDescent="0.3">
      <c r="A369" t="s">
        <v>2559</v>
      </c>
      <c r="B369" s="3">
        <v>44393</v>
      </c>
      <c r="C369" t="s">
        <v>2560</v>
      </c>
      <c r="D369" t="s">
        <v>6159</v>
      </c>
      <c r="E369">
        <v>2</v>
      </c>
      <c r="F369" t="str">
        <f>VLOOKUP(Table1[[#This Row],[Customer ID]],Table2[#All],2,FALSE)</f>
        <v>Silvio Iorizzi</v>
      </c>
      <c r="G369">
        <f>VLOOKUP(Table1[[#This Row],[Customer ID]],Table2[#All],3,FALSE)</f>
        <v>0</v>
      </c>
      <c r="H369">
        <f>VLOOKUP(Table1[[#This Row],[Customer ID]],Table2[#All],4,FALSE)</f>
        <v>0</v>
      </c>
      <c r="I369" t="str">
        <f>VLOOKUP(Table1[[#This Row],[Customer ID]],Table2[#All],6,FALSE)</f>
        <v>Spartanburg</v>
      </c>
      <c r="J369" s="1" t="str">
        <f>VLOOKUP(Table1[[#This Row],[Customer ID]],Table2[#All],7,FALSE)</f>
        <v>United States</v>
      </c>
      <c r="K369" s="1" t="str">
        <f>VLOOKUP(Table1[[#This Row],[Customer ID]],Table2[#All],9,FALSE)</f>
        <v>Yes</v>
      </c>
      <c r="L369" t="str">
        <f>VLOOKUP(Table1[[#This Row],[Product ID]],Table3[#All],2,FALSE)</f>
        <v>Lib</v>
      </c>
      <c r="M369" t="str">
        <f>VLOOKUP(Table1[[#This Row],[Product ID]],Table3[#All],3,FALSE)</f>
        <v>M</v>
      </c>
      <c r="N369">
        <f>VLOOKUP(Table1[[#This Row],[Product ID]],Table3[#All],4,FALSE)</f>
        <v>0.2</v>
      </c>
      <c r="O369">
        <f>VLOOKUP(Table1[[#This Row],[Product ID]],Table3[#All],5,FALSE)</f>
        <v>4.3650000000000002</v>
      </c>
      <c r="P369">
        <f>Table1[[#This Row],[Quantity]]*Table1[[#This Row],[Unit Price]]</f>
        <v>8.73</v>
      </c>
    </row>
    <row r="370" spans="1:16" x14ac:dyDescent="0.3">
      <c r="A370" t="s">
        <v>2563</v>
      </c>
      <c r="B370" s="3">
        <v>44692</v>
      </c>
      <c r="C370" t="s">
        <v>2564</v>
      </c>
      <c r="D370" t="s">
        <v>6166</v>
      </c>
      <c r="E370">
        <v>2</v>
      </c>
      <c r="F370" t="str">
        <f>VLOOKUP(Table1[[#This Row],[Customer ID]],Table2[#All],2,FALSE)</f>
        <v>Leesa Flaonier</v>
      </c>
      <c r="G370" t="str">
        <f>VLOOKUP(Table1[[#This Row],[Customer ID]],Table2[#All],3,FALSE)</f>
        <v>lflaoniera8@wordpress.org</v>
      </c>
      <c r="H370" t="str">
        <f>VLOOKUP(Table1[[#This Row],[Customer ID]],Table2[#All],4,FALSE)</f>
        <v>+1 (718) 586-2839</v>
      </c>
      <c r="I370" t="str">
        <f>VLOOKUP(Table1[[#This Row],[Customer ID]],Table2[#All],6,FALSE)</f>
        <v>Staten Island</v>
      </c>
      <c r="J370" s="1" t="str">
        <f>VLOOKUP(Table1[[#This Row],[Customer ID]],Table2[#All],7,FALSE)</f>
        <v>United States</v>
      </c>
      <c r="K370" s="1" t="str">
        <f>VLOOKUP(Table1[[#This Row],[Customer ID]],Table2[#All],9,FALSE)</f>
        <v>No</v>
      </c>
      <c r="L370" t="str">
        <f>VLOOKUP(Table1[[#This Row],[Product ID]],Table3[#All],2,FALSE)</f>
        <v>Exc</v>
      </c>
      <c r="M370" t="str">
        <f>VLOOKUP(Table1[[#This Row],[Product ID]],Table3[#All],3,FALSE)</f>
        <v>M</v>
      </c>
      <c r="N370">
        <f>VLOOKUP(Table1[[#This Row],[Product ID]],Table3[#All],4,FALSE)</f>
        <v>2.5</v>
      </c>
      <c r="O370">
        <f>VLOOKUP(Table1[[#This Row],[Product ID]],Table3[#All],5,FALSE)</f>
        <v>31.624999999999996</v>
      </c>
      <c r="P370">
        <f>Table1[[#This Row],[Quantity]]*Table1[[#This Row],[Unit Price]]</f>
        <v>63.249999999999993</v>
      </c>
    </row>
    <row r="371" spans="1:16" x14ac:dyDescent="0.3">
      <c r="A371" t="s">
        <v>2569</v>
      </c>
      <c r="B371" s="3">
        <v>43500</v>
      </c>
      <c r="C371" t="s">
        <v>2570</v>
      </c>
      <c r="D371" t="s">
        <v>6176</v>
      </c>
      <c r="E371">
        <v>1</v>
      </c>
      <c r="F371" t="str">
        <f>VLOOKUP(Table1[[#This Row],[Customer ID]],Table2[#All],2,FALSE)</f>
        <v>Abba Pummell</v>
      </c>
      <c r="G371">
        <f>VLOOKUP(Table1[[#This Row],[Customer ID]],Table2[#All],3,FALSE)</f>
        <v>0</v>
      </c>
      <c r="H371">
        <f>VLOOKUP(Table1[[#This Row],[Customer ID]],Table2[#All],4,FALSE)</f>
        <v>0</v>
      </c>
      <c r="I371" t="str">
        <f>VLOOKUP(Table1[[#This Row],[Customer ID]],Table2[#All],6,FALSE)</f>
        <v>Las Vegas</v>
      </c>
      <c r="J371" s="1" t="str">
        <f>VLOOKUP(Table1[[#This Row],[Customer ID]],Table2[#All],7,FALSE)</f>
        <v>United States</v>
      </c>
      <c r="K371" s="1" t="str">
        <f>VLOOKUP(Table1[[#This Row],[Customer ID]],Table2[#All],9,FALSE)</f>
        <v>Yes</v>
      </c>
      <c r="L371" t="str">
        <f>VLOOKUP(Table1[[#This Row],[Product ID]],Table3[#All],2,FALSE)</f>
        <v>Exc</v>
      </c>
      <c r="M371" t="str">
        <f>VLOOKUP(Table1[[#This Row],[Product ID]],Table3[#All],3,FALSE)</f>
        <v>L</v>
      </c>
      <c r="N371">
        <f>VLOOKUP(Table1[[#This Row],[Product ID]],Table3[#All],4,FALSE)</f>
        <v>0.5</v>
      </c>
      <c r="O371">
        <f>VLOOKUP(Table1[[#This Row],[Product ID]],Table3[#All],5,FALSE)</f>
        <v>8.91</v>
      </c>
      <c r="P371">
        <f>Table1[[#This Row],[Quantity]]*Table1[[#This Row],[Unit Price]]</f>
        <v>8.91</v>
      </c>
    </row>
    <row r="372" spans="1:16" x14ac:dyDescent="0.3">
      <c r="A372" t="s">
        <v>2573</v>
      </c>
      <c r="B372" s="3">
        <v>43501</v>
      </c>
      <c r="C372" t="s">
        <v>2574</v>
      </c>
      <c r="D372" t="s">
        <v>6183</v>
      </c>
      <c r="E372">
        <v>2</v>
      </c>
      <c r="F372" t="str">
        <f>VLOOKUP(Table1[[#This Row],[Customer ID]],Table2[#All],2,FALSE)</f>
        <v>Corinna Catcheside</v>
      </c>
      <c r="G372" t="str">
        <f>VLOOKUP(Table1[[#This Row],[Customer ID]],Table2[#All],3,FALSE)</f>
        <v>ccatchesideaa@macromedia.com</v>
      </c>
      <c r="H372" t="str">
        <f>VLOOKUP(Table1[[#This Row],[Customer ID]],Table2[#All],4,FALSE)</f>
        <v>+1 (801) 121-6042</v>
      </c>
      <c r="I372" t="str">
        <f>VLOOKUP(Table1[[#This Row],[Customer ID]],Table2[#All],6,FALSE)</f>
        <v>Salt Lake City</v>
      </c>
      <c r="J372" s="1" t="str">
        <f>VLOOKUP(Table1[[#This Row],[Customer ID]],Table2[#All],7,FALSE)</f>
        <v>United States</v>
      </c>
      <c r="K372" s="1" t="str">
        <f>VLOOKUP(Table1[[#This Row],[Customer ID]],Table2[#All],9,FALSE)</f>
        <v>Yes</v>
      </c>
      <c r="L372" t="str">
        <f>VLOOKUP(Table1[[#This Row],[Product ID]],Table3[#All],2,FALSE)</f>
        <v>Exc</v>
      </c>
      <c r="M372" t="str">
        <f>VLOOKUP(Table1[[#This Row],[Product ID]],Table3[#All],3,FALSE)</f>
        <v>D</v>
      </c>
      <c r="N372">
        <f>VLOOKUP(Table1[[#This Row],[Product ID]],Table3[#All],4,FALSE)</f>
        <v>1</v>
      </c>
      <c r="O372">
        <f>VLOOKUP(Table1[[#This Row],[Product ID]],Table3[#All],5,FALSE)</f>
        <v>12.15</v>
      </c>
      <c r="P372">
        <f>Table1[[#This Row],[Quantity]]*Table1[[#This Row],[Unit Price]]</f>
        <v>24.3</v>
      </c>
    </row>
    <row r="373" spans="1:16" x14ac:dyDescent="0.3">
      <c r="A373" t="s">
        <v>2579</v>
      </c>
      <c r="B373" s="3">
        <v>44705</v>
      </c>
      <c r="C373" t="s">
        <v>2580</v>
      </c>
      <c r="D373" t="s">
        <v>6180</v>
      </c>
      <c r="E373">
        <v>6</v>
      </c>
      <c r="F373" t="str">
        <f>VLOOKUP(Table1[[#This Row],[Customer ID]],Table2[#All],2,FALSE)</f>
        <v>Cortney Gibbonson</v>
      </c>
      <c r="G373" t="str">
        <f>VLOOKUP(Table1[[#This Row],[Customer ID]],Table2[#All],3,FALSE)</f>
        <v>cgibbonsonab@accuweather.com</v>
      </c>
      <c r="H373" t="str">
        <f>VLOOKUP(Table1[[#This Row],[Customer ID]],Table2[#All],4,FALSE)</f>
        <v>+1 (206) 848-3585</v>
      </c>
      <c r="I373" t="str">
        <f>VLOOKUP(Table1[[#This Row],[Customer ID]],Table2[#All],6,FALSE)</f>
        <v>Seattle</v>
      </c>
      <c r="J373" s="1" t="str">
        <f>VLOOKUP(Table1[[#This Row],[Customer ID]],Table2[#All],7,FALSE)</f>
        <v>United States</v>
      </c>
      <c r="K373" s="1" t="str">
        <f>VLOOKUP(Table1[[#This Row],[Customer ID]],Table2[#All],9,FALSE)</f>
        <v>Yes</v>
      </c>
      <c r="L373" t="str">
        <f>VLOOKUP(Table1[[#This Row],[Product ID]],Table3[#All],2,FALSE)</f>
        <v>Ara</v>
      </c>
      <c r="M373" t="str">
        <f>VLOOKUP(Table1[[#This Row],[Product ID]],Table3[#All],3,FALSE)</f>
        <v>L</v>
      </c>
      <c r="N373">
        <f>VLOOKUP(Table1[[#This Row],[Product ID]],Table3[#All],4,FALSE)</f>
        <v>0.5</v>
      </c>
      <c r="O373">
        <f>VLOOKUP(Table1[[#This Row],[Product ID]],Table3[#All],5,FALSE)</f>
        <v>7.77</v>
      </c>
      <c r="P373">
        <f>Table1[[#This Row],[Quantity]]*Table1[[#This Row],[Unit Price]]</f>
        <v>46.62</v>
      </c>
    </row>
    <row r="374" spans="1:16" x14ac:dyDescent="0.3">
      <c r="A374" t="s">
        <v>2585</v>
      </c>
      <c r="B374" s="3">
        <v>44108</v>
      </c>
      <c r="C374" t="s">
        <v>2586</v>
      </c>
      <c r="D374" t="s">
        <v>6173</v>
      </c>
      <c r="E374">
        <v>6</v>
      </c>
      <c r="F374" t="str">
        <f>VLOOKUP(Table1[[#This Row],[Customer ID]],Table2[#All],2,FALSE)</f>
        <v>Terri Farra</v>
      </c>
      <c r="G374" t="str">
        <f>VLOOKUP(Table1[[#This Row],[Customer ID]],Table2[#All],3,FALSE)</f>
        <v>tfarraac@behance.net</v>
      </c>
      <c r="H374" t="str">
        <f>VLOOKUP(Table1[[#This Row],[Customer ID]],Table2[#All],4,FALSE)</f>
        <v>+1 (432) 648-9589</v>
      </c>
      <c r="I374" t="str">
        <f>VLOOKUP(Table1[[#This Row],[Customer ID]],Table2[#All],6,FALSE)</f>
        <v>Odessa</v>
      </c>
      <c r="J374" s="1" t="str">
        <f>VLOOKUP(Table1[[#This Row],[Customer ID]],Table2[#All],7,FALSE)</f>
        <v>United States</v>
      </c>
      <c r="K374" s="1" t="str">
        <f>VLOOKUP(Table1[[#This Row],[Customer ID]],Table2[#All],9,FALSE)</f>
        <v>No</v>
      </c>
      <c r="L374" t="str">
        <f>VLOOKUP(Table1[[#This Row],[Product ID]],Table3[#All],2,FALSE)</f>
        <v>Rob</v>
      </c>
      <c r="M374" t="str">
        <f>VLOOKUP(Table1[[#This Row],[Product ID]],Table3[#All],3,FALSE)</f>
        <v>L</v>
      </c>
      <c r="N374">
        <f>VLOOKUP(Table1[[#This Row],[Product ID]],Table3[#All],4,FALSE)</f>
        <v>0.5</v>
      </c>
      <c r="O374">
        <f>VLOOKUP(Table1[[#This Row],[Product ID]],Table3[#All],5,FALSE)</f>
        <v>7.169999999999999</v>
      </c>
      <c r="P374">
        <f>Table1[[#This Row],[Quantity]]*Table1[[#This Row],[Unit Price]]</f>
        <v>43.019999999999996</v>
      </c>
    </row>
    <row r="375" spans="1:16" x14ac:dyDescent="0.3">
      <c r="A375" t="s">
        <v>2591</v>
      </c>
      <c r="B375" s="3">
        <v>44742</v>
      </c>
      <c r="C375" t="s">
        <v>2592</v>
      </c>
      <c r="D375" t="s">
        <v>6158</v>
      </c>
      <c r="E375">
        <v>3</v>
      </c>
      <c r="F375" t="str">
        <f>VLOOKUP(Table1[[#This Row],[Customer ID]],Table2[#All],2,FALSE)</f>
        <v>Corney Curme</v>
      </c>
      <c r="G375">
        <f>VLOOKUP(Table1[[#This Row],[Customer ID]],Table2[#All],3,FALSE)</f>
        <v>0</v>
      </c>
      <c r="H375" t="str">
        <f>VLOOKUP(Table1[[#This Row],[Customer ID]],Table2[#All],4,FALSE)</f>
        <v>+353 (772) 127-7148</v>
      </c>
      <c r="I375" t="str">
        <f>VLOOKUP(Table1[[#This Row],[Customer ID]],Table2[#All],6,FALSE)</f>
        <v>Castleknock</v>
      </c>
      <c r="J375" s="1" t="str">
        <f>VLOOKUP(Table1[[#This Row],[Customer ID]],Table2[#All],7,FALSE)</f>
        <v>Ireland</v>
      </c>
      <c r="K375" s="1" t="str">
        <f>VLOOKUP(Table1[[#This Row],[Customer ID]],Table2[#All],9,FALSE)</f>
        <v>Yes</v>
      </c>
      <c r="L375" t="str">
        <f>VLOOKUP(Table1[[#This Row],[Product ID]],Table3[#All],2,FALSE)</f>
        <v>Ara</v>
      </c>
      <c r="M375" t="str">
        <f>VLOOKUP(Table1[[#This Row],[Product ID]],Table3[#All],3,FALSE)</f>
        <v>D</v>
      </c>
      <c r="N375">
        <f>VLOOKUP(Table1[[#This Row],[Product ID]],Table3[#All],4,FALSE)</f>
        <v>0.5</v>
      </c>
      <c r="O375">
        <f>VLOOKUP(Table1[[#This Row],[Product ID]],Table3[#All],5,FALSE)</f>
        <v>5.97</v>
      </c>
      <c r="P375">
        <f>Table1[[#This Row],[Quantity]]*Table1[[#This Row],[Unit Price]]</f>
        <v>17.91</v>
      </c>
    </row>
    <row r="376" spans="1:16" x14ac:dyDescent="0.3">
      <c r="A376" t="s">
        <v>2597</v>
      </c>
      <c r="B376" s="3">
        <v>44125</v>
      </c>
      <c r="C376" t="s">
        <v>2598</v>
      </c>
      <c r="D376" t="s">
        <v>6161</v>
      </c>
      <c r="E376">
        <v>4</v>
      </c>
      <c r="F376" t="str">
        <f>VLOOKUP(Table1[[#This Row],[Customer ID]],Table2[#All],2,FALSE)</f>
        <v>Gothart Bamfield</v>
      </c>
      <c r="G376" t="str">
        <f>VLOOKUP(Table1[[#This Row],[Customer ID]],Table2[#All],3,FALSE)</f>
        <v>gbamfieldae@yellowpages.com</v>
      </c>
      <c r="H376" t="str">
        <f>VLOOKUP(Table1[[#This Row],[Customer ID]],Table2[#All],4,FALSE)</f>
        <v>+1 (214) 200-7886</v>
      </c>
      <c r="I376" t="str">
        <f>VLOOKUP(Table1[[#This Row],[Customer ID]],Table2[#All],6,FALSE)</f>
        <v>Irving</v>
      </c>
      <c r="J376" s="1" t="str">
        <f>VLOOKUP(Table1[[#This Row],[Customer ID]],Table2[#All],7,FALSE)</f>
        <v>United States</v>
      </c>
      <c r="K376" s="1" t="str">
        <f>VLOOKUP(Table1[[#This Row],[Customer ID]],Table2[#All],9,FALSE)</f>
        <v>Yes</v>
      </c>
      <c r="L376" t="str">
        <f>VLOOKUP(Table1[[#This Row],[Product ID]],Table3[#All],2,FALSE)</f>
        <v>Lib</v>
      </c>
      <c r="M376" t="str">
        <f>VLOOKUP(Table1[[#This Row],[Product ID]],Table3[#All],3,FALSE)</f>
        <v>L</v>
      </c>
      <c r="N376">
        <f>VLOOKUP(Table1[[#This Row],[Product ID]],Table3[#All],4,FALSE)</f>
        <v>0.5</v>
      </c>
      <c r="O376">
        <f>VLOOKUP(Table1[[#This Row],[Product ID]],Table3[#All],5,FALSE)</f>
        <v>9.51</v>
      </c>
      <c r="P376">
        <f>Table1[[#This Row],[Quantity]]*Table1[[#This Row],[Unit Price]]</f>
        <v>38.04</v>
      </c>
    </row>
    <row r="377" spans="1:16" x14ac:dyDescent="0.3">
      <c r="A377" t="s">
        <v>2603</v>
      </c>
      <c r="B377" s="3">
        <v>44120</v>
      </c>
      <c r="C377" t="s">
        <v>2604</v>
      </c>
      <c r="D377" t="s">
        <v>6152</v>
      </c>
      <c r="E377">
        <v>2</v>
      </c>
      <c r="F377" t="str">
        <f>VLOOKUP(Table1[[#This Row],[Customer ID]],Table2[#All],2,FALSE)</f>
        <v>Waylin Hollingdale</v>
      </c>
      <c r="G377" t="str">
        <f>VLOOKUP(Table1[[#This Row],[Customer ID]],Table2[#All],3,FALSE)</f>
        <v>whollingdaleaf@about.me</v>
      </c>
      <c r="H377" t="str">
        <f>VLOOKUP(Table1[[#This Row],[Customer ID]],Table2[#All],4,FALSE)</f>
        <v>+1 (937) 354-2653</v>
      </c>
      <c r="I377" t="str">
        <f>VLOOKUP(Table1[[#This Row],[Customer ID]],Table2[#All],6,FALSE)</f>
        <v>Dayton</v>
      </c>
      <c r="J377" s="1" t="str">
        <f>VLOOKUP(Table1[[#This Row],[Customer ID]],Table2[#All],7,FALSE)</f>
        <v>United States</v>
      </c>
      <c r="K377" s="1" t="str">
        <f>VLOOKUP(Table1[[#This Row],[Customer ID]],Table2[#All],9,FALSE)</f>
        <v>Yes</v>
      </c>
      <c r="L377" t="str">
        <f>VLOOKUP(Table1[[#This Row],[Product ID]],Table3[#All],2,FALSE)</f>
        <v>Ara</v>
      </c>
      <c r="M377" t="str">
        <f>VLOOKUP(Table1[[#This Row],[Product ID]],Table3[#All],3,FALSE)</f>
        <v>M</v>
      </c>
      <c r="N377">
        <f>VLOOKUP(Table1[[#This Row],[Product ID]],Table3[#All],4,FALSE)</f>
        <v>0.2</v>
      </c>
      <c r="O377">
        <f>VLOOKUP(Table1[[#This Row],[Product ID]],Table3[#All],5,FALSE)</f>
        <v>3.375</v>
      </c>
      <c r="P377">
        <f>Table1[[#This Row],[Quantity]]*Table1[[#This Row],[Unit Price]]</f>
        <v>6.75</v>
      </c>
    </row>
    <row r="378" spans="1:16" x14ac:dyDescent="0.3">
      <c r="A378" t="s">
        <v>2609</v>
      </c>
      <c r="B378" s="3">
        <v>44097</v>
      </c>
      <c r="C378" t="s">
        <v>2610</v>
      </c>
      <c r="D378" t="s">
        <v>6146</v>
      </c>
      <c r="E378">
        <v>1</v>
      </c>
      <c r="F378" t="str">
        <f>VLOOKUP(Table1[[#This Row],[Customer ID]],Table2[#All],2,FALSE)</f>
        <v>Judd De Leek</v>
      </c>
      <c r="G378" t="str">
        <f>VLOOKUP(Table1[[#This Row],[Customer ID]],Table2[#All],3,FALSE)</f>
        <v>jdeag@xrea.com</v>
      </c>
      <c r="H378" t="str">
        <f>VLOOKUP(Table1[[#This Row],[Customer ID]],Table2[#All],4,FALSE)</f>
        <v>+1 (616) 966-1581</v>
      </c>
      <c r="I378" t="str">
        <f>VLOOKUP(Table1[[#This Row],[Customer ID]],Table2[#All],6,FALSE)</f>
        <v>Grand Rapids</v>
      </c>
      <c r="J378" s="1" t="str">
        <f>VLOOKUP(Table1[[#This Row],[Customer ID]],Table2[#All],7,FALSE)</f>
        <v>United States</v>
      </c>
      <c r="K378" s="1" t="str">
        <f>VLOOKUP(Table1[[#This Row],[Customer ID]],Table2[#All],9,FALSE)</f>
        <v>Yes</v>
      </c>
      <c r="L378" t="str">
        <f>VLOOKUP(Table1[[#This Row],[Product ID]],Table3[#All],2,FALSE)</f>
        <v>Rob</v>
      </c>
      <c r="M378" t="str">
        <f>VLOOKUP(Table1[[#This Row],[Product ID]],Table3[#All],3,FALSE)</f>
        <v>M</v>
      </c>
      <c r="N378">
        <f>VLOOKUP(Table1[[#This Row],[Product ID]],Table3[#All],4,FALSE)</f>
        <v>0.5</v>
      </c>
      <c r="O378">
        <f>VLOOKUP(Table1[[#This Row],[Product ID]],Table3[#All],5,FALSE)</f>
        <v>5.97</v>
      </c>
      <c r="P378">
        <f>Table1[[#This Row],[Quantity]]*Table1[[#This Row],[Unit Price]]</f>
        <v>5.97</v>
      </c>
    </row>
    <row r="379" spans="1:16" x14ac:dyDescent="0.3">
      <c r="A379" t="s">
        <v>2615</v>
      </c>
      <c r="B379" s="3">
        <v>43532</v>
      </c>
      <c r="C379" t="s">
        <v>2616</v>
      </c>
      <c r="D379" t="s">
        <v>6163</v>
      </c>
      <c r="E379">
        <v>3</v>
      </c>
      <c r="F379" t="str">
        <f>VLOOKUP(Table1[[#This Row],[Customer ID]],Table2[#All],2,FALSE)</f>
        <v>Vanya Skullet</v>
      </c>
      <c r="G379" t="str">
        <f>VLOOKUP(Table1[[#This Row],[Customer ID]],Table2[#All],3,FALSE)</f>
        <v>vskulletah@tinyurl.com</v>
      </c>
      <c r="H379" t="str">
        <f>VLOOKUP(Table1[[#This Row],[Customer ID]],Table2[#All],4,FALSE)</f>
        <v>+353 (215) 420-1467</v>
      </c>
      <c r="I379" t="str">
        <f>VLOOKUP(Table1[[#This Row],[Customer ID]],Table2[#All],6,FALSE)</f>
        <v>Balally</v>
      </c>
      <c r="J379" s="1" t="str">
        <f>VLOOKUP(Table1[[#This Row],[Customer ID]],Table2[#All],7,FALSE)</f>
        <v>Ireland</v>
      </c>
      <c r="K379" s="1" t="str">
        <f>VLOOKUP(Table1[[#This Row],[Customer ID]],Table2[#All],9,FALSE)</f>
        <v>No</v>
      </c>
      <c r="L379" t="str">
        <f>VLOOKUP(Table1[[#This Row],[Product ID]],Table3[#All],2,FALSE)</f>
        <v>Rob</v>
      </c>
      <c r="M379" t="str">
        <f>VLOOKUP(Table1[[#This Row],[Product ID]],Table3[#All],3,FALSE)</f>
        <v>D</v>
      </c>
      <c r="N379">
        <f>VLOOKUP(Table1[[#This Row],[Product ID]],Table3[#All],4,FALSE)</f>
        <v>0.2</v>
      </c>
      <c r="O379">
        <f>VLOOKUP(Table1[[#This Row],[Product ID]],Table3[#All],5,FALSE)</f>
        <v>2.6849999999999996</v>
      </c>
      <c r="P379">
        <f>Table1[[#This Row],[Quantity]]*Table1[[#This Row],[Unit Price]]</f>
        <v>8.0549999999999997</v>
      </c>
    </row>
    <row r="380" spans="1:16" x14ac:dyDescent="0.3">
      <c r="A380" t="s">
        <v>2621</v>
      </c>
      <c r="B380" s="3">
        <v>44377</v>
      </c>
      <c r="C380" t="s">
        <v>2622</v>
      </c>
      <c r="D380" t="s">
        <v>6180</v>
      </c>
      <c r="E380">
        <v>3</v>
      </c>
      <c r="F380" t="str">
        <f>VLOOKUP(Table1[[#This Row],[Customer ID]],Table2[#All],2,FALSE)</f>
        <v>Jany Rudeforth</v>
      </c>
      <c r="G380" t="str">
        <f>VLOOKUP(Table1[[#This Row],[Customer ID]],Table2[#All],3,FALSE)</f>
        <v>jrudeforthai@wunderground.com</v>
      </c>
      <c r="H380" t="str">
        <f>VLOOKUP(Table1[[#This Row],[Customer ID]],Table2[#All],4,FALSE)</f>
        <v>+353 (232) 377-5407</v>
      </c>
      <c r="I380" t="str">
        <f>VLOOKUP(Table1[[#This Row],[Customer ID]],Table2[#All],6,FALSE)</f>
        <v>Tullyallen</v>
      </c>
      <c r="J380" s="1" t="str">
        <f>VLOOKUP(Table1[[#This Row],[Customer ID]],Table2[#All],7,FALSE)</f>
        <v>Ireland</v>
      </c>
      <c r="K380" s="1" t="str">
        <f>VLOOKUP(Table1[[#This Row],[Customer ID]],Table2[#All],9,FALSE)</f>
        <v>Yes</v>
      </c>
      <c r="L380" t="str">
        <f>VLOOKUP(Table1[[#This Row],[Product ID]],Table3[#All],2,FALSE)</f>
        <v>Ara</v>
      </c>
      <c r="M380" t="str">
        <f>VLOOKUP(Table1[[#This Row],[Product ID]],Table3[#All],3,FALSE)</f>
        <v>L</v>
      </c>
      <c r="N380">
        <f>VLOOKUP(Table1[[#This Row],[Product ID]],Table3[#All],4,FALSE)</f>
        <v>0.5</v>
      </c>
      <c r="O380">
        <f>VLOOKUP(Table1[[#This Row],[Product ID]],Table3[#All],5,FALSE)</f>
        <v>7.77</v>
      </c>
      <c r="P380">
        <f>Table1[[#This Row],[Quantity]]*Table1[[#This Row],[Unit Price]]</f>
        <v>23.31</v>
      </c>
    </row>
    <row r="381" spans="1:16" x14ac:dyDescent="0.3">
      <c r="A381" t="s">
        <v>2627</v>
      </c>
      <c r="B381" s="3">
        <v>43690</v>
      </c>
      <c r="C381" t="s">
        <v>2628</v>
      </c>
      <c r="D381" t="s">
        <v>6173</v>
      </c>
      <c r="E381">
        <v>6</v>
      </c>
      <c r="F381" t="str">
        <f>VLOOKUP(Table1[[#This Row],[Customer ID]],Table2[#All],2,FALSE)</f>
        <v>Ashbey Tomaszewski</v>
      </c>
      <c r="G381" t="str">
        <f>VLOOKUP(Table1[[#This Row],[Customer ID]],Table2[#All],3,FALSE)</f>
        <v>atomaszewskiaj@answers.com</v>
      </c>
      <c r="H381">
        <f>VLOOKUP(Table1[[#This Row],[Customer ID]],Table2[#All],4,FALSE)</f>
        <v>0</v>
      </c>
      <c r="I381" t="str">
        <f>VLOOKUP(Table1[[#This Row],[Customer ID]],Table2[#All],6,FALSE)</f>
        <v>Sutton</v>
      </c>
      <c r="J381" s="1" t="str">
        <f>VLOOKUP(Table1[[#This Row],[Customer ID]],Table2[#All],7,FALSE)</f>
        <v>United Kingdom</v>
      </c>
      <c r="K381" s="1" t="str">
        <f>VLOOKUP(Table1[[#This Row],[Customer ID]],Table2[#All],9,FALSE)</f>
        <v>Yes</v>
      </c>
      <c r="L381" t="str">
        <f>VLOOKUP(Table1[[#This Row],[Product ID]],Table3[#All],2,FALSE)</f>
        <v>Rob</v>
      </c>
      <c r="M381" t="str">
        <f>VLOOKUP(Table1[[#This Row],[Product ID]],Table3[#All],3,FALSE)</f>
        <v>L</v>
      </c>
      <c r="N381">
        <f>VLOOKUP(Table1[[#This Row],[Product ID]],Table3[#All],4,FALSE)</f>
        <v>0.5</v>
      </c>
      <c r="O381">
        <f>VLOOKUP(Table1[[#This Row],[Product ID]],Table3[#All],5,FALSE)</f>
        <v>7.169999999999999</v>
      </c>
      <c r="P381">
        <f>Table1[[#This Row],[Quantity]]*Table1[[#This Row],[Unit Price]]</f>
        <v>43.019999999999996</v>
      </c>
    </row>
    <row r="382" spans="1:16" x14ac:dyDescent="0.3">
      <c r="A382" t="s">
        <v>2632</v>
      </c>
      <c r="B382" s="3">
        <v>44249</v>
      </c>
      <c r="C382" t="s">
        <v>2331</v>
      </c>
      <c r="D382" t="s">
        <v>6169</v>
      </c>
      <c r="E382">
        <v>3</v>
      </c>
      <c r="F382" t="str">
        <f>VLOOKUP(Table1[[#This Row],[Customer ID]],Table2[#All],2,FALSE)</f>
        <v>Flynn Antony</v>
      </c>
      <c r="G382">
        <f>VLOOKUP(Table1[[#This Row],[Customer ID]],Table2[#All],3,FALSE)</f>
        <v>0</v>
      </c>
      <c r="H382" t="str">
        <f>VLOOKUP(Table1[[#This Row],[Customer ID]],Table2[#All],4,FALSE)</f>
        <v>+1 (205) 680-5859</v>
      </c>
      <c r="I382" t="str">
        <f>VLOOKUP(Table1[[#This Row],[Customer ID]],Table2[#All],6,FALSE)</f>
        <v>Birmingham</v>
      </c>
      <c r="J382" s="1" t="str">
        <f>VLOOKUP(Table1[[#This Row],[Customer ID]],Table2[#All],7,FALSE)</f>
        <v>United States</v>
      </c>
      <c r="K382" s="1" t="str">
        <f>VLOOKUP(Table1[[#This Row],[Customer ID]],Table2[#All],9,FALSE)</f>
        <v>No</v>
      </c>
      <c r="L382" t="str">
        <f>VLOOKUP(Table1[[#This Row],[Product ID]],Table3[#All],2,FALSE)</f>
        <v>Lib</v>
      </c>
      <c r="M382" t="str">
        <f>VLOOKUP(Table1[[#This Row],[Product ID]],Table3[#All],3,FALSE)</f>
        <v>D</v>
      </c>
      <c r="N382">
        <f>VLOOKUP(Table1[[#This Row],[Product ID]],Table3[#All],4,FALSE)</f>
        <v>0.5</v>
      </c>
      <c r="O382">
        <f>VLOOKUP(Table1[[#This Row],[Product ID]],Table3[#All],5,FALSE)</f>
        <v>7.77</v>
      </c>
      <c r="P382">
        <f>Table1[[#This Row],[Quantity]]*Table1[[#This Row],[Unit Price]]</f>
        <v>23.31</v>
      </c>
    </row>
    <row r="383" spans="1:16" x14ac:dyDescent="0.3">
      <c r="A383" t="s">
        <v>2638</v>
      </c>
      <c r="B383" s="3">
        <v>44646</v>
      </c>
      <c r="C383" t="s">
        <v>2639</v>
      </c>
      <c r="D383" t="s">
        <v>6154</v>
      </c>
      <c r="E383">
        <v>5</v>
      </c>
      <c r="F383" t="str">
        <f>VLOOKUP(Table1[[#This Row],[Customer ID]],Table2[#All],2,FALSE)</f>
        <v>Pren Bess</v>
      </c>
      <c r="G383" t="str">
        <f>VLOOKUP(Table1[[#This Row],[Customer ID]],Table2[#All],3,FALSE)</f>
        <v>pbessal@qq.com</v>
      </c>
      <c r="H383" t="str">
        <f>VLOOKUP(Table1[[#This Row],[Customer ID]],Table2[#All],4,FALSE)</f>
        <v>+1 (949) 121-4600</v>
      </c>
      <c r="I383" t="str">
        <f>VLOOKUP(Table1[[#This Row],[Customer ID]],Table2[#All],6,FALSE)</f>
        <v>Los Angeles</v>
      </c>
      <c r="J383" s="1" t="str">
        <f>VLOOKUP(Table1[[#This Row],[Customer ID]],Table2[#All],7,FALSE)</f>
        <v>United States</v>
      </c>
      <c r="K383" s="1" t="str">
        <f>VLOOKUP(Table1[[#This Row],[Customer ID]],Table2[#All],9,FALSE)</f>
        <v>Yes</v>
      </c>
      <c r="L383" t="str">
        <f>VLOOKUP(Table1[[#This Row],[Product ID]],Table3[#All],2,FALSE)</f>
        <v>Ara</v>
      </c>
      <c r="M383" t="str">
        <f>VLOOKUP(Table1[[#This Row],[Product ID]],Table3[#All],3,FALSE)</f>
        <v>D</v>
      </c>
      <c r="N383">
        <f>VLOOKUP(Table1[[#This Row],[Product ID]],Table3[#All],4,FALSE)</f>
        <v>0.2</v>
      </c>
      <c r="O383">
        <f>VLOOKUP(Table1[[#This Row],[Product ID]],Table3[#All],5,FALSE)</f>
        <v>2.9849999999999999</v>
      </c>
      <c r="P383">
        <f>Table1[[#This Row],[Quantity]]*Table1[[#This Row],[Unit Price]]</f>
        <v>14.924999999999999</v>
      </c>
    </row>
    <row r="384" spans="1:16" x14ac:dyDescent="0.3">
      <c r="A384" t="s">
        <v>2644</v>
      </c>
      <c r="B384" s="3">
        <v>43840</v>
      </c>
      <c r="C384" t="s">
        <v>2645</v>
      </c>
      <c r="D384" t="s">
        <v>6144</v>
      </c>
      <c r="E384">
        <v>3</v>
      </c>
      <c r="F384" t="str">
        <f>VLOOKUP(Table1[[#This Row],[Customer ID]],Table2[#All],2,FALSE)</f>
        <v>Elka Windress</v>
      </c>
      <c r="G384" t="str">
        <f>VLOOKUP(Table1[[#This Row],[Customer ID]],Table2[#All],3,FALSE)</f>
        <v>ewindressam@marketwatch.com</v>
      </c>
      <c r="H384" t="str">
        <f>VLOOKUP(Table1[[#This Row],[Customer ID]],Table2[#All],4,FALSE)</f>
        <v>+1 (443) 619-7953</v>
      </c>
      <c r="I384" t="str">
        <f>VLOOKUP(Table1[[#This Row],[Customer ID]],Table2[#All],6,FALSE)</f>
        <v>Baltimore</v>
      </c>
      <c r="J384" s="1" t="str">
        <f>VLOOKUP(Table1[[#This Row],[Customer ID]],Table2[#All],7,FALSE)</f>
        <v>United States</v>
      </c>
      <c r="K384" s="1" t="str">
        <f>VLOOKUP(Table1[[#This Row],[Customer ID]],Table2[#All],9,FALSE)</f>
        <v>No</v>
      </c>
      <c r="L384" t="str">
        <f>VLOOKUP(Table1[[#This Row],[Product ID]],Table3[#All],2,FALSE)</f>
        <v>Exc</v>
      </c>
      <c r="M384" t="str">
        <f>VLOOKUP(Table1[[#This Row],[Product ID]],Table3[#All],3,FALSE)</f>
        <v>D</v>
      </c>
      <c r="N384">
        <f>VLOOKUP(Table1[[#This Row],[Product ID]],Table3[#All],4,FALSE)</f>
        <v>0.5</v>
      </c>
      <c r="O384">
        <f>VLOOKUP(Table1[[#This Row],[Product ID]],Table3[#All],5,FALSE)</f>
        <v>7.29</v>
      </c>
      <c r="P384">
        <f>Table1[[#This Row],[Quantity]]*Table1[[#This Row],[Unit Price]]</f>
        <v>21.87</v>
      </c>
    </row>
    <row r="385" spans="1:16" x14ac:dyDescent="0.3">
      <c r="A385" t="s">
        <v>2650</v>
      </c>
      <c r="B385" s="3">
        <v>43586</v>
      </c>
      <c r="C385" t="s">
        <v>2651</v>
      </c>
      <c r="D385" t="s">
        <v>6176</v>
      </c>
      <c r="E385">
        <v>6</v>
      </c>
      <c r="F385" t="str">
        <f>VLOOKUP(Table1[[#This Row],[Customer ID]],Table2[#All],2,FALSE)</f>
        <v>Marty Kidstoun</v>
      </c>
      <c r="G385">
        <f>VLOOKUP(Table1[[#This Row],[Customer ID]],Table2[#All],3,FALSE)</f>
        <v>0</v>
      </c>
      <c r="H385" t="str">
        <f>VLOOKUP(Table1[[#This Row],[Customer ID]],Table2[#All],4,FALSE)</f>
        <v>+1 (717) 990-3931</v>
      </c>
      <c r="I385" t="str">
        <f>VLOOKUP(Table1[[#This Row],[Customer ID]],Table2[#All],6,FALSE)</f>
        <v>Harrisburg</v>
      </c>
      <c r="J385" s="1" t="str">
        <f>VLOOKUP(Table1[[#This Row],[Customer ID]],Table2[#All],7,FALSE)</f>
        <v>United States</v>
      </c>
      <c r="K385" s="1" t="str">
        <f>VLOOKUP(Table1[[#This Row],[Customer ID]],Table2[#All],9,FALSE)</f>
        <v>Yes</v>
      </c>
      <c r="L385" t="str">
        <f>VLOOKUP(Table1[[#This Row],[Product ID]],Table3[#All],2,FALSE)</f>
        <v>Exc</v>
      </c>
      <c r="M385" t="str">
        <f>VLOOKUP(Table1[[#This Row],[Product ID]],Table3[#All],3,FALSE)</f>
        <v>L</v>
      </c>
      <c r="N385">
        <f>VLOOKUP(Table1[[#This Row],[Product ID]],Table3[#All],4,FALSE)</f>
        <v>0.5</v>
      </c>
      <c r="O385">
        <f>VLOOKUP(Table1[[#This Row],[Product ID]],Table3[#All],5,FALSE)</f>
        <v>8.91</v>
      </c>
      <c r="P385">
        <f>Table1[[#This Row],[Quantity]]*Table1[[#This Row],[Unit Price]]</f>
        <v>53.46</v>
      </c>
    </row>
    <row r="386" spans="1:16" x14ac:dyDescent="0.3">
      <c r="A386" t="s">
        <v>2655</v>
      </c>
      <c r="B386" s="3">
        <v>43870</v>
      </c>
      <c r="C386" t="s">
        <v>2656</v>
      </c>
      <c r="D386" t="s">
        <v>6182</v>
      </c>
      <c r="E386">
        <v>4</v>
      </c>
      <c r="F386" t="str">
        <f>VLOOKUP(Table1[[#This Row],[Customer ID]],Table2[#All],2,FALSE)</f>
        <v>Nickey Dimbleby</v>
      </c>
      <c r="G386">
        <f>VLOOKUP(Table1[[#This Row],[Customer ID]],Table2[#All],3,FALSE)</f>
        <v>0</v>
      </c>
      <c r="H386" t="str">
        <f>VLOOKUP(Table1[[#This Row],[Customer ID]],Table2[#All],4,FALSE)</f>
        <v>+1 (469) 579-2051</v>
      </c>
      <c r="I386" t="str">
        <f>VLOOKUP(Table1[[#This Row],[Customer ID]],Table2[#All],6,FALSE)</f>
        <v>Dallas</v>
      </c>
      <c r="J386" s="1" t="str">
        <f>VLOOKUP(Table1[[#This Row],[Customer ID]],Table2[#All],7,FALSE)</f>
        <v>United States</v>
      </c>
      <c r="K386" s="1" t="str">
        <f>VLOOKUP(Table1[[#This Row],[Customer ID]],Table2[#All],9,FALSE)</f>
        <v>No</v>
      </c>
      <c r="L386" t="str">
        <f>VLOOKUP(Table1[[#This Row],[Product ID]],Table3[#All],2,FALSE)</f>
        <v>Ara</v>
      </c>
      <c r="M386" t="str">
        <f>VLOOKUP(Table1[[#This Row],[Product ID]],Table3[#All],3,FALSE)</f>
        <v>L</v>
      </c>
      <c r="N386">
        <f>VLOOKUP(Table1[[#This Row],[Product ID]],Table3[#All],4,FALSE)</f>
        <v>2.5</v>
      </c>
      <c r="O386">
        <f>VLOOKUP(Table1[[#This Row],[Product ID]],Table3[#All],5,FALSE)</f>
        <v>29.784999999999997</v>
      </c>
      <c r="P386">
        <f>Table1[[#This Row],[Quantity]]*Table1[[#This Row],[Unit Price]]</f>
        <v>119.13999999999999</v>
      </c>
    </row>
    <row r="387" spans="1:16" x14ac:dyDescent="0.3">
      <c r="A387" t="s">
        <v>2660</v>
      </c>
      <c r="B387" s="3">
        <v>44559</v>
      </c>
      <c r="C387" t="s">
        <v>2661</v>
      </c>
      <c r="D387" t="s">
        <v>6160</v>
      </c>
      <c r="E387">
        <v>5</v>
      </c>
      <c r="F387" t="str">
        <f>VLOOKUP(Table1[[#This Row],[Customer ID]],Table2[#All],2,FALSE)</f>
        <v>Virgil Baumadier</v>
      </c>
      <c r="G387" t="str">
        <f>VLOOKUP(Table1[[#This Row],[Customer ID]],Table2[#All],3,FALSE)</f>
        <v>vbaumadierap@google.cn</v>
      </c>
      <c r="H387" t="str">
        <f>VLOOKUP(Table1[[#This Row],[Customer ID]],Table2[#All],4,FALSE)</f>
        <v>+1 (816) 987-4857</v>
      </c>
      <c r="I387" t="str">
        <f>VLOOKUP(Table1[[#This Row],[Customer ID]],Table2[#All],6,FALSE)</f>
        <v>Kansas City</v>
      </c>
      <c r="J387" s="1" t="str">
        <f>VLOOKUP(Table1[[#This Row],[Customer ID]],Table2[#All],7,FALSE)</f>
        <v>United States</v>
      </c>
      <c r="K387" s="1" t="str">
        <f>VLOOKUP(Table1[[#This Row],[Customer ID]],Table2[#All],9,FALSE)</f>
        <v>Yes</v>
      </c>
      <c r="L387" t="str">
        <f>VLOOKUP(Table1[[#This Row],[Product ID]],Table3[#All],2,FALSE)</f>
        <v>Lib</v>
      </c>
      <c r="M387" t="str">
        <f>VLOOKUP(Table1[[#This Row],[Product ID]],Table3[#All],3,FALSE)</f>
        <v>M</v>
      </c>
      <c r="N387">
        <f>VLOOKUP(Table1[[#This Row],[Product ID]],Table3[#All],4,FALSE)</f>
        <v>0.5</v>
      </c>
      <c r="O387">
        <f>VLOOKUP(Table1[[#This Row],[Product ID]],Table3[#All],5,FALSE)</f>
        <v>8.73</v>
      </c>
      <c r="P387">
        <f>Table1[[#This Row],[Quantity]]*Table1[[#This Row],[Unit Price]]</f>
        <v>43.650000000000006</v>
      </c>
    </row>
    <row r="388" spans="1:16" x14ac:dyDescent="0.3">
      <c r="A388" t="s">
        <v>2666</v>
      </c>
      <c r="B388" s="3">
        <v>44083</v>
      </c>
      <c r="C388" t="s">
        <v>2667</v>
      </c>
      <c r="D388" t="s">
        <v>6154</v>
      </c>
      <c r="E388">
        <v>6</v>
      </c>
      <c r="F388" t="str">
        <f>VLOOKUP(Table1[[#This Row],[Customer ID]],Table2[#All],2,FALSE)</f>
        <v>Lenore Messenbird</v>
      </c>
      <c r="G388">
        <f>VLOOKUP(Table1[[#This Row],[Customer ID]],Table2[#All],3,FALSE)</f>
        <v>0</v>
      </c>
      <c r="H388" t="str">
        <f>VLOOKUP(Table1[[#This Row],[Customer ID]],Table2[#All],4,FALSE)</f>
        <v>+1 (217) 713-5108</v>
      </c>
      <c r="I388" t="str">
        <f>VLOOKUP(Table1[[#This Row],[Customer ID]],Table2[#All],6,FALSE)</f>
        <v>Springfield</v>
      </c>
      <c r="J388" s="1" t="str">
        <f>VLOOKUP(Table1[[#This Row],[Customer ID]],Table2[#All],7,FALSE)</f>
        <v>United States</v>
      </c>
      <c r="K388" s="1" t="str">
        <f>VLOOKUP(Table1[[#This Row],[Customer ID]],Table2[#All],9,FALSE)</f>
        <v>Yes</v>
      </c>
      <c r="L388" t="str">
        <f>VLOOKUP(Table1[[#This Row],[Product ID]],Table3[#All],2,FALSE)</f>
        <v>Ara</v>
      </c>
      <c r="M388" t="str">
        <f>VLOOKUP(Table1[[#This Row],[Product ID]],Table3[#All],3,FALSE)</f>
        <v>D</v>
      </c>
      <c r="N388">
        <f>VLOOKUP(Table1[[#This Row],[Product ID]],Table3[#All],4,FALSE)</f>
        <v>0.2</v>
      </c>
      <c r="O388">
        <f>VLOOKUP(Table1[[#This Row],[Product ID]],Table3[#All],5,FALSE)</f>
        <v>2.9849999999999999</v>
      </c>
      <c r="P388">
        <f>Table1[[#This Row],[Quantity]]*Table1[[#This Row],[Unit Price]]</f>
        <v>17.91</v>
      </c>
    </row>
    <row r="389" spans="1:16" x14ac:dyDescent="0.3">
      <c r="A389" t="s">
        <v>2671</v>
      </c>
      <c r="B389" s="3">
        <v>44455</v>
      </c>
      <c r="C389" t="s">
        <v>2672</v>
      </c>
      <c r="D389" t="s">
        <v>6171</v>
      </c>
      <c r="E389">
        <v>5</v>
      </c>
      <c r="F389" t="str">
        <f>VLOOKUP(Table1[[#This Row],[Customer ID]],Table2[#All],2,FALSE)</f>
        <v>Shirleen Welds</v>
      </c>
      <c r="G389" t="str">
        <f>VLOOKUP(Table1[[#This Row],[Customer ID]],Table2[#All],3,FALSE)</f>
        <v>sweldsar@wired.com</v>
      </c>
      <c r="H389" t="str">
        <f>VLOOKUP(Table1[[#This Row],[Customer ID]],Table2[#All],4,FALSE)</f>
        <v>+1 (203) 568-7058</v>
      </c>
      <c r="I389" t="str">
        <f>VLOOKUP(Table1[[#This Row],[Customer ID]],Table2[#All],6,FALSE)</f>
        <v>New Haven</v>
      </c>
      <c r="J389" s="1" t="str">
        <f>VLOOKUP(Table1[[#This Row],[Customer ID]],Table2[#All],7,FALSE)</f>
        <v>United States</v>
      </c>
      <c r="K389" s="1" t="str">
        <f>VLOOKUP(Table1[[#This Row],[Customer ID]],Table2[#All],9,FALSE)</f>
        <v>Yes</v>
      </c>
      <c r="L389" t="str">
        <f>VLOOKUP(Table1[[#This Row],[Product ID]],Table3[#All],2,FALSE)</f>
        <v>Exc</v>
      </c>
      <c r="M389" t="str">
        <f>VLOOKUP(Table1[[#This Row],[Product ID]],Table3[#All],3,FALSE)</f>
        <v>L</v>
      </c>
      <c r="N389">
        <f>VLOOKUP(Table1[[#This Row],[Product ID]],Table3[#All],4,FALSE)</f>
        <v>1</v>
      </c>
      <c r="O389">
        <f>VLOOKUP(Table1[[#This Row],[Product ID]],Table3[#All],5,FALSE)</f>
        <v>14.85</v>
      </c>
      <c r="P389">
        <f>Table1[[#This Row],[Quantity]]*Table1[[#This Row],[Unit Price]]</f>
        <v>74.25</v>
      </c>
    </row>
    <row r="390" spans="1:16" x14ac:dyDescent="0.3">
      <c r="A390" t="s">
        <v>2677</v>
      </c>
      <c r="B390" s="3">
        <v>44130</v>
      </c>
      <c r="C390" t="s">
        <v>2678</v>
      </c>
      <c r="D390" t="s">
        <v>6150</v>
      </c>
      <c r="E390">
        <v>3</v>
      </c>
      <c r="F390" t="str">
        <f>VLOOKUP(Table1[[#This Row],[Customer ID]],Table2[#All],2,FALSE)</f>
        <v>Maisie Sarvar</v>
      </c>
      <c r="G390" t="str">
        <f>VLOOKUP(Table1[[#This Row],[Customer ID]],Table2[#All],3,FALSE)</f>
        <v>msarvaras@artisteer.com</v>
      </c>
      <c r="H390" t="str">
        <f>VLOOKUP(Table1[[#This Row],[Customer ID]],Table2[#All],4,FALSE)</f>
        <v>+1 (404) 401-6865</v>
      </c>
      <c r="I390" t="str">
        <f>VLOOKUP(Table1[[#This Row],[Customer ID]],Table2[#All],6,FALSE)</f>
        <v>Lawrenceville</v>
      </c>
      <c r="J390" s="1" t="str">
        <f>VLOOKUP(Table1[[#This Row],[Customer ID]],Table2[#All],7,FALSE)</f>
        <v>United States</v>
      </c>
      <c r="K390" s="1" t="str">
        <f>VLOOKUP(Table1[[#This Row],[Customer ID]],Table2[#All],9,FALSE)</f>
        <v>Yes</v>
      </c>
      <c r="L390" t="str">
        <f>VLOOKUP(Table1[[#This Row],[Product ID]],Table3[#All],2,FALSE)</f>
        <v>Lib</v>
      </c>
      <c r="M390" t="str">
        <f>VLOOKUP(Table1[[#This Row],[Product ID]],Table3[#All],3,FALSE)</f>
        <v>D</v>
      </c>
      <c r="N390">
        <f>VLOOKUP(Table1[[#This Row],[Product ID]],Table3[#All],4,FALSE)</f>
        <v>0.2</v>
      </c>
      <c r="O390">
        <f>VLOOKUP(Table1[[#This Row],[Product ID]],Table3[#All],5,FALSE)</f>
        <v>3.8849999999999998</v>
      </c>
      <c r="P390">
        <f>Table1[[#This Row],[Quantity]]*Table1[[#This Row],[Unit Price]]</f>
        <v>11.654999999999999</v>
      </c>
    </row>
    <row r="391" spans="1:16" x14ac:dyDescent="0.3">
      <c r="A391" t="s">
        <v>2683</v>
      </c>
      <c r="B391" s="3">
        <v>43536</v>
      </c>
      <c r="C391" t="s">
        <v>2684</v>
      </c>
      <c r="D391" t="s">
        <v>6169</v>
      </c>
      <c r="E391">
        <v>3</v>
      </c>
      <c r="F391" t="str">
        <f>VLOOKUP(Table1[[#This Row],[Customer ID]],Table2[#All],2,FALSE)</f>
        <v>Andrej Havick</v>
      </c>
      <c r="G391" t="str">
        <f>VLOOKUP(Table1[[#This Row],[Customer ID]],Table2[#All],3,FALSE)</f>
        <v>ahavickat@nsw.gov.au</v>
      </c>
      <c r="H391" t="str">
        <f>VLOOKUP(Table1[[#This Row],[Customer ID]],Table2[#All],4,FALSE)</f>
        <v>+1 (828) 769-0743</v>
      </c>
      <c r="I391" t="str">
        <f>VLOOKUP(Table1[[#This Row],[Customer ID]],Table2[#All],6,FALSE)</f>
        <v>Asheville</v>
      </c>
      <c r="J391" s="1" t="str">
        <f>VLOOKUP(Table1[[#This Row],[Customer ID]],Table2[#All],7,FALSE)</f>
        <v>United States</v>
      </c>
      <c r="K391" s="1" t="str">
        <f>VLOOKUP(Table1[[#This Row],[Customer ID]],Table2[#All],9,FALSE)</f>
        <v>Yes</v>
      </c>
      <c r="L391" t="str">
        <f>VLOOKUP(Table1[[#This Row],[Product ID]],Table3[#All],2,FALSE)</f>
        <v>Lib</v>
      </c>
      <c r="M391" t="str">
        <f>VLOOKUP(Table1[[#This Row],[Product ID]],Table3[#All],3,FALSE)</f>
        <v>D</v>
      </c>
      <c r="N391">
        <f>VLOOKUP(Table1[[#This Row],[Product ID]],Table3[#All],4,FALSE)</f>
        <v>0.5</v>
      </c>
      <c r="O391">
        <f>VLOOKUP(Table1[[#This Row],[Product ID]],Table3[#All],5,FALSE)</f>
        <v>7.77</v>
      </c>
      <c r="P391">
        <f>Table1[[#This Row],[Quantity]]*Table1[[#This Row],[Unit Price]]</f>
        <v>23.31</v>
      </c>
    </row>
    <row r="392" spans="1:16" x14ac:dyDescent="0.3">
      <c r="A392" t="s">
        <v>2689</v>
      </c>
      <c r="B392" s="3">
        <v>44245</v>
      </c>
      <c r="C392" t="s">
        <v>2690</v>
      </c>
      <c r="D392" t="s">
        <v>6144</v>
      </c>
      <c r="E392">
        <v>2</v>
      </c>
      <c r="F392" t="str">
        <f>VLOOKUP(Table1[[#This Row],[Customer ID]],Table2[#All],2,FALSE)</f>
        <v>Sloan Diviny</v>
      </c>
      <c r="G392" t="str">
        <f>VLOOKUP(Table1[[#This Row],[Customer ID]],Table2[#All],3,FALSE)</f>
        <v>sdivinyau@ask.com</v>
      </c>
      <c r="H392">
        <f>VLOOKUP(Table1[[#This Row],[Customer ID]],Table2[#All],4,FALSE)</f>
        <v>0</v>
      </c>
      <c r="I392" t="str">
        <f>VLOOKUP(Table1[[#This Row],[Customer ID]],Table2[#All],6,FALSE)</f>
        <v>Saint Paul</v>
      </c>
      <c r="J392" s="1" t="str">
        <f>VLOOKUP(Table1[[#This Row],[Customer ID]],Table2[#All],7,FALSE)</f>
        <v>United States</v>
      </c>
      <c r="K392" s="1" t="str">
        <f>VLOOKUP(Table1[[#This Row],[Customer ID]],Table2[#All],9,FALSE)</f>
        <v>Yes</v>
      </c>
      <c r="L392" t="str">
        <f>VLOOKUP(Table1[[#This Row],[Product ID]],Table3[#All],2,FALSE)</f>
        <v>Exc</v>
      </c>
      <c r="M392" t="str">
        <f>VLOOKUP(Table1[[#This Row],[Product ID]],Table3[#All],3,FALSE)</f>
        <v>D</v>
      </c>
      <c r="N392">
        <f>VLOOKUP(Table1[[#This Row],[Product ID]],Table3[#All],4,FALSE)</f>
        <v>0.5</v>
      </c>
      <c r="O392">
        <f>VLOOKUP(Table1[[#This Row],[Product ID]],Table3[#All],5,FALSE)</f>
        <v>7.29</v>
      </c>
      <c r="P392">
        <f>Table1[[#This Row],[Quantity]]*Table1[[#This Row],[Unit Price]]</f>
        <v>14.58</v>
      </c>
    </row>
    <row r="393" spans="1:16" x14ac:dyDescent="0.3">
      <c r="A393" t="s">
        <v>2694</v>
      </c>
      <c r="B393" s="3">
        <v>44133</v>
      </c>
      <c r="C393" t="s">
        <v>2695</v>
      </c>
      <c r="D393" t="s">
        <v>6157</v>
      </c>
      <c r="E393">
        <v>2</v>
      </c>
      <c r="F393" t="str">
        <f>VLOOKUP(Table1[[#This Row],[Customer ID]],Table2[#All],2,FALSE)</f>
        <v>Itch Norquoy</v>
      </c>
      <c r="G393" t="str">
        <f>VLOOKUP(Table1[[#This Row],[Customer ID]],Table2[#All],3,FALSE)</f>
        <v>inorquoyav@businessweek.com</v>
      </c>
      <c r="H393">
        <f>VLOOKUP(Table1[[#This Row],[Customer ID]],Table2[#All],4,FALSE)</f>
        <v>0</v>
      </c>
      <c r="I393" t="str">
        <f>VLOOKUP(Table1[[#This Row],[Customer ID]],Table2[#All],6,FALSE)</f>
        <v>Minneapolis</v>
      </c>
      <c r="J393" s="1" t="str">
        <f>VLOOKUP(Table1[[#This Row],[Customer ID]],Table2[#All],7,FALSE)</f>
        <v>United States</v>
      </c>
      <c r="K393" s="1" t="str">
        <f>VLOOKUP(Table1[[#This Row],[Customer ID]],Table2[#All],9,FALSE)</f>
        <v>No</v>
      </c>
      <c r="L393" t="str">
        <f>VLOOKUP(Table1[[#This Row],[Product ID]],Table3[#All],2,FALSE)</f>
        <v>Ara</v>
      </c>
      <c r="M393" t="str">
        <f>VLOOKUP(Table1[[#This Row],[Product ID]],Table3[#All],3,FALSE)</f>
        <v>M</v>
      </c>
      <c r="N393">
        <f>VLOOKUP(Table1[[#This Row],[Product ID]],Table3[#All],4,FALSE)</f>
        <v>0.5</v>
      </c>
      <c r="O393">
        <f>VLOOKUP(Table1[[#This Row],[Product ID]],Table3[#All],5,FALSE)</f>
        <v>6.75</v>
      </c>
      <c r="P393">
        <f>Table1[[#This Row],[Quantity]]*Table1[[#This Row],[Unit Price]]</f>
        <v>13.5</v>
      </c>
    </row>
    <row r="394" spans="1:16" x14ac:dyDescent="0.3">
      <c r="A394" t="s">
        <v>2699</v>
      </c>
      <c r="B394" s="3">
        <v>44445</v>
      </c>
      <c r="C394" t="s">
        <v>2700</v>
      </c>
      <c r="D394" t="s">
        <v>6171</v>
      </c>
      <c r="E394">
        <v>6</v>
      </c>
      <c r="F394" t="str">
        <f>VLOOKUP(Table1[[#This Row],[Customer ID]],Table2[#All],2,FALSE)</f>
        <v>Anson Iddison</v>
      </c>
      <c r="G394" t="str">
        <f>VLOOKUP(Table1[[#This Row],[Customer ID]],Table2[#All],3,FALSE)</f>
        <v>aiddisonaw@usa.gov</v>
      </c>
      <c r="H394" t="str">
        <f>VLOOKUP(Table1[[#This Row],[Customer ID]],Table2[#All],4,FALSE)</f>
        <v>+1 (714) 658-0310</v>
      </c>
      <c r="I394" t="str">
        <f>VLOOKUP(Table1[[#This Row],[Customer ID]],Table2[#All],6,FALSE)</f>
        <v>Santa Ana</v>
      </c>
      <c r="J394" s="1" t="str">
        <f>VLOOKUP(Table1[[#This Row],[Customer ID]],Table2[#All],7,FALSE)</f>
        <v>United States</v>
      </c>
      <c r="K394" s="1" t="str">
        <f>VLOOKUP(Table1[[#This Row],[Customer ID]],Table2[#All],9,FALSE)</f>
        <v>No</v>
      </c>
      <c r="L394" t="str">
        <f>VLOOKUP(Table1[[#This Row],[Product ID]],Table3[#All],2,FALSE)</f>
        <v>Exc</v>
      </c>
      <c r="M394" t="str">
        <f>VLOOKUP(Table1[[#This Row],[Product ID]],Table3[#All],3,FALSE)</f>
        <v>L</v>
      </c>
      <c r="N394">
        <f>VLOOKUP(Table1[[#This Row],[Product ID]],Table3[#All],4,FALSE)</f>
        <v>1</v>
      </c>
      <c r="O394">
        <f>VLOOKUP(Table1[[#This Row],[Product ID]],Table3[#All],5,FALSE)</f>
        <v>14.85</v>
      </c>
      <c r="P394">
        <f>Table1[[#This Row],[Quantity]]*Table1[[#This Row],[Unit Price]]</f>
        <v>89.1</v>
      </c>
    </row>
    <row r="395" spans="1:16" x14ac:dyDescent="0.3">
      <c r="A395" t="s">
        <v>2699</v>
      </c>
      <c r="B395" s="3">
        <v>44445</v>
      </c>
      <c r="C395" t="s">
        <v>2700</v>
      </c>
      <c r="D395" t="s">
        <v>6167</v>
      </c>
      <c r="E395">
        <v>1</v>
      </c>
      <c r="F395" t="str">
        <f>VLOOKUP(Table1[[#This Row],[Customer ID]],Table2[#All],2,FALSE)</f>
        <v>Anson Iddison</v>
      </c>
      <c r="G395" t="str">
        <f>VLOOKUP(Table1[[#This Row],[Customer ID]],Table2[#All],3,FALSE)</f>
        <v>aiddisonaw@usa.gov</v>
      </c>
      <c r="H395" t="str">
        <f>VLOOKUP(Table1[[#This Row],[Customer ID]],Table2[#All],4,FALSE)</f>
        <v>+1 (714) 658-0310</v>
      </c>
      <c r="I395" t="str">
        <f>VLOOKUP(Table1[[#This Row],[Customer ID]],Table2[#All],6,FALSE)</f>
        <v>Santa Ana</v>
      </c>
      <c r="J395" s="1" t="str">
        <f>VLOOKUP(Table1[[#This Row],[Customer ID]],Table2[#All],7,FALSE)</f>
        <v>United States</v>
      </c>
      <c r="K395" s="1" t="str">
        <f>VLOOKUP(Table1[[#This Row],[Customer ID]],Table2[#All],9,FALSE)</f>
        <v>No</v>
      </c>
      <c r="L395" t="str">
        <f>VLOOKUP(Table1[[#This Row],[Product ID]],Table3[#All],2,FALSE)</f>
        <v>Ara</v>
      </c>
      <c r="M395" t="str">
        <f>VLOOKUP(Table1[[#This Row],[Product ID]],Table3[#All],3,FALSE)</f>
        <v>L</v>
      </c>
      <c r="N395">
        <f>VLOOKUP(Table1[[#This Row],[Product ID]],Table3[#All],4,FALSE)</f>
        <v>0.2</v>
      </c>
      <c r="O395">
        <f>VLOOKUP(Table1[[#This Row],[Product ID]],Table3[#All],5,FALSE)</f>
        <v>3.8849999999999998</v>
      </c>
      <c r="P395">
        <f>Table1[[#This Row],[Quantity]]*Table1[[#This Row],[Unit Price]]</f>
        <v>3.8849999999999998</v>
      </c>
    </row>
    <row r="396" spans="1:16" x14ac:dyDescent="0.3">
      <c r="A396" t="s">
        <v>2710</v>
      </c>
      <c r="B396" s="3">
        <v>44083</v>
      </c>
      <c r="C396" t="s">
        <v>2711</v>
      </c>
      <c r="D396" t="s">
        <v>6142</v>
      </c>
      <c r="E396">
        <v>4</v>
      </c>
      <c r="F396" t="str">
        <f>VLOOKUP(Table1[[#This Row],[Customer ID]],Table2[#All],2,FALSE)</f>
        <v>Randal Longfield</v>
      </c>
      <c r="G396" t="str">
        <f>VLOOKUP(Table1[[#This Row],[Customer ID]],Table2[#All],3,FALSE)</f>
        <v>rlongfielday@bluehost.com</v>
      </c>
      <c r="H396" t="str">
        <f>VLOOKUP(Table1[[#This Row],[Customer ID]],Table2[#All],4,FALSE)</f>
        <v>+1 (612) 210-6966</v>
      </c>
      <c r="I396" t="str">
        <f>VLOOKUP(Table1[[#This Row],[Customer ID]],Table2[#All],6,FALSE)</f>
        <v>Minneapolis</v>
      </c>
      <c r="J396" s="1" t="str">
        <f>VLOOKUP(Table1[[#This Row],[Customer ID]],Table2[#All],7,FALSE)</f>
        <v>United States</v>
      </c>
      <c r="K396" s="1" t="str">
        <f>VLOOKUP(Table1[[#This Row],[Customer ID]],Table2[#All],9,FALSE)</f>
        <v>No</v>
      </c>
      <c r="L396" t="str">
        <f>VLOOKUP(Table1[[#This Row],[Product ID]],Table3[#All],2,FALSE)</f>
        <v>Rob</v>
      </c>
      <c r="M396" t="str">
        <f>VLOOKUP(Table1[[#This Row],[Product ID]],Table3[#All],3,FALSE)</f>
        <v>L</v>
      </c>
      <c r="N396">
        <f>VLOOKUP(Table1[[#This Row],[Product ID]],Table3[#All],4,FALSE)</f>
        <v>2.5</v>
      </c>
      <c r="O396">
        <f>VLOOKUP(Table1[[#This Row],[Product ID]],Table3[#All],5,FALSE)</f>
        <v>27.484999999999996</v>
      </c>
      <c r="P396">
        <f>Table1[[#This Row],[Quantity]]*Table1[[#This Row],[Unit Price]]</f>
        <v>109.93999999999998</v>
      </c>
    </row>
    <row r="397" spans="1:16" x14ac:dyDescent="0.3">
      <c r="A397" t="s">
        <v>2716</v>
      </c>
      <c r="B397" s="3">
        <v>44465</v>
      </c>
      <c r="C397" t="s">
        <v>2717</v>
      </c>
      <c r="D397" t="s">
        <v>6169</v>
      </c>
      <c r="E397">
        <v>6</v>
      </c>
      <c r="F397" t="str">
        <f>VLOOKUP(Table1[[#This Row],[Customer ID]],Table2[#All],2,FALSE)</f>
        <v>Gregorius Kislingbury</v>
      </c>
      <c r="G397" t="str">
        <f>VLOOKUP(Table1[[#This Row],[Customer ID]],Table2[#All],3,FALSE)</f>
        <v>gkislingburyaz@samsung.com</v>
      </c>
      <c r="H397">
        <f>VLOOKUP(Table1[[#This Row],[Customer ID]],Table2[#All],4,FALSE)</f>
        <v>0</v>
      </c>
      <c r="I397" t="str">
        <f>VLOOKUP(Table1[[#This Row],[Customer ID]],Table2[#All],6,FALSE)</f>
        <v>Washington</v>
      </c>
      <c r="J397" s="1" t="str">
        <f>VLOOKUP(Table1[[#This Row],[Customer ID]],Table2[#All],7,FALSE)</f>
        <v>United States</v>
      </c>
      <c r="K397" s="1" t="str">
        <f>VLOOKUP(Table1[[#This Row],[Customer ID]],Table2[#All],9,FALSE)</f>
        <v>Yes</v>
      </c>
      <c r="L397" t="str">
        <f>VLOOKUP(Table1[[#This Row],[Product ID]],Table3[#All],2,FALSE)</f>
        <v>Lib</v>
      </c>
      <c r="M397" t="str">
        <f>VLOOKUP(Table1[[#This Row],[Product ID]],Table3[#All],3,FALSE)</f>
        <v>D</v>
      </c>
      <c r="N397">
        <f>VLOOKUP(Table1[[#This Row],[Product ID]],Table3[#All],4,FALSE)</f>
        <v>0.5</v>
      </c>
      <c r="O397">
        <f>VLOOKUP(Table1[[#This Row],[Product ID]],Table3[#All],5,FALSE)</f>
        <v>7.77</v>
      </c>
      <c r="P397">
        <f>Table1[[#This Row],[Quantity]]*Table1[[#This Row],[Unit Price]]</f>
        <v>46.62</v>
      </c>
    </row>
    <row r="398" spans="1:16" x14ac:dyDescent="0.3">
      <c r="A398" t="s">
        <v>2721</v>
      </c>
      <c r="B398" s="3">
        <v>44140</v>
      </c>
      <c r="C398" t="s">
        <v>2722</v>
      </c>
      <c r="D398" t="s">
        <v>6180</v>
      </c>
      <c r="E398">
        <v>5</v>
      </c>
      <c r="F398" t="str">
        <f>VLOOKUP(Table1[[#This Row],[Customer ID]],Table2[#All],2,FALSE)</f>
        <v>Xenos Gibbons</v>
      </c>
      <c r="G398" t="str">
        <f>VLOOKUP(Table1[[#This Row],[Customer ID]],Table2[#All],3,FALSE)</f>
        <v>xgibbonsb0@artisteer.com</v>
      </c>
      <c r="H398" t="str">
        <f>VLOOKUP(Table1[[#This Row],[Customer ID]],Table2[#All],4,FALSE)</f>
        <v>+1 (909) 614-0008</v>
      </c>
      <c r="I398" t="str">
        <f>VLOOKUP(Table1[[#This Row],[Customer ID]],Table2[#All],6,FALSE)</f>
        <v>San Bernardino</v>
      </c>
      <c r="J398" s="1" t="str">
        <f>VLOOKUP(Table1[[#This Row],[Customer ID]],Table2[#All],7,FALSE)</f>
        <v>United States</v>
      </c>
      <c r="K398" s="1" t="str">
        <f>VLOOKUP(Table1[[#This Row],[Customer ID]],Table2[#All],9,FALSE)</f>
        <v>No</v>
      </c>
      <c r="L398" t="str">
        <f>VLOOKUP(Table1[[#This Row],[Product ID]],Table3[#All],2,FALSE)</f>
        <v>Ara</v>
      </c>
      <c r="M398" t="str">
        <f>VLOOKUP(Table1[[#This Row],[Product ID]],Table3[#All],3,FALSE)</f>
        <v>L</v>
      </c>
      <c r="N398">
        <f>VLOOKUP(Table1[[#This Row],[Product ID]],Table3[#All],4,FALSE)</f>
        <v>0.5</v>
      </c>
      <c r="O398">
        <f>VLOOKUP(Table1[[#This Row],[Product ID]],Table3[#All],5,FALSE)</f>
        <v>7.77</v>
      </c>
      <c r="P398">
        <f>Table1[[#This Row],[Quantity]]*Table1[[#This Row],[Unit Price]]</f>
        <v>38.849999999999994</v>
      </c>
    </row>
    <row r="399" spans="1:16" x14ac:dyDescent="0.3">
      <c r="A399" t="s">
        <v>2727</v>
      </c>
      <c r="B399" s="3">
        <v>43720</v>
      </c>
      <c r="C399" t="s">
        <v>2728</v>
      </c>
      <c r="D399" t="s">
        <v>6169</v>
      </c>
      <c r="E399">
        <v>4</v>
      </c>
      <c r="F399" t="str">
        <f>VLOOKUP(Table1[[#This Row],[Customer ID]],Table2[#All],2,FALSE)</f>
        <v>Fleur Parres</v>
      </c>
      <c r="G399" t="str">
        <f>VLOOKUP(Table1[[#This Row],[Customer ID]],Table2[#All],3,FALSE)</f>
        <v>fparresb1@imageshack.us</v>
      </c>
      <c r="H399" t="str">
        <f>VLOOKUP(Table1[[#This Row],[Customer ID]],Table2[#All],4,FALSE)</f>
        <v>+1 (585) 672-4256</v>
      </c>
      <c r="I399" t="str">
        <f>VLOOKUP(Table1[[#This Row],[Customer ID]],Table2[#All],6,FALSE)</f>
        <v>Rochester</v>
      </c>
      <c r="J399" s="1" t="str">
        <f>VLOOKUP(Table1[[#This Row],[Customer ID]],Table2[#All],7,FALSE)</f>
        <v>United States</v>
      </c>
      <c r="K399" s="1" t="str">
        <f>VLOOKUP(Table1[[#This Row],[Customer ID]],Table2[#All],9,FALSE)</f>
        <v>Yes</v>
      </c>
      <c r="L399" t="str">
        <f>VLOOKUP(Table1[[#This Row],[Product ID]],Table3[#All],2,FALSE)</f>
        <v>Lib</v>
      </c>
      <c r="M399" t="str">
        <f>VLOOKUP(Table1[[#This Row],[Product ID]],Table3[#All],3,FALSE)</f>
        <v>D</v>
      </c>
      <c r="N399">
        <f>VLOOKUP(Table1[[#This Row],[Product ID]],Table3[#All],4,FALSE)</f>
        <v>0.5</v>
      </c>
      <c r="O399">
        <f>VLOOKUP(Table1[[#This Row],[Product ID]],Table3[#All],5,FALSE)</f>
        <v>7.77</v>
      </c>
      <c r="P399">
        <f>Table1[[#This Row],[Quantity]]*Table1[[#This Row],[Unit Price]]</f>
        <v>31.08</v>
      </c>
    </row>
    <row r="400" spans="1:16" x14ac:dyDescent="0.3">
      <c r="A400" t="s">
        <v>2733</v>
      </c>
      <c r="B400" s="3">
        <v>43677</v>
      </c>
      <c r="C400" t="s">
        <v>2734</v>
      </c>
      <c r="D400" t="s">
        <v>6154</v>
      </c>
      <c r="E400">
        <v>6</v>
      </c>
      <c r="F400" t="str">
        <f>VLOOKUP(Table1[[#This Row],[Customer ID]],Table2[#All],2,FALSE)</f>
        <v>Gran Sibray</v>
      </c>
      <c r="G400" t="str">
        <f>VLOOKUP(Table1[[#This Row],[Customer ID]],Table2[#All],3,FALSE)</f>
        <v>gsibrayb2@wsj.com</v>
      </c>
      <c r="H400" t="str">
        <f>VLOOKUP(Table1[[#This Row],[Customer ID]],Table2[#All],4,FALSE)</f>
        <v>+1 (360) 389-5295</v>
      </c>
      <c r="I400" t="str">
        <f>VLOOKUP(Table1[[#This Row],[Customer ID]],Table2[#All],6,FALSE)</f>
        <v>Vancouver</v>
      </c>
      <c r="J400" s="1" t="str">
        <f>VLOOKUP(Table1[[#This Row],[Customer ID]],Table2[#All],7,FALSE)</f>
        <v>United States</v>
      </c>
      <c r="K400" s="1" t="str">
        <f>VLOOKUP(Table1[[#This Row],[Customer ID]],Table2[#All],9,FALSE)</f>
        <v>Yes</v>
      </c>
      <c r="L400" t="str">
        <f>VLOOKUP(Table1[[#This Row],[Product ID]],Table3[#All],2,FALSE)</f>
        <v>Ara</v>
      </c>
      <c r="M400" t="str">
        <f>VLOOKUP(Table1[[#This Row],[Product ID]],Table3[#All],3,FALSE)</f>
        <v>D</v>
      </c>
      <c r="N400">
        <f>VLOOKUP(Table1[[#This Row],[Product ID]],Table3[#All],4,FALSE)</f>
        <v>0.2</v>
      </c>
      <c r="O400">
        <f>VLOOKUP(Table1[[#This Row],[Product ID]],Table3[#All],5,FALSE)</f>
        <v>2.9849999999999999</v>
      </c>
      <c r="P400">
        <f>Table1[[#This Row],[Quantity]]*Table1[[#This Row],[Unit Price]]</f>
        <v>17.91</v>
      </c>
    </row>
    <row r="401" spans="1:16" x14ac:dyDescent="0.3">
      <c r="A401" t="s">
        <v>2739</v>
      </c>
      <c r="B401" s="3">
        <v>43539</v>
      </c>
      <c r="C401" t="s">
        <v>2740</v>
      </c>
      <c r="D401" t="s">
        <v>6185</v>
      </c>
      <c r="E401">
        <v>6</v>
      </c>
      <c r="F401" t="str">
        <f>VLOOKUP(Table1[[#This Row],[Customer ID]],Table2[#All],2,FALSE)</f>
        <v>Ingelbert Hotchkin</v>
      </c>
      <c r="G401" t="str">
        <f>VLOOKUP(Table1[[#This Row],[Customer ID]],Table2[#All],3,FALSE)</f>
        <v>ihotchkinb3@mit.edu</v>
      </c>
      <c r="H401" t="str">
        <f>VLOOKUP(Table1[[#This Row],[Customer ID]],Table2[#All],4,FALSE)</f>
        <v>+44 (387) 464-9544</v>
      </c>
      <c r="I401" t="str">
        <f>VLOOKUP(Table1[[#This Row],[Customer ID]],Table2[#All],6,FALSE)</f>
        <v>Preston</v>
      </c>
      <c r="J401" s="1" t="str">
        <f>VLOOKUP(Table1[[#This Row],[Customer ID]],Table2[#All],7,FALSE)</f>
        <v>United Kingdom</v>
      </c>
      <c r="K401" s="1" t="str">
        <f>VLOOKUP(Table1[[#This Row],[Customer ID]],Table2[#All],9,FALSE)</f>
        <v>No</v>
      </c>
      <c r="L401" t="str">
        <f>VLOOKUP(Table1[[#This Row],[Product ID]],Table3[#All],2,FALSE)</f>
        <v>Exc</v>
      </c>
      <c r="M401" t="str">
        <f>VLOOKUP(Table1[[#This Row],[Product ID]],Table3[#All],3,FALSE)</f>
        <v>D</v>
      </c>
      <c r="N401">
        <f>VLOOKUP(Table1[[#This Row],[Product ID]],Table3[#All],4,FALSE)</f>
        <v>2.5</v>
      </c>
      <c r="O401">
        <f>VLOOKUP(Table1[[#This Row],[Product ID]],Table3[#All],5,FALSE)</f>
        <v>27.945</v>
      </c>
      <c r="P401">
        <f>Table1[[#This Row],[Quantity]]*Table1[[#This Row],[Unit Price]]</f>
        <v>167.67000000000002</v>
      </c>
    </row>
    <row r="402" spans="1:16" x14ac:dyDescent="0.3">
      <c r="A402" t="s">
        <v>2745</v>
      </c>
      <c r="B402" s="3">
        <v>44332</v>
      </c>
      <c r="C402" t="s">
        <v>2746</v>
      </c>
      <c r="D402" t="s">
        <v>6170</v>
      </c>
      <c r="E402">
        <v>4</v>
      </c>
      <c r="F402" t="str">
        <f>VLOOKUP(Table1[[#This Row],[Customer ID]],Table2[#All],2,FALSE)</f>
        <v>Neely Broadberrie</v>
      </c>
      <c r="G402" t="str">
        <f>VLOOKUP(Table1[[#This Row],[Customer ID]],Table2[#All],3,FALSE)</f>
        <v>nbroadberrieb4@gnu.org</v>
      </c>
      <c r="H402" t="str">
        <f>VLOOKUP(Table1[[#This Row],[Customer ID]],Table2[#All],4,FALSE)</f>
        <v>+1 (202) 327-2217</v>
      </c>
      <c r="I402" t="str">
        <f>VLOOKUP(Table1[[#This Row],[Customer ID]],Table2[#All],6,FALSE)</f>
        <v>Washington</v>
      </c>
      <c r="J402" s="1" t="str">
        <f>VLOOKUP(Table1[[#This Row],[Customer ID]],Table2[#All],7,FALSE)</f>
        <v>United States</v>
      </c>
      <c r="K402" s="1" t="str">
        <f>VLOOKUP(Table1[[#This Row],[Customer ID]],Table2[#All],9,FALSE)</f>
        <v>No</v>
      </c>
      <c r="L402" t="str">
        <f>VLOOKUP(Table1[[#This Row],[Product ID]],Table3[#All],2,FALSE)</f>
        <v>Lib</v>
      </c>
      <c r="M402" t="str">
        <f>VLOOKUP(Table1[[#This Row],[Product ID]],Table3[#All],3,FALSE)</f>
        <v>L</v>
      </c>
      <c r="N402">
        <f>VLOOKUP(Table1[[#This Row],[Product ID]],Table3[#All],4,FALSE)</f>
        <v>1</v>
      </c>
      <c r="O402">
        <f>VLOOKUP(Table1[[#This Row],[Product ID]],Table3[#All],5,FALSE)</f>
        <v>15.85</v>
      </c>
      <c r="P402">
        <f>Table1[[#This Row],[Quantity]]*Table1[[#This Row],[Unit Price]]</f>
        <v>63.4</v>
      </c>
    </row>
    <row r="403" spans="1:16" x14ac:dyDescent="0.3">
      <c r="A403" t="s">
        <v>2751</v>
      </c>
      <c r="B403" s="3">
        <v>43591</v>
      </c>
      <c r="C403" t="s">
        <v>2752</v>
      </c>
      <c r="D403" t="s">
        <v>6159</v>
      </c>
      <c r="E403">
        <v>2</v>
      </c>
      <c r="F403" t="str">
        <f>VLOOKUP(Table1[[#This Row],[Customer ID]],Table2[#All],2,FALSE)</f>
        <v>Rutger Pithcock</v>
      </c>
      <c r="G403" t="str">
        <f>VLOOKUP(Table1[[#This Row],[Customer ID]],Table2[#All],3,FALSE)</f>
        <v>rpithcockb5@yellowbook.com</v>
      </c>
      <c r="H403" t="str">
        <f>VLOOKUP(Table1[[#This Row],[Customer ID]],Table2[#All],4,FALSE)</f>
        <v>+1 (865) 655-9540</v>
      </c>
      <c r="I403" t="str">
        <f>VLOOKUP(Table1[[#This Row],[Customer ID]],Table2[#All],6,FALSE)</f>
        <v>Knoxville</v>
      </c>
      <c r="J403" s="1" t="str">
        <f>VLOOKUP(Table1[[#This Row],[Customer ID]],Table2[#All],7,FALSE)</f>
        <v>United States</v>
      </c>
      <c r="K403" s="1" t="str">
        <f>VLOOKUP(Table1[[#This Row],[Customer ID]],Table2[#All],9,FALSE)</f>
        <v>Yes</v>
      </c>
      <c r="L403" t="str">
        <f>VLOOKUP(Table1[[#This Row],[Product ID]],Table3[#All],2,FALSE)</f>
        <v>Lib</v>
      </c>
      <c r="M403" t="str">
        <f>VLOOKUP(Table1[[#This Row],[Product ID]],Table3[#All],3,FALSE)</f>
        <v>M</v>
      </c>
      <c r="N403">
        <f>VLOOKUP(Table1[[#This Row],[Product ID]],Table3[#All],4,FALSE)</f>
        <v>0.2</v>
      </c>
      <c r="O403">
        <f>VLOOKUP(Table1[[#This Row],[Product ID]],Table3[#All],5,FALSE)</f>
        <v>4.3650000000000002</v>
      </c>
      <c r="P403">
        <f>Table1[[#This Row],[Quantity]]*Table1[[#This Row],[Unit Price]]</f>
        <v>8.73</v>
      </c>
    </row>
    <row r="404" spans="1:16" x14ac:dyDescent="0.3">
      <c r="A404" t="s">
        <v>2757</v>
      </c>
      <c r="B404" s="3">
        <v>43502</v>
      </c>
      <c r="C404" t="s">
        <v>2758</v>
      </c>
      <c r="D404" t="s">
        <v>6177</v>
      </c>
      <c r="E404">
        <v>3</v>
      </c>
      <c r="F404" t="str">
        <f>VLOOKUP(Table1[[#This Row],[Customer ID]],Table2[#All],2,FALSE)</f>
        <v>Gale Croysdale</v>
      </c>
      <c r="G404" t="str">
        <f>VLOOKUP(Table1[[#This Row],[Customer ID]],Table2[#All],3,FALSE)</f>
        <v>gcroysdaleb6@nih.gov</v>
      </c>
      <c r="H404" t="str">
        <f>VLOOKUP(Table1[[#This Row],[Customer ID]],Table2[#All],4,FALSE)</f>
        <v>+1 (304) 384-2939</v>
      </c>
      <c r="I404" t="str">
        <f>VLOOKUP(Table1[[#This Row],[Customer ID]],Table2[#All],6,FALSE)</f>
        <v>Charleston</v>
      </c>
      <c r="J404" s="1" t="str">
        <f>VLOOKUP(Table1[[#This Row],[Customer ID]],Table2[#All],7,FALSE)</f>
        <v>United States</v>
      </c>
      <c r="K404" s="1" t="str">
        <f>VLOOKUP(Table1[[#This Row],[Customer ID]],Table2[#All],9,FALSE)</f>
        <v>Yes</v>
      </c>
      <c r="L404" t="str">
        <f>VLOOKUP(Table1[[#This Row],[Product ID]],Table3[#All],2,FALSE)</f>
        <v>Rob</v>
      </c>
      <c r="M404" t="str">
        <f>VLOOKUP(Table1[[#This Row],[Product ID]],Table3[#All],3,FALSE)</f>
        <v>D</v>
      </c>
      <c r="N404">
        <f>VLOOKUP(Table1[[#This Row],[Product ID]],Table3[#All],4,FALSE)</f>
        <v>1</v>
      </c>
      <c r="O404">
        <f>VLOOKUP(Table1[[#This Row],[Product ID]],Table3[#All],5,FALSE)</f>
        <v>8.9499999999999993</v>
      </c>
      <c r="P404">
        <f>Table1[[#This Row],[Quantity]]*Table1[[#This Row],[Unit Price]]</f>
        <v>26.849999999999998</v>
      </c>
    </row>
    <row r="405" spans="1:16" x14ac:dyDescent="0.3">
      <c r="A405" t="s">
        <v>2763</v>
      </c>
      <c r="B405" s="3">
        <v>44295</v>
      </c>
      <c r="C405" t="s">
        <v>2764</v>
      </c>
      <c r="D405" t="s">
        <v>6145</v>
      </c>
      <c r="E405">
        <v>2</v>
      </c>
      <c r="F405" t="str">
        <f>VLOOKUP(Table1[[#This Row],[Customer ID]],Table2[#All],2,FALSE)</f>
        <v>Benedetto Gozzett</v>
      </c>
      <c r="G405" t="str">
        <f>VLOOKUP(Table1[[#This Row],[Customer ID]],Table2[#All],3,FALSE)</f>
        <v>bgozzettb7@github.com</v>
      </c>
      <c r="H405" t="str">
        <f>VLOOKUP(Table1[[#This Row],[Customer ID]],Table2[#All],4,FALSE)</f>
        <v>+1 (214) 700-0229</v>
      </c>
      <c r="I405" t="str">
        <f>VLOOKUP(Table1[[#This Row],[Customer ID]],Table2[#All],6,FALSE)</f>
        <v>Dallas</v>
      </c>
      <c r="J405" s="1" t="str">
        <f>VLOOKUP(Table1[[#This Row],[Customer ID]],Table2[#All],7,FALSE)</f>
        <v>United States</v>
      </c>
      <c r="K405" s="1" t="str">
        <f>VLOOKUP(Table1[[#This Row],[Customer ID]],Table2[#All],9,FALSE)</f>
        <v>No</v>
      </c>
      <c r="L405" t="str">
        <f>VLOOKUP(Table1[[#This Row],[Product ID]],Table3[#All],2,FALSE)</f>
        <v>Lib</v>
      </c>
      <c r="M405" t="str">
        <f>VLOOKUP(Table1[[#This Row],[Product ID]],Table3[#All],3,FALSE)</f>
        <v>L</v>
      </c>
      <c r="N405">
        <f>VLOOKUP(Table1[[#This Row],[Product ID]],Table3[#All],4,FALSE)</f>
        <v>0.2</v>
      </c>
      <c r="O405">
        <f>VLOOKUP(Table1[[#This Row],[Product ID]],Table3[#All],5,FALSE)</f>
        <v>4.7549999999999999</v>
      </c>
      <c r="P405">
        <f>Table1[[#This Row],[Quantity]]*Table1[[#This Row],[Unit Price]]</f>
        <v>9.51</v>
      </c>
    </row>
    <row r="406" spans="1:16" x14ac:dyDescent="0.3">
      <c r="A406" t="s">
        <v>2769</v>
      </c>
      <c r="B406" s="3">
        <v>43971</v>
      </c>
      <c r="C406" t="s">
        <v>2770</v>
      </c>
      <c r="D406" t="s">
        <v>6147</v>
      </c>
      <c r="E406">
        <v>4</v>
      </c>
      <c r="F406" t="str">
        <f>VLOOKUP(Table1[[#This Row],[Customer ID]],Table2[#All],2,FALSE)</f>
        <v>Tania Craggs</v>
      </c>
      <c r="G406" t="str">
        <f>VLOOKUP(Table1[[#This Row],[Customer ID]],Table2[#All],3,FALSE)</f>
        <v>tcraggsb8@house.gov</v>
      </c>
      <c r="H406" t="str">
        <f>VLOOKUP(Table1[[#This Row],[Customer ID]],Table2[#All],4,FALSE)</f>
        <v>+353 (239) 197-6142</v>
      </c>
      <c r="I406" t="str">
        <f>VLOOKUP(Table1[[#This Row],[Customer ID]],Table2[#All],6,FALSE)</f>
        <v>Whitegate</v>
      </c>
      <c r="J406" s="1" t="str">
        <f>VLOOKUP(Table1[[#This Row],[Customer ID]],Table2[#All],7,FALSE)</f>
        <v>Ireland</v>
      </c>
      <c r="K406" s="1" t="str">
        <f>VLOOKUP(Table1[[#This Row],[Customer ID]],Table2[#All],9,FALSE)</f>
        <v>No</v>
      </c>
      <c r="L406" t="str">
        <f>VLOOKUP(Table1[[#This Row],[Product ID]],Table3[#All],2,FALSE)</f>
        <v>Ara</v>
      </c>
      <c r="M406" t="str">
        <f>VLOOKUP(Table1[[#This Row],[Product ID]],Table3[#All],3,FALSE)</f>
        <v>D</v>
      </c>
      <c r="N406">
        <f>VLOOKUP(Table1[[#This Row],[Product ID]],Table3[#All],4,FALSE)</f>
        <v>1</v>
      </c>
      <c r="O406">
        <f>VLOOKUP(Table1[[#This Row],[Product ID]],Table3[#All],5,FALSE)</f>
        <v>9.9499999999999993</v>
      </c>
      <c r="P406">
        <f>Table1[[#This Row],[Quantity]]*Table1[[#This Row],[Unit Price]]</f>
        <v>39.799999999999997</v>
      </c>
    </row>
    <row r="407" spans="1:16" x14ac:dyDescent="0.3">
      <c r="A407" t="s">
        <v>2775</v>
      </c>
      <c r="B407" s="3">
        <v>44167</v>
      </c>
      <c r="C407" t="s">
        <v>2776</v>
      </c>
      <c r="D407" t="s">
        <v>6139</v>
      </c>
      <c r="E407">
        <v>3</v>
      </c>
      <c r="F407" t="str">
        <f>VLOOKUP(Table1[[#This Row],[Customer ID]],Table2[#All],2,FALSE)</f>
        <v>Leonie Cullrford</v>
      </c>
      <c r="G407" t="str">
        <f>VLOOKUP(Table1[[#This Row],[Customer ID]],Table2[#All],3,FALSE)</f>
        <v>lcullrfordb9@xing.com</v>
      </c>
      <c r="H407" t="str">
        <f>VLOOKUP(Table1[[#This Row],[Customer ID]],Table2[#All],4,FALSE)</f>
        <v>+1 (530) 998-9789</v>
      </c>
      <c r="I407" t="str">
        <f>VLOOKUP(Table1[[#This Row],[Customer ID]],Table2[#All],6,FALSE)</f>
        <v>Chico</v>
      </c>
      <c r="J407" s="1" t="str">
        <f>VLOOKUP(Table1[[#This Row],[Customer ID]],Table2[#All],7,FALSE)</f>
        <v>United States</v>
      </c>
      <c r="K407" s="1" t="str">
        <f>VLOOKUP(Table1[[#This Row],[Customer ID]],Table2[#All],9,FALSE)</f>
        <v>Yes</v>
      </c>
      <c r="L407" t="str">
        <f>VLOOKUP(Table1[[#This Row],[Product ID]],Table3[#All],2,FALSE)</f>
        <v>Exc</v>
      </c>
      <c r="M407" t="str">
        <f>VLOOKUP(Table1[[#This Row],[Product ID]],Table3[#All],3,FALSE)</f>
        <v>M</v>
      </c>
      <c r="N407">
        <f>VLOOKUP(Table1[[#This Row],[Product ID]],Table3[#All],4,FALSE)</f>
        <v>0.5</v>
      </c>
      <c r="O407">
        <f>VLOOKUP(Table1[[#This Row],[Product ID]],Table3[#All],5,FALSE)</f>
        <v>8.25</v>
      </c>
      <c r="P407">
        <f>Table1[[#This Row],[Quantity]]*Table1[[#This Row],[Unit Price]]</f>
        <v>24.75</v>
      </c>
    </row>
    <row r="408" spans="1:16" x14ac:dyDescent="0.3">
      <c r="A408" t="s">
        <v>2781</v>
      </c>
      <c r="B408" s="3">
        <v>44416</v>
      </c>
      <c r="C408" t="s">
        <v>2782</v>
      </c>
      <c r="D408" t="s">
        <v>6141</v>
      </c>
      <c r="E408">
        <v>5</v>
      </c>
      <c r="F408" t="str">
        <f>VLOOKUP(Table1[[#This Row],[Customer ID]],Table2[#All],2,FALSE)</f>
        <v>Auguste Rizon</v>
      </c>
      <c r="G408" t="str">
        <f>VLOOKUP(Table1[[#This Row],[Customer ID]],Table2[#All],3,FALSE)</f>
        <v>arizonba@xing.com</v>
      </c>
      <c r="H408" t="str">
        <f>VLOOKUP(Table1[[#This Row],[Customer ID]],Table2[#All],4,FALSE)</f>
        <v>+1 (501) 732-3644</v>
      </c>
      <c r="I408" t="str">
        <f>VLOOKUP(Table1[[#This Row],[Customer ID]],Table2[#All],6,FALSE)</f>
        <v>Little Rock</v>
      </c>
      <c r="J408" s="1" t="str">
        <f>VLOOKUP(Table1[[#This Row],[Customer ID]],Table2[#All],7,FALSE)</f>
        <v>United States</v>
      </c>
      <c r="K408" s="1" t="str">
        <f>VLOOKUP(Table1[[#This Row],[Customer ID]],Table2[#All],9,FALSE)</f>
        <v>Yes</v>
      </c>
      <c r="L408" t="str">
        <f>VLOOKUP(Table1[[#This Row],[Product ID]],Table3[#All],2,FALSE)</f>
        <v>Exc</v>
      </c>
      <c r="M408" t="str">
        <f>VLOOKUP(Table1[[#This Row],[Product ID]],Table3[#All],3,FALSE)</f>
        <v>M</v>
      </c>
      <c r="N408">
        <f>VLOOKUP(Table1[[#This Row],[Product ID]],Table3[#All],4,FALSE)</f>
        <v>1</v>
      </c>
      <c r="O408">
        <f>VLOOKUP(Table1[[#This Row],[Product ID]],Table3[#All],5,FALSE)</f>
        <v>13.75</v>
      </c>
      <c r="P408">
        <f>Table1[[#This Row],[Quantity]]*Table1[[#This Row],[Unit Price]]</f>
        <v>68.75</v>
      </c>
    </row>
    <row r="409" spans="1:16" x14ac:dyDescent="0.3">
      <c r="A409" t="s">
        <v>2787</v>
      </c>
      <c r="B409" s="3">
        <v>44595</v>
      </c>
      <c r="C409" t="s">
        <v>2788</v>
      </c>
      <c r="D409" t="s">
        <v>6139</v>
      </c>
      <c r="E409">
        <v>6</v>
      </c>
      <c r="F409" t="str">
        <f>VLOOKUP(Table1[[#This Row],[Customer ID]],Table2[#All],2,FALSE)</f>
        <v>Lorin Guerrazzi</v>
      </c>
      <c r="G409">
        <f>VLOOKUP(Table1[[#This Row],[Customer ID]],Table2[#All],3,FALSE)</f>
        <v>0</v>
      </c>
      <c r="H409" t="str">
        <f>VLOOKUP(Table1[[#This Row],[Customer ID]],Table2[#All],4,FALSE)</f>
        <v>+353 (764) 294-5957</v>
      </c>
      <c r="I409" t="str">
        <f>VLOOKUP(Table1[[#This Row],[Customer ID]],Table2[#All],6,FALSE)</f>
        <v>Balrothery</v>
      </c>
      <c r="J409" s="1" t="str">
        <f>VLOOKUP(Table1[[#This Row],[Customer ID]],Table2[#All],7,FALSE)</f>
        <v>Ireland</v>
      </c>
      <c r="K409" s="1" t="str">
        <f>VLOOKUP(Table1[[#This Row],[Customer ID]],Table2[#All],9,FALSE)</f>
        <v>No</v>
      </c>
      <c r="L409" t="str">
        <f>VLOOKUP(Table1[[#This Row],[Product ID]],Table3[#All],2,FALSE)</f>
        <v>Exc</v>
      </c>
      <c r="M409" t="str">
        <f>VLOOKUP(Table1[[#This Row],[Product ID]],Table3[#All],3,FALSE)</f>
        <v>M</v>
      </c>
      <c r="N409">
        <f>VLOOKUP(Table1[[#This Row],[Product ID]],Table3[#All],4,FALSE)</f>
        <v>0.5</v>
      </c>
      <c r="O409">
        <f>VLOOKUP(Table1[[#This Row],[Product ID]],Table3[#All],5,FALSE)</f>
        <v>8.25</v>
      </c>
      <c r="P409">
        <f>Table1[[#This Row],[Quantity]]*Table1[[#This Row],[Unit Price]]</f>
        <v>49.5</v>
      </c>
    </row>
    <row r="410" spans="1:16" x14ac:dyDescent="0.3">
      <c r="A410" t="s">
        <v>2792</v>
      </c>
      <c r="B410" s="3">
        <v>44659</v>
      </c>
      <c r="C410" t="s">
        <v>2793</v>
      </c>
      <c r="D410" t="s">
        <v>6175</v>
      </c>
      <c r="E410">
        <v>2</v>
      </c>
      <c r="F410" t="str">
        <f>VLOOKUP(Table1[[#This Row],[Customer ID]],Table2[#All],2,FALSE)</f>
        <v>Felice Miell</v>
      </c>
      <c r="G410" t="str">
        <f>VLOOKUP(Table1[[#This Row],[Customer ID]],Table2[#All],3,FALSE)</f>
        <v>fmiellbc@spiegel.de</v>
      </c>
      <c r="H410" t="str">
        <f>VLOOKUP(Table1[[#This Row],[Customer ID]],Table2[#All],4,FALSE)</f>
        <v>+1 (732) 770-5368</v>
      </c>
      <c r="I410" t="str">
        <f>VLOOKUP(Table1[[#This Row],[Customer ID]],Table2[#All],6,FALSE)</f>
        <v>New Brunswick</v>
      </c>
      <c r="J410" s="1" t="str">
        <f>VLOOKUP(Table1[[#This Row],[Customer ID]],Table2[#All],7,FALSE)</f>
        <v>United States</v>
      </c>
      <c r="K410" s="1" t="str">
        <f>VLOOKUP(Table1[[#This Row],[Customer ID]],Table2[#All],9,FALSE)</f>
        <v>Yes</v>
      </c>
      <c r="L410" t="str">
        <f>VLOOKUP(Table1[[#This Row],[Product ID]],Table3[#All],2,FALSE)</f>
        <v>Ara</v>
      </c>
      <c r="M410" t="str">
        <f>VLOOKUP(Table1[[#This Row],[Product ID]],Table3[#All],3,FALSE)</f>
        <v>M</v>
      </c>
      <c r="N410">
        <f>VLOOKUP(Table1[[#This Row],[Product ID]],Table3[#All],4,FALSE)</f>
        <v>2.5</v>
      </c>
      <c r="O410">
        <f>VLOOKUP(Table1[[#This Row],[Product ID]],Table3[#All],5,FALSE)</f>
        <v>25.874999999999996</v>
      </c>
      <c r="P410">
        <f>Table1[[#This Row],[Quantity]]*Table1[[#This Row],[Unit Price]]</f>
        <v>51.749999999999993</v>
      </c>
    </row>
    <row r="411" spans="1:16" x14ac:dyDescent="0.3">
      <c r="A411" t="s">
        <v>2798</v>
      </c>
      <c r="B411" s="3">
        <v>44203</v>
      </c>
      <c r="C411" t="s">
        <v>2799</v>
      </c>
      <c r="D411" t="s">
        <v>6170</v>
      </c>
      <c r="E411">
        <v>3</v>
      </c>
      <c r="F411" t="str">
        <f>VLOOKUP(Table1[[#This Row],[Customer ID]],Table2[#All],2,FALSE)</f>
        <v>Hamish Skeech</v>
      </c>
      <c r="G411">
        <f>VLOOKUP(Table1[[#This Row],[Customer ID]],Table2[#All],3,FALSE)</f>
        <v>0</v>
      </c>
      <c r="H411" t="str">
        <f>VLOOKUP(Table1[[#This Row],[Customer ID]],Table2[#All],4,FALSE)</f>
        <v>+353 (677) 415-3920</v>
      </c>
      <c r="I411" t="str">
        <f>VLOOKUP(Table1[[#This Row],[Customer ID]],Table2[#All],6,FALSE)</f>
        <v>Valleymount</v>
      </c>
      <c r="J411" s="1" t="str">
        <f>VLOOKUP(Table1[[#This Row],[Customer ID]],Table2[#All],7,FALSE)</f>
        <v>Ireland</v>
      </c>
      <c r="K411" s="1" t="str">
        <f>VLOOKUP(Table1[[#This Row],[Customer ID]],Table2[#All],9,FALSE)</f>
        <v>Yes</v>
      </c>
      <c r="L411" t="str">
        <f>VLOOKUP(Table1[[#This Row],[Product ID]],Table3[#All],2,FALSE)</f>
        <v>Lib</v>
      </c>
      <c r="M411" t="str">
        <f>VLOOKUP(Table1[[#This Row],[Product ID]],Table3[#All],3,FALSE)</f>
        <v>L</v>
      </c>
      <c r="N411">
        <f>VLOOKUP(Table1[[#This Row],[Product ID]],Table3[#All],4,FALSE)</f>
        <v>1</v>
      </c>
      <c r="O411">
        <f>VLOOKUP(Table1[[#This Row],[Product ID]],Table3[#All],5,FALSE)</f>
        <v>15.85</v>
      </c>
      <c r="P411">
        <f>Table1[[#This Row],[Quantity]]*Table1[[#This Row],[Unit Price]]</f>
        <v>47.55</v>
      </c>
    </row>
    <row r="412" spans="1:16" x14ac:dyDescent="0.3">
      <c r="A412" t="s">
        <v>2803</v>
      </c>
      <c r="B412" s="3">
        <v>44441</v>
      </c>
      <c r="C412" t="s">
        <v>2804</v>
      </c>
      <c r="D412" t="s">
        <v>6167</v>
      </c>
      <c r="E412">
        <v>4</v>
      </c>
      <c r="F412" t="str">
        <f>VLOOKUP(Table1[[#This Row],[Customer ID]],Table2[#All],2,FALSE)</f>
        <v>Giordano Lorenzin</v>
      </c>
      <c r="G412">
        <f>VLOOKUP(Table1[[#This Row],[Customer ID]],Table2[#All],3,FALSE)</f>
        <v>0</v>
      </c>
      <c r="H412" t="str">
        <f>VLOOKUP(Table1[[#This Row],[Customer ID]],Table2[#All],4,FALSE)</f>
        <v>+1 (415) 414-0382</v>
      </c>
      <c r="I412" t="str">
        <f>VLOOKUP(Table1[[#This Row],[Customer ID]],Table2[#All],6,FALSE)</f>
        <v>San Francisco</v>
      </c>
      <c r="J412" s="1" t="str">
        <f>VLOOKUP(Table1[[#This Row],[Customer ID]],Table2[#All],7,FALSE)</f>
        <v>United States</v>
      </c>
      <c r="K412" s="1" t="str">
        <f>VLOOKUP(Table1[[#This Row],[Customer ID]],Table2[#All],9,FALSE)</f>
        <v>No</v>
      </c>
      <c r="L412" t="str">
        <f>VLOOKUP(Table1[[#This Row],[Product ID]],Table3[#All],2,FALSE)</f>
        <v>Ara</v>
      </c>
      <c r="M412" t="str">
        <f>VLOOKUP(Table1[[#This Row],[Product ID]],Table3[#All],3,FALSE)</f>
        <v>L</v>
      </c>
      <c r="N412">
        <f>VLOOKUP(Table1[[#This Row],[Product ID]],Table3[#All],4,FALSE)</f>
        <v>0.2</v>
      </c>
      <c r="O412">
        <f>VLOOKUP(Table1[[#This Row],[Product ID]],Table3[#All],5,FALSE)</f>
        <v>3.8849999999999998</v>
      </c>
      <c r="P412">
        <f>Table1[[#This Row],[Quantity]]*Table1[[#This Row],[Unit Price]]</f>
        <v>15.54</v>
      </c>
    </row>
    <row r="413" spans="1:16" x14ac:dyDescent="0.3">
      <c r="A413" t="s">
        <v>2808</v>
      </c>
      <c r="B413" s="3">
        <v>44504</v>
      </c>
      <c r="C413" t="s">
        <v>2809</v>
      </c>
      <c r="D413" t="s">
        <v>6162</v>
      </c>
      <c r="E413">
        <v>6</v>
      </c>
      <c r="F413" t="str">
        <f>VLOOKUP(Table1[[#This Row],[Customer ID]],Table2[#All],2,FALSE)</f>
        <v>Harwilll Bishell</v>
      </c>
      <c r="G413">
        <f>VLOOKUP(Table1[[#This Row],[Customer ID]],Table2[#All],3,FALSE)</f>
        <v>0</v>
      </c>
      <c r="H413" t="str">
        <f>VLOOKUP(Table1[[#This Row],[Customer ID]],Table2[#All],4,FALSE)</f>
        <v>+1 (337) 322-9762</v>
      </c>
      <c r="I413" t="str">
        <f>VLOOKUP(Table1[[#This Row],[Customer ID]],Table2[#All],6,FALSE)</f>
        <v>Lafayette</v>
      </c>
      <c r="J413" s="1" t="str">
        <f>VLOOKUP(Table1[[#This Row],[Customer ID]],Table2[#All],7,FALSE)</f>
        <v>United States</v>
      </c>
      <c r="K413" s="1" t="str">
        <f>VLOOKUP(Table1[[#This Row],[Customer ID]],Table2[#All],9,FALSE)</f>
        <v>Yes</v>
      </c>
      <c r="L413" t="str">
        <f>VLOOKUP(Table1[[#This Row],[Product ID]],Table3[#All],2,FALSE)</f>
        <v>Lib</v>
      </c>
      <c r="M413" t="str">
        <f>VLOOKUP(Table1[[#This Row],[Product ID]],Table3[#All],3,FALSE)</f>
        <v>M</v>
      </c>
      <c r="N413">
        <f>VLOOKUP(Table1[[#This Row],[Product ID]],Table3[#All],4,FALSE)</f>
        <v>1</v>
      </c>
      <c r="O413">
        <f>VLOOKUP(Table1[[#This Row],[Product ID]],Table3[#All],5,FALSE)</f>
        <v>14.55</v>
      </c>
      <c r="P413">
        <f>Table1[[#This Row],[Quantity]]*Table1[[#This Row],[Unit Price]]</f>
        <v>87.300000000000011</v>
      </c>
    </row>
    <row r="414" spans="1:16" x14ac:dyDescent="0.3">
      <c r="A414" t="s">
        <v>2813</v>
      </c>
      <c r="B414" s="3">
        <v>44410</v>
      </c>
      <c r="C414" t="s">
        <v>2814</v>
      </c>
      <c r="D414" t="s">
        <v>6155</v>
      </c>
      <c r="E414">
        <v>5</v>
      </c>
      <c r="F414" t="str">
        <f>VLOOKUP(Table1[[#This Row],[Customer ID]],Table2[#All],2,FALSE)</f>
        <v>Freeland Missenden</v>
      </c>
      <c r="G414">
        <f>VLOOKUP(Table1[[#This Row],[Customer ID]],Table2[#All],3,FALSE)</f>
        <v>0</v>
      </c>
      <c r="H414" t="str">
        <f>VLOOKUP(Table1[[#This Row],[Customer ID]],Table2[#All],4,FALSE)</f>
        <v>+1 (619) 481-1493</v>
      </c>
      <c r="I414" t="str">
        <f>VLOOKUP(Table1[[#This Row],[Customer ID]],Table2[#All],6,FALSE)</f>
        <v>San Diego</v>
      </c>
      <c r="J414" s="1" t="str">
        <f>VLOOKUP(Table1[[#This Row],[Customer ID]],Table2[#All],7,FALSE)</f>
        <v>United States</v>
      </c>
      <c r="K414" s="1" t="str">
        <f>VLOOKUP(Table1[[#This Row],[Customer ID]],Table2[#All],9,FALSE)</f>
        <v>Yes</v>
      </c>
      <c r="L414" t="str">
        <f>VLOOKUP(Table1[[#This Row],[Product ID]],Table3[#All],2,FALSE)</f>
        <v>Ara</v>
      </c>
      <c r="M414" t="str">
        <f>VLOOKUP(Table1[[#This Row],[Product ID]],Table3[#All],3,FALSE)</f>
        <v>M</v>
      </c>
      <c r="N414">
        <f>VLOOKUP(Table1[[#This Row],[Product ID]],Table3[#All],4,FALSE)</f>
        <v>1</v>
      </c>
      <c r="O414">
        <f>VLOOKUP(Table1[[#This Row],[Product ID]],Table3[#All],5,FALSE)</f>
        <v>11.25</v>
      </c>
      <c r="P414">
        <f>Table1[[#This Row],[Quantity]]*Table1[[#This Row],[Unit Price]]</f>
        <v>56.25</v>
      </c>
    </row>
    <row r="415" spans="1:16" x14ac:dyDescent="0.3">
      <c r="A415" t="s">
        <v>2818</v>
      </c>
      <c r="B415" s="3">
        <v>43857</v>
      </c>
      <c r="C415" t="s">
        <v>2819</v>
      </c>
      <c r="D415" t="s">
        <v>6164</v>
      </c>
      <c r="E415">
        <v>1</v>
      </c>
      <c r="F415" t="str">
        <f>VLOOKUP(Table1[[#This Row],[Customer ID]],Table2[#All],2,FALSE)</f>
        <v>Waylan Springall</v>
      </c>
      <c r="G415" t="str">
        <f>VLOOKUP(Table1[[#This Row],[Customer ID]],Table2[#All],3,FALSE)</f>
        <v>wspringallbh@jugem.jp</v>
      </c>
      <c r="H415" t="str">
        <f>VLOOKUP(Table1[[#This Row],[Customer ID]],Table2[#All],4,FALSE)</f>
        <v>+1 (626) 495-9253</v>
      </c>
      <c r="I415" t="str">
        <f>VLOOKUP(Table1[[#This Row],[Customer ID]],Table2[#All],6,FALSE)</f>
        <v>Alhambra</v>
      </c>
      <c r="J415" s="1" t="str">
        <f>VLOOKUP(Table1[[#This Row],[Customer ID]],Table2[#All],7,FALSE)</f>
        <v>United States</v>
      </c>
      <c r="K415" s="1" t="str">
        <f>VLOOKUP(Table1[[#This Row],[Customer ID]],Table2[#All],9,FALSE)</f>
        <v>Yes</v>
      </c>
      <c r="L415" t="str">
        <f>VLOOKUP(Table1[[#This Row],[Product ID]],Table3[#All],2,FALSE)</f>
        <v>Lib</v>
      </c>
      <c r="M415" t="str">
        <f>VLOOKUP(Table1[[#This Row],[Product ID]],Table3[#All],3,FALSE)</f>
        <v>L</v>
      </c>
      <c r="N415">
        <f>VLOOKUP(Table1[[#This Row],[Product ID]],Table3[#All],4,FALSE)</f>
        <v>2.5</v>
      </c>
      <c r="O415">
        <f>VLOOKUP(Table1[[#This Row],[Product ID]],Table3[#All],5,FALSE)</f>
        <v>36.454999999999998</v>
      </c>
      <c r="P415">
        <f>Table1[[#This Row],[Quantity]]*Table1[[#This Row],[Unit Price]]</f>
        <v>36.454999999999998</v>
      </c>
    </row>
    <row r="416" spans="1:16" x14ac:dyDescent="0.3">
      <c r="A416" t="s">
        <v>2824</v>
      </c>
      <c r="B416" s="3">
        <v>43802</v>
      </c>
      <c r="C416" t="s">
        <v>2825</v>
      </c>
      <c r="D416" t="s">
        <v>6178</v>
      </c>
      <c r="E416">
        <v>3</v>
      </c>
      <c r="F416" t="str">
        <f>VLOOKUP(Table1[[#This Row],[Customer ID]],Table2[#All],2,FALSE)</f>
        <v>Kiri Avramow</v>
      </c>
      <c r="G416">
        <f>VLOOKUP(Table1[[#This Row],[Customer ID]],Table2[#All],3,FALSE)</f>
        <v>0</v>
      </c>
      <c r="H416" t="str">
        <f>VLOOKUP(Table1[[#This Row],[Customer ID]],Table2[#All],4,FALSE)</f>
        <v>+1 (903) 801-9492</v>
      </c>
      <c r="I416" t="str">
        <f>VLOOKUP(Table1[[#This Row],[Customer ID]],Table2[#All],6,FALSE)</f>
        <v>Tyler</v>
      </c>
      <c r="J416" s="1" t="str">
        <f>VLOOKUP(Table1[[#This Row],[Customer ID]],Table2[#All],7,FALSE)</f>
        <v>United States</v>
      </c>
      <c r="K416" s="1" t="str">
        <f>VLOOKUP(Table1[[#This Row],[Customer ID]],Table2[#All],9,FALSE)</f>
        <v>Yes</v>
      </c>
      <c r="L416" t="str">
        <f>VLOOKUP(Table1[[#This Row],[Product ID]],Table3[#All],2,FALSE)</f>
        <v>Rob</v>
      </c>
      <c r="M416" t="str">
        <f>VLOOKUP(Table1[[#This Row],[Product ID]],Table3[#All],3,FALSE)</f>
        <v>L</v>
      </c>
      <c r="N416">
        <f>VLOOKUP(Table1[[#This Row],[Product ID]],Table3[#All],4,FALSE)</f>
        <v>0.2</v>
      </c>
      <c r="O416">
        <f>VLOOKUP(Table1[[#This Row],[Product ID]],Table3[#All],5,FALSE)</f>
        <v>3.5849999999999995</v>
      </c>
      <c r="P416">
        <f>Table1[[#This Row],[Quantity]]*Table1[[#This Row],[Unit Price]]</f>
        <v>10.754999999999999</v>
      </c>
    </row>
    <row r="417" spans="1:16" x14ac:dyDescent="0.3">
      <c r="A417" t="s">
        <v>2829</v>
      </c>
      <c r="B417" s="3">
        <v>43683</v>
      </c>
      <c r="C417" t="s">
        <v>2830</v>
      </c>
      <c r="D417" t="s">
        <v>6174</v>
      </c>
      <c r="E417">
        <v>3</v>
      </c>
      <c r="F417" t="str">
        <f>VLOOKUP(Table1[[#This Row],[Customer ID]],Table2[#All],2,FALSE)</f>
        <v>Gregg Hawkyens</v>
      </c>
      <c r="G417" t="str">
        <f>VLOOKUP(Table1[[#This Row],[Customer ID]],Table2[#All],3,FALSE)</f>
        <v>ghawkyensbj@census.gov</v>
      </c>
      <c r="H417">
        <f>VLOOKUP(Table1[[#This Row],[Customer ID]],Table2[#All],4,FALSE)</f>
        <v>0</v>
      </c>
      <c r="I417" t="str">
        <f>VLOOKUP(Table1[[#This Row],[Customer ID]],Table2[#All],6,FALSE)</f>
        <v>Lafayette</v>
      </c>
      <c r="J417" s="1" t="str">
        <f>VLOOKUP(Table1[[#This Row],[Customer ID]],Table2[#All],7,FALSE)</f>
        <v>United States</v>
      </c>
      <c r="K417" s="1" t="str">
        <f>VLOOKUP(Table1[[#This Row],[Customer ID]],Table2[#All],9,FALSE)</f>
        <v>No</v>
      </c>
      <c r="L417" t="str">
        <f>VLOOKUP(Table1[[#This Row],[Product ID]],Table3[#All],2,FALSE)</f>
        <v>Rob</v>
      </c>
      <c r="M417" t="str">
        <f>VLOOKUP(Table1[[#This Row],[Product ID]],Table3[#All],3,FALSE)</f>
        <v>M</v>
      </c>
      <c r="N417">
        <f>VLOOKUP(Table1[[#This Row],[Product ID]],Table3[#All],4,FALSE)</f>
        <v>0.2</v>
      </c>
      <c r="O417">
        <f>VLOOKUP(Table1[[#This Row],[Product ID]],Table3[#All],5,FALSE)</f>
        <v>2.9849999999999999</v>
      </c>
      <c r="P417">
        <f>Table1[[#This Row],[Quantity]]*Table1[[#This Row],[Unit Price]]</f>
        <v>8.9550000000000001</v>
      </c>
    </row>
    <row r="418" spans="1:16" x14ac:dyDescent="0.3">
      <c r="A418" t="s">
        <v>2834</v>
      </c>
      <c r="B418" s="3">
        <v>43901</v>
      </c>
      <c r="C418" t="s">
        <v>2835</v>
      </c>
      <c r="D418" t="s">
        <v>6180</v>
      </c>
      <c r="E418">
        <v>3</v>
      </c>
      <c r="F418" t="str">
        <f>VLOOKUP(Table1[[#This Row],[Customer ID]],Table2[#All],2,FALSE)</f>
        <v>Reggis Pracy</v>
      </c>
      <c r="G418">
        <f>VLOOKUP(Table1[[#This Row],[Customer ID]],Table2[#All],3,FALSE)</f>
        <v>0</v>
      </c>
      <c r="H418" t="str">
        <f>VLOOKUP(Table1[[#This Row],[Customer ID]],Table2[#All],4,FALSE)</f>
        <v>+1 (937) 683-0925</v>
      </c>
      <c r="I418" t="str">
        <f>VLOOKUP(Table1[[#This Row],[Customer ID]],Table2[#All],6,FALSE)</f>
        <v>Dayton</v>
      </c>
      <c r="J418" s="1" t="str">
        <f>VLOOKUP(Table1[[#This Row],[Customer ID]],Table2[#All],7,FALSE)</f>
        <v>United States</v>
      </c>
      <c r="K418" s="1" t="str">
        <f>VLOOKUP(Table1[[#This Row],[Customer ID]],Table2[#All],9,FALSE)</f>
        <v>Yes</v>
      </c>
      <c r="L418" t="str">
        <f>VLOOKUP(Table1[[#This Row],[Product ID]],Table3[#All],2,FALSE)</f>
        <v>Ara</v>
      </c>
      <c r="M418" t="str">
        <f>VLOOKUP(Table1[[#This Row],[Product ID]],Table3[#All],3,FALSE)</f>
        <v>L</v>
      </c>
      <c r="N418">
        <f>VLOOKUP(Table1[[#This Row],[Product ID]],Table3[#All],4,FALSE)</f>
        <v>0.5</v>
      </c>
      <c r="O418">
        <f>VLOOKUP(Table1[[#This Row],[Product ID]],Table3[#All],5,FALSE)</f>
        <v>7.77</v>
      </c>
      <c r="P418">
        <f>Table1[[#This Row],[Quantity]]*Table1[[#This Row],[Unit Price]]</f>
        <v>23.31</v>
      </c>
    </row>
    <row r="419" spans="1:16" x14ac:dyDescent="0.3">
      <c r="A419" t="s">
        <v>2839</v>
      </c>
      <c r="B419" s="3">
        <v>44457</v>
      </c>
      <c r="C419" t="s">
        <v>2840</v>
      </c>
      <c r="D419" t="s">
        <v>6182</v>
      </c>
      <c r="E419">
        <v>1</v>
      </c>
      <c r="F419" t="str">
        <f>VLOOKUP(Table1[[#This Row],[Customer ID]],Table2[#All],2,FALSE)</f>
        <v>Paula Denis</v>
      </c>
      <c r="G419">
        <f>VLOOKUP(Table1[[#This Row],[Customer ID]],Table2[#All],3,FALSE)</f>
        <v>0</v>
      </c>
      <c r="H419" t="str">
        <f>VLOOKUP(Table1[[#This Row],[Customer ID]],Table2[#All],4,FALSE)</f>
        <v>+1 (602) 598-9823</v>
      </c>
      <c r="I419" t="str">
        <f>VLOOKUP(Table1[[#This Row],[Customer ID]],Table2[#All],6,FALSE)</f>
        <v>Phoenix</v>
      </c>
      <c r="J419" s="1" t="str">
        <f>VLOOKUP(Table1[[#This Row],[Customer ID]],Table2[#All],7,FALSE)</f>
        <v>United States</v>
      </c>
      <c r="K419" s="1" t="str">
        <f>VLOOKUP(Table1[[#This Row],[Customer ID]],Table2[#All],9,FALSE)</f>
        <v>Yes</v>
      </c>
      <c r="L419" t="str">
        <f>VLOOKUP(Table1[[#This Row],[Product ID]],Table3[#All],2,FALSE)</f>
        <v>Ara</v>
      </c>
      <c r="M419" t="str">
        <f>VLOOKUP(Table1[[#This Row],[Product ID]],Table3[#All],3,FALSE)</f>
        <v>L</v>
      </c>
      <c r="N419">
        <f>VLOOKUP(Table1[[#This Row],[Product ID]],Table3[#All],4,FALSE)</f>
        <v>2.5</v>
      </c>
      <c r="O419">
        <f>VLOOKUP(Table1[[#This Row],[Product ID]],Table3[#All],5,FALSE)</f>
        <v>29.784999999999997</v>
      </c>
      <c r="P419">
        <f>Table1[[#This Row],[Quantity]]*Table1[[#This Row],[Unit Price]]</f>
        <v>29.784999999999997</v>
      </c>
    </row>
    <row r="420" spans="1:16" x14ac:dyDescent="0.3">
      <c r="A420" t="s">
        <v>2844</v>
      </c>
      <c r="B420" s="3">
        <v>44142</v>
      </c>
      <c r="C420" t="s">
        <v>2845</v>
      </c>
      <c r="D420" t="s">
        <v>6182</v>
      </c>
      <c r="E420">
        <v>5</v>
      </c>
      <c r="F420" t="str">
        <f>VLOOKUP(Table1[[#This Row],[Customer ID]],Table2[#All],2,FALSE)</f>
        <v>Broderick McGilvra</v>
      </c>
      <c r="G420" t="str">
        <f>VLOOKUP(Table1[[#This Row],[Customer ID]],Table2[#All],3,FALSE)</f>
        <v>bmcgilvrabm@so-net.ne.jp</v>
      </c>
      <c r="H420">
        <f>VLOOKUP(Table1[[#This Row],[Customer ID]],Table2[#All],4,FALSE)</f>
        <v>0</v>
      </c>
      <c r="I420" t="str">
        <f>VLOOKUP(Table1[[#This Row],[Customer ID]],Table2[#All],6,FALSE)</f>
        <v>Sacramento</v>
      </c>
      <c r="J420" s="1" t="str">
        <f>VLOOKUP(Table1[[#This Row],[Customer ID]],Table2[#All],7,FALSE)</f>
        <v>United States</v>
      </c>
      <c r="K420" s="1" t="str">
        <f>VLOOKUP(Table1[[#This Row],[Customer ID]],Table2[#All],9,FALSE)</f>
        <v>Yes</v>
      </c>
      <c r="L420" t="str">
        <f>VLOOKUP(Table1[[#This Row],[Product ID]],Table3[#All],2,FALSE)</f>
        <v>Ara</v>
      </c>
      <c r="M420" t="str">
        <f>VLOOKUP(Table1[[#This Row],[Product ID]],Table3[#All],3,FALSE)</f>
        <v>L</v>
      </c>
      <c r="N420">
        <f>VLOOKUP(Table1[[#This Row],[Product ID]],Table3[#All],4,FALSE)</f>
        <v>2.5</v>
      </c>
      <c r="O420">
        <f>VLOOKUP(Table1[[#This Row],[Product ID]],Table3[#All],5,FALSE)</f>
        <v>29.784999999999997</v>
      </c>
      <c r="P420">
        <f>Table1[[#This Row],[Quantity]]*Table1[[#This Row],[Unit Price]]</f>
        <v>148.92499999999998</v>
      </c>
    </row>
    <row r="421" spans="1:16" x14ac:dyDescent="0.3">
      <c r="A421" t="s">
        <v>2849</v>
      </c>
      <c r="B421" s="3">
        <v>44739</v>
      </c>
      <c r="C421" t="s">
        <v>2850</v>
      </c>
      <c r="D421" t="s">
        <v>6160</v>
      </c>
      <c r="E421">
        <v>1</v>
      </c>
      <c r="F421" t="str">
        <f>VLOOKUP(Table1[[#This Row],[Customer ID]],Table2[#All],2,FALSE)</f>
        <v>Annabella Danzey</v>
      </c>
      <c r="G421" t="str">
        <f>VLOOKUP(Table1[[#This Row],[Customer ID]],Table2[#All],3,FALSE)</f>
        <v>adanzeybn@github.com</v>
      </c>
      <c r="H421" t="str">
        <f>VLOOKUP(Table1[[#This Row],[Customer ID]],Table2[#All],4,FALSE)</f>
        <v>+1 (402) 633-9913</v>
      </c>
      <c r="I421" t="str">
        <f>VLOOKUP(Table1[[#This Row],[Customer ID]],Table2[#All],6,FALSE)</f>
        <v>Lincoln</v>
      </c>
      <c r="J421" s="1" t="str">
        <f>VLOOKUP(Table1[[#This Row],[Customer ID]],Table2[#All],7,FALSE)</f>
        <v>United States</v>
      </c>
      <c r="K421" s="1" t="str">
        <f>VLOOKUP(Table1[[#This Row],[Customer ID]],Table2[#All],9,FALSE)</f>
        <v>Yes</v>
      </c>
      <c r="L421" t="str">
        <f>VLOOKUP(Table1[[#This Row],[Product ID]],Table3[#All],2,FALSE)</f>
        <v>Lib</v>
      </c>
      <c r="M421" t="str">
        <f>VLOOKUP(Table1[[#This Row],[Product ID]],Table3[#All],3,FALSE)</f>
        <v>M</v>
      </c>
      <c r="N421">
        <f>VLOOKUP(Table1[[#This Row],[Product ID]],Table3[#All],4,FALSE)</f>
        <v>0.5</v>
      </c>
      <c r="O421">
        <f>VLOOKUP(Table1[[#This Row],[Product ID]],Table3[#All],5,FALSE)</f>
        <v>8.73</v>
      </c>
      <c r="P421">
        <f>Table1[[#This Row],[Quantity]]*Table1[[#This Row],[Unit Price]]</f>
        <v>8.73</v>
      </c>
    </row>
    <row r="422" spans="1:16" x14ac:dyDescent="0.3">
      <c r="A422" t="s">
        <v>2855</v>
      </c>
      <c r="B422" s="3">
        <v>43866</v>
      </c>
      <c r="C422" t="s">
        <v>2586</v>
      </c>
      <c r="D422" t="s">
        <v>6169</v>
      </c>
      <c r="E422">
        <v>4</v>
      </c>
      <c r="F422" t="str">
        <f>VLOOKUP(Table1[[#This Row],[Customer ID]],Table2[#All],2,FALSE)</f>
        <v>Terri Farra</v>
      </c>
      <c r="G422" t="str">
        <f>VLOOKUP(Table1[[#This Row],[Customer ID]],Table2[#All],3,FALSE)</f>
        <v>tfarraac@behance.net</v>
      </c>
      <c r="H422" t="str">
        <f>VLOOKUP(Table1[[#This Row],[Customer ID]],Table2[#All],4,FALSE)</f>
        <v>+1 (432) 648-9589</v>
      </c>
      <c r="I422" t="str">
        <f>VLOOKUP(Table1[[#This Row],[Customer ID]],Table2[#All],6,FALSE)</f>
        <v>Odessa</v>
      </c>
      <c r="J422" s="1" t="str">
        <f>VLOOKUP(Table1[[#This Row],[Customer ID]],Table2[#All],7,FALSE)</f>
        <v>United States</v>
      </c>
      <c r="K422" s="1" t="str">
        <f>VLOOKUP(Table1[[#This Row],[Customer ID]],Table2[#All],9,FALSE)</f>
        <v>No</v>
      </c>
      <c r="L422" t="str">
        <f>VLOOKUP(Table1[[#This Row],[Product ID]],Table3[#All],2,FALSE)</f>
        <v>Lib</v>
      </c>
      <c r="M422" t="str">
        <f>VLOOKUP(Table1[[#This Row],[Product ID]],Table3[#All],3,FALSE)</f>
        <v>D</v>
      </c>
      <c r="N422">
        <f>VLOOKUP(Table1[[#This Row],[Product ID]],Table3[#All],4,FALSE)</f>
        <v>0.5</v>
      </c>
      <c r="O422">
        <f>VLOOKUP(Table1[[#This Row],[Product ID]],Table3[#All],5,FALSE)</f>
        <v>7.77</v>
      </c>
      <c r="P422">
        <f>Table1[[#This Row],[Quantity]]*Table1[[#This Row],[Unit Price]]</f>
        <v>31.08</v>
      </c>
    </row>
    <row r="423" spans="1:16" x14ac:dyDescent="0.3">
      <c r="A423" t="s">
        <v>2855</v>
      </c>
      <c r="B423" s="3">
        <v>43866</v>
      </c>
      <c r="C423" t="s">
        <v>2586</v>
      </c>
      <c r="D423" t="s">
        <v>6168</v>
      </c>
      <c r="E423">
        <v>6</v>
      </c>
      <c r="F423" t="str">
        <f>VLOOKUP(Table1[[#This Row],[Customer ID]],Table2[#All],2,FALSE)</f>
        <v>Terri Farra</v>
      </c>
      <c r="G423" t="str">
        <f>VLOOKUP(Table1[[#This Row],[Customer ID]],Table2[#All],3,FALSE)</f>
        <v>tfarraac@behance.net</v>
      </c>
      <c r="H423" t="str">
        <f>VLOOKUP(Table1[[#This Row],[Customer ID]],Table2[#All],4,FALSE)</f>
        <v>+1 (432) 648-9589</v>
      </c>
      <c r="I423" t="str">
        <f>VLOOKUP(Table1[[#This Row],[Customer ID]],Table2[#All],6,FALSE)</f>
        <v>Odessa</v>
      </c>
      <c r="J423" s="1" t="str">
        <f>VLOOKUP(Table1[[#This Row],[Customer ID]],Table2[#All],7,FALSE)</f>
        <v>United States</v>
      </c>
      <c r="K423" s="1" t="str">
        <f>VLOOKUP(Table1[[#This Row],[Customer ID]],Table2[#All],9,FALSE)</f>
        <v>No</v>
      </c>
      <c r="L423" t="str">
        <f>VLOOKUP(Table1[[#This Row],[Product ID]],Table3[#All],2,FALSE)</f>
        <v>Ara</v>
      </c>
      <c r="M423" t="str">
        <f>VLOOKUP(Table1[[#This Row],[Product ID]],Table3[#All],3,FALSE)</f>
        <v>D</v>
      </c>
      <c r="N423">
        <f>VLOOKUP(Table1[[#This Row],[Product ID]],Table3[#All],4,FALSE)</f>
        <v>2.5</v>
      </c>
      <c r="O423">
        <f>VLOOKUP(Table1[[#This Row],[Product ID]],Table3[#All],5,FALSE)</f>
        <v>22.884999999999998</v>
      </c>
      <c r="P423">
        <f>Table1[[#This Row],[Quantity]]*Table1[[#This Row],[Unit Price]]</f>
        <v>137.31</v>
      </c>
    </row>
    <row r="424" spans="1:16" x14ac:dyDescent="0.3">
      <c r="A424" t="s">
        <v>2866</v>
      </c>
      <c r="B424" s="3">
        <v>43868</v>
      </c>
      <c r="C424" t="s">
        <v>2867</v>
      </c>
      <c r="D424" t="s">
        <v>6158</v>
      </c>
      <c r="E424">
        <v>5</v>
      </c>
      <c r="F424" t="str">
        <f>VLOOKUP(Table1[[#This Row],[Customer ID]],Table2[#All],2,FALSE)</f>
        <v>Nevins Glowacz</v>
      </c>
      <c r="G424">
        <f>VLOOKUP(Table1[[#This Row],[Customer ID]],Table2[#All],3,FALSE)</f>
        <v>0</v>
      </c>
      <c r="H424" t="str">
        <f>VLOOKUP(Table1[[#This Row],[Customer ID]],Table2[#All],4,FALSE)</f>
        <v>+1 (608) 617-1365</v>
      </c>
      <c r="I424" t="str">
        <f>VLOOKUP(Table1[[#This Row],[Customer ID]],Table2[#All],6,FALSE)</f>
        <v>Madison</v>
      </c>
      <c r="J424" s="1" t="str">
        <f>VLOOKUP(Table1[[#This Row],[Customer ID]],Table2[#All],7,FALSE)</f>
        <v>United States</v>
      </c>
      <c r="K424" s="1" t="str">
        <f>VLOOKUP(Table1[[#This Row],[Customer ID]],Table2[#All],9,FALSE)</f>
        <v>No</v>
      </c>
      <c r="L424" t="str">
        <f>VLOOKUP(Table1[[#This Row],[Product ID]],Table3[#All],2,FALSE)</f>
        <v>Ara</v>
      </c>
      <c r="M424" t="str">
        <f>VLOOKUP(Table1[[#This Row],[Product ID]],Table3[#All],3,FALSE)</f>
        <v>D</v>
      </c>
      <c r="N424">
        <f>VLOOKUP(Table1[[#This Row],[Product ID]],Table3[#All],4,FALSE)</f>
        <v>0.5</v>
      </c>
      <c r="O424">
        <f>VLOOKUP(Table1[[#This Row],[Product ID]],Table3[#All],5,FALSE)</f>
        <v>5.97</v>
      </c>
      <c r="P424">
        <f>Table1[[#This Row],[Quantity]]*Table1[[#This Row],[Unit Price]]</f>
        <v>29.849999999999998</v>
      </c>
    </row>
    <row r="425" spans="1:16" x14ac:dyDescent="0.3">
      <c r="A425" t="s">
        <v>2871</v>
      </c>
      <c r="B425" s="3">
        <v>44183</v>
      </c>
      <c r="C425" t="s">
        <v>2872</v>
      </c>
      <c r="D425" t="s">
        <v>6146</v>
      </c>
      <c r="E425">
        <v>3</v>
      </c>
      <c r="F425" t="str">
        <f>VLOOKUP(Table1[[#This Row],[Customer ID]],Table2[#All],2,FALSE)</f>
        <v>Adelice Isabell</v>
      </c>
      <c r="G425">
        <f>VLOOKUP(Table1[[#This Row],[Customer ID]],Table2[#All],3,FALSE)</f>
        <v>0</v>
      </c>
      <c r="H425" t="str">
        <f>VLOOKUP(Table1[[#This Row],[Customer ID]],Table2[#All],4,FALSE)</f>
        <v>+1 (304) 604-2131</v>
      </c>
      <c r="I425" t="str">
        <f>VLOOKUP(Table1[[#This Row],[Customer ID]],Table2[#All],6,FALSE)</f>
        <v>Charleston</v>
      </c>
      <c r="J425" s="1" t="str">
        <f>VLOOKUP(Table1[[#This Row],[Customer ID]],Table2[#All],7,FALSE)</f>
        <v>United States</v>
      </c>
      <c r="K425" s="1" t="str">
        <f>VLOOKUP(Table1[[#This Row],[Customer ID]],Table2[#All],9,FALSE)</f>
        <v>No</v>
      </c>
      <c r="L425" t="str">
        <f>VLOOKUP(Table1[[#This Row],[Product ID]],Table3[#All],2,FALSE)</f>
        <v>Rob</v>
      </c>
      <c r="M425" t="str">
        <f>VLOOKUP(Table1[[#This Row],[Product ID]],Table3[#All],3,FALSE)</f>
        <v>M</v>
      </c>
      <c r="N425">
        <f>VLOOKUP(Table1[[#This Row],[Product ID]],Table3[#All],4,FALSE)</f>
        <v>0.5</v>
      </c>
      <c r="O425">
        <f>VLOOKUP(Table1[[#This Row],[Product ID]],Table3[#All],5,FALSE)</f>
        <v>5.97</v>
      </c>
      <c r="P425">
        <f>Table1[[#This Row],[Quantity]]*Table1[[#This Row],[Unit Price]]</f>
        <v>17.91</v>
      </c>
    </row>
    <row r="426" spans="1:16" x14ac:dyDescent="0.3">
      <c r="A426" t="s">
        <v>2876</v>
      </c>
      <c r="B426" s="3">
        <v>44431</v>
      </c>
      <c r="C426" t="s">
        <v>2877</v>
      </c>
      <c r="D426" t="s">
        <v>6176</v>
      </c>
      <c r="E426">
        <v>3</v>
      </c>
      <c r="F426" t="str">
        <f>VLOOKUP(Table1[[#This Row],[Customer ID]],Table2[#All],2,FALSE)</f>
        <v>Yulma Dombrell</v>
      </c>
      <c r="G426" t="str">
        <f>VLOOKUP(Table1[[#This Row],[Customer ID]],Table2[#All],3,FALSE)</f>
        <v>ydombrellbs@dedecms.com</v>
      </c>
      <c r="H426" t="str">
        <f>VLOOKUP(Table1[[#This Row],[Customer ID]],Table2[#All],4,FALSE)</f>
        <v>+1 (501) 136-0040</v>
      </c>
      <c r="I426" t="str">
        <f>VLOOKUP(Table1[[#This Row],[Customer ID]],Table2[#All],6,FALSE)</f>
        <v>Little Rock</v>
      </c>
      <c r="J426" s="1" t="str">
        <f>VLOOKUP(Table1[[#This Row],[Customer ID]],Table2[#All],7,FALSE)</f>
        <v>United States</v>
      </c>
      <c r="K426" s="1" t="str">
        <f>VLOOKUP(Table1[[#This Row],[Customer ID]],Table2[#All],9,FALSE)</f>
        <v>Yes</v>
      </c>
      <c r="L426" t="str">
        <f>VLOOKUP(Table1[[#This Row],[Product ID]],Table3[#All],2,FALSE)</f>
        <v>Exc</v>
      </c>
      <c r="M426" t="str">
        <f>VLOOKUP(Table1[[#This Row],[Product ID]],Table3[#All],3,FALSE)</f>
        <v>L</v>
      </c>
      <c r="N426">
        <f>VLOOKUP(Table1[[#This Row],[Product ID]],Table3[#All],4,FALSE)</f>
        <v>0.5</v>
      </c>
      <c r="O426">
        <f>VLOOKUP(Table1[[#This Row],[Product ID]],Table3[#All],5,FALSE)</f>
        <v>8.91</v>
      </c>
      <c r="P426">
        <f>Table1[[#This Row],[Quantity]]*Table1[[#This Row],[Unit Price]]</f>
        <v>26.73</v>
      </c>
    </row>
    <row r="427" spans="1:16" x14ac:dyDescent="0.3">
      <c r="A427" t="s">
        <v>2882</v>
      </c>
      <c r="B427" s="3">
        <v>44428</v>
      </c>
      <c r="C427" t="s">
        <v>2883</v>
      </c>
      <c r="D427" t="s">
        <v>6177</v>
      </c>
      <c r="E427">
        <v>2</v>
      </c>
      <c r="F427" t="str">
        <f>VLOOKUP(Table1[[#This Row],[Customer ID]],Table2[#All],2,FALSE)</f>
        <v>Alric Darth</v>
      </c>
      <c r="G427" t="str">
        <f>VLOOKUP(Table1[[#This Row],[Customer ID]],Table2[#All],3,FALSE)</f>
        <v>adarthbt@t.co</v>
      </c>
      <c r="H427" t="str">
        <f>VLOOKUP(Table1[[#This Row],[Customer ID]],Table2[#All],4,FALSE)</f>
        <v>+1 (907) 557-6903</v>
      </c>
      <c r="I427" t="str">
        <f>VLOOKUP(Table1[[#This Row],[Customer ID]],Table2[#All],6,FALSE)</f>
        <v>Anchorage</v>
      </c>
      <c r="J427" s="1" t="str">
        <f>VLOOKUP(Table1[[#This Row],[Customer ID]],Table2[#All],7,FALSE)</f>
        <v>United States</v>
      </c>
      <c r="K427" s="1" t="str">
        <f>VLOOKUP(Table1[[#This Row],[Customer ID]],Table2[#All],9,FALSE)</f>
        <v>No</v>
      </c>
      <c r="L427" t="str">
        <f>VLOOKUP(Table1[[#This Row],[Product ID]],Table3[#All],2,FALSE)</f>
        <v>Rob</v>
      </c>
      <c r="M427" t="str">
        <f>VLOOKUP(Table1[[#This Row],[Product ID]],Table3[#All],3,FALSE)</f>
        <v>D</v>
      </c>
      <c r="N427">
        <f>VLOOKUP(Table1[[#This Row],[Product ID]],Table3[#All],4,FALSE)</f>
        <v>1</v>
      </c>
      <c r="O427">
        <f>VLOOKUP(Table1[[#This Row],[Product ID]],Table3[#All],5,FALSE)</f>
        <v>8.9499999999999993</v>
      </c>
      <c r="P427">
        <f>Table1[[#This Row],[Quantity]]*Table1[[#This Row],[Unit Price]]</f>
        <v>17.899999999999999</v>
      </c>
    </row>
    <row r="428" spans="1:16" x14ac:dyDescent="0.3">
      <c r="A428" t="s">
        <v>2888</v>
      </c>
      <c r="B428" s="3">
        <v>43556</v>
      </c>
      <c r="C428" t="s">
        <v>2889</v>
      </c>
      <c r="D428" t="s">
        <v>6178</v>
      </c>
      <c r="E428">
        <v>4</v>
      </c>
      <c r="F428" t="str">
        <f>VLOOKUP(Table1[[#This Row],[Customer ID]],Table2[#All],2,FALSE)</f>
        <v>Manuel Darrigoe</v>
      </c>
      <c r="G428" t="str">
        <f>VLOOKUP(Table1[[#This Row],[Customer ID]],Table2[#All],3,FALSE)</f>
        <v>mdarrigoebu@hud.gov</v>
      </c>
      <c r="H428" t="str">
        <f>VLOOKUP(Table1[[#This Row],[Customer ID]],Table2[#All],4,FALSE)</f>
        <v>+353 (973) 320-9537</v>
      </c>
      <c r="I428" t="str">
        <f>VLOOKUP(Table1[[#This Row],[Customer ID]],Table2[#All],6,FALSE)</f>
        <v>Longwood</v>
      </c>
      <c r="J428" s="1" t="str">
        <f>VLOOKUP(Table1[[#This Row],[Customer ID]],Table2[#All],7,FALSE)</f>
        <v>Ireland</v>
      </c>
      <c r="K428" s="1" t="str">
        <f>VLOOKUP(Table1[[#This Row],[Customer ID]],Table2[#All],9,FALSE)</f>
        <v>Yes</v>
      </c>
      <c r="L428" t="str">
        <f>VLOOKUP(Table1[[#This Row],[Product ID]],Table3[#All],2,FALSE)</f>
        <v>Rob</v>
      </c>
      <c r="M428" t="str">
        <f>VLOOKUP(Table1[[#This Row],[Product ID]],Table3[#All],3,FALSE)</f>
        <v>L</v>
      </c>
      <c r="N428">
        <f>VLOOKUP(Table1[[#This Row],[Product ID]],Table3[#All],4,FALSE)</f>
        <v>0.2</v>
      </c>
      <c r="O428">
        <f>VLOOKUP(Table1[[#This Row],[Product ID]],Table3[#All],5,FALSE)</f>
        <v>3.5849999999999995</v>
      </c>
      <c r="P428">
        <f>Table1[[#This Row],[Quantity]]*Table1[[#This Row],[Unit Price]]</f>
        <v>14.339999999999998</v>
      </c>
    </row>
    <row r="429" spans="1:16" x14ac:dyDescent="0.3">
      <c r="A429" t="s">
        <v>2894</v>
      </c>
      <c r="B429" s="3">
        <v>44224</v>
      </c>
      <c r="C429" t="s">
        <v>2895</v>
      </c>
      <c r="D429" t="s">
        <v>6175</v>
      </c>
      <c r="E429">
        <v>3</v>
      </c>
      <c r="F429" t="str">
        <f>VLOOKUP(Table1[[#This Row],[Customer ID]],Table2[#All],2,FALSE)</f>
        <v>Kynthia Berick</v>
      </c>
      <c r="G429">
        <f>VLOOKUP(Table1[[#This Row],[Customer ID]],Table2[#All],3,FALSE)</f>
        <v>0</v>
      </c>
      <c r="H429" t="str">
        <f>VLOOKUP(Table1[[#This Row],[Customer ID]],Table2[#All],4,FALSE)</f>
        <v>+1 (562) 331-4713</v>
      </c>
      <c r="I429" t="str">
        <f>VLOOKUP(Table1[[#This Row],[Customer ID]],Table2[#All],6,FALSE)</f>
        <v>San Francisco</v>
      </c>
      <c r="J429" s="1" t="str">
        <f>VLOOKUP(Table1[[#This Row],[Customer ID]],Table2[#All],7,FALSE)</f>
        <v>United States</v>
      </c>
      <c r="K429" s="1" t="str">
        <f>VLOOKUP(Table1[[#This Row],[Customer ID]],Table2[#All],9,FALSE)</f>
        <v>Yes</v>
      </c>
      <c r="L429" t="str">
        <f>VLOOKUP(Table1[[#This Row],[Product ID]],Table3[#All],2,FALSE)</f>
        <v>Ara</v>
      </c>
      <c r="M429" t="str">
        <f>VLOOKUP(Table1[[#This Row],[Product ID]],Table3[#All],3,FALSE)</f>
        <v>M</v>
      </c>
      <c r="N429">
        <f>VLOOKUP(Table1[[#This Row],[Product ID]],Table3[#All],4,FALSE)</f>
        <v>2.5</v>
      </c>
      <c r="O429">
        <f>VLOOKUP(Table1[[#This Row],[Product ID]],Table3[#All],5,FALSE)</f>
        <v>25.874999999999996</v>
      </c>
      <c r="P429">
        <f>Table1[[#This Row],[Quantity]]*Table1[[#This Row],[Unit Price]]</f>
        <v>77.624999999999986</v>
      </c>
    </row>
    <row r="430" spans="1:16" x14ac:dyDescent="0.3">
      <c r="A430" t="s">
        <v>2899</v>
      </c>
      <c r="B430" s="3">
        <v>43759</v>
      </c>
      <c r="C430" t="s">
        <v>2900</v>
      </c>
      <c r="D430" t="s">
        <v>6179</v>
      </c>
      <c r="E430">
        <v>5</v>
      </c>
      <c r="F430" t="str">
        <f>VLOOKUP(Table1[[#This Row],[Customer ID]],Table2[#All],2,FALSE)</f>
        <v>Minetta Ackrill</v>
      </c>
      <c r="G430" t="str">
        <f>VLOOKUP(Table1[[#This Row],[Customer ID]],Table2[#All],3,FALSE)</f>
        <v>mackrillbw@bandcamp.com</v>
      </c>
      <c r="H430" t="str">
        <f>VLOOKUP(Table1[[#This Row],[Customer ID]],Table2[#All],4,FALSE)</f>
        <v>+1 (330) 603-2373</v>
      </c>
      <c r="I430" t="str">
        <f>VLOOKUP(Table1[[#This Row],[Customer ID]],Table2[#All],6,FALSE)</f>
        <v>Warren</v>
      </c>
      <c r="J430" s="1" t="str">
        <f>VLOOKUP(Table1[[#This Row],[Customer ID]],Table2[#All],7,FALSE)</f>
        <v>United States</v>
      </c>
      <c r="K430" s="1" t="str">
        <f>VLOOKUP(Table1[[#This Row],[Customer ID]],Table2[#All],9,FALSE)</f>
        <v>No</v>
      </c>
      <c r="L430" t="str">
        <f>VLOOKUP(Table1[[#This Row],[Product ID]],Table3[#All],2,FALSE)</f>
        <v>Rob</v>
      </c>
      <c r="M430" t="str">
        <f>VLOOKUP(Table1[[#This Row],[Product ID]],Table3[#All],3,FALSE)</f>
        <v>L</v>
      </c>
      <c r="N430">
        <f>VLOOKUP(Table1[[#This Row],[Product ID]],Table3[#All],4,FALSE)</f>
        <v>1</v>
      </c>
      <c r="O430">
        <f>VLOOKUP(Table1[[#This Row],[Product ID]],Table3[#All],5,FALSE)</f>
        <v>11.95</v>
      </c>
      <c r="P430">
        <f>Table1[[#This Row],[Quantity]]*Table1[[#This Row],[Unit Price]]</f>
        <v>59.75</v>
      </c>
    </row>
    <row r="431" spans="1:16" x14ac:dyDescent="0.3">
      <c r="A431" t="s">
        <v>2905</v>
      </c>
      <c r="B431" s="3">
        <v>44367</v>
      </c>
      <c r="C431" t="s">
        <v>2586</v>
      </c>
      <c r="D431" t="s">
        <v>6140</v>
      </c>
      <c r="E431">
        <v>6</v>
      </c>
      <c r="F431" t="str">
        <f>VLOOKUP(Table1[[#This Row],[Customer ID]],Table2[#All],2,FALSE)</f>
        <v>Terri Farra</v>
      </c>
      <c r="G431" t="str">
        <f>VLOOKUP(Table1[[#This Row],[Customer ID]],Table2[#All],3,FALSE)</f>
        <v>tfarraac@behance.net</v>
      </c>
      <c r="H431" t="str">
        <f>VLOOKUP(Table1[[#This Row],[Customer ID]],Table2[#All],4,FALSE)</f>
        <v>+1 (432) 648-9589</v>
      </c>
      <c r="I431" t="str">
        <f>VLOOKUP(Table1[[#This Row],[Customer ID]],Table2[#All],6,FALSE)</f>
        <v>Odessa</v>
      </c>
      <c r="J431" s="1" t="str">
        <f>VLOOKUP(Table1[[#This Row],[Customer ID]],Table2[#All],7,FALSE)</f>
        <v>United States</v>
      </c>
      <c r="K431" s="1" t="str">
        <f>VLOOKUP(Table1[[#This Row],[Customer ID]],Table2[#All],9,FALSE)</f>
        <v>No</v>
      </c>
      <c r="L431" t="str">
        <f>VLOOKUP(Table1[[#This Row],[Product ID]],Table3[#All],2,FALSE)</f>
        <v>Ara</v>
      </c>
      <c r="M431" t="str">
        <f>VLOOKUP(Table1[[#This Row],[Product ID]],Table3[#All],3,FALSE)</f>
        <v>L</v>
      </c>
      <c r="N431">
        <f>VLOOKUP(Table1[[#This Row],[Product ID]],Table3[#All],4,FALSE)</f>
        <v>1</v>
      </c>
      <c r="O431">
        <f>VLOOKUP(Table1[[#This Row],[Product ID]],Table3[#All],5,FALSE)</f>
        <v>12.95</v>
      </c>
      <c r="P431">
        <f>Table1[[#This Row],[Quantity]]*Table1[[#This Row],[Unit Price]]</f>
        <v>77.699999999999989</v>
      </c>
    </row>
    <row r="432" spans="1:16" x14ac:dyDescent="0.3">
      <c r="A432" t="s">
        <v>2911</v>
      </c>
      <c r="B432" s="3">
        <v>44504</v>
      </c>
      <c r="C432" t="s">
        <v>2912</v>
      </c>
      <c r="D432" t="s">
        <v>6163</v>
      </c>
      <c r="E432">
        <v>2</v>
      </c>
      <c r="F432" t="str">
        <f>VLOOKUP(Table1[[#This Row],[Customer ID]],Table2[#All],2,FALSE)</f>
        <v>Melosa Kippen</v>
      </c>
      <c r="G432" t="str">
        <f>VLOOKUP(Table1[[#This Row],[Customer ID]],Table2[#All],3,FALSE)</f>
        <v>mkippenby@dion.ne.jp</v>
      </c>
      <c r="H432" t="str">
        <f>VLOOKUP(Table1[[#This Row],[Customer ID]],Table2[#All],4,FALSE)</f>
        <v>+1 (601) 262-2557</v>
      </c>
      <c r="I432" t="str">
        <f>VLOOKUP(Table1[[#This Row],[Customer ID]],Table2[#All],6,FALSE)</f>
        <v>Jackson</v>
      </c>
      <c r="J432" s="1" t="str">
        <f>VLOOKUP(Table1[[#This Row],[Customer ID]],Table2[#All],7,FALSE)</f>
        <v>United States</v>
      </c>
      <c r="K432" s="1" t="str">
        <f>VLOOKUP(Table1[[#This Row],[Customer ID]],Table2[#All],9,FALSE)</f>
        <v>Yes</v>
      </c>
      <c r="L432" t="str">
        <f>VLOOKUP(Table1[[#This Row],[Product ID]],Table3[#All],2,FALSE)</f>
        <v>Rob</v>
      </c>
      <c r="M432" t="str">
        <f>VLOOKUP(Table1[[#This Row],[Product ID]],Table3[#All],3,FALSE)</f>
        <v>D</v>
      </c>
      <c r="N432">
        <f>VLOOKUP(Table1[[#This Row],[Product ID]],Table3[#All],4,FALSE)</f>
        <v>0.2</v>
      </c>
      <c r="O432">
        <f>VLOOKUP(Table1[[#This Row],[Product ID]],Table3[#All],5,FALSE)</f>
        <v>2.6849999999999996</v>
      </c>
      <c r="P432">
        <f>Table1[[#This Row],[Quantity]]*Table1[[#This Row],[Unit Price]]</f>
        <v>5.3699999999999992</v>
      </c>
    </row>
    <row r="433" spans="1:16" x14ac:dyDescent="0.3">
      <c r="A433" t="s">
        <v>2917</v>
      </c>
      <c r="B433" s="3">
        <v>44291</v>
      </c>
      <c r="C433" t="s">
        <v>2918</v>
      </c>
      <c r="D433" t="s">
        <v>6185</v>
      </c>
      <c r="E433">
        <v>3</v>
      </c>
      <c r="F433" t="str">
        <f>VLOOKUP(Table1[[#This Row],[Customer ID]],Table2[#All],2,FALSE)</f>
        <v>Witty Ranson</v>
      </c>
      <c r="G433" t="str">
        <f>VLOOKUP(Table1[[#This Row],[Customer ID]],Table2[#All],3,FALSE)</f>
        <v>wransonbz@ted.com</v>
      </c>
      <c r="H433" t="str">
        <f>VLOOKUP(Table1[[#This Row],[Customer ID]],Table2[#All],4,FALSE)</f>
        <v>+353 (376) 165-2897</v>
      </c>
      <c r="I433" t="str">
        <f>VLOOKUP(Table1[[#This Row],[Customer ID]],Table2[#All],6,FALSE)</f>
        <v>Kildare</v>
      </c>
      <c r="J433" s="1" t="str">
        <f>VLOOKUP(Table1[[#This Row],[Customer ID]],Table2[#All],7,FALSE)</f>
        <v>Ireland</v>
      </c>
      <c r="K433" s="1" t="str">
        <f>VLOOKUP(Table1[[#This Row],[Customer ID]],Table2[#All],9,FALSE)</f>
        <v>Yes</v>
      </c>
      <c r="L433" t="str">
        <f>VLOOKUP(Table1[[#This Row],[Product ID]],Table3[#All],2,FALSE)</f>
        <v>Exc</v>
      </c>
      <c r="M433" t="str">
        <f>VLOOKUP(Table1[[#This Row],[Product ID]],Table3[#All],3,FALSE)</f>
        <v>D</v>
      </c>
      <c r="N433">
        <f>VLOOKUP(Table1[[#This Row],[Product ID]],Table3[#All],4,FALSE)</f>
        <v>2.5</v>
      </c>
      <c r="O433">
        <f>VLOOKUP(Table1[[#This Row],[Product ID]],Table3[#All],5,FALSE)</f>
        <v>27.945</v>
      </c>
      <c r="P433">
        <f>Table1[[#This Row],[Quantity]]*Table1[[#This Row],[Unit Price]]</f>
        <v>83.835000000000008</v>
      </c>
    </row>
    <row r="434" spans="1:16" x14ac:dyDescent="0.3">
      <c r="A434" t="s">
        <v>2923</v>
      </c>
      <c r="B434" s="3">
        <v>43808</v>
      </c>
      <c r="C434" t="s">
        <v>2924</v>
      </c>
      <c r="D434" t="s">
        <v>6155</v>
      </c>
      <c r="E434">
        <v>2</v>
      </c>
      <c r="F434" t="str">
        <f>VLOOKUP(Table1[[#This Row],[Customer ID]],Table2[#All],2,FALSE)</f>
        <v>Rod Gowdie</v>
      </c>
      <c r="G434">
        <f>VLOOKUP(Table1[[#This Row],[Customer ID]],Table2[#All],3,FALSE)</f>
        <v>0</v>
      </c>
      <c r="H434" t="str">
        <f>VLOOKUP(Table1[[#This Row],[Customer ID]],Table2[#All],4,FALSE)</f>
        <v>+1 (360) 347-6756</v>
      </c>
      <c r="I434" t="str">
        <f>VLOOKUP(Table1[[#This Row],[Customer ID]],Table2[#All],6,FALSE)</f>
        <v>Milwaukee</v>
      </c>
      <c r="J434" s="1" t="str">
        <f>VLOOKUP(Table1[[#This Row],[Customer ID]],Table2[#All],7,FALSE)</f>
        <v>United States</v>
      </c>
      <c r="K434" s="1" t="str">
        <f>VLOOKUP(Table1[[#This Row],[Customer ID]],Table2[#All],9,FALSE)</f>
        <v>No</v>
      </c>
      <c r="L434" t="str">
        <f>VLOOKUP(Table1[[#This Row],[Product ID]],Table3[#All],2,FALSE)</f>
        <v>Ara</v>
      </c>
      <c r="M434" t="str">
        <f>VLOOKUP(Table1[[#This Row],[Product ID]],Table3[#All],3,FALSE)</f>
        <v>M</v>
      </c>
      <c r="N434">
        <f>VLOOKUP(Table1[[#This Row],[Product ID]],Table3[#All],4,FALSE)</f>
        <v>1</v>
      </c>
      <c r="O434">
        <f>VLOOKUP(Table1[[#This Row],[Product ID]],Table3[#All],5,FALSE)</f>
        <v>11.25</v>
      </c>
      <c r="P434">
        <f>Table1[[#This Row],[Quantity]]*Table1[[#This Row],[Unit Price]]</f>
        <v>22.5</v>
      </c>
    </row>
    <row r="435" spans="1:16" x14ac:dyDescent="0.3">
      <c r="A435" t="s">
        <v>2928</v>
      </c>
      <c r="B435" s="3">
        <v>44563</v>
      </c>
      <c r="C435" t="s">
        <v>2929</v>
      </c>
      <c r="D435" t="s">
        <v>6181</v>
      </c>
      <c r="E435">
        <v>6</v>
      </c>
      <c r="F435" t="str">
        <f>VLOOKUP(Table1[[#This Row],[Customer ID]],Table2[#All],2,FALSE)</f>
        <v>Lemuel Rignold</v>
      </c>
      <c r="G435" t="str">
        <f>VLOOKUP(Table1[[#This Row],[Customer ID]],Table2[#All],3,FALSE)</f>
        <v>lrignoldc1@miibeian.gov.cn</v>
      </c>
      <c r="H435" t="str">
        <f>VLOOKUP(Table1[[#This Row],[Customer ID]],Table2[#All],4,FALSE)</f>
        <v>+1 (916) 472-7804</v>
      </c>
      <c r="I435" t="str">
        <f>VLOOKUP(Table1[[#This Row],[Customer ID]],Table2[#All],6,FALSE)</f>
        <v>Sacramento</v>
      </c>
      <c r="J435" s="1" t="str">
        <f>VLOOKUP(Table1[[#This Row],[Customer ID]],Table2[#All],7,FALSE)</f>
        <v>United States</v>
      </c>
      <c r="K435" s="1" t="str">
        <f>VLOOKUP(Table1[[#This Row],[Customer ID]],Table2[#All],9,FALSE)</f>
        <v>Yes</v>
      </c>
      <c r="L435" t="str">
        <f>VLOOKUP(Table1[[#This Row],[Product ID]],Table3[#All],2,FALSE)</f>
        <v>Lib</v>
      </c>
      <c r="M435" t="str">
        <f>VLOOKUP(Table1[[#This Row],[Product ID]],Table3[#All],3,FALSE)</f>
        <v>M</v>
      </c>
      <c r="N435">
        <f>VLOOKUP(Table1[[#This Row],[Product ID]],Table3[#All],4,FALSE)</f>
        <v>2.5</v>
      </c>
      <c r="O435">
        <f>VLOOKUP(Table1[[#This Row],[Product ID]],Table3[#All],5,FALSE)</f>
        <v>33.464999999999996</v>
      </c>
      <c r="P435">
        <f>Table1[[#This Row],[Quantity]]*Table1[[#This Row],[Unit Price]]</f>
        <v>200.78999999999996</v>
      </c>
    </row>
    <row r="436" spans="1:16" x14ac:dyDescent="0.3">
      <c r="A436" t="s">
        <v>2934</v>
      </c>
      <c r="B436" s="3">
        <v>43807</v>
      </c>
      <c r="C436" t="s">
        <v>2935</v>
      </c>
      <c r="D436" t="s">
        <v>6155</v>
      </c>
      <c r="E436">
        <v>6</v>
      </c>
      <c r="F436" t="str">
        <f>VLOOKUP(Table1[[#This Row],[Customer ID]],Table2[#All],2,FALSE)</f>
        <v>Nevsa Fields</v>
      </c>
      <c r="G436">
        <f>VLOOKUP(Table1[[#This Row],[Customer ID]],Table2[#All],3,FALSE)</f>
        <v>0</v>
      </c>
      <c r="H436" t="str">
        <f>VLOOKUP(Table1[[#This Row],[Customer ID]],Table2[#All],4,FALSE)</f>
        <v>+1 (617) 535-7583</v>
      </c>
      <c r="I436" t="str">
        <f>VLOOKUP(Table1[[#This Row],[Customer ID]],Table2[#All],6,FALSE)</f>
        <v>Boston</v>
      </c>
      <c r="J436" s="1" t="str">
        <f>VLOOKUP(Table1[[#This Row],[Customer ID]],Table2[#All],7,FALSE)</f>
        <v>United States</v>
      </c>
      <c r="K436" s="1" t="str">
        <f>VLOOKUP(Table1[[#This Row],[Customer ID]],Table2[#All],9,FALSE)</f>
        <v>No</v>
      </c>
      <c r="L436" t="str">
        <f>VLOOKUP(Table1[[#This Row],[Product ID]],Table3[#All],2,FALSE)</f>
        <v>Ara</v>
      </c>
      <c r="M436" t="str">
        <f>VLOOKUP(Table1[[#This Row],[Product ID]],Table3[#All],3,FALSE)</f>
        <v>M</v>
      </c>
      <c r="N436">
        <f>VLOOKUP(Table1[[#This Row],[Product ID]],Table3[#All],4,FALSE)</f>
        <v>1</v>
      </c>
      <c r="O436">
        <f>VLOOKUP(Table1[[#This Row],[Product ID]],Table3[#All],5,FALSE)</f>
        <v>11.25</v>
      </c>
      <c r="P436">
        <f>Table1[[#This Row],[Quantity]]*Table1[[#This Row],[Unit Price]]</f>
        <v>67.5</v>
      </c>
    </row>
    <row r="437" spans="1:16" x14ac:dyDescent="0.3">
      <c r="A437" t="s">
        <v>2939</v>
      </c>
      <c r="B437" s="3">
        <v>44528</v>
      </c>
      <c r="C437" t="s">
        <v>2940</v>
      </c>
      <c r="D437" t="s">
        <v>6139</v>
      </c>
      <c r="E437">
        <v>1</v>
      </c>
      <c r="F437" t="str">
        <f>VLOOKUP(Table1[[#This Row],[Customer ID]],Table2[#All],2,FALSE)</f>
        <v>Chance Rowthorn</v>
      </c>
      <c r="G437" t="str">
        <f>VLOOKUP(Table1[[#This Row],[Customer ID]],Table2[#All],3,FALSE)</f>
        <v>crowthornc3@msn.com</v>
      </c>
      <c r="H437" t="str">
        <f>VLOOKUP(Table1[[#This Row],[Customer ID]],Table2[#All],4,FALSE)</f>
        <v>+1 (785) 380-3311</v>
      </c>
      <c r="I437" t="str">
        <f>VLOOKUP(Table1[[#This Row],[Customer ID]],Table2[#All],6,FALSE)</f>
        <v>Topeka</v>
      </c>
      <c r="J437" s="1" t="str">
        <f>VLOOKUP(Table1[[#This Row],[Customer ID]],Table2[#All],7,FALSE)</f>
        <v>United States</v>
      </c>
      <c r="K437" s="1" t="str">
        <f>VLOOKUP(Table1[[#This Row],[Customer ID]],Table2[#All],9,FALSE)</f>
        <v>No</v>
      </c>
      <c r="L437" t="str">
        <f>VLOOKUP(Table1[[#This Row],[Product ID]],Table3[#All],2,FALSE)</f>
        <v>Exc</v>
      </c>
      <c r="M437" t="str">
        <f>VLOOKUP(Table1[[#This Row],[Product ID]],Table3[#All],3,FALSE)</f>
        <v>M</v>
      </c>
      <c r="N437">
        <f>VLOOKUP(Table1[[#This Row],[Product ID]],Table3[#All],4,FALSE)</f>
        <v>0.5</v>
      </c>
      <c r="O437">
        <f>VLOOKUP(Table1[[#This Row],[Product ID]],Table3[#All],5,FALSE)</f>
        <v>8.25</v>
      </c>
      <c r="P437">
        <f>Table1[[#This Row],[Quantity]]*Table1[[#This Row],[Unit Price]]</f>
        <v>8.25</v>
      </c>
    </row>
    <row r="438" spans="1:16" x14ac:dyDescent="0.3">
      <c r="A438" t="s">
        <v>2945</v>
      </c>
      <c r="B438" s="3">
        <v>44631</v>
      </c>
      <c r="C438" t="s">
        <v>2946</v>
      </c>
      <c r="D438" t="s">
        <v>6145</v>
      </c>
      <c r="E438">
        <v>2</v>
      </c>
      <c r="F438" t="str">
        <f>VLOOKUP(Table1[[#This Row],[Customer ID]],Table2[#All],2,FALSE)</f>
        <v>Orly Ryland</v>
      </c>
      <c r="G438" t="str">
        <f>VLOOKUP(Table1[[#This Row],[Customer ID]],Table2[#All],3,FALSE)</f>
        <v>orylandc4@deviantart.com</v>
      </c>
      <c r="H438" t="str">
        <f>VLOOKUP(Table1[[#This Row],[Customer ID]],Table2[#All],4,FALSE)</f>
        <v>+1 (701) 417-3513</v>
      </c>
      <c r="I438" t="str">
        <f>VLOOKUP(Table1[[#This Row],[Customer ID]],Table2[#All],6,FALSE)</f>
        <v>Fargo</v>
      </c>
      <c r="J438" s="1" t="str">
        <f>VLOOKUP(Table1[[#This Row],[Customer ID]],Table2[#All],7,FALSE)</f>
        <v>United States</v>
      </c>
      <c r="K438" s="1" t="str">
        <f>VLOOKUP(Table1[[#This Row],[Customer ID]],Table2[#All],9,FALSE)</f>
        <v>Yes</v>
      </c>
      <c r="L438" t="str">
        <f>VLOOKUP(Table1[[#This Row],[Product ID]],Table3[#All],2,FALSE)</f>
        <v>Lib</v>
      </c>
      <c r="M438" t="str">
        <f>VLOOKUP(Table1[[#This Row],[Product ID]],Table3[#All],3,FALSE)</f>
        <v>L</v>
      </c>
      <c r="N438">
        <f>VLOOKUP(Table1[[#This Row],[Product ID]],Table3[#All],4,FALSE)</f>
        <v>0.2</v>
      </c>
      <c r="O438">
        <f>VLOOKUP(Table1[[#This Row],[Product ID]],Table3[#All],5,FALSE)</f>
        <v>4.7549999999999999</v>
      </c>
      <c r="P438">
        <f>Table1[[#This Row],[Quantity]]*Table1[[#This Row],[Unit Price]]</f>
        <v>9.51</v>
      </c>
    </row>
    <row r="439" spans="1:16" x14ac:dyDescent="0.3">
      <c r="A439" t="s">
        <v>2951</v>
      </c>
      <c r="B439" s="3">
        <v>44213</v>
      </c>
      <c r="C439" t="s">
        <v>2952</v>
      </c>
      <c r="D439" t="s">
        <v>6165</v>
      </c>
      <c r="E439">
        <v>1</v>
      </c>
      <c r="F439" t="str">
        <f>VLOOKUP(Table1[[#This Row],[Customer ID]],Table2[#All],2,FALSE)</f>
        <v>Willabella Abramski</v>
      </c>
      <c r="G439">
        <f>VLOOKUP(Table1[[#This Row],[Customer ID]],Table2[#All],3,FALSE)</f>
        <v>0</v>
      </c>
      <c r="H439" t="str">
        <f>VLOOKUP(Table1[[#This Row],[Customer ID]],Table2[#All],4,FALSE)</f>
        <v>+1 (832) 263-0050</v>
      </c>
      <c r="I439" t="str">
        <f>VLOOKUP(Table1[[#This Row],[Customer ID]],Table2[#All],6,FALSE)</f>
        <v>Houston</v>
      </c>
      <c r="J439" s="1" t="str">
        <f>VLOOKUP(Table1[[#This Row],[Customer ID]],Table2[#All],7,FALSE)</f>
        <v>United States</v>
      </c>
      <c r="K439" s="1" t="str">
        <f>VLOOKUP(Table1[[#This Row],[Customer ID]],Table2[#All],9,FALSE)</f>
        <v>No</v>
      </c>
      <c r="L439" t="str">
        <f>VLOOKUP(Table1[[#This Row],[Product ID]],Table3[#All],2,FALSE)</f>
        <v>Lib</v>
      </c>
      <c r="M439" t="str">
        <f>VLOOKUP(Table1[[#This Row],[Product ID]],Table3[#All],3,FALSE)</f>
        <v>D</v>
      </c>
      <c r="N439">
        <f>VLOOKUP(Table1[[#This Row],[Product ID]],Table3[#All],4,FALSE)</f>
        <v>2.5</v>
      </c>
      <c r="O439">
        <f>VLOOKUP(Table1[[#This Row],[Product ID]],Table3[#All],5,FALSE)</f>
        <v>29.784999999999997</v>
      </c>
      <c r="P439">
        <f>Table1[[#This Row],[Quantity]]*Table1[[#This Row],[Unit Price]]</f>
        <v>29.784999999999997</v>
      </c>
    </row>
    <row r="440" spans="1:16" x14ac:dyDescent="0.3">
      <c r="A440" t="s">
        <v>2956</v>
      </c>
      <c r="B440" s="3">
        <v>43483</v>
      </c>
      <c r="C440" t="s">
        <v>3042</v>
      </c>
      <c r="D440" t="s">
        <v>6169</v>
      </c>
      <c r="E440">
        <v>2</v>
      </c>
      <c r="F440" t="str">
        <f>VLOOKUP(Table1[[#This Row],[Customer ID]],Table2[#All],2,FALSE)</f>
        <v>Morgen Seson</v>
      </c>
      <c r="G440" t="str">
        <f>VLOOKUP(Table1[[#This Row],[Customer ID]],Table2[#All],3,FALSE)</f>
        <v>msesonck@census.gov</v>
      </c>
      <c r="H440" t="str">
        <f>VLOOKUP(Table1[[#This Row],[Customer ID]],Table2[#All],4,FALSE)</f>
        <v>+1 (206) 642-0902</v>
      </c>
      <c r="I440" t="str">
        <f>VLOOKUP(Table1[[#This Row],[Customer ID]],Table2[#All],6,FALSE)</f>
        <v>Seattle</v>
      </c>
      <c r="J440" s="1" t="str">
        <f>VLOOKUP(Table1[[#This Row],[Customer ID]],Table2[#All],7,FALSE)</f>
        <v>United States</v>
      </c>
      <c r="K440" s="1" t="str">
        <f>VLOOKUP(Table1[[#This Row],[Customer ID]],Table2[#All],9,FALSE)</f>
        <v>No</v>
      </c>
      <c r="L440" t="str">
        <f>VLOOKUP(Table1[[#This Row],[Product ID]],Table3[#All],2,FALSE)</f>
        <v>Lib</v>
      </c>
      <c r="M440" t="str">
        <f>VLOOKUP(Table1[[#This Row],[Product ID]],Table3[#All],3,FALSE)</f>
        <v>D</v>
      </c>
      <c r="N440">
        <f>VLOOKUP(Table1[[#This Row],[Product ID]],Table3[#All],4,FALSE)</f>
        <v>0.5</v>
      </c>
      <c r="O440">
        <f>VLOOKUP(Table1[[#This Row],[Product ID]],Table3[#All],5,FALSE)</f>
        <v>7.77</v>
      </c>
      <c r="P440">
        <f>Table1[[#This Row],[Quantity]]*Table1[[#This Row],[Unit Price]]</f>
        <v>15.54</v>
      </c>
    </row>
    <row r="441" spans="1:16" x14ac:dyDescent="0.3">
      <c r="A441" t="s">
        <v>2962</v>
      </c>
      <c r="B441" s="3">
        <v>43562</v>
      </c>
      <c r="C441" t="s">
        <v>2963</v>
      </c>
      <c r="D441" t="s">
        <v>6176</v>
      </c>
      <c r="E441">
        <v>4</v>
      </c>
      <c r="F441" t="str">
        <f>VLOOKUP(Table1[[#This Row],[Customer ID]],Table2[#All],2,FALSE)</f>
        <v>Chickie Ragless</v>
      </c>
      <c r="G441" t="str">
        <f>VLOOKUP(Table1[[#This Row],[Customer ID]],Table2[#All],3,FALSE)</f>
        <v>craglessc7@webmd.com</v>
      </c>
      <c r="H441" t="str">
        <f>VLOOKUP(Table1[[#This Row],[Customer ID]],Table2[#All],4,FALSE)</f>
        <v>+353 (736) 602-8469</v>
      </c>
      <c r="I441" t="str">
        <f>VLOOKUP(Table1[[#This Row],[Customer ID]],Table2[#All],6,FALSE)</f>
        <v>Caherconlish</v>
      </c>
      <c r="J441" s="1" t="str">
        <f>VLOOKUP(Table1[[#This Row],[Customer ID]],Table2[#All],7,FALSE)</f>
        <v>Ireland</v>
      </c>
      <c r="K441" s="1" t="str">
        <f>VLOOKUP(Table1[[#This Row],[Customer ID]],Table2[#All],9,FALSE)</f>
        <v>No</v>
      </c>
      <c r="L441" t="str">
        <f>VLOOKUP(Table1[[#This Row],[Product ID]],Table3[#All],2,FALSE)</f>
        <v>Exc</v>
      </c>
      <c r="M441" t="str">
        <f>VLOOKUP(Table1[[#This Row],[Product ID]],Table3[#All],3,FALSE)</f>
        <v>L</v>
      </c>
      <c r="N441">
        <f>VLOOKUP(Table1[[#This Row],[Product ID]],Table3[#All],4,FALSE)</f>
        <v>0.5</v>
      </c>
      <c r="O441">
        <f>VLOOKUP(Table1[[#This Row],[Product ID]],Table3[#All],5,FALSE)</f>
        <v>8.91</v>
      </c>
      <c r="P441">
        <f>Table1[[#This Row],[Quantity]]*Table1[[#This Row],[Unit Price]]</f>
        <v>35.64</v>
      </c>
    </row>
    <row r="442" spans="1:16" x14ac:dyDescent="0.3">
      <c r="A442" t="s">
        <v>2968</v>
      </c>
      <c r="B442" s="3">
        <v>44230</v>
      </c>
      <c r="C442" t="s">
        <v>2969</v>
      </c>
      <c r="D442" t="s">
        <v>6175</v>
      </c>
      <c r="E442">
        <v>4</v>
      </c>
      <c r="F442" t="str">
        <f>VLOOKUP(Table1[[#This Row],[Customer ID]],Table2[#All],2,FALSE)</f>
        <v>Freda Hollows</v>
      </c>
      <c r="G442" t="str">
        <f>VLOOKUP(Table1[[#This Row],[Customer ID]],Table2[#All],3,FALSE)</f>
        <v>fhollowsc8@blogtalkradio.com</v>
      </c>
      <c r="H442" t="str">
        <f>VLOOKUP(Table1[[#This Row],[Customer ID]],Table2[#All],4,FALSE)</f>
        <v>+1 (716) 632-6865</v>
      </c>
      <c r="I442" t="str">
        <f>VLOOKUP(Table1[[#This Row],[Customer ID]],Table2[#All],6,FALSE)</f>
        <v>Buffalo</v>
      </c>
      <c r="J442" s="1" t="str">
        <f>VLOOKUP(Table1[[#This Row],[Customer ID]],Table2[#All],7,FALSE)</f>
        <v>United States</v>
      </c>
      <c r="K442" s="1" t="str">
        <f>VLOOKUP(Table1[[#This Row],[Customer ID]],Table2[#All],9,FALSE)</f>
        <v>Yes</v>
      </c>
      <c r="L442" t="str">
        <f>VLOOKUP(Table1[[#This Row],[Product ID]],Table3[#All],2,FALSE)</f>
        <v>Ara</v>
      </c>
      <c r="M442" t="str">
        <f>VLOOKUP(Table1[[#This Row],[Product ID]],Table3[#All],3,FALSE)</f>
        <v>M</v>
      </c>
      <c r="N442">
        <f>VLOOKUP(Table1[[#This Row],[Product ID]],Table3[#All],4,FALSE)</f>
        <v>2.5</v>
      </c>
      <c r="O442">
        <f>VLOOKUP(Table1[[#This Row],[Product ID]],Table3[#All],5,FALSE)</f>
        <v>25.874999999999996</v>
      </c>
      <c r="P442">
        <f>Table1[[#This Row],[Quantity]]*Table1[[#This Row],[Unit Price]]</f>
        <v>103.49999999999999</v>
      </c>
    </row>
    <row r="443" spans="1:16" x14ac:dyDescent="0.3">
      <c r="A443" t="s">
        <v>2974</v>
      </c>
      <c r="B443" s="3">
        <v>43573</v>
      </c>
      <c r="C443" t="s">
        <v>2975</v>
      </c>
      <c r="D443" t="s">
        <v>6183</v>
      </c>
      <c r="E443">
        <v>3</v>
      </c>
      <c r="F443" t="str">
        <f>VLOOKUP(Table1[[#This Row],[Customer ID]],Table2[#All],2,FALSE)</f>
        <v>Livy Lathleiff</v>
      </c>
      <c r="G443" t="str">
        <f>VLOOKUP(Table1[[#This Row],[Customer ID]],Table2[#All],3,FALSE)</f>
        <v>llathleiffc9@nationalgeographic.com</v>
      </c>
      <c r="H443" t="str">
        <f>VLOOKUP(Table1[[#This Row],[Customer ID]],Table2[#All],4,FALSE)</f>
        <v>+353 (895) 566-0110</v>
      </c>
      <c r="I443" t="str">
        <f>VLOOKUP(Table1[[#This Row],[Customer ID]],Table2[#All],6,FALSE)</f>
        <v>Shankill</v>
      </c>
      <c r="J443" s="1" t="str">
        <f>VLOOKUP(Table1[[#This Row],[Customer ID]],Table2[#All],7,FALSE)</f>
        <v>Ireland</v>
      </c>
      <c r="K443" s="1" t="str">
        <f>VLOOKUP(Table1[[#This Row],[Customer ID]],Table2[#All],9,FALSE)</f>
        <v>Yes</v>
      </c>
      <c r="L443" t="str">
        <f>VLOOKUP(Table1[[#This Row],[Product ID]],Table3[#All],2,FALSE)</f>
        <v>Exc</v>
      </c>
      <c r="M443" t="str">
        <f>VLOOKUP(Table1[[#This Row],[Product ID]],Table3[#All],3,FALSE)</f>
        <v>D</v>
      </c>
      <c r="N443">
        <f>VLOOKUP(Table1[[#This Row],[Product ID]],Table3[#All],4,FALSE)</f>
        <v>1</v>
      </c>
      <c r="O443">
        <f>VLOOKUP(Table1[[#This Row],[Product ID]],Table3[#All],5,FALSE)</f>
        <v>12.15</v>
      </c>
      <c r="P443">
        <f>Table1[[#This Row],[Quantity]]*Table1[[#This Row],[Unit Price]]</f>
        <v>36.450000000000003</v>
      </c>
    </row>
    <row r="444" spans="1:16" x14ac:dyDescent="0.3">
      <c r="A444" t="s">
        <v>2980</v>
      </c>
      <c r="B444" s="3">
        <v>44384</v>
      </c>
      <c r="C444" t="s">
        <v>2981</v>
      </c>
      <c r="D444" t="s">
        <v>6173</v>
      </c>
      <c r="E444">
        <v>5</v>
      </c>
      <c r="F444" t="str">
        <f>VLOOKUP(Table1[[#This Row],[Customer ID]],Table2[#All],2,FALSE)</f>
        <v>Koralle Heads</v>
      </c>
      <c r="G444" t="str">
        <f>VLOOKUP(Table1[[#This Row],[Customer ID]],Table2[#All],3,FALSE)</f>
        <v>kheadsca@jalbum.net</v>
      </c>
      <c r="H444" t="str">
        <f>VLOOKUP(Table1[[#This Row],[Customer ID]],Table2[#All],4,FALSE)</f>
        <v>+1 (484) 131-2636</v>
      </c>
      <c r="I444" t="str">
        <f>VLOOKUP(Table1[[#This Row],[Customer ID]],Table2[#All],6,FALSE)</f>
        <v>Bethlehem</v>
      </c>
      <c r="J444" s="1" t="str">
        <f>VLOOKUP(Table1[[#This Row],[Customer ID]],Table2[#All],7,FALSE)</f>
        <v>United States</v>
      </c>
      <c r="K444" s="1" t="str">
        <f>VLOOKUP(Table1[[#This Row],[Customer ID]],Table2[#All],9,FALSE)</f>
        <v>No</v>
      </c>
      <c r="L444" t="str">
        <f>VLOOKUP(Table1[[#This Row],[Product ID]],Table3[#All],2,FALSE)</f>
        <v>Rob</v>
      </c>
      <c r="M444" t="str">
        <f>VLOOKUP(Table1[[#This Row],[Product ID]],Table3[#All],3,FALSE)</f>
        <v>L</v>
      </c>
      <c r="N444">
        <f>VLOOKUP(Table1[[#This Row],[Product ID]],Table3[#All],4,FALSE)</f>
        <v>0.5</v>
      </c>
      <c r="O444">
        <f>VLOOKUP(Table1[[#This Row],[Product ID]],Table3[#All],5,FALSE)</f>
        <v>7.169999999999999</v>
      </c>
      <c r="P444">
        <f>Table1[[#This Row],[Quantity]]*Table1[[#This Row],[Unit Price]]</f>
        <v>35.849999999999994</v>
      </c>
    </row>
    <row r="445" spans="1:16" x14ac:dyDescent="0.3">
      <c r="A445" t="s">
        <v>2986</v>
      </c>
      <c r="B445" s="3">
        <v>44250</v>
      </c>
      <c r="C445" t="s">
        <v>2987</v>
      </c>
      <c r="D445" t="s">
        <v>6184</v>
      </c>
      <c r="E445">
        <v>5</v>
      </c>
      <c r="F445" t="str">
        <f>VLOOKUP(Table1[[#This Row],[Customer ID]],Table2[#All],2,FALSE)</f>
        <v>Theo Bowne</v>
      </c>
      <c r="G445" t="str">
        <f>VLOOKUP(Table1[[#This Row],[Customer ID]],Table2[#All],3,FALSE)</f>
        <v>tbownecb@unicef.org</v>
      </c>
      <c r="H445" t="str">
        <f>VLOOKUP(Table1[[#This Row],[Customer ID]],Table2[#All],4,FALSE)</f>
        <v>+353 (540) 432-8009</v>
      </c>
      <c r="I445" t="str">
        <f>VLOOKUP(Table1[[#This Row],[Customer ID]],Table2[#All],6,FALSE)</f>
        <v>Watergrasshill</v>
      </c>
      <c r="J445" s="1" t="str">
        <f>VLOOKUP(Table1[[#This Row],[Customer ID]],Table2[#All],7,FALSE)</f>
        <v>Ireland</v>
      </c>
      <c r="K445" s="1" t="str">
        <f>VLOOKUP(Table1[[#This Row],[Customer ID]],Table2[#All],9,FALSE)</f>
        <v>Yes</v>
      </c>
      <c r="L445" t="str">
        <f>VLOOKUP(Table1[[#This Row],[Product ID]],Table3[#All],2,FALSE)</f>
        <v>Exc</v>
      </c>
      <c r="M445" t="str">
        <f>VLOOKUP(Table1[[#This Row],[Product ID]],Table3[#All],3,FALSE)</f>
        <v>L</v>
      </c>
      <c r="N445">
        <f>VLOOKUP(Table1[[#This Row],[Product ID]],Table3[#All],4,FALSE)</f>
        <v>0.2</v>
      </c>
      <c r="O445">
        <f>VLOOKUP(Table1[[#This Row],[Product ID]],Table3[#All],5,FALSE)</f>
        <v>4.4550000000000001</v>
      </c>
      <c r="P445">
        <f>Table1[[#This Row],[Quantity]]*Table1[[#This Row],[Unit Price]]</f>
        <v>22.274999999999999</v>
      </c>
    </row>
    <row r="446" spans="1:16" x14ac:dyDescent="0.3">
      <c r="A446" t="s">
        <v>2992</v>
      </c>
      <c r="B446" s="3">
        <v>44418</v>
      </c>
      <c r="C446" t="s">
        <v>2993</v>
      </c>
      <c r="D446" t="s">
        <v>6156</v>
      </c>
      <c r="E446">
        <v>6</v>
      </c>
      <c r="F446" t="str">
        <f>VLOOKUP(Table1[[#This Row],[Customer ID]],Table2[#All],2,FALSE)</f>
        <v>Rasia Jacquemard</v>
      </c>
      <c r="G446" t="str">
        <f>VLOOKUP(Table1[[#This Row],[Customer ID]],Table2[#All],3,FALSE)</f>
        <v>rjacquemardcc@acquirethisname.com</v>
      </c>
      <c r="H446" t="str">
        <f>VLOOKUP(Table1[[#This Row],[Customer ID]],Table2[#All],4,FALSE)</f>
        <v>+353 (959) 389-1521</v>
      </c>
      <c r="I446" t="str">
        <f>VLOOKUP(Table1[[#This Row],[Customer ID]],Table2[#All],6,FALSE)</f>
        <v>Monasterevin</v>
      </c>
      <c r="J446" s="1" t="str">
        <f>VLOOKUP(Table1[[#This Row],[Customer ID]],Table2[#All],7,FALSE)</f>
        <v>Ireland</v>
      </c>
      <c r="K446" s="1" t="str">
        <f>VLOOKUP(Table1[[#This Row],[Customer ID]],Table2[#All],9,FALSE)</f>
        <v>No</v>
      </c>
      <c r="L446" t="str">
        <f>VLOOKUP(Table1[[#This Row],[Product ID]],Table3[#All],2,FALSE)</f>
        <v>Exc</v>
      </c>
      <c r="M446" t="str">
        <f>VLOOKUP(Table1[[#This Row],[Product ID]],Table3[#All],3,FALSE)</f>
        <v>M</v>
      </c>
      <c r="N446">
        <f>VLOOKUP(Table1[[#This Row],[Product ID]],Table3[#All],4,FALSE)</f>
        <v>0.2</v>
      </c>
      <c r="O446">
        <f>VLOOKUP(Table1[[#This Row],[Product ID]],Table3[#All],5,FALSE)</f>
        <v>4.125</v>
      </c>
      <c r="P446">
        <f>Table1[[#This Row],[Quantity]]*Table1[[#This Row],[Unit Price]]</f>
        <v>24.75</v>
      </c>
    </row>
    <row r="447" spans="1:16" x14ac:dyDescent="0.3">
      <c r="A447" t="s">
        <v>2999</v>
      </c>
      <c r="B447" s="3">
        <v>43784</v>
      </c>
      <c r="C447" t="s">
        <v>3000</v>
      </c>
      <c r="D447" t="s">
        <v>6181</v>
      </c>
      <c r="E447">
        <v>2</v>
      </c>
      <c r="F447" t="str">
        <f>VLOOKUP(Table1[[#This Row],[Customer ID]],Table2[#All],2,FALSE)</f>
        <v>Kizzie Warman</v>
      </c>
      <c r="G447" t="str">
        <f>VLOOKUP(Table1[[#This Row],[Customer ID]],Table2[#All],3,FALSE)</f>
        <v>kwarmancd@printfriendly.com</v>
      </c>
      <c r="H447">
        <f>VLOOKUP(Table1[[#This Row],[Customer ID]],Table2[#All],4,FALSE)</f>
        <v>0</v>
      </c>
      <c r="I447" t="str">
        <f>VLOOKUP(Table1[[#This Row],[Customer ID]],Table2[#All],6,FALSE)</f>
        <v>Sandyford</v>
      </c>
      <c r="J447" s="1" t="str">
        <f>VLOOKUP(Table1[[#This Row],[Customer ID]],Table2[#All],7,FALSE)</f>
        <v>Ireland</v>
      </c>
      <c r="K447" s="1" t="str">
        <f>VLOOKUP(Table1[[#This Row],[Customer ID]],Table2[#All],9,FALSE)</f>
        <v>Yes</v>
      </c>
      <c r="L447" t="str">
        <f>VLOOKUP(Table1[[#This Row],[Product ID]],Table3[#All],2,FALSE)</f>
        <v>Lib</v>
      </c>
      <c r="M447" t="str">
        <f>VLOOKUP(Table1[[#This Row],[Product ID]],Table3[#All],3,FALSE)</f>
        <v>M</v>
      </c>
      <c r="N447">
        <f>VLOOKUP(Table1[[#This Row],[Product ID]],Table3[#All],4,FALSE)</f>
        <v>2.5</v>
      </c>
      <c r="O447">
        <f>VLOOKUP(Table1[[#This Row],[Product ID]],Table3[#All],5,FALSE)</f>
        <v>33.464999999999996</v>
      </c>
      <c r="P447">
        <f>Table1[[#This Row],[Quantity]]*Table1[[#This Row],[Unit Price]]</f>
        <v>66.929999999999993</v>
      </c>
    </row>
    <row r="448" spans="1:16" x14ac:dyDescent="0.3">
      <c r="A448" t="s">
        <v>3004</v>
      </c>
      <c r="B448" s="3">
        <v>43816</v>
      </c>
      <c r="C448" t="s">
        <v>3005</v>
      </c>
      <c r="D448" t="s">
        <v>6160</v>
      </c>
      <c r="E448">
        <v>1</v>
      </c>
      <c r="F448" t="str">
        <f>VLOOKUP(Table1[[#This Row],[Customer ID]],Table2[#All],2,FALSE)</f>
        <v>Wain Cholomin</v>
      </c>
      <c r="G448" t="str">
        <f>VLOOKUP(Table1[[#This Row],[Customer ID]],Table2[#All],3,FALSE)</f>
        <v>wcholomince@about.com</v>
      </c>
      <c r="H448" t="str">
        <f>VLOOKUP(Table1[[#This Row],[Customer ID]],Table2[#All],4,FALSE)</f>
        <v>+44 (512) 340-9049</v>
      </c>
      <c r="I448" t="str">
        <f>VLOOKUP(Table1[[#This Row],[Customer ID]],Table2[#All],6,FALSE)</f>
        <v>Birmingham</v>
      </c>
      <c r="J448" s="1" t="str">
        <f>VLOOKUP(Table1[[#This Row],[Customer ID]],Table2[#All],7,FALSE)</f>
        <v>United Kingdom</v>
      </c>
      <c r="K448" s="1" t="str">
        <f>VLOOKUP(Table1[[#This Row],[Customer ID]],Table2[#All],9,FALSE)</f>
        <v>Yes</v>
      </c>
      <c r="L448" t="str">
        <f>VLOOKUP(Table1[[#This Row],[Product ID]],Table3[#All],2,FALSE)</f>
        <v>Lib</v>
      </c>
      <c r="M448" t="str">
        <f>VLOOKUP(Table1[[#This Row],[Product ID]],Table3[#All],3,FALSE)</f>
        <v>M</v>
      </c>
      <c r="N448">
        <f>VLOOKUP(Table1[[#This Row],[Product ID]],Table3[#All],4,FALSE)</f>
        <v>0.5</v>
      </c>
      <c r="O448">
        <f>VLOOKUP(Table1[[#This Row],[Product ID]],Table3[#All],5,FALSE)</f>
        <v>8.73</v>
      </c>
      <c r="P448">
        <f>Table1[[#This Row],[Quantity]]*Table1[[#This Row],[Unit Price]]</f>
        <v>8.73</v>
      </c>
    </row>
    <row r="449" spans="1:16" x14ac:dyDescent="0.3">
      <c r="A449" t="s">
        <v>3010</v>
      </c>
      <c r="B449" s="3">
        <v>43908</v>
      </c>
      <c r="C449" t="s">
        <v>3011</v>
      </c>
      <c r="D449" t="s">
        <v>6146</v>
      </c>
      <c r="E449">
        <v>3</v>
      </c>
      <c r="F449" t="str">
        <f>VLOOKUP(Table1[[#This Row],[Customer ID]],Table2[#All],2,FALSE)</f>
        <v>Arleen Braidman</v>
      </c>
      <c r="G449" t="str">
        <f>VLOOKUP(Table1[[#This Row],[Customer ID]],Table2[#All],3,FALSE)</f>
        <v>abraidmancf@census.gov</v>
      </c>
      <c r="H449">
        <f>VLOOKUP(Table1[[#This Row],[Customer ID]],Table2[#All],4,FALSE)</f>
        <v>0</v>
      </c>
      <c r="I449" t="str">
        <f>VLOOKUP(Table1[[#This Row],[Customer ID]],Table2[#All],6,FALSE)</f>
        <v>Phoenix</v>
      </c>
      <c r="J449" s="1" t="str">
        <f>VLOOKUP(Table1[[#This Row],[Customer ID]],Table2[#All],7,FALSE)</f>
        <v>United States</v>
      </c>
      <c r="K449" s="1" t="str">
        <f>VLOOKUP(Table1[[#This Row],[Customer ID]],Table2[#All],9,FALSE)</f>
        <v>No</v>
      </c>
      <c r="L449" t="str">
        <f>VLOOKUP(Table1[[#This Row],[Product ID]],Table3[#All],2,FALSE)</f>
        <v>Rob</v>
      </c>
      <c r="M449" t="str">
        <f>VLOOKUP(Table1[[#This Row],[Product ID]],Table3[#All],3,FALSE)</f>
        <v>M</v>
      </c>
      <c r="N449">
        <f>VLOOKUP(Table1[[#This Row],[Product ID]],Table3[#All],4,FALSE)</f>
        <v>0.5</v>
      </c>
      <c r="O449">
        <f>VLOOKUP(Table1[[#This Row],[Product ID]],Table3[#All],5,FALSE)</f>
        <v>5.97</v>
      </c>
      <c r="P449">
        <f>Table1[[#This Row],[Quantity]]*Table1[[#This Row],[Unit Price]]</f>
        <v>17.91</v>
      </c>
    </row>
    <row r="450" spans="1:16" x14ac:dyDescent="0.3">
      <c r="A450" t="s">
        <v>3015</v>
      </c>
      <c r="B450" s="3">
        <v>44718</v>
      </c>
      <c r="C450" t="s">
        <v>3016</v>
      </c>
      <c r="D450" t="s">
        <v>6173</v>
      </c>
      <c r="E450">
        <v>1</v>
      </c>
      <c r="F450" t="str">
        <f>VLOOKUP(Table1[[#This Row],[Customer ID]],Table2[#All],2,FALSE)</f>
        <v>Pru Durban</v>
      </c>
      <c r="G450" t="str">
        <f>VLOOKUP(Table1[[#This Row],[Customer ID]],Table2[#All],3,FALSE)</f>
        <v>pdurbancg@symantec.com</v>
      </c>
      <c r="H450" t="str">
        <f>VLOOKUP(Table1[[#This Row],[Customer ID]],Table2[#All],4,FALSE)</f>
        <v>+353 (709) 884-1892</v>
      </c>
      <c r="I450" t="str">
        <f>VLOOKUP(Table1[[#This Row],[Customer ID]],Table2[#All],6,FALSE)</f>
        <v>Longford</v>
      </c>
      <c r="J450" s="1" t="str">
        <f>VLOOKUP(Table1[[#This Row],[Customer ID]],Table2[#All],7,FALSE)</f>
        <v>Ireland</v>
      </c>
      <c r="K450" s="1" t="str">
        <f>VLOOKUP(Table1[[#This Row],[Customer ID]],Table2[#All],9,FALSE)</f>
        <v>No</v>
      </c>
      <c r="L450" t="str">
        <f>VLOOKUP(Table1[[#This Row],[Product ID]],Table3[#All],2,FALSE)</f>
        <v>Rob</v>
      </c>
      <c r="M450" t="str">
        <f>VLOOKUP(Table1[[#This Row],[Product ID]],Table3[#All],3,FALSE)</f>
        <v>L</v>
      </c>
      <c r="N450">
        <f>VLOOKUP(Table1[[#This Row],[Product ID]],Table3[#All],4,FALSE)</f>
        <v>0.5</v>
      </c>
      <c r="O450">
        <f>VLOOKUP(Table1[[#This Row],[Product ID]],Table3[#All],5,FALSE)</f>
        <v>7.169999999999999</v>
      </c>
      <c r="P450">
        <f>Table1[[#This Row],[Quantity]]*Table1[[#This Row],[Unit Price]]</f>
        <v>7.169999999999999</v>
      </c>
    </row>
    <row r="451" spans="1:16" x14ac:dyDescent="0.3">
      <c r="A451" t="s">
        <v>3021</v>
      </c>
      <c r="B451" s="3">
        <v>44336</v>
      </c>
      <c r="C451" t="s">
        <v>3022</v>
      </c>
      <c r="D451" t="s">
        <v>6163</v>
      </c>
      <c r="E451">
        <v>2</v>
      </c>
      <c r="F451" t="str">
        <f>VLOOKUP(Table1[[#This Row],[Customer ID]],Table2[#All],2,FALSE)</f>
        <v>Antone Harrold</v>
      </c>
      <c r="G451" t="str">
        <f>VLOOKUP(Table1[[#This Row],[Customer ID]],Table2[#All],3,FALSE)</f>
        <v>aharroldch@miibeian.gov.cn</v>
      </c>
      <c r="H451" t="str">
        <f>VLOOKUP(Table1[[#This Row],[Customer ID]],Table2[#All],4,FALSE)</f>
        <v>+1 (419) 153-2104</v>
      </c>
      <c r="I451" t="str">
        <f>VLOOKUP(Table1[[#This Row],[Customer ID]],Table2[#All],6,FALSE)</f>
        <v>Toledo</v>
      </c>
      <c r="J451" s="1" t="str">
        <f>VLOOKUP(Table1[[#This Row],[Customer ID]],Table2[#All],7,FALSE)</f>
        <v>United States</v>
      </c>
      <c r="K451" s="1" t="str">
        <f>VLOOKUP(Table1[[#This Row],[Customer ID]],Table2[#All],9,FALSE)</f>
        <v>No</v>
      </c>
      <c r="L451" t="str">
        <f>VLOOKUP(Table1[[#This Row],[Product ID]],Table3[#All],2,FALSE)</f>
        <v>Rob</v>
      </c>
      <c r="M451" t="str">
        <f>VLOOKUP(Table1[[#This Row],[Product ID]],Table3[#All],3,FALSE)</f>
        <v>D</v>
      </c>
      <c r="N451">
        <f>VLOOKUP(Table1[[#This Row],[Product ID]],Table3[#All],4,FALSE)</f>
        <v>0.2</v>
      </c>
      <c r="O451">
        <f>VLOOKUP(Table1[[#This Row],[Product ID]],Table3[#All],5,FALSE)</f>
        <v>2.6849999999999996</v>
      </c>
      <c r="P451">
        <f>Table1[[#This Row],[Quantity]]*Table1[[#This Row],[Unit Price]]</f>
        <v>5.3699999999999992</v>
      </c>
    </row>
    <row r="452" spans="1:16" x14ac:dyDescent="0.3">
      <c r="A452" t="s">
        <v>3027</v>
      </c>
      <c r="B452" s="3">
        <v>44207</v>
      </c>
      <c r="C452" t="s">
        <v>3028</v>
      </c>
      <c r="D452" t="s">
        <v>6145</v>
      </c>
      <c r="E452">
        <v>5</v>
      </c>
      <c r="F452" t="str">
        <f>VLOOKUP(Table1[[#This Row],[Customer ID]],Table2[#All],2,FALSE)</f>
        <v>Sim Pamphilon</v>
      </c>
      <c r="G452" t="str">
        <f>VLOOKUP(Table1[[#This Row],[Customer ID]],Table2[#All],3,FALSE)</f>
        <v>spamphilonci@mlb.com</v>
      </c>
      <c r="H452" t="str">
        <f>VLOOKUP(Table1[[#This Row],[Customer ID]],Table2[#All],4,FALSE)</f>
        <v>+353 (456) 630-8490</v>
      </c>
      <c r="I452" t="str">
        <f>VLOOKUP(Table1[[#This Row],[Customer ID]],Table2[#All],6,FALSE)</f>
        <v>Ballylinan</v>
      </c>
      <c r="J452" s="1" t="str">
        <f>VLOOKUP(Table1[[#This Row],[Customer ID]],Table2[#All],7,FALSE)</f>
        <v>Ireland</v>
      </c>
      <c r="K452" s="1" t="str">
        <f>VLOOKUP(Table1[[#This Row],[Customer ID]],Table2[#All],9,FALSE)</f>
        <v>No</v>
      </c>
      <c r="L452" t="str">
        <f>VLOOKUP(Table1[[#This Row],[Product ID]],Table3[#All],2,FALSE)</f>
        <v>Lib</v>
      </c>
      <c r="M452" t="str">
        <f>VLOOKUP(Table1[[#This Row],[Product ID]],Table3[#All],3,FALSE)</f>
        <v>L</v>
      </c>
      <c r="N452">
        <f>VLOOKUP(Table1[[#This Row],[Product ID]],Table3[#All],4,FALSE)</f>
        <v>0.2</v>
      </c>
      <c r="O452">
        <f>VLOOKUP(Table1[[#This Row],[Product ID]],Table3[#All],5,FALSE)</f>
        <v>4.7549999999999999</v>
      </c>
      <c r="P452">
        <f>Table1[[#This Row],[Quantity]]*Table1[[#This Row],[Unit Price]]</f>
        <v>23.774999999999999</v>
      </c>
    </row>
    <row r="453" spans="1:16" x14ac:dyDescent="0.3">
      <c r="A453" t="s">
        <v>3035</v>
      </c>
      <c r="B453" s="3">
        <v>43518</v>
      </c>
      <c r="C453" t="s">
        <v>3036</v>
      </c>
      <c r="D453" t="s">
        <v>6149</v>
      </c>
      <c r="E453">
        <v>2</v>
      </c>
      <c r="F453" t="str">
        <f>VLOOKUP(Table1[[#This Row],[Customer ID]],Table2[#All],2,FALSE)</f>
        <v>Mohandis Spurden</v>
      </c>
      <c r="G453" t="str">
        <f>VLOOKUP(Table1[[#This Row],[Customer ID]],Table2[#All],3,FALSE)</f>
        <v>mspurdencj@exblog.jp</v>
      </c>
      <c r="H453" t="str">
        <f>VLOOKUP(Table1[[#This Row],[Customer ID]],Table2[#All],4,FALSE)</f>
        <v>+1 (704) 256-1371</v>
      </c>
      <c r="I453" t="str">
        <f>VLOOKUP(Table1[[#This Row],[Customer ID]],Table2[#All],6,FALSE)</f>
        <v>Charlotte</v>
      </c>
      <c r="J453" s="1" t="str">
        <f>VLOOKUP(Table1[[#This Row],[Customer ID]],Table2[#All],7,FALSE)</f>
        <v>United States</v>
      </c>
      <c r="K453" s="1" t="str">
        <f>VLOOKUP(Table1[[#This Row],[Customer ID]],Table2[#All],9,FALSE)</f>
        <v>Yes</v>
      </c>
      <c r="L453" t="str">
        <f>VLOOKUP(Table1[[#This Row],[Product ID]],Table3[#All],2,FALSE)</f>
        <v>Rob</v>
      </c>
      <c r="M453" t="str">
        <f>VLOOKUP(Table1[[#This Row],[Product ID]],Table3[#All],3,FALSE)</f>
        <v>D</v>
      </c>
      <c r="N453">
        <f>VLOOKUP(Table1[[#This Row],[Product ID]],Table3[#All],4,FALSE)</f>
        <v>2.5</v>
      </c>
      <c r="O453">
        <f>VLOOKUP(Table1[[#This Row],[Product ID]],Table3[#All],5,FALSE)</f>
        <v>20.584999999999997</v>
      </c>
      <c r="P453">
        <f>Table1[[#This Row],[Quantity]]*Table1[[#This Row],[Unit Price]]</f>
        <v>41.169999999999995</v>
      </c>
    </row>
    <row r="454" spans="1:16" x14ac:dyDescent="0.3">
      <c r="A454" t="s">
        <v>3041</v>
      </c>
      <c r="B454" s="3">
        <v>44524</v>
      </c>
      <c r="C454" t="s">
        <v>3042</v>
      </c>
      <c r="D454" t="s">
        <v>6167</v>
      </c>
      <c r="E454">
        <v>3</v>
      </c>
      <c r="F454" t="str">
        <f>VLOOKUP(Table1[[#This Row],[Customer ID]],Table2[#All],2,FALSE)</f>
        <v>Morgen Seson</v>
      </c>
      <c r="G454" t="str">
        <f>VLOOKUP(Table1[[#This Row],[Customer ID]],Table2[#All],3,FALSE)</f>
        <v>msesonck@census.gov</v>
      </c>
      <c r="H454" t="str">
        <f>VLOOKUP(Table1[[#This Row],[Customer ID]],Table2[#All],4,FALSE)</f>
        <v>+1 (206) 642-0902</v>
      </c>
      <c r="I454" t="str">
        <f>VLOOKUP(Table1[[#This Row],[Customer ID]],Table2[#All],6,FALSE)</f>
        <v>Seattle</v>
      </c>
      <c r="J454" s="1" t="str">
        <f>VLOOKUP(Table1[[#This Row],[Customer ID]],Table2[#All],7,FALSE)</f>
        <v>United States</v>
      </c>
      <c r="K454" s="1" t="str">
        <f>VLOOKUP(Table1[[#This Row],[Customer ID]],Table2[#All],9,FALSE)</f>
        <v>No</v>
      </c>
      <c r="L454" t="str">
        <f>VLOOKUP(Table1[[#This Row],[Product ID]],Table3[#All],2,FALSE)</f>
        <v>Ara</v>
      </c>
      <c r="M454" t="str">
        <f>VLOOKUP(Table1[[#This Row],[Product ID]],Table3[#All],3,FALSE)</f>
        <v>L</v>
      </c>
      <c r="N454">
        <f>VLOOKUP(Table1[[#This Row],[Product ID]],Table3[#All],4,FALSE)</f>
        <v>0.2</v>
      </c>
      <c r="O454">
        <f>VLOOKUP(Table1[[#This Row],[Product ID]],Table3[#All],5,FALSE)</f>
        <v>3.8849999999999998</v>
      </c>
      <c r="P454">
        <f>Table1[[#This Row],[Quantity]]*Table1[[#This Row],[Unit Price]]</f>
        <v>11.654999999999999</v>
      </c>
    </row>
    <row r="455" spans="1:16" x14ac:dyDescent="0.3">
      <c r="A455" t="s">
        <v>3047</v>
      </c>
      <c r="B455" s="3">
        <v>44579</v>
      </c>
      <c r="C455" t="s">
        <v>3048</v>
      </c>
      <c r="D455" t="s">
        <v>6161</v>
      </c>
      <c r="E455">
        <v>4</v>
      </c>
      <c r="F455" t="str">
        <f>VLOOKUP(Table1[[#This Row],[Customer ID]],Table2[#All],2,FALSE)</f>
        <v>Nalani Pirrone</v>
      </c>
      <c r="G455" t="str">
        <f>VLOOKUP(Table1[[#This Row],[Customer ID]],Table2[#All],3,FALSE)</f>
        <v>npirronecl@weibo.com</v>
      </c>
      <c r="H455" t="str">
        <f>VLOOKUP(Table1[[#This Row],[Customer ID]],Table2[#All],4,FALSE)</f>
        <v>+1 (570) 223-3194</v>
      </c>
      <c r="I455" t="str">
        <f>VLOOKUP(Table1[[#This Row],[Customer ID]],Table2[#All],6,FALSE)</f>
        <v>Wilkes Barre</v>
      </c>
      <c r="J455" s="1" t="str">
        <f>VLOOKUP(Table1[[#This Row],[Customer ID]],Table2[#All],7,FALSE)</f>
        <v>United States</v>
      </c>
      <c r="K455" s="1" t="str">
        <f>VLOOKUP(Table1[[#This Row],[Customer ID]],Table2[#All],9,FALSE)</f>
        <v>No</v>
      </c>
      <c r="L455" t="str">
        <f>VLOOKUP(Table1[[#This Row],[Product ID]],Table3[#All],2,FALSE)</f>
        <v>Lib</v>
      </c>
      <c r="M455" t="str">
        <f>VLOOKUP(Table1[[#This Row],[Product ID]],Table3[#All],3,FALSE)</f>
        <v>L</v>
      </c>
      <c r="N455">
        <f>VLOOKUP(Table1[[#This Row],[Product ID]],Table3[#All],4,FALSE)</f>
        <v>0.5</v>
      </c>
      <c r="O455">
        <f>VLOOKUP(Table1[[#This Row],[Product ID]],Table3[#All],5,FALSE)</f>
        <v>9.51</v>
      </c>
      <c r="P455">
        <f>Table1[[#This Row],[Quantity]]*Table1[[#This Row],[Unit Price]]</f>
        <v>38.04</v>
      </c>
    </row>
    <row r="456" spans="1:16" x14ac:dyDescent="0.3">
      <c r="A456" t="s">
        <v>3053</v>
      </c>
      <c r="B456" s="3">
        <v>44421</v>
      </c>
      <c r="C456" t="s">
        <v>3054</v>
      </c>
      <c r="D456" t="s">
        <v>6149</v>
      </c>
      <c r="E456">
        <v>4</v>
      </c>
      <c r="F456" t="str">
        <f>VLOOKUP(Table1[[#This Row],[Customer ID]],Table2[#All],2,FALSE)</f>
        <v>Reube Cawley</v>
      </c>
      <c r="G456" t="str">
        <f>VLOOKUP(Table1[[#This Row],[Customer ID]],Table2[#All],3,FALSE)</f>
        <v>rcawleycm@yellowbook.com</v>
      </c>
      <c r="H456">
        <f>VLOOKUP(Table1[[#This Row],[Customer ID]],Table2[#All],4,FALSE)</f>
        <v>0</v>
      </c>
      <c r="I456" t="str">
        <f>VLOOKUP(Table1[[#This Row],[Customer ID]],Table2[#All],6,FALSE)</f>
        <v>Ballyboden</v>
      </c>
      <c r="J456" s="1" t="str">
        <f>VLOOKUP(Table1[[#This Row],[Customer ID]],Table2[#All],7,FALSE)</f>
        <v>Ireland</v>
      </c>
      <c r="K456" s="1" t="str">
        <f>VLOOKUP(Table1[[#This Row],[Customer ID]],Table2[#All],9,FALSE)</f>
        <v>Yes</v>
      </c>
      <c r="L456" t="str">
        <f>VLOOKUP(Table1[[#This Row],[Product ID]],Table3[#All],2,FALSE)</f>
        <v>Rob</v>
      </c>
      <c r="M456" t="str">
        <f>VLOOKUP(Table1[[#This Row],[Product ID]],Table3[#All],3,FALSE)</f>
        <v>D</v>
      </c>
      <c r="N456">
        <f>VLOOKUP(Table1[[#This Row],[Product ID]],Table3[#All],4,FALSE)</f>
        <v>2.5</v>
      </c>
      <c r="O456">
        <f>VLOOKUP(Table1[[#This Row],[Product ID]],Table3[#All],5,FALSE)</f>
        <v>20.584999999999997</v>
      </c>
      <c r="P456">
        <f>Table1[[#This Row],[Quantity]]*Table1[[#This Row],[Unit Price]]</f>
        <v>82.339999999999989</v>
      </c>
    </row>
    <row r="457" spans="1:16" x14ac:dyDescent="0.3">
      <c r="A457" t="s">
        <v>3058</v>
      </c>
      <c r="B457" s="3">
        <v>43841</v>
      </c>
      <c r="C457" t="s">
        <v>3059</v>
      </c>
      <c r="D457" t="s">
        <v>6145</v>
      </c>
      <c r="E457">
        <v>2</v>
      </c>
      <c r="F457" t="str">
        <f>VLOOKUP(Table1[[#This Row],[Customer ID]],Table2[#All],2,FALSE)</f>
        <v>Stan Barribal</v>
      </c>
      <c r="G457" t="str">
        <f>VLOOKUP(Table1[[#This Row],[Customer ID]],Table2[#All],3,FALSE)</f>
        <v>sbarribalcn@microsoft.com</v>
      </c>
      <c r="H457" t="str">
        <f>VLOOKUP(Table1[[#This Row],[Customer ID]],Table2[#All],4,FALSE)</f>
        <v>+353 (310) 256-3698</v>
      </c>
      <c r="I457" t="str">
        <f>VLOOKUP(Table1[[#This Row],[Customer ID]],Table2[#All],6,FALSE)</f>
        <v>Bagenalstown</v>
      </c>
      <c r="J457" s="1" t="str">
        <f>VLOOKUP(Table1[[#This Row],[Customer ID]],Table2[#All],7,FALSE)</f>
        <v>Ireland</v>
      </c>
      <c r="K457" s="1" t="str">
        <f>VLOOKUP(Table1[[#This Row],[Customer ID]],Table2[#All],9,FALSE)</f>
        <v>Yes</v>
      </c>
      <c r="L457" t="str">
        <f>VLOOKUP(Table1[[#This Row],[Product ID]],Table3[#All],2,FALSE)</f>
        <v>Lib</v>
      </c>
      <c r="M457" t="str">
        <f>VLOOKUP(Table1[[#This Row],[Product ID]],Table3[#All],3,FALSE)</f>
        <v>L</v>
      </c>
      <c r="N457">
        <f>VLOOKUP(Table1[[#This Row],[Product ID]],Table3[#All],4,FALSE)</f>
        <v>0.2</v>
      </c>
      <c r="O457">
        <f>VLOOKUP(Table1[[#This Row],[Product ID]],Table3[#All],5,FALSE)</f>
        <v>4.7549999999999999</v>
      </c>
      <c r="P457">
        <f>Table1[[#This Row],[Quantity]]*Table1[[#This Row],[Unit Price]]</f>
        <v>9.51</v>
      </c>
    </row>
    <row r="458" spans="1:16" x14ac:dyDescent="0.3">
      <c r="A458" t="s">
        <v>3064</v>
      </c>
      <c r="B458" s="3">
        <v>44017</v>
      </c>
      <c r="C458" t="s">
        <v>3065</v>
      </c>
      <c r="D458" t="s">
        <v>6149</v>
      </c>
      <c r="E458">
        <v>2</v>
      </c>
      <c r="F458" t="str">
        <f>VLOOKUP(Table1[[#This Row],[Customer ID]],Table2[#All],2,FALSE)</f>
        <v>Agnes Adamides</v>
      </c>
      <c r="G458" t="str">
        <f>VLOOKUP(Table1[[#This Row],[Customer ID]],Table2[#All],3,FALSE)</f>
        <v>aadamidesco@bizjournals.com</v>
      </c>
      <c r="H458" t="str">
        <f>VLOOKUP(Table1[[#This Row],[Customer ID]],Table2[#All],4,FALSE)</f>
        <v>+44 (131) 485-2183</v>
      </c>
      <c r="I458" t="str">
        <f>VLOOKUP(Table1[[#This Row],[Customer ID]],Table2[#All],6,FALSE)</f>
        <v>Liverpool</v>
      </c>
      <c r="J458" s="1" t="str">
        <f>VLOOKUP(Table1[[#This Row],[Customer ID]],Table2[#All],7,FALSE)</f>
        <v>United Kingdom</v>
      </c>
      <c r="K458" s="1" t="str">
        <f>VLOOKUP(Table1[[#This Row],[Customer ID]],Table2[#All],9,FALSE)</f>
        <v>No</v>
      </c>
      <c r="L458" t="str">
        <f>VLOOKUP(Table1[[#This Row],[Product ID]],Table3[#All],2,FALSE)</f>
        <v>Rob</v>
      </c>
      <c r="M458" t="str">
        <f>VLOOKUP(Table1[[#This Row],[Product ID]],Table3[#All],3,FALSE)</f>
        <v>D</v>
      </c>
      <c r="N458">
        <f>VLOOKUP(Table1[[#This Row],[Product ID]],Table3[#All],4,FALSE)</f>
        <v>2.5</v>
      </c>
      <c r="O458">
        <f>VLOOKUP(Table1[[#This Row],[Product ID]],Table3[#All],5,FALSE)</f>
        <v>20.584999999999997</v>
      </c>
      <c r="P458">
        <f>Table1[[#This Row],[Quantity]]*Table1[[#This Row],[Unit Price]]</f>
        <v>41.169999999999995</v>
      </c>
    </row>
    <row r="459" spans="1:16" x14ac:dyDescent="0.3">
      <c r="A459" t="s">
        <v>3070</v>
      </c>
      <c r="B459" s="3">
        <v>43671</v>
      </c>
      <c r="C459" t="s">
        <v>3071</v>
      </c>
      <c r="D459" t="s">
        <v>6161</v>
      </c>
      <c r="E459">
        <v>5</v>
      </c>
      <c r="F459" t="str">
        <f>VLOOKUP(Table1[[#This Row],[Customer ID]],Table2[#All],2,FALSE)</f>
        <v>Carmelita Thowes</v>
      </c>
      <c r="G459" t="str">
        <f>VLOOKUP(Table1[[#This Row],[Customer ID]],Table2[#All],3,FALSE)</f>
        <v>cthowescp@craigslist.org</v>
      </c>
      <c r="H459" t="str">
        <f>VLOOKUP(Table1[[#This Row],[Customer ID]],Table2[#All],4,FALSE)</f>
        <v>+1 (585) 785-2424</v>
      </c>
      <c r="I459" t="str">
        <f>VLOOKUP(Table1[[#This Row],[Customer ID]],Table2[#All],6,FALSE)</f>
        <v>Rochester</v>
      </c>
      <c r="J459" s="1" t="str">
        <f>VLOOKUP(Table1[[#This Row],[Customer ID]],Table2[#All],7,FALSE)</f>
        <v>United States</v>
      </c>
      <c r="K459" s="1" t="str">
        <f>VLOOKUP(Table1[[#This Row],[Customer ID]],Table2[#All],9,FALSE)</f>
        <v>No</v>
      </c>
      <c r="L459" t="str">
        <f>VLOOKUP(Table1[[#This Row],[Product ID]],Table3[#All],2,FALSE)</f>
        <v>Lib</v>
      </c>
      <c r="M459" t="str">
        <f>VLOOKUP(Table1[[#This Row],[Product ID]],Table3[#All],3,FALSE)</f>
        <v>L</v>
      </c>
      <c r="N459">
        <f>VLOOKUP(Table1[[#This Row],[Product ID]],Table3[#All],4,FALSE)</f>
        <v>0.5</v>
      </c>
      <c r="O459">
        <f>VLOOKUP(Table1[[#This Row],[Product ID]],Table3[#All],5,FALSE)</f>
        <v>9.51</v>
      </c>
      <c r="P459">
        <f>Table1[[#This Row],[Quantity]]*Table1[[#This Row],[Unit Price]]</f>
        <v>47.55</v>
      </c>
    </row>
    <row r="460" spans="1:16" x14ac:dyDescent="0.3">
      <c r="A460" t="s">
        <v>3076</v>
      </c>
      <c r="B460" s="3">
        <v>44707</v>
      </c>
      <c r="C460" t="s">
        <v>3077</v>
      </c>
      <c r="D460" t="s">
        <v>6155</v>
      </c>
      <c r="E460">
        <v>4</v>
      </c>
      <c r="F460" t="str">
        <f>VLOOKUP(Table1[[#This Row],[Customer ID]],Table2[#All],2,FALSE)</f>
        <v>Rodolfo Willoway</v>
      </c>
      <c r="G460" t="str">
        <f>VLOOKUP(Table1[[#This Row],[Customer ID]],Table2[#All],3,FALSE)</f>
        <v>rwillowaycq@admin.ch</v>
      </c>
      <c r="H460" t="str">
        <f>VLOOKUP(Table1[[#This Row],[Customer ID]],Table2[#All],4,FALSE)</f>
        <v>+1 (520) 126-8439</v>
      </c>
      <c r="I460" t="str">
        <f>VLOOKUP(Table1[[#This Row],[Customer ID]],Table2[#All],6,FALSE)</f>
        <v>Tucson</v>
      </c>
      <c r="J460" s="1" t="str">
        <f>VLOOKUP(Table1[[#This Row],[Customer ID]],Table2[#All],7,FALSE)</f>
        <v>United States</v>
      </c>
      <c r="K460" s="1" t="str">
        <f>VLOOKUP(Table1[[#This Row],[Customer ID]],Table2[#All],9,FALSE)</f>
        <v>No</v>
      </c>
      <c r="L460" t="str">
        <f>VLOOKUP(Table1[[#This Row],[Product ID]],Table3[#All],2,FALSE)</f>
        <v>Ara</v>
      </c>
      <c r="M460" t="str">
        <f>VLOOKUP(Table1[[#This Row],[Product ID]],Table3[#All],3,FALSE)</f>
        <v>M</v>
      </c>
      <c r="N460">
        <f>VLOOKUP(Table1[[#This Row],[Product ID]],Table3[#All],4,FALSE)</f>
        <v>1</v>
      </c>
      <c r="O460">
        <f>VLOOKUP(Table1[[#This Row],[Product ID]],Table3[#All],5,FALSE)</f>
        <v>11.25</v>
      </c>
      <c r="P460">
        <f>Table1[[#This Row],[Quantity]]*Table1[[#This Row],[Unit Price]]</f>
        <v>45</v>
      </c>
    </row>
    <row r="461" spans="1:16" x14ac:dyDescent="0.3">
      <c r="A461" t="s">
        <v>3082</v>
      </c>
      <c r="B461" s="3">
        <v>43840</v>
      </c>
      <c r="C461" t="s">
        <v>3083</v>
      </c>
      <c r="D461" t="s">
        <v>6145</v>
      </c>
      <c r="E461">
        <v>5</v>
      </c>
      <c r="F461" t="str">
        <f>VLOOKUP(Table1[[#This Row],[Customer ID]],Table2[#All],2,FALSE)</f>
        <v>Alvis Elwin</v>
      </c>
      <c r="G461" t="str">
        <f>VLOOKUP(Table1[[#This Row],[Customer ID]],Table2[#All],3,FALSE)</f>
        <v>aelwincr@privacy.gov.au</v>
      </c>
      <c r="H461" t="str">
        <f>VLOOKUP(Table1[[#This Row],[Customer ID]],Table2[#All],4,FALSE)</f>
        <v>+1 (612) 244-0885</v>
      </c>
      <c r="I461" t="str">
        <f>VLOOKUP(Table1[[#This Row],[Customer ID]],Table2[#All],6,FALSE)</f>
        <v>Minneapolis</v>
      </c>
      <c r="J461" s="1" t="str">
        <f>VLOOKUP(Table1[[#This Row],[Customer ID]],Table2[#All],7,FALSE)</f>
        <v>United States</v>
      </c>
      <c r="K461" s="1" t="str">
        <f>VLOOKUP(Table1[[#This Row],[Customer ID]],Table2[#All],9,FALSE)</f>
        <v>No</v>
      </c>
      <c r="L461" t="str">
        <f>VLOOKUP(Table1[[#This Row],[Product ID]],Table3[#All],2,FALSE)</f>
        <v>Lib</v>
      </c>
      <c r="M461" t="str">
        <f>VLOOKUP(Table1[[#This Row],[Product ID]],Table3[#All],3,FALSE)</f>
        <v>L</v>
      </c>
      <c r="N461">
        <f>VLOOKUP(Table1[[#This Row],[Product ID]],Table3[#All],4,FALSE)</f>
        <v>0.2</v>
      </c>
      <c r="O461">
        <f>VLOOKUP(Table1[[#This Row],[Product ID]],Table3[#All],5,FALSE)</f>
        <v>4.7549999999999999</v>
      </c>
      <c r="P461">
        <f>Table1[[#This Row],[Quantity]]*Table1[[#This Row],[Unit Price]]</f>
        <v>23.774999999999999</v>
      </c>
    </row>
    <row r="462" spans="1:16" x14ac:dyDescent="0.3">
      <c r="A462" t="s">
        <v>3088</v>
      </c>
      <c r="B462" s="3">
        <v>43602</v>
      </c>
      <c r="C462" t="s">
        <v>3089</v>
      </c>
      <c r="D462" t="s">
        <v>6172</v>
      </c>
      <c r="E462">
        <v>3</v>
      </c>
      <c r="F462" t="str">
        <f>VLOOKUP(Table1[[#This Row],[Customer ID]],Table2[#All],2,FALSE)</f>
        <v>Araldo Bilbrook</v>
      </c>
      <c r="G462" t="str">
        <f>VLOOKUP(Table1[[#This Row],[Customer ID]],Table2[#All],3,FALSE)</f>
        <v>abilbrookcs@booking.com</v>
      </c>
      <c r="H462" t="str">
        <f>VLOOKUP(Table1[[#This Row],[Customer ID]],Table2[#All],4,FALSE)</f>
        <v>+353 (138) 323-3320</v>
      </c>
      <c r="I462" t="str">
        <f>VLOOKUP(Table1[[#This Row],[Customer ID]],Table2[#All],6,FALSE)</f>
        <v>Ashbourne</v>
      </c>
      <c r="J462" s="1" t="str">
        <f>VLOOKUP(Table1[[#This Row],[Customer ID]],Table2[#All],7,FALSE)</f>
        <v>Ireland</v>
      </c>
      <c r="K462" s="1" t="str">
        <f>VLOOKUP(Table1[[#This Row],[Customer ID]],Table2[#All],9,FALSE)</f>
        <v>Yes</v>
      </c>
      <c r="L462" t="str">
        <f>VLOOKUP(Table1[[#This Row],[Product ID]],Table3[#All],2,FALSE)</f>
        <v>Rob</v>
      </c>
      <c r="M462" t="str">
        <f>VLOOKUP(Table1[[#This Row],[Product ID]],Table3[#All],3,FALSE)</f>
        <v>D</v>
      </c>
      <c r="N462">
        <f>VLOOKUP(Table1[[#This Row],[Product ID]],Table3[#All],4,FALSE)</f>
        <v>0.5</v>
      </c>
      <c r="O462">
        <f>VLOOKUP(Table1[[#This Row],[Product ID]],Table3[#All],5,FALSE)</f>
        <v>5.3699999999999992</v>
      </c>
      <c r="P462">
        <f>Table1[[#This Row],[Quantity]]*Table1[[#This Row],[Unit Price]]</f>
        <v>16.11</v>
      </c>
    </row>
    <row r="463" spans="1:16" x14ac:dyDescent="0.3">
      <c r="A463" t="s">
        <v>3094</v>
      </c>
      <c r="B463" s="3">
        <v>44036</v>
      </c>
      <c r="C463" t="s">
        <v>3095</v>
      </c>
      <c r="D463" t="s">
        <v>6163</v>
      </c>
      <c r="E463">
        <v>4</v>
      </c>
      <c r="F463" t="str">
        <f>VLOOKUP(Table1[[#This Row],[Customer ID]],Table2[#All],2,FALSE)</f>
        <v>Ransell McKall</v>
      </c>
      <c r="G463" t="str">
        <f>VLOOKUP(Table1[[#This Row],[Customer ID]],Table2[#All],3,FALSE)</f>
        <v>rmckallct@sakura.ne.jp</v>
      </c>
      <c r="H463" t="str">
        <f>VLOOKUP(Table1[[#This Row],[Customer ID]],Table2[#All],4,FALSE)</f>
        <v>+44 (841) 988-2775</v>
      </c>
      <c r="I463" t="str">
        <f>VLOOKUP(Table1[[#This Row],[Customer ID]],Table2[#All],6,FALSE)</f>
        <v>Bristol</v>
      </c>
      <c r="J463" s="1" t="str">
        <f>VLOOKUP(Table1[[#This Row],[Customer ID]],Table2[#All],7,FALSE)</f>
        <v>United Kingdom</v>
      </c>
      <c r="K463" s="1" t="str">
        <f>VLOOKUP(Table1[[#This Row],[Customer ID]],Table2[#All],9,FALSE)</f>
        <v>Yes</v>
      </c>
      <c r="L463" t="str">
        <f>VLOOKUP(Table1[[#This Row],[Product ID]],Table3[#All],2,FALSE)</f>
        <v>Rob</v>
      </c>
      <c r="M463" t="str">
        <f>VLOOKUP(Table1[[#This Row],[Product ID]],Table3[#All],3,FALSE)</f>
        <v>D</v>
      </c>
      <c r="N463">
        <f>VLOOKUP(Table1[[#This Row],[Product ID]],Table3[#All],4,FALSE)</f>
        <v>0.2</v>
      </c>
      <c r="O463">
        <f>VLOOKUP(Table1[[#This Row],[Product ID]],Table3[#All],5,FALSE)</f>
        <v>2.6849999999999996</v>
      </c>
      <c r="P463">
        <f>Table1[[#This Row],[Quantity]]*Table1[[#This Row],[Unit Price]]</f>
        <v>10.739999999999998</v>
      </c>
    </row>
    <row r="464" spans="1:16" x14ac:dyDescent="0.3">
      <c r="A464" t="s">
        <v>3100</v>
      </c>
      <c r="B464" s="3">
        <v>44124</v>
      </c>
      <c r="C464" t="s">
        <v>3101</v>
      </c>
      <c r="D464" t="s">
        <v>6147</v>
      </c>
      <c r="E464">
        <v>5</v>
      </c>
      <c r="F464" t="str">
        <f>VLOOKUP(Table1[[#This Row],[Customer ID]],Table2[#All],2,FALSE)</f>
        <v>Borg Daile</v>
      </c>
      <c r="G464" t="str">
        <f>VLOOKUP(Table1[[#This Row],[Customer ID]],Table2[#All],3,FALSE)</f>
        <v>bdailecu@vistaprint.com</v>
      </c>
      <c r="H464" t="str">
        <f>VLOOKUP(Table1[[#This Row],[Customer ID]],Table2[#All],4,FALSE)</f>
        <v>+1 (770) 330-7785</v>
      </c>
      <c r="I464" t="str">
        <f>VLOOKUP(Table1[[#This Row],[Customer ID]],Table2[#All],6,FALSE)</f>
        <v>Atlanta</v>
      </c>
      <c r="J464" s="1" t="str">
        <f>VLOOKUP(Table1[[#This Row],[Customer ID]],Table2[#All],7,FALSE)</f>
        <v>United States</v>
      </c>
      <c r="K464" s="1" t="str">
        <f>VLOOKUP(Table1[[#This Row],[Customer ID]],Table2[#All],9,FALSE)</f>
        <v>Yes</v>
      </c>
      <c r="L464" t="str">
        <f>VLOOKUP(Table1[[#This Row],[Product ID]],Table3[#All],2,FALSE)</f>
        <v>Ara</v>
      </c>
      <c r="M464" t="str">
        <f>VLOOKUP(Table1[[#This Row],[Product ID]],Table3[#All],3,FALSE)</f>
        <v>D</v>
      </c>
      <c r="N464">
        <f>VLOOKUP(Table1[[#This Row],[Product ID]],Table3[#All],4,FALSE)</f>
        <v>1</v>
      </c>
      <c r="O464">
        <f>VLOOKUP(Table1[[#This Row],[Product ID]],Table3[#All],5,FALSE)</f>
        <v>9.9499999999999993</v>
      </c>
      <c r="P464">
        <f>Table1[[#This Row],[Quantity]]*Table1[[#This Row],[Unit Price]]</f>
        <v>49.75</v>
      </c>
    </row>
    <row r="465" spans="1:16" x14ac:dyDescent="0.3">
      <c r="A465" t="s">
        <v>3106</v>
      </c>
      <c r="B465" s="3">
        <v>43730</v>
      </c>
      <c r="C465" t="s">
        <v>3107</v>
      </c>
      <c r="D465" t="s">
        <v>6141</v>
      </c>
      <c r="E465">
        <v>2</v>
      </c>
      <c r="F465" t="str">
        <f>VLOOKUP(Table1[[#This Row],[Customer ID]],Table2[#All],2,FALSE)</f>
        <v>Adolphe Treherne</v>
      </c>
      <c r="G465" t="str">
        <f>VLOOKUP(Table1[[#This Row],[Customer ID]],Table2[#All],3,FALSE)</f>
        <v>atrehernecv@state.tx.us</v>
      </c>
      <c r="H465" t="str">
        <f>VLOOKUP(Table1[[#This Row],[Customer ID]],Table2[#All],4,FALSE)</f>
        <v>+353 (860) 359-7907</v>
      </c>
      <c r="I465" t="str">
        <f>VLOOKUP(Table1[[#This Row],[Customer ID]],Table2[#All],6,FALSE)</f>
        <v>Farranacoush</v>
      </c>
      <c r="J465" s="1" t="str">
        <f>VLOOKUP(Table1[[#This Row],[Customer ID]],Table2[#All],7,FALSE)</f>
        <v>Ireland</v>
      </c>
      <c r="K465" s="1" t="str">
        <f>VLOOKUP(Table1[[#This Row],[Customer ID]],Table2[#All],9,FALSE)</f>
        <v>No</v>
      </c>
      <c r="L465" t="str">
        <f>VLOOKUP(Table1[[#This Row],[Product ID]],Table3[#All],2,FALSE)</f>
        <v>Exc</v>
      </c>
      <c r="M465" t="str">
        <f>VLOOKUP(Table1[[#This Row],[Product ID]],Table3[#All],3,FALSE)</f>
        <v>M</v>
      </c>
      <c r="N465">
        <f>VLOOKUP(Table1[[#This Row],[Product ID]],Table3[#All],4,FALSE)</f>
        <v>1</v>
      </c>
      <c r="O465">
        <f>VLOOKUP(Table1[[#This Row],[Product ID]],Table3[#All],5,FALSE)</f>
        <v>13.75</v>
      </c>
      <c r="P465">
        <f>Table1[[#This Row],[Quantity]]*Table1[[#This Row],[Unit Price]]</f>
        <v>27.5</v>
      </c>
    </row>
    <row r="466" spans="1:16" x14ac:dyDescent="0.3">
      <c r="A466" t="s">
        <v>3112</v>
      </c>
      <c r="B466" s="3">
        <v>43989</v>
      </c>
      <c r="C466" t="s">
        <v>3113</v>
      </c>
      <c r="D466" t="s">
        <v>6165</v>
      </c>
      <c r="E466">
        <v>4</v>
      </c>
      <c r="F466" t="str">
        <f>VLOOKUP(Table1[[#This Row],[Customer ID]],Table2[#All],2,FALSE)</f>
        <v>Annetta Brentnall</v>
      </c>
      <c r="G466" t="str">
        <f>VLOOKUP(Table1[[#This Row],[Customer ID]],Table2[#All],3,FALSE)</f>
        <v>abrentnallcw@biglobe.ne.jp</v>
      </c>
      <c r="H466" t="str">
        <f>VLOOKUP(Table1[[#This Row],[Customer ID]],Table2[#All],4,FALSE)</f>
        <v>+44 (373) 897-1797</v>
      </c>
      <c r="I466" t="str">
        <f>VLOOKUP(Table1[[#This Row],[Customer ID]],Table2[#All],6,FALSE)</f>
        <v>East End</v>
      </c>
      <c r="J466" s="1" t="str">
        <f>VLOOKUP(Table1[[#This Row],[Customer ID]],Table2[#All],7,FALSE)</f>
        <v>United Kingdom</v>
      </c>
      <c r="K466" s="1" t="str">
        <f>VLOOKUP(Table1[[#This Row],[Customer ID]],Table2[#All],9,FALSE)</f>
        <v>No</v>
      </c>
      <c r="L466" t="str">
        <f>VLOOKUP(Table1[[#This Row],[Product ID]],Table3[#All],2,FALSE)</f>
        <v>Lib</v>
      </c>
      <c r="M466" t="str">
        <f>VLOOKUP(Table1[[#This Row],[Product ID]],Table3[#All],3,FALSE)</f>
        <v>D</v>
      </c>
      <c r="N466">
        <f>VLOOKUP(Table1[[#This Row],[Product ID]],Table3[#All],4,FALSE)</f>
        <v>2.5</v>
      </c>
      <c r="O466">
        <f>VLOOKUP(Table1[[#This Row],[Product ID]],Table3[#All],5,FALSE)</f>
        <v>29.784999999999997</v>
      </c>
      <c r="P466">
        <f>Table1[[#This Row],[Quantity]]*Table1[[#This Row],[Unit Price]]</f>
        <v>119.13999999999999</v>
      </c>
    </row>
    <row r="467" spans="1:16" x14ac:dyDescent="0.3">
      <c r="A467" t="s">
        <v>3118</v>
      </c>
      <c r="B467" s="3">
        <v>43814</v>
      </c>
      <c r="C467" t="s">
        <v>3119</v>
      </c>
      <c r="D467" t="s">
        <v>6149</v>
      </c>
      <c r="E467">
        <v>1</v>
      </c>
      <c r="F467" t="str">
        <f>VLOOKUP(Table1[[#This Row],[Customer ID]],Table2[#All],2,FALSE)</f>
        <v>Dick Drinkall</v>
      </c>
      <c r="G467" t="str">
        <f>VLOOKUP(Table1[[#This Row],[Customer ID]],Table2[#All],3,FALSE)</f>
        <v>ddrinkallcx@psu.edu</v>
      </c>
      <c r="H467" t="str">
        <f>VLOOKUP(Table1[[#This Row],[Customer ID]],Table2[#All],4,FALSE)</f>
        <v>+1 (865) 407-3871</v>
      </c>
      <c r="I467" t="str">
        <f>VLOOKUP(Table1[[#This Row],[Customer ID]],Table2[#All],6,FALSE)</f>
        <v>Knoxville</v>
      </c>
      <c r="J467" s="1" t="str">
        <f>VLOOKUP(Table1[[#This Row],[Customer ID]],Table2[#All],7,FALSE)</f>
        <v>United States</v>
      </c>
      <c r="K467" s="1" t="str">
        <f>VLOOKUP(Table1[[#This Row],[Customer ID]],Table2[#All],9,FALSE)</f>
        <v>Yes</v>
      </c>
      <c r="L467" t="str">
        <f>VLOOKUP(Table1[[#This Row],[Product ID]],Table3[#All],2,FALSE)</f>
        <v>Rob</v>
      </c>
      <c r="M467" t="str">
        <f>VLOOKUP(Table1[[#This Row],[Product ID]],Table3[#All],3,FALSE)</f>
        <v>D</v>
      </c>
      <c r="N467">
        <f>VLOOKUP(Table1[[#This Row],[Product ID]],Table3[#All],4,FALSE)</f>
        <v>2.5</v>
      </c>
      <c r="O467">
        <f>VLOOKUP(Table1[[#This Row],[Product ID]],Table3[#All],5,FALSE)</f>
        <v>20.584999999999997</v>
      </c>
      <c r="P467">
        <f>Table1[[#This Row],[Quantity]]*Table1[[#This Row],[Unit Price]]</f>
        <v>20.584999999999997</v>
      </c>
    </row>
    <row r="468" spans="1:16" x14ac:dyDescent="0.3">
      <c r="A468" t="s">
        <v>3124</v>
      </c>
      <c r="B468" s="3">
        <v>44171</v>
      </c>
      <c r="C468" t="s">
        <v>3125</v>
      </c>
      <c r="D468" t="s">
        <v>6154</v>
      </c>
      <c r="E468">
        <v>3</v>
      </c>
      <c r="F468" t="str">
        <f>VLOOKUP(Table1[[#This Row],[Customer ID]],Table2[#All],2,FALSE)</f>
        <v>Dagny Kornel</v>
      </c>
      <c r="G468" t="str">
        <f>VLOOKUP(Table1[[#This Row],[Customer ID]],Table2[#All],3,FALSE)</f>
        <v>dkornelcy@cyberchimps.com</v>
      </c>
      <c r="H468" t="str">
        <f>VLOOKUP(Table1[[#This Row],[Customer ID]],Table2[#All],4,FALSE)</f>
        <v>+1 (989) 565-9120</v>
      </c>
      <c r="I468" t="str">
        <f>VLOOKUP(Table1[[#This Row],[Customer ID]],Table2[#All],6,FALSE)</f>
        <v>Saginaw</v>
      </c>
      <c r="J468" s="1" t="str">
        <f>VLOOKUP(Table1[[#This Row],[Customer ID]],Table2[#All],7,FALSE)</f>
        <v>United States</v>
      </c>
      <c r="K468" s="1" t="str">
        <f>VLOOKUP(Table1[[#This Row],[Customer ID]],Table2[#All],9,FALSE)</f>
        <v>Yes</v>
      </c>
      <c r="L468" t="str">
        <f>VLOOKUP(Table1[[#This Row],[Product ID]],Table3[#All],2,FALSE)</f>
        <v>Ara</v>
      </c>
      <c r="M468" t="str">
        <f>VLOOKUP(Table1[[#This Row],[Product ID]],Table3[#All],3,FALSE)</f>
        <v>D</v>
      </c>
      <c r="N468">
        <f>VLOOKUP(Table1[[#This Row],[Product ID]],Table3[#All],4,FALSE)</f>
        <v>0.2</v>
      </c>
      <c r="O468">
        <f>VLOOKUP(Table1[[#This Row],[Product ID]],Table3[#All],5,FALSE)</f>
        <v>2.9849999999999999</v>
      </c>
      <c r="P468">
        <f>Table1[[#This Row],[Quantity]]*Table1[[#This Row],[Unit Price]]</f>
        <v>8.9550000000000001</v>
      </c>
    </row>
    <row r="469" spans="1:16" x14ac:dyDescent="0.3">
      <c r="A469" t="s">
        <v>3130</v>
      </c>
      <c r="B469" s="3">
        <v>44536</v>
      </c>
      <c r="C469" t="s">
        <v>3131</v>
      </c>
      <c r="D469" t="s">
        <v>6158</v>
      </c>
      <c r="E469">
        <v>1</v>
      </c>
      <c r="F469" t="str">
        <f>VLOOKUP(Table1[[#This Row],[Customer ID]],Table2[#All],2,FALSE)</f>
        <v>Rhona Lequeux</v>
      </c>
      <c r="G469" t="str">
        <f>VLOOKUP(Table1[[#This Row],[Customer ID]],Table2[#All],3,FALSE)</f>
        <v>rlequeuxcz@newyorker.com</v>
      </c>
      <c r="H469" t="str">
        <f>VLOOKUP(Table1[[#This Row],[Customer ID]],Table2[#All],4,FALSE)</f>
        <v>+1 (904) 161-6088</v>
      </c>
      <c r="I469" t="str">
        <f>VLOOKUP(Table1[[#This Row],[Customer ID]],Table2[#All],6,FALSE)</f>
        <v>Saint Augustine</v>
      </c>
      <c r="J469" s="1" t="str">
        <f>VLOOKUP(Table1[[#This Row],[Customer ID]],Table2[#All],7,FALSE)</f>
        <v>United States</v>
      </c>
      <c r="K469" s="1" t="str">
        <f>VLOOKUP(Table1[[#This Row],[Customer ID]],Table2[#All],9,FALSE)</f>
        <v>No</v>
      </c>
      <c r="L469" t="str">
        <f>VLOOKUP(Table1[[#This Row],[Product ID]],Table3[#All],2,FALSE)</f>
        <v>Ara</v>
      </c>
      <c r="M469" t="str">
        <f>VLOOKUP(Table1[[#This Row],[Product ID]],Table3[#All],3,FALSE)</f>
        <v>D</v>
      </c>
      <c r="N469">
        <f>VLOOKUP(Table1[[#This Row],[Product ID]],Table3[#All],4,FALSE)</f>
        <v>0.5</v>
      </c>
      <c r="O469">
        <f>VLOOKUP(Table1[[#This Row],[Product ID]],Table3[#All],5,FALSE)</f>
        <v>5.97</v>
      </c>
      <c r="P469">
        <f>Table1[[#This Row],[Quantity]]*Table1[[#This Row],[Unit Price]]</f>
        <v>5.97</v>
      </c>
    </row>
    <row r="470" spans="1:16" x14ac:dyDescent="0.3">
      <c r="A470" t="s">
        <v>3136</v>
      </c>
      <c r="B470" s="3">
        <v>44023</v>
      </c>
      <c r="C470" t="s">
        <v>3137</v>
      </c>
      <c r="D470" t="s">
        <v>6141</v>
      </c>
      <c r="E470">
        <v>3</v>
      </c>
      <c r="F470" t="str">
        <f>VLOOKUP(Table1[[#This Row],[Customer ID]],Table2[#All],2,FALSE)</f>
        <v>Julius Mccaull</v>
      </c>
      <c r="G470" t="str">
        <f>VLOOKUP(Table1[[#This Row],[Customer ID]],Table2[#All],3,FALSE)</f>
        <v>jmccaulld0@parallels.com</v>
      </c>
      <c r="H470">
        <f>VLOOKUP(Table1[[#This Row],[Customer ID]],Table2[#All],4,FALSE)</f>
        <v>0</v>
      </c>
      <c r="I470" t="str">
        <f>VLOOKUP(Table1[[#This Row],[Customer ID]],Table2[#All],6,FALSE)</f>
        <v>San Rafael</v>
      </c>
      <c r="J470" s="1" t="str">
        <f>VLOOKUP(Table1[[#This Row],[Customer ID]],Table2[#All],7,FALSE)</f>
        <v>United States</v>
      </c>
      <c r="K470" s="1" t="str">
        <f>VLOOKUP(Table1[[#This Row],[Customer ID]],Table2[#All],9,FALSE)</f>
        <v>Yes</v>
      </c>
      <c r="L470" t="str">
        <f>VLOOKUP(Table1[[#This Row],[Product ID]],Table3[#All],2,FALSE)</f>
        <v>Exc</v>
      </c>
      <c r="M470" t="str">
        <f>VLOOKUP(Table1[[#This Row],[Product ID]],Table3[#All],3,FALSE)</f>
        <v>M</v>
      </c>
      <c r="N470">
        <f>VLOOKUP(Table1[[#This Row],[Product ID]],Table3[#All],4,FALSE)</f>
        <v>1</v>
      </c>
      <c r="O470">
        <f>VLOOKUP(Table1[[#This Row],[Product ID]],Table3[#All],5,FALSE)</f>
        <v>13.75</v>
      </c>
      <c r="P470">
        <f>Table1[[#This Row],[Quantity]]*Table1[[#This Row],[Unit Price]]</f>
        <v>41.25</v>
      </c>
    </row>
    <row r="471" spans="1:16" x14ac:dyDescent="0.3">
      <c r="A471" t="s">
        <v>3141</v>
      </c>
      <c r="B471" s="3">
        <v>44375</v>
      </c>
      <c r="C471" t="s">
        <v>3194</v>
      </c>
      <c r="D471" t="s">
        <v>6184</v>
      </c>
      <c r="E471">
        <v>5</v>
      </c>
      <c r="F471" t="str">
        <f>VLOOKUP(Table1[[#This Row],[Customer ID]],Table2[#All],2,FALSE)</f>
        <v>Ailey Brash</v>
      </c>
      <c r="G471" t="str">
        <f>VLOOKUP(Table1[[#This Row],[Customer ID]],Table2[#All],3,FALSE)</f>
        <v>abrashda@plala.or.jp</v>
      </c>
      <c r="H471" t="str">
        <f>VLOOKUP(Table1[[#This Row],[Customer ID]],Table2[#All],4,FALSE)</f>
        <v>+1 (917) 544-7136</v>
      </c>
      <c r="I471" t="str">
        <f>VLOOKUP(Table1[[#This Row],[Customer ID]],Table2[#All],6,FALSE)</f>
        <v>Flushing</v>
      </c>
      <c r="J471" s="1" t="str">
        <f>VLOOKUP(Table1[[#This Row],[Customer ID]],Table2[#All],7,FALSE)</f>
        <v>United States</v>
      </c>
      <c r="K471" s="1" t="str">
        <f>VLOOKUP(Table1[[#This Row],[Customer ID]],Table2[#All],9,FALSE)</f>
        <v>Yes</v>
      </c>
      <c r="L471" t="str">
        <f>VLOOKUP(Table1[[#This Row],[Product ID]],Table3[#All],2,FALSE)</f>
        <v>Exc</v>
      </c>
      <c r="M471" t="str">
        <f>VLOOKUP(Table1[[#This Row],[Product ID]],Table3[#All],3,FALSE)</f>
        <v>L</v>
      </c>
      <c r="N471">
        <f>VLOOKUP(Table1[[#This Row],[Product ID]],Table3[#All],4,FALSE)</f>
        <v>0.2</v>
      </c>
      <c r="O471">
        <f>VLOOKUP(Table1[[#This Row],[Product ID]],Table3[#All],5,FALSE)</f>
        <v>4.4550000000000001</v>
      </c>
      <c r="P471">
        <f>Table1[[#This Row],[Quantity]]*Table1[[#This Row],[Unit Price]]</f>
        <v>22.274999999999999</v>
      </c>
    </row>
    <row r="472" spans="1:16" x14ac:dyDescent="0.3">
      <c r="A472" t="s">
        <v>3147</v>
      </c>
      <c r="B472" s="3">
        <v>44656</v>
      </c>
      <c r="C472" t="s">
        <v>3148</v>
      </c>
      <c r="D472" t="s">
        <v>6157</v>
      </c>
      <c r="E472">
        <v>1</v>
      </c>
      <c r="F472" t="str">
        <f>VLOOKUP(Table1[[#This Row],[Customer ID]],Table2[#All],2,FALSE)</f>
        <v>Alberto Hutchinson</v>
      </c>
      <c r="G472" t="str">
        <f>VLOOKUP(Table1[[#This Row],[Customer ID]],Table2[#All],3,FALSE)</f>
        <v>ahutchinsond2@imgur.com</v>
      </c>
      <c r="H472" t="str">
        <f>VLOOKUP(Table1[[#This Row],[Customer ID]],Table2[#All],4,FALSE)</f>
        <v>+1 (404) 775-3251</v>
      </c>
      <c r="I472" t="str">
        <f>VLOOKUP(Table1[[#This Row],[Customer ID]],Table2[#All],6,FALSE)</f>
        <v>Lawrenceville</v>
      </c>
      <c r="J472" s="1" t="str">
        <f>VLOOKUP(Table1[[#This Row],[Customer ID]],Table2[#All],7,FALSE)</f>
        <v>United States</v>
      </c>
      <c r="K472" s="1" t="str">
        <f>VLOOKUP(Table1[[#This Row],[Customer ID]],Table2[#All],9,FALSE)</f>
        <v>Yes</v>
      </c>
      <c r="L472" t="str">
        <f>VLOOKUP(Table1[[#This Row],[Product ID]],Table3[#All],2,FALSE)</f>
        <v>Ara</v>
      </c>
      <c r="M472" t="str">
        <f>VLOOKUP(Table1[[#This Row],[Product ID]],Table3[#All],3,FALSE)</f>
        <v>M</v>
      </c>
      <c r="N472">
        <f>VLOOKUP(Table1[[#This Row],[Product ID]],Table3[#All],4,FALSE)</f>
        <v>0.5</v>
      </c>
      <c r="O472">
        <f>VLOOKUP(Table1[[#This Row],[Product ID]],Table3[#All],5,FALSE)</f>
        <v>6.75</v>
      </c>
      <c r="P472">
        <f>Table1[[#This Row],[Quantity]]*Table1[[#This Row],[Unit Price]]</f>
        <v>6.75</v>
      </c>
    </row>
    <row r="473" spans="1:16" x14ac:dyDescent="0.3">
      <c r="A473" t="s">
        <v>3153</v>
      </c>
      <c r="B473" s="3">
        <v>44644</v>
      </c>
      <c r="C473" t="s">
        <v>3154</v>
      </c>
      <c r="D473" t="s">
        <v>6181</v>
      </c>
      <c r="E473">
        <v>4</v>
      </c>
      <c r="F473" t="str">
        <f>VLOOKUP(Table1[[#This Row],[Customer ID]],Table2[#All],2,FALSE)</f>
        <v>Lamond Gheeraert</v>
      </c>
      <c r="G473">
        <f>VLOOKUP(Table1[[#This Row],[Customer ID]],Table2[#All],3,FALSE)</f>
        <v>0</v>
      </c>
      <c r="H473" t="str">
        <f>VLOOKUP(Table1[[#This Row],[Customer ID]],Table2[#All],4,FALSE)</f>
        <v>+1 (785) 654-9564</v>
      </c>
      <c r="I473" t="str">
        <f>VLOOKUP(Table1[[#This Row],[Customer ID]],Table2[#All],6,FALSE)</f>
        <v>Topeka</v>
      </c>
      <c r="J473" s="1" t="str">
        <f>VLOOKUP(Table1[[#This Row],[Customer ID]],Table2[#All],7,FALSE)</f>
        <v>United States</v>
      </c>
      <c r="K473" s="1" t="str">
        <f>VLOOKUP(Table1[[#This Row],[Customer ID]],Table2[#All],9,FALSE)</f>
        <v>Yes</v>
      </c>
      <c r="L473" t="str">
        <f>VLOOKUP(Table1[[#This Row],[Product ID]],Table3[#All],2,FALSE)</f>
        <v>Lib</v>
      </c>
      <c r="M473" t="str">
        <f>VLOOKUP(Table1[[#This Row],[Product ID]],Table3[#All],3,FALSE)</f>
        <v>M</v>
      </c>
      <c r="N473">
        <f>VLOOKUP(Table1[[#This Row],[Product ID]],Table3[#All],4,FALSE)</f>
        <v>2.5</v>
      </c>
      <c r="O473">
        <f>VLOOKUP(Table1[[#This Row],[Product ID]],Table3[#All],5,FALSE)</f>
        <v>33.464999999999996</v>
      </c>
      <c r="P473">
        <f>Table1[[#This Row],[Quantity]]*Table1[[#This Row],[Unit Price]]</f>
        <v>133.85999999999999</v>
      </c>
    </row>
    <row r="474" spans="1:16" x14ac:dyDescent="0.3">
      <c r="A474" t="s">
        <v>3158</v>
      </c>
      <c r="B474" s="3">
        <v>43869</v>
      </c>
      <c r="C474" t="s">
        <v>3159</v>
      </c>
      <c r="D474" t="s">
        <v>6154</v>
      </c>
      <c r="E474">
        <v>2</v>
      </c>
      <c r="F474" t="str">
        <f>VLOOKUP(Table1[[#This Row],[Customer ID]],Table2[#All],2,FALSE)</f>
        <v>Roxine Drivers</v>
      </c>
      <c r="G474" t="str">
        <f>VLOOKUP(Table1[[#This Row],[Customer ID]],Table2[#All],3,FALSE)</f>
        <v>rdriversd4@hexun.com</v>
      </c>
      <c r="H474" t="str">
        <f>VLOOKUP(Table1[[#This Row],[Customer ID]],Table2[#All],4,FALSE)</f>
        <v>+1 (913) 127-4257</v>
      </c>
      <c r="I474" t="str">
        <f>VLOOKUP(Table1[[#This Row],[Customer ID]],Table2[#All],6,FALSE)</f>
        <v>Shawnee Mission</v>
      </c>
      <c r="J474" s="1" t="str">
        <f>VLOOKUP(Table1[[#This Row],[Customer ID]],Table2[#All],7,FALSE)</f>
        <v>United States</v>
      </c>
      <c r="K474" s="1" t="str">
        <f>VLOOKUP(Table1[[#This Row],[Customer ID]],Table2[#All],9,FALSE)</f>
        <v>No</v>
      </c>
      <c r="L474" t="str">
        <f>VLOOKUP(Table1[[#This Row],[Product ID]],Table3[#All],2,FALSE)</f>
        <v>Ara</v>
      </c>
      <c r="M474" t="str">
        <f>VLOOKUP(Table1[[#This Row],[Product ID]],Table3[#All],3,FALSE)</f>
        <v>D</v>
      </c>
      <c r="N474">
        <f>VLOOKUP(Table1[[#This Row],[Product ID]],Table3[#All],4,FALSE)</f>
        <v>0.2</v>
      </c>
      <c r="O474">
        <f>VLOOKUP(Table1[[#This Row],[Product ID]],Table3[#All],5,FALSE)</f>
        <v>2.9849999999999999</v>
      </c>
      <c r="P474">
        <f>Table1[[#This Row],[Quantity]]*Table1[[#This Row],[Unit Price]]</f>
        <v>5.97</v>
      </c>
    </row>
    <row r="475" spans="1:16" x14ac:dyDescent="0.3">
      <c r="A475" t="s">
        <v>3164</v>
      </c>
      <c r="B475" s="3">
        <v>44603</v>
      </c>
      <c r="C475" t="s">
        <v>3165</v>
      </c>
      <c r="D475" t="s">
        <v>6140</v>
      </c>
      <c r="E475">
        <v>2</v>
      </c>
      <c r="F475" t="str">
        <f>VLOOKUP(Table1[[#This Row],[Customer ID]],Table2[#All],2,FALSE)</f>
        <v>Heloise Zeal</v>
      </c>
      <c r="G475" t="str">
        <f>VLOOKUP(Table1[[#This Row],[Customer ID]],Table2[#All],3,FALSE)</f>
        <v>hzeald5@google.de</v>
      </c>
      <c r="H475" t="str">
        <f>VLOOKUP(Table1[[#This Row],[Customer ID]],Table2[#All],4,FALSE)</f>
        <v>+1 (206) 775-4468</v>
      </c>
      <c r="I475" t="str">
        <f>VLOOKUP(Table1[[#This Row],[Customer ID]],Table2[#All],6,FALSE)</f>
        <v>Seattle</v>
      </c>
      <c r="J475" s="1" t="str">
        <f>VLOOKUP(Table1[[#This Row],[Customer ID]],Table2[#All],7,FALSE)</f>
        <v>United States</v>
      </c>
      <c r="K475" s="1" t="str">
        <f>VLOOKUP(Table1[[#This Row],[Customer ID]],Table2[#All],9,FALSE)</f>
        <v>No</v>
      </c>
      <c r="L475" t="str">
        <f>VLOOKUP(Table1[[#This Row],[Product ID]],Table3[#All],2,FALSE)</f>
        <v>Ara</v>
      </c>
      <c r="M475" t="str">
        <f>VLOOKUP(Table1[[#This Row],[Product ID]],Table3[#All],3,FALSE)</f>
        <v>L</v>
      </c>
      <c r="N475">
        <f>VLOOKUP(Table1[[#This Row],[Product ID]],Table3[#All],4,FALSE)</f>
        <v>1</v>
      </c>
      <c r="O475">
        <f>VLOOKUP(Table1[[#This Row],[Product ID]],Table3[#All],5,FALSE)</f>
        <v>12.95</v>
      </c>
      <c r="P475">
        <f>Table1[[#This Row],[Quantity]]*Table1[[#This Row],[Unit Price]]</f>
        <v>25.9</v>
      </c>
    </row>
    <row r="476" spans="1:16" x14ac:dyDescent="0.3">
      <c r="A476" t="s">
        <v>3170</v>
      </c>
      <c r="B476" s="3">
        <v>44014</v>
      </c>
      <c r="C476" t="s">
        <v>3171</v>
      </c>
      <c r="D476" t="s">
        <v>6166</v>
      </c>
      <c r="E476">
        <v>1</v>
      </c>
      <c r="F476" t="str">
        <f>VLOOKUP(Table1[[#This Row],[Customer ID]],Table2[#All],2,FALSE)</f>
        <v>Granger Smallcombe</v>
      </c>
      <c r="G476" t="str">
        <f>VLOOKUP(Table1[[#This Row],[Customer ID]],Table2[#All],3,FALSE)</f>
        <v>gsmallcombed6@ucla.edu</v>
      </c>
      <c r="H476" t="str">
        <f>VLOOKUP(Table1[[#This Row],[Customer ID]],Table2[#All],4,FALSE)</f>
        <v>+353 (374) 810-4528</v>
      </c>
      <c r="I476" t="str">
        <f>VLOOKUP(Table1[[#This Row],[Customer ID]],Table2[#All],6,FALSE)</f>
        <v>Kilkenny</v>
      </c>
      <c r="J476" s="1" t="str">
        <f>VLOOKUP(Table1[[#This Row],[Customer ID]],Table2[#All],7,FALSE)</f>
        <v>Ireland</v>
      </c>
      <c r="K476" s="1" t="str">
        <f>VLOOKUP(Table1[[#This Row],[Customer ID]],Table2[#All],9,FALSE)</f>
        <v>Yes</v>
      </c>
      <c r="L476" t="str">
        <f>VLOOKUP(Table1[[#This Row],[Product ID]],Table3[#All],2,FALSE)</f>
        <v>Exc</v>
      </c>
      <c r="M476" t="str">
        <f>VLOOKUP(Table1[[#This Row],[Product ID]],Table3[#All],3,FALSE)</f>
        <v>M</v>
      </c>
      <c r="N476">
        <f>VLOOKUP(Table1[[#This Row],[Product ID]],Table3[#All],4,FALSE)</f>
        <v>2.5</v>
      </c>
      <c r="O476">
        <f>VLOOKUP(Table1[[#This Row],[Product ID]],Table3[#All],5,FALSE)</f>
        <v>31.624999999999996</v>
      </c>
      <c r="P476">
        <f>Table1[[#This Row],[Quantity]]*Table1[[#This Row],[Unit Price]]</f>
        <v>31.624999999999996</v>
      </c>
    </row>
    <row r="477" spans="1:16" x14ac:dyDescent="0.3">
      <c r="A477" t="s">
        <v>3176</v>
      </c>
      <c r="B477" s="3">
        <v>44767</v>
      </c>
      <c r="C477" t="s">
        <v>3177</v>
      </c>
      <c r="D477" t="s">
        <v>6159</v>
      </c>
      <c r="E477">
        <v>2</v>
      </c>
      <c r="F477" t="str">
        <f>VLOOKUP(Table1[[#This Row],[Customer ID]],Table2[#All],2,FALSE)</f>
        <v>Daryn Dibley</v>
      </c>
      <c r="G477" t="str">
        <f>VLOOKUP(Table1[[#This Row],[Customer ID]],Table2[#All],3,FALSE)</f>
        <v>ddibleyd7@feedburner.com</v>
      </c>
      <c r="H477">
        <f>VLOOKUP(Table1[[#This Row],[Customer ID]],Table2[#All],4,FALSE)</f>
        <v>0</v>
      </c>
      <c r="I477" t="str">
        <f>VLOOKUP(Table1[[#This Row],[Customer ID]],Table2[#All],6,FALSE)</f>
        <v>Kissimmee</v>
      </c>
      <c r="J477" s="1" t="str">
        <f>VLOOKUP(Table1[[#This Row],[Customer ID]],Table2[#All],7,FALSE)</f>
        <v>United States</v>
      </c>
      <c r="K477" s="1" t="str">
        <f>VLOOKUP(Table1[[#This Row],[Customer ID]],Table2[#All],9,FALSE)</f>
        <v>No</v>
      </c>
      <c r="L477" t="str">
        <f>VLOOKUP(Table1[[#This Row],[Product ID]],Table3[#All],2,FALSE)</f>
        <v>Lib</v>
      </c>
      <c r="M477" t="str">
        <f>VLOOKUP(Table1[[#This Row],[Product ID]],Table3[#All],3,FALSE)</f>
        <v>M</v>
      </c>
      <c r="N477">
        <f>VLOOKUP(Table1[[#This Row],[Product ID]],Table3[#All],4,FALSE)</f>
        <v>0.2</v>
      </c>
      <c r="O477">
        <f>VLOOKUP(Table1[[#This Row],[Product ID]],Table3[#All],5,FALSE)</f>
        <v>4.3650000000000002</v>
      </c>
      <c r="P477">
        <f>Table1[[#This Row],[Quantity]]*Table1[[#This Row],[Unit Price]]</f>
        <v>8.73</v>
      </c>
    </row>
    <row r="478" spans="1:16" x14ac:dyDescent="0.3">
      <c r="A478" t="s">
        <v>3181</v>
      </c>
      <c r="B478" s="3">
        <v>44274</v>
      </c>
      <c r="C478" t="s">
        <v>3182</v>
      </c>
      <c r="D478" t="s">
        <v>6184</v>
      </c>
      <c r="E478">
        <v>6</v>
      </c>
      <c r="F478" t="str">
        <f>VLOOKUP(Table1[[#This Row],[Customer ID]],Table2[#All],2,FALSE)</f>
        <v>Gardy Dimitriou</v>
      </c>
      <c r="G478" t="str">
        <f>VLOOKUP(Table1[[#This Row],[Customer ID]],Table2[#All],3,FALSE)</f>
        <v>gdimitrioud8@chronoengine.com</v>
      </c>
      <c r="H478" t="str">
        <f>VLOOKUP(Table1[[#This Row],[Customer ID]],Table2[#All],4,FALSE)</f>
        <v>+1 (585) 303-7337</v>
      </c>
      <c r="I478" t="str">
        <f>VLOOKUP(Table1[[#This Row],[Customer ID]],Table2[#All],6,FALSE)</f>
        <v>Rochester</v>
      </c>
      <c r="J478" s="1" t="str">
        <f>VLOOKUP(Table1[[#This Row],[Customer ID]],Table2[#All],7,FALSE)</f>
        <v>United States</v>
      </c>
      <c r="K478" s="1" t="str">
        <f>VLOOKUP(Table1[[#This Row],[Customer ID]],Table2[#All],9,FALSE)</f>
        <v>Yes</v>
      </c>
      <c r="L478" t="str">
        <f>VLOOKUP(Table1[[#This Row],[Product ID]],Table3[#All],2,FALSE)</f>
        <v>Exc</v>
      </c>
      <c r="M478" t="str">
        <f>VLOOKUP(Table1[[#This Row],[Product ID]],Table3[#All],3,FALSE)</f>
        <v>L</v>
      </c>
      <c r="N478">
        <f>VLOOKUP(Table1[[#This Row],[Product ID]],Table3[#All],4,FALSE)</f>
        <v>0.2</v>
      </c>
      <c r="O478">
        <f>VLOOKUP(Table1[[#This Row],[Product ID]],Table3[#All],5,FALSE)</f>
        <v>4.4550000000000001</v>
      </c>
      <c r="P478">
        <f>Table1[[#This Row],[Quantity]]*Table1[[#This Row],[Unit Price]]</f>
        <v>26.73</v>
      </c>
    </row>
    <row r="479" spans="1:16" x14ac:dyDescent="0.3">
      <c r="A479" t="s">
        <v>3187</v>
      </c>
      <c r="B479" s="3">
        <v>43962</v>
      </c>
      <c r="C479" t="s">
        <v>3188</v>
      </c>
      <c r="D479" t="s">
        <v>6159</v>
      </c>
      <c r="E479">
        <v>6</v>
      </c>
      <c r="F479" t="str">
        <f>VLOOKUP(Table1[[#This Row],[Customer ID]],Table2[#All],2,FALSE)</f>
        <v>Fanny Flanagan</v>
      </c>
      <c r="G479" t="str">
        <f>VLOOKUP(Table1[[#This Row],[Customer ID]],Table2[#All],3,FALSE)</f>
        <v>fflanagand9@woothemes.com</v>
      </c>
      <c r="H479" t="str">
        <f>VLOOKUP(Table1[[#This Row],[Customer ID]],Table2[#All],4,FALSE)</f>
        <v>+1 (903) 455-7155</v>
      </c>
      <c r="I479" t="str">
        <f>VLOOKUP(Table1[[#This Row],[Customer ID]],Table2[#All],6,FALSE)</f>
        <v>Tyler</v>
      </c>
      <c r="J479" s="1" t="str">
        <f>VLOOKUP(Table1[[#This Row],[Customer ID]],Table2[#All],7,FALSE)</f>
        <v>United States</v>
      </c>
      <c r="K479" s="1" t="str">
        <f>VLOOKUP(Table1[[#This Row],[Customer ID]],Table2[#All],9,FALSE)</f>
        <v>No</v>
      </c>
      <c r="L479" t="str">
        <f>VLOOKUP(Table1[[#This Row],[Product ID]],Table3[#All],2,FALSE)</f>
        <v>Lib</v>
      </c>
      <c r="M479" t="str">
        <f>VLOOKUP(Table1[[#This Row],[Product ID]],Table3[#All],3,FALSE)</f>
        <v>M</v>
      </c>
      <c r="N479">
        <f>VLOOKUP(Table1[[#This Row],[Product ID]],Table3[#All],4,FALSE)</f>
        <v>0.2</v>
      </c>
      <c r="O479">
        <f>VLOOKUP(Table1[[#This Row],[Product ID]],Table3[#All],5,FALSE)</f>
        <v>4.3650000000000002</v>
      </c>
      <c r="P479">
        <f>Table1[[#This Row],[Quantity]]*Table1[[#This Row],[Unit Price]]</f>
        <v>26.19</v>
      </c>
    </row>
    <row r="480" spans="1:16" x14ac:dyDescent="0.3">
      <c r="A480" t="s">
        <v>3193</v>
      </c>
      <c r="B480" s="3">
        <v>43624</v>
      </c>
      <c r="C480" t="s">
        <v>3194</v>
      </c>
      <c r="D480" t="s">
        <v>6177</v>
      </c>
      <c r="E480">
        <v>6</v>
      </c>
      <c r="F480" t="str">
        <f>VLOOKUP(Table1[[#This Row],[Customer ID]],Table2[#All],2,FALSE)</f>
        <v>Ailey Brash</v>
      </c>
      <c r="G480" t="str">
        <f>VLOOKUP(Table1[[#This Row],[Customer ID]],Table2[#All],3,FALSE)</f>
        <v>abrashda@plala.or.jp</v>
      </c>
      <c r="H480" t="str">
        <f>VLOOKUP(Table1[[#This Row],[Customer ID]],Table2[#All],4,FALSE)</f>
        <v>+1 (917) 544-7136</v>
      </c>
      <c r="I480" t="str">
        <f>VLOOKUP(Table1[[#This Row],[Customer ID]],Table2[#All],6,FALSE)</f>
        <v>Flushing</v>
      </c>
      <c r="J480" s="1" t="str">
        <f>VLOOKUP(Table1[[#This Row],[Customer ID]],Table2[#All],7,FALSE)</f>
        <v>United States</v>
      </c>
      <c r="K480" s="1" t="str">
        <f>VLOOKUP(Table1[[#This Row],[Customer ID]],Table2[#All],9,FALSE)</f>
        <v>Yes</v>
      </c>
      <c r="L480" t="str">
        <f>VLOOKUP(Table1[[#This Row],[Product ID]],Table3[#All],2,FALSE)</f>
        <v>Rob</v>
      </c>
      <c r="M480" t="str">
        <f>VLOOKUP(Table1[[#This Row],[Product ID]],Table3[#All],3,FALSE)</f>
        <v>D</v>
      </c>
      <c r="N480">
        <f>VLOOKUP(Table1[[#This Row],[Product ID]],Table3[#All],4,FALSE)</f>
        <v>1</v>
      </c>
      <c r="O480">
        <f>VLOOKUP(Table1[[#This Row],[Product ID]],Table3[#All],5,FALSE)</f>
        <v>8.9499999999999993</v>
      </c>
      <c r="P480">
        <f>Table1[[#This Row],[Quantity]]*Table1[[#This Row],[Unit Price]]</f>
        <v>53.699999999999996</v>
      </c>
    </row>
    <row r="481" spans="1:16" x14ac:dyDescent="0.3">
      <c r="A481" t="s">
        <v>3193</v>
      </c>
      <c r="B481" s="3">
        <v>43624</v>
      </c>
      <c r="C481" t="s">
        <v>3194</v>
      </c>
      <c r="D481" t="s">
        <v>6166</v>
      </c>
      <c r="E481">
        <v>4</v>
      </c>
      <c r="F481" t="str">
        <f>VLOOKUP(Table1[[#This Row],[Customer ID]],Table2[#All],2,FALSE)</f>
        <v>Ailey Brash</v>
      </c>
      <c r="G481" t="str">
        <f>VLOOKUP(Table1[[#This Row],[Customer ID]],Table2[#All],3,FALSE)</f>
        <v>abrashda@plala.or.jp</v>
      </c>
      <c r="H481" t="str">
        <f>VLOOKUP(Table1[[#This Row],[Customer ID]],Table2[#All],4,FALSE)</f>
        <v>+1 (917) 544-7136</v>
      </c>
      <c r="I481" t="str">
        <f>VLOOKUP(Table1[[#This Row],[Customer ID]],Table2[#All],6,FALSE)</f>
        <v>Flushing</v>
      </c>
      <c r="J481" s="1" t="str">
        <f>VLOOKUP(Table1[[#This Row],[Customer ID]],Table2[#All],7,FALSE)</f>
        <v>United States</v>
      </c>
      <c r="K481" s="1" t="str">
        <f>VLOOKUP(Table1[[#This Row],[Customer ID]],Table2[#All],9,FALSE)</f>
        <v>Yes</v>
      </c>
      <c r="L481" t="str">
        <f>VLOOKUP(Table1[[#This Row],[Product ID]],Table3[#All],2,FALSE)</f>
        <v>Exc</v>
      </c>
      <c r="M481" t="str">
        <f>VLOOKUP(Table1[[#This Row],[Product ID]],Table3[#All],3,FALSE)</f>
        <v>M</v>
      </c>
      <c r="N481">
        <f>VLOOKUP(Table1[[#This Row],[Product ID]],Table3[#All],4,FALSE)</f>
        <v>2.5</v>
      </c>
      <c r="O481">
        <f>VLOOKUP(Table1[[#This Row],[Product ID]],Table3[#All],5,FALSE)</f>
        <v>31.624999999999996</v>
      </c>
      <c r="P481">
        <f>Table1[[#This Row],[Quantity]]*Table1[[#This Row],[Unit Price]]</f>
        <v>126.49999999999999</v>
      </c>
    </row>
    <row r="482" spans="1:16" x14ac:dyDescent="0.3">
      <c r="A482" t="s">
        <v>3193</v>
      </c>
      <c r="B482" s="3">
        <v>43624</v>
      </c>
      <c r="C482" t="s">
        <v>3194</v>
      </c>
      <c r="D482" t="s">
        <v>6156</v>
      </c>
      <c r="E482">
        <v>1</v>
      </c>
      <c r="F482" t="str">
        <f>VLOOKUP(Table1[[#This Row],[Customer ID]],Table2[#All],2,FALSE)</f>
        <v>Ailey Brash</v>
      </c>
      <c r="G482" t="str">
        <f>VLOOKUP(Table1[[#This Row],[Customer ID]],Table2[#All],3,FALSE)</f>
        <v>abrashda@plala.or.jp</v>
      </c>
      <c r="H482" t="str">
        <f>VLOOKUP(Table1[[#This Row],[Customer ID]],Table2[#All],4,FALSE)</f>
        <v>+1 (917) 544-7136</v>
      </c>
      <c r="I482" t="str">
        <f>VLOOKUP(Table1[[#This Row],[Customer ID]],Table2[#All],6,FALSE)</f>
        <v>Flushing</v>
      </c>
      <c r="J482" s="1" t="str">
        <f>VLOOKUP(Table1[[#This Row],[Customer ID]],Table2[#All],7,FALSE)</f>
        <v>United States</v>
      </c>
      <c r="K482" s="1" t="str">
        <f>VLOOKUP(Table1[[#This Row],[Customer ID]],Table2[#All],9,FALSE)</f>
        <v>Yes</v>
      </c>
      <c r="L482" t="str">
        <f>VLOOKUP(Table1[[#This Row],[Product ID]],Table3[#All],2,FALSE)</f>
        <v>Exc</v>
      </c>
      <c r="M482" t="str">
        <f>VLOOKUP(Table1[[#This Row],[Product ID]],Table3[#All],3,FALSE)</f>
        <v>M</v>
      </c>
      <c r="N482">
        <f>VLOOKUP(Table1[[#This Row],[Product ID]],Table3[#All],4,FALSE)</f>
        <v>0.2</v>
      </c>
      <c r="O482">
        <f>VLOOKUP(Table1[[#This Row],[Product ID]],Table3[#All],5,FALSE)</f>
        <v>4.125</v>
      </c>
      <c r="P482">
        <f>Table1[[#This Row],[Quantity]]*Table1[[#This Row],[Unit Price]]</f>
        <v>4.125</v>
      </c>
    </row>
    <row r="483" spans="1:16" x14ac:dyDescent="0.3">
      <c r="A483" t="s">
        <v>3208</v>
      </c>
      <c r="B483" s="3">
        <v>43747</v>
      </c>
      <c r="C483" t="s">
        <v>3209</v>
      </c>
      <c r="D483" t="s">
        <v>6179</v>
      </c>
      <c r="E483">
        <v>2</v>
      </c>
      <c r="F483" t="str">
        <f>VLOOKUP(Table1[[#This Row],[Customer ID]],Table2[#All],2,FALSE)</f>
        <v>Nanny Izhakov</v>
      </c>
      <c r="G483" t="str">
        <f>VLOOKUP(Table1[[#This Row],[Customer ID]],Table2[#All],3,FALSE)</f>
        <v>nizhakovdd@aol.com</v>
      </c>
      <c r="H483" t="str">
        <f>VLOOKUP(Table1[[#This Row],[Customer ID]],Table2[#All],4,FALSE)</f>
        <v>+44 (570) 683-9517</v>
      </c>
      <c r="I483" t="str">
        <f>VLOOKUP(Table1[[#This Row],[Customer ID]],Table2[#All],6,FALSE)</f>
        <v>Seaton</v>
      </c>
      <c r="J483" s="1" t="str">
        <f>VLOOKUP(Table1[[#This Row],[Customer ID]],Table2[#All],7,FALSE)</f>
        <v>United Kingdom</v>
      </c>
      <c r="K483" s="1" t="str">
        <f>VLOOKUP(Table1[[#This Row],[Customer ID]],Table2[#All],9,FALSE)</f>
        <v>No</v>
      </c>
      <c r="L483" t="str">
        <f>VLOOKUP(Table1[[#This Row],[Product ID]],Table3[#All],2,FALSE)</f>
        <v>Rob</v>
      </c>
      <c r="M483" t="str">
        <f>VLOOKUP(Table1[[#This Row],[Product ID]],Table3[#All],3,FALSE)</f>
        <v>L</v>
      </c>
      <c r="N483">
        <f>VLOOKUP(Table1[[#This Row],[Product ID]],Table3[#All],4,FALSE)</f>
        <v>1</v>
      </c>
      <c r="O483">
        <f>VLOOKUP(Table1[[#This Row],[Product ID]],Table3[#All],5,FALSE)</f>
        <v>11.95</v>
      </c>
      <c r="P483">
        <f>Table1[[#This Row],[Quantity]]*Table1[[#This Row],[Unit Price]]</f>
        <v>23.9</v>
      </c>
    </row>
    <row r="484" spans="1:16" x14ac:dyDescent="0.3">
      <c r="A484" t="s">
        <v>3214</v>
      </c>
      <c r="B484" s="3">
        <v>44247</v>
      </c>
      <c r="C484" t="s">
        <v>3215</v>
      </c>
      <c r="D484" t="s">
        <v>6185</v>
      </c>
      <c r="E484">
        <v>5</v>
      </c>
      <c r="F484" t="str">
        <f>VLOOKUP(Table1[[#This Row],[Customer ID]],Table2[#All],2,FALSE)</f>
        <v>Stanly Keets</v>
      </c>
      <c r="G484" t="str">
        <f>VLOOKUP(Table1[[#This Row],[Customer ID]],Table2[#All],3,FALSE)</f>
        <v>skeetsde@answers.com</v>
      </c>
      <c r="H484" t="str">
        <f>VLOOKUP(Table1[[#This Row],[Customer ID]],Table2[#All],4,FALSE)</f>
        <v>+1 (703) 230-2979</v>
      </c>
      <c r="I484" t="str">
        <f>VLOOKUP(Table1[[#This Row],[Customer ID]],Table2[#All],6,FALSE)</f>
        <v>Alexandria</v>
      </c>
      <c r="J484" s="1" t="str">
        <f>VLOOKUP(Table1[[#This Row],[Customer ID]],Table2[#All],7,FALSE)</f>
        <v>United States</v>
      </c>
      <c r="K484" s="1" t="str">
        <f>VLOOKUP(Table1[[#This Row],[Customer ID]],Table2[#All],9,FALSE)</f>
        <v>Yes</v>
      </c>
      <c r="L484" t="str">
        <f>VLOOKUP(Table1[[#This Row],[Product ID]],Table3[#All],2,FALSE)</f>
        <v>Exc</v>
      </c>
      <c r="M484" t="str">
        <f>VLOOKUP(Table1[[#This Row],[Product ID]],Table3[#All],3,FALSE)</f>
        <v>D</v>
      </c>
      <c r="N484">
        <f>VLOOKUP(Table1[[#This Row],[Product ID]],Table3[#All],4,FALSE)</f>
        <v>2.5</v>
      </c>
      <c r="O484">
        <f>VLOOKUP(Table1[[#This Row],[Product ID]],Table3[#All],5,FALSE)</f>
        <v>27.945</v>
      </c>
      <c r="P484">
        <f>Table1[[#This Row],[Quantity]]*Table1[[#This Row],[Unit Price]]</f>
        <v>139.72499999999999</v>
      </c>
    </row>
    <row r="485" spans="1:16" x14ac:dyDescent="0.3">
      <c r="A485" t="s">
        <v>3220</v>
      </c>
      <c r="B485" s="3">
        <v>43790</v>
      </c>
      <c r="C485" t="s">
        <v>3221</v>
      </c>
      <c r="D485" t="s">
        <v>6165</v>
      </c>
      <c r="E485">
        <v>2</v>
      </c>
      <c r="F485" t="str">
        <f>VLOOKUP(Table1[[#This Row],[Customer ID]],Table2[#All],2,FALSE)</f>
        <v>Orion Dyott</v>
      </c>
      <c r="G485">
        <f>VLOOKUP(Table1[[#This Row],[Customer ID]],Table2[#All],3,FALSE)</f>
        <v>0</v>
      </c>
      <c r="H485" t="str">
        <f>VLOOKUP(Table1[[#This Row],[Customer ID]],Table2[#All],4,FALSE)</f>
        <v>+1 (801) 322-2923</v>
      </c>
      <c r="I485" t="str">
        <f>VLOOKUP(Table1[[#This Row],[Customer ID]],Table2[#All],6,FALSE)</f>
        <v>Salt Lake City</v>
      </c>
      <c r="J485" s="1" t="str">
        <f>VLOOKUP(Table1[[#This Row],[Customer ID]],Table2[#All],7,FALSE)</f>
        <v>United States</v>
      </c>
      <c r="K485" s="1" t="str">
        <f>VLOOKUP(Table1[[#This Row],[Customer ID]],Table2[#All],9,FALSE)</f>
        <v>Yes</v>
      </c>
      <c r="L485" t="str">
        <f>VLOOKUP(Table1[[#This Row],[Product ID]],Table3[#All],2,FALSE)</f>
        <v>Lib</v>
      </c>
      <c r="M485" t="str">
        <f>VLOOKUP(Table1[[#This Row],[Product ID]],Table3[#All],3,FALSE)</f>
        <v>D</v>
      </c>
      <c r="N485">
        <f>VLOOKUP(Table1[[#This Row],[Product ID]],Table3[#All],4,FALSE)</f>
        <v>2.5</v>
      </c>
      <c r="O485">
        <f>VLOOKUP(Table1[[#This Row],[Product ID]],Table3[#All],5,FALSE)</f>
        <v>29.784999999999997</v>
      </c>
      <c r="P485">
        <f>Table1[[#This Row],[Quantity]]*Table1[[#This Row],[Unit Price]]</f>
        <v>59.569999999999993</v>
      </c>
    </row>
    <row r="486" spans="1:16" x14ac:dyDescent="0.3">
      <c r="A486" t="s">
        <v>3225</v>
      </c>
      <c r="B486" s="3">
        <v>44479</v>
      </c>
      <c r="C486" t="s">
        <v>3226</v>
      </c>
      <c r="D486" t="s">
        <v>6161</v>
      </c>
      <c r="E486">
        <v>6</v>
      </c>
      <c r="F486" t="str">
        <f>VLOOKUP(Table1[[#This Row],[Customer ID]],Table2[#All],2,FALSE)</f>
        <v>Keefer Cake</v>
      </c>
      <c r="G486" t="str">
        <f>VLOOKUP(Table1[[#This Row],[Customer ID]],Table2[#All],3,FALSE)</f>
        <v>kcakedg@huffingtonpost.com</v>
      </c>
      <c r="H486">
        <f>VLOOKUP(Table1[[#This Row],[Customer ID]],Table2[#All],4,FALSE)</f>
        <v>0</v>
      </c>
      <c r="I486" t="str">
        <f>VLOOKUP(Table1[[#This Row],[Customer ID]],Table2[#All],6,FALSE)</f>
        <v>San Jose</v>
      </c>
      <c r="J486" s="1" t="str">
        <f>VLOOKUP(Table1[[#This Row],[Customer ID]],Table2[#All],7,FALSE)</f>
        <v>United States</v>
      </c>
      <c r="K486" s="1" t="str">
        <f>VLOOKUP(Table1[[#This Row],[Customer ID]],Table2[#All],9,FALSE)</f>
        <v>No</v>
      </c>
      <c r="L486" t="str">
        <f>VLOOKUP(Table1[[#This Row],[Product ID]],Table3[#All],2,FALSE)</f>
        <v>Lib</v>
      </c>
      <c r="M486" t="str">
        <f>VLOOKUP(Table1[[#This Row],[Product ID]],Table3[#All],3,FALSE)</f>
        <v>L</v>
      </c>
      <c r="N486">
        <f>VLOOKUP(Table1[[#This Row],[Product ID]],Table3[#All],4,FALSE)</f>
        <v>0.5</v>
      </c>
      <c r="O486">
        <f>VLOOKUP(Table1[[#This Row],[Product ID]],Table3[#All],5,FALSE)</f>
        <v>9.51</v>
      </c>
      <c r="P486">
        <f>Table1[[#This Row],[Quantity]]*Table1[[#This Row],[Unit Price]]</f>
        <v>57.06</v>
      </c>
    </row>
    <row r="487" spans="1:16" x14ac:dyDescent="0.3">
      <c r="A487" t="s">
        <v>3230</v>
      </c>
      <c r="B487" s="3">
        <v>44413</v>
      </c>
      <c r="C487" t="s">
        <v>3231</v>
      </c>
      <c r="D487" t="s">
        <v>6178</v>
      </c>
      <c r="E487">
        <v>6</v>
      </c>
      <c r="F487" t="str">
        <f>VLOOKUP(Table1[[#This Row],[Customer ID]],Table2[#All],2,FALSE)</f>
        <v>Morna Hansed</v>
      </c>
      <c r="G487" t="str">
        <f>VLOOKUP(Table1[[#This Row],[Customer ID]],Table2[#All],3,FALSE)</f>
        <v>mhanseddh@instagram.com</v>
      </c>
      <c r="H487" t="str">
        <f>VLOOKUP(Table1[[#This Row],[Customer ID]],Table2[#All],4,FALSE)</f>
        <v>+353 (997) 520-7802</v>
      </c>
      <c r="I487" t="str">
        <f>VLOOKUP(Table1[[#This Row],[Customer ID]],Table2[#All],6,FALSE)</f>
        <v>Tr谩 Mh贸r</v>
      </c>
      <c r="J487" s="1" t="str">
        <f>VLOOKUP(Table1[[#This Row],[Customer ID]],Table2[#All],7,FALSE)</f>
        <v>Ireland</v>
      </c>
      <c r="K487" s="1" t="str">
        <f>VLOOKUP(Table1[[#This Row],[Customer ID]],Table2[#All],9,FALSE)</f>
        <v>Yes</v>
      </c>
      <c r="L487" t="str">
        <f>VLOOKUP(Table1[[#This Row],[Product ID]],Table3[#All],2,FALSE)</f>
        <v>Rob</v>
      </c>
      <c r="M487" t="str">
        <f>VLOOKUP(Table1[[#This Row],[Product ID]],Table3[#All],3,FALSE)</f>
        <v>L</v>
      </c>
      <c r="N487">
        <f>VLOOKUP(Table1[[#This Row],[Product ID]],Table3[#All],4,FALSE)</f>
        <v>0.2</v>
      </c>
      <c r="O487">
        <f>VLOOKUP(Table1[[#This Row],[Product ID]],Table3[#All],5,FALSE)</f>
        <v>3.5849999999999995</v>
      </c>
      <c r="P487">
        <f>Table1[[#This Row],[Quantity]]*Table1[[#This Row],[Unit Price]]</f>
        <v>21.509999999999998</v>
      </c>
    </row>
    <row r="488" spans="1:16" x14ac:dyDescent="0.3">
      <c r="A488" t="s">
        <v>3236</v>
      </c>
      <c r="B488" s="3">
        <v>44043</v>
      </c>
      <c r="C488" t="s">
        <v>3237</v>
      </c>
      <c r="D488" t="s">
        <v>6160</v>
      </c>
      <c r="E488">
        <v>6</v>
      </c>
      <c r="F488" t="str">
        <f>VLOOKUP(Table1[[#This Row],[Customer ID]],Table2[#All],2,FALSE)</f>
        <v>Franny Kienlein</v>
      </c>
      <c r="G488" t="str">
        <f>VLOOKUP(Table1[[#This Row],[Customer ID]],Table2[#All],3,FALSE)</f>
        <v>fkienleindi@trellian.com</v>
      </c>
      <c r="H488" t="str">
        <f>VLOOKUP(Table1[[#This Row],[Customer ID]],Table2[#All],4,FALSE)</f>
        <v>+353 (972) 241-3434</v>
      </c>
      <c r="I488" t="str">
        <f>VLOOKUP(Table1[[#This Row],[Customer ID]],Table2[#All],6,FALSE)</f>
        <v>Coolock</v>
      </c>
      <c r="J488" s="1" t="str">
        <f>VLOOKUP(Table1[[#This Row],[Customer ID]],Table2[#All],7,FALSE)</f>
        <v>Ireland</v>
      </c>
      <c r="K488" s="1" t="str">
        <f>VLOOKUP(Table1[[#This Row],[Customer ID]],Table2[#All],9,FALSE)</f>
        <v>Yes</v>
      </c>
      <c r="L488" t="str">
        <f>VLOOKUP(Table1[[#This Row],[Product ID]],Table3[#All],2,FALSE)</f>
        <v>Lib</v>
      </c>
      <c r="M488" t="str">
        <f>VLOOKUP(Table1[[#This Row],[Product ID]],Table3[#All],3,FALSE)</f>
        <v>M</v>
      </c>
      <c r="N488">
        <f>VLOOKUP(Table1[[#This Row],[Product ID]],Table3[#All],4,FALSE)</f>
        <v>0.5</v>
      </c>
      <c r="O488">
        <f>VLOOKUP(Table1[[#This Row],[Product ID]],Table3[#All],5,FALSE)</f>
        <v>8.73</v>
      </c>
      <c r="P488">
        <f>Table1[[#This Row],[Quantity]]*Table1[[#This Row],[Unit Price]]</f>
        <v>52.38</v>
      </c>
    </row>
    <row r="489" spans="1:16" x14ac:dyDescent="0.3">
      <c r="A489" t="s">
        <v>3242</v>
      </c>
      <c r="B489" s="3">
        <v>44093</v>
      </c>
      <c r="C489" t="s">
        <v>3243</v>
      </c>
      <c r="D489" t="s">
        <v>6183</v>
      </c>
      <c r="E489">
        <v>6</v>
      </c>
      <c r="F489" t="str">
        <f>VLOOKUP(Table1[[#This Row],[Customer ID]],Table2[#All],2,FALSE)</f>
        <v>Klarika Egglestone</v>
      </c>
      <c r="G489" t="str">
        <f>VLOOKUP(Table1[[#This Row],[Customer ID]],Table2[#All],3,FALSE)</f>
        <v>kegglestonedj@sphinn.com</v>
      </c>
      <c r="H489" t="str">
        <f>VLOOKUP(Table1[[#This Row],[Customer ID]],Table2[#All],4,FALSE)</f>
        <v>+353 (452) 975-6438</v>
      </c>
      <c r="I489" t="str">
        <f>VLOOKUP(Table1[[#This Row],[Customer ID]],Table2[#All],6,FALSE)</f>
        <v>Coolock</v>
      </c>
      <c r="J489" s="1" t="str">
        <f>VLOOKUP(Table1[[#This Row],[Customer ID]],Table2[#All],7,FALSE)</f>
        <v>Ireland</v>
      </c>
      <c r="K489" s="1" t="str">
        <f>VLOOKUP(Table1[[#This Row],[Customer ID]],Table2[#All],9,FALSE)</f>
        <v>No</v>
      </c>
      <c r="L489" t="str">
        <f>VLOOKUP(Table1[[#This Row],[Product ID]],Table3[#All],2,FALSE)</f>
        <v>Exc</v>
      </c>
      <c r="M489" t="str">
        <f>VLOOKUP(Table1[[#This Row],[Product ID]],Table3[#All],3,FALSE)</f>
        <v>D</v>
      </c>
      <c r="N489">
        <f>VLOOKUP(Table1[[#This Row],[Product ID]],Table3[#All],4,FALSE)</f>
        <v>1</v>
      </c>
      <c r="O489">
        <f>VLOOKUP(Table1[[#This Row],[Product ID]],Table3[#All],5,FALSE)</f>
        <v>12.15</v>
      </c>
      <c r="P489">
        <f>Table1[[#This Row],[Quantity]]*Table1[[#This Row],[Unit Price]]</f>
        <v>72.900000000000006</v>
      </c>
    </row>
    <row r="490" spans="1:16" x14ac:dyDescent="0.3">
      <c r="A490" t="s">
        <v>3248</v>
      </c>
      <c r="B490" s="3">
        <v>43954</v>
      </c>
      <c r="C490" t="s">
        <v>3249</v>
      </c>
      <c r="D490" t="s">
        <v>6174</v>
      </c>
      <c r="E490">
        <v>5</v>
      </c>
      <c r="F490" t="str">
        <f>VLOOKUP(Table1[[#This Row],[Customer ID]],Table2[#All],2,FALSE)</f>
        <v>Becky Semkins</v>
      </c>
      <c r="G490" t="str">
        <f>VLOOKUP(Table1[[#This Row],[Customer ID]],Table2[#All],3,FALSE)</f>
        <v>bsemkinsdk@unc.edu</v>
      </c>
      <c r="H490" t="str">
        <f>VLOOKUP(Table1[[#This Row],[Customer ID]],Table2[#All],4,FALSE)</f>
        <v>+353 (209) 764-2690</v>
      </c>
      <c r="I490" t="str">
        <f>VLOOKUP(Table1[[#This Row],[Customer ID]],Table2[#All],6,FALSE)</f>
        <v>Kinnegad</v>
      </c>
      <c r="J490" s="1" t="str">
        <f>VLOOKUP(Table1[[#This Row],[Customer ID]],Table2[#All],7,FALSE)</f>
        <v>Ireland</v>
      </c>
      <c r="K490" s="1" t="str">
        <f>VLOOKUP(Table1[[#This Row],[Customer ID]],Table2[#All],9,FALSE)</f>
        <v>Yes</v>
      </c>
      <c r="L490" t="str">
        <f>VLOOKUP(Table1[[#This Row],[Product ID]],Table3[#All],2,FALSE)</f>
        <v>Rob</v>
      </c>
      <c r="M490" t="str">
        <f>VLOOKUP(Table1[[#This Row],[Product ID]],Table3[#All],3,FALSE)</f>
        <v>M</v>
      </c>
      <c r="N490">
        <f>VLOOKUP(Table1[[#This Row],[Product ID]],Table3[#All],4,FALSE)</f>
        <v>0.2</v>
      </c>
      <c r="O490">
        <f>VLOOKUP(Table1[[#This Row],[Product ID]],Table3[#All],5,FALSE)</f>
        <v>2.9849999999999999</v>
      </c>
      <c r="P490">
        <f>Table1[[#This Row],[Quantity]]*Table1[[#This Row],[Unit Price]]</f>
        <v>14.924999999999999</v>
      </c>
    </row>
    <row r="491" spans="1:16" x14ac:dyDescent="0.3">
      <c r="A491" t="s">
        <v>3254</v>
      </c>
      <c r="B491" s="3">
        <v>43654</v>
      </c>
      <c r="C491" t="s">
        <v>3255</v>
      </c>
      <c r="D491" t="s">
        <v>6170</v>
      </c>
      <c r="E491">
        <v>6</v>
      </c>
      <c r="F491" t="str">
        <f>VLOOKUP(Table1[[#This Row],[Customer ID]],Table2[#All],2,FALSE)</f>
        <v>Sean Lorenzetti</v>
      </c>
      <c r="G491" t="str">
        <f>VLOOKUP(Table1[[#This Row],[Customer ID]],Table2[#All],3,FALSE)</f>
        <v>slorenzettidl@is.gd</v>
      </c>
      <c r="H491" t="str">
        <f>VLOOKUP(Table1[[#This Row],[Customer ID]],Table2[#All],4,FALSE)</f>
        <v>+1 (915) 581-0694</v>
      </c>
      <c r="I491" t="str">
        <f>VLOOKUP(Table1[[#This Row],[Customer ID]],Table2[#All],6,FALSE)</f>
        <v>El Paso</v>
      </c>
      <c r="J491" s="1" t="str">
        <f>VLOOKUP(Table1[[#This Row],[Customer ID]],Table2[#All],7,FALSE)</f>
        <v>United States</v>
      </c>
      <c r="K491" s="1" t="str">
        <f>VLOOKUP(Table1[[#This Row],[Customer ID]],Table2[#All],9,FALSE)</f>
        <v>No</v>
      </c>
      <c r="L491" t="str">
        <f>VLOOKUP(Table1[[#This Row],[Product ID]],Table3[#All],2,FALSE)</f>
        <v>Lib</v>
      </c>
      <c r="M491" t="str">
        <f>VLOOKUP(Table1[[#This Row],[Product ID]],Table3[#All],3,FALSE)</f>
        <v>L</v>
      </c>
      <c r="N491">
        <f>VLOOKUP(Table1[[#This Row],[Product ID]],Table3[#All],4,FALSE)</f>
        <v>1</v>
      </c>
      <c r="O491">
        <f>VLOOKUP(Table1[[#This Row],[Product ID]],Table3[#All],5,FALSE)</f>
        <v>15.85</v>
      </c>
      <c r="P491">
        <f>Table1[[#This Row],[Quantity]]*Table1[[#This Row],[Unit Price]]</f>
        <v>95.1</v>
      </c>
    </row>
    <row r="492" spans="1:16" x14ac:dyDescent="0.3">
      <c r="A492" t="s">
        <v>3260</v>
      </c>
      <c r="B492" s="3">
        <v>43764</v>
      </c>
      <c r="C492" t="s">
        <v>3261</v>
      </c>
      <c r="D492" t="s">
        <v>6169</v>
      </c>
      <c r="E492">
        <v>2</v>
      </c>
      <c r="F492" t="str">
        <f>VLOOKUP(Table1[[#This Row],[Customer ID]],Table2[#All],2,FALSE)</f>
        <v>Bob Giannazzi</v>
      </c>
      <c r="G492" t="str">
        <f>VLOOKUP(Table1[[#This Row],[Customer ID]],Table2[#All],3,FALSE)</f>
        <v>bgiannazzidm@apple.com</v>
      </c>
      <c r="H492" t="str">
        <f>VLOOKUP(Table1[[#This Row],[Customer ID]],Table2[#All],4,FALSE)</f>
        <v>+1 (754) 827-8970</v>
      </c>
      <c r="I492" t="str">
        <f>VLOOKUP(Table1[[#This Row],[Customer ID]],Table2[#All],6,FALSE)</f>
        <v>Fort Lauderdale</v>
      </c>
      <c r="J492" s="1" t="str">
        <f>VLOOKUP(Table1[[#This Row],[Customer ID]],Table2[#All],7,FALSE)</f>
        <v>United States</v>
      </c>
      <c r="K492" s="1" t="str">
        <f>VLOOKUP(Table1[[#This Row],[Customer ID]],Table2[#All],9,FALSE)</f>
        <v>No</v>
      </c>
      <c r="L492" t="str">
        <f>VLOOKUP(Table1[[#This Row],[Product ID]],Table3[#All],2,FALSE)</f>
        <v>Lib</v>
      </c>
      <c r="M492" t="str">
        <f>VLOOKUP(Table1[[#This Row],[Product ID]],Table3[#All],3,FALSE)</f>
        <v>D</v>
      </c>
      <c r="N492">
        <f>VLOOKUP(Table1[[#This Row],[Product ID]],Table3[#All],4,FALSE)</f>
        <v>0.5</v>
      </c>
      <c r="O492">
        <f>VLOOKUP(Table1[[#This Row],[Product ID]],Table3[#All],5,FALSE)</f>
        <v>7.77</v>
      </c>
      <c r="P492">
        <f>Table1[[#This Row],[Quantity]]*Table1[[#This Row],[Unit Price]]</f>
        <v>15.54</v>
      </c>
    </row>
    <row r="493" spans="1:16" x14ac:dyDescent="0.3">
      <c r="A493" t="s">
        <v>3266</v>
      </c>
      <c r="B493" s="3">
        <v>44101</v>
      </c>
      <c r="C493" t="s">
        <v>3267</v>
      </c>
      <c r="D493" t="s">
        <v>6150</v>
      </c>
      <c r="E493">
        <v>6</v>
      </c>
      <c r="F493" t="str">
        <f>VLOOKUP(Table1[[#This Row],[Customer ID]],Table2[#All],2,FALSE)</f>
        <v>Kendra Backshell</v>
      </c>
      <c r="G493">
        <f>VLOOKUP(Table1[[#This Row],[Customer ID]],Table2[#All],3,FALSE)</f>
        <v>0</v>
      </c>
      <c r="H493" t="str">
        <f>VLOOKUP(Table1[[#This Row],[Customer ID]],Table2[#All],4,FALSE)</f>
        <v>+1 (317) 595-9406</v>
      </c>
      <c r="I493" t="str">
        <f>VLOOKUP(Table1[[#This Row],[Customer ID]],Table2[#All],6,FALSE)</f>
        <v>Indianapolis</v>
      </c>
      <c r="J493" s="1" t="str">
        <f>VLOOKUP(Table1[[#This Row],[Customer ID]],Table2[#All],7,FALSE)</f>
        <v>United States</v>
      </c>
      <c r="K493" s="1" t="str">
        <f>VLOOKUP(Table1[[#This Row],[Customer ID]],Table2[#All],9,FALSE)</f>
        <v>No</v>
      </c>
      <c r="L493" t="str">
        <f>VLOOKUP(Table1[[#This Row],[Product ID]],Table3[#All],2,FALSE)</f>
        <v>Lib</v>
      </c>
      <c r="M493" t="str">
        <f>VLOOKUP(Table1[[#This Row],[Product ID]],Table3[#All],3,FALSE)</f>
        <v>D</v>
      </c>
      <c r="N493">
        <f>VLOOKUP(Table1[[#This Row],[Product ID]],Table3[#All],4,FALSE)</f>
        <v>0.2</v>
      </c>
      <c r="O493">
        <f>VLOOKUP(Table1[[#This Row],[Product ID]],Table3[#All],5,FALSE)</f>
        <v>3.8849999999999998</v>
      </c>
      <c r="P493">
        <f>Table1[[#This Row],[Quantity]]*Table1[[#This Row],[Unit Price]]</f>
        <v>23.31</v>
      </c>
    </row>
    <row r="494" spans="1:16" x14ac:dyDescent="0.3">
      <c r="A494" t="s">
        <v>3271</v>
      </c>
      <c r="B494" s="3">
        <v>44620</v>
      </c>
      <c r="C494" t="s">
        <v>3272</v>
      </c>
      <c r="D494" t="s">
        <v>6156</v>
      </c>
      <c r="E494">
        <v>1</v>
      </c>
      <c r="F494" t="str">
        <f>VLOOKUP(Table1[[#This Row],[Customer ID]],Table2[#All],2,FALSE)</f>
        <v>Uriah Lethbrig</v>
      </c>
      <c r="G494" t="str">
        <f>VLOOKUP(Table1[[#This Row],[Customer ID]],Table2[#All],3,FALSE)</f>
        <v>ulethbrigdo@hc360.com</v>
      </c>
      <c r="H494" t="str">
        <f>VLOOKUP(Table1[[#This Row],[Customer ID]],Table2[#All],4,FALSE)</f>
        <v>+1 (414) 580-9714</v>
      </c>
      <c r="I494" t="str">
        <f>VLOOKUP(Table1[[#This Row],[Customer ID]],Table2[#All],6,FALSE)</f>
        <v>Milwaukee</v>
      </c>
      <c r="J494" s="1" t="str">
        <f>VLOOKUP(Table1[[#This Row],[Customer ID]],Table2[#All],7,FALSE)</f>
        <v>United States</v>
      </c>
      <c r="K494" s="1" t="str">
        <f>VLOOKUP(Table1[[#This Row],[Customer ID]],Table2[#All],9,FALSE)</f>
        <v>Yes</v>
      </c>
      <c r="L494" t="str">
        <f>VLOOKUP(Table1[[#This Row],[Product ID]],Table3[#All],2,FALSE)</f>
        <v>Exc</v>
      </c>
      <c r="M494" t="str">
        <f>VLOOKUP(Table1[[#This Row],[Product ID]],Table3[#All],3,FALSE)</f>
        <v>M</v>
      </c>
      <c r="N494">
        <f>VLOOKUP(Table1[[#This Row],[Product ID]],Table3[#All],4,FALSE)</f>
        <v>0.2</v>
      </c>
      <c r="O494">
        <f>VLOOKUP(Table1[[#This Row],[Product ID]],Table3[#All],5,FALSE)</f>
        <v>4.125</v>
      </c>
      <c r="P494">
        <f>Table1[[#This Row],[Quantity]]*Table1[[#This Row],[Unit Price]]</f>
        <v>4.125</v>
      </c>
    </row>
    <row r="495" spans="1:16" x14ac:dyDescent="0.3">
      <c r="A495" t="s">
        <v>3277</v>
      </c>
      <c r="B495" s="3">
        <v>44090</v>
      </c>
      <c r="C495" t="s">
        <v>3278</v>
      </c>
      <c r="D495" t="s">
        <v>6146</v>
      </c>
      <c r="E495">
        <v>6</v>
      </c>
      <c r="F495" t="str">
        <f>VLOOKUP(Table1[[#This Row],[Customer ID]],Table2[#All],2,FALSE)</f>
        <v>Sky Farnish</v>
      </c>
      <c r="G495" t="str">
        <f>VLOOKUP(Table1[[#This Row],[Customer ID]],Table2[#All],3,FALSE)</f>
        <v>sfarnishdp@dmoz.org</v>
      </c>
      <c r="H495" t="str">
        <f>VLOOKUP(Table1[[#This Row],[Customer ID]],Table2[#All],4,FALSE)</f>
        <v>+44 (847) 377-8172</v>
      </c>
      <c r="I495" t="str">
        <f>VLOOKUP(Table1[[#This Row],[Customer ID]],Table2[#All],6,FALSE)</f>
        <v>Eaton</v>
      </c>
      <c r="J495" s="1" t="str">
        <f>VLOOKUP(Table1[[#This Row],[Customer ID]],Table2[#All],7,FALSE)</f>
        <v>United Kingdom</v>
      </c>
      <c r="K495" s="1" t="str">
        <f>VLOOKUP(Table1[[#This Row],[Customer ID]],Table2[#All],9,FALSE)</f>
        <v>No</v>
      </c>
      <c r="L495" t="str">
        <f>VLOOKUP(Table1[[#This Row],[Product ID]],Table3[#All],2,FALSE)</f>
        <v>Rob</v>
      </c>
      <c r="M495" t="str">
        <f>VLOOKUP(Table1[[#This Row],[Product ID]],Table3[#All],3,FALSE)</f>
        <v>M</v>
      </c>
      <c r="N495">
        <f>VLOOKUP(Table1[[#This Row],[Product ID]],Table3[#All],4,FALSE)</f>
        <v>0.5</v>
      </c>
      <c r="O495">
        <f>VLOOKUP(Table1[[#This Row],[Product ID]],Table3[#All],5,FALSE)</f>
        <v>5.97</v>
      </c>
      <c r="P495">
        <f>Table1[[#This Row],[Quantity]]*Table1[[#This Row],[Unit Price]]</f>
        <v>35.82</v>
      </c>
    </row>
    <row r="496" spans="1:16" x14ac:dyDescent="0.3">
      <c r="A496" t="s">
        <v>3283</v>
      </c>
      <c r="B496" s="3">
        <v>44132</v>
      </c>
      <c r="C496" t="s">
        <v>3284</v>
      </c>
      <c r="D496" t="s">
        <v>6170</v>
      </c>
      <c r="E496">
        <v>2</v>
      </c>
      <c r="F496" t="str">
        <f>VLOOKUP(Table1[[#This Row],[Customer ID]],Table2[#All],2,FALSE)</f>
        <v>Felicia Jecock</v>
      </c>
      <c r="G496" t="str">
        <f>VLOOKUP(Table1[[#This Row],[Customer ID]],Table2[#All],3,FALSE)</f>
        <v>fjecockdq@unicef.org</v>
      </c>
      <c r="H496" t="str">
        <f>VLOOKUP(Table1[[#This Row],[Customer ID]],Table2[#All],4,FALSE)</f>
        <v>+1 (225) 116-2959</v>
      </c>
      <c r="I496" t="str">
        <f>VLOOKUP(Table1[[#This Row],[Customer ID]],Table2[#All],6,FALSE)</f>
        <v>Baton Rouge</v>
      </c>
      <c r="J496" s="1" t="str">
        <f>VLOOKUP(Table1[[#This Row],[Customer ID]],Table2[#All],7,FALSE)</f>
        <v>United States</v>
      </c>
      <c r="K496" s="1" t="str">
        <f>VLOOKUP(Table1[[#This Row],[Customer ID]],Table2[#All],9,FALSE)</f>
        <v>No</v>
      </c>
      <c r="L496" t="str">
        <f>VLOOKUP(Table1[[#This Row],[Product ID]],Table3[#All],2,FALSE)</f>
        <v>Lib</v>
      </c>
      <c r="M496" t="str">
        <f>VLOOKUP(Table1[[#This Row],[Product ID]],Table3[#All],3,FALSE)</f>
        <v>L</v>
      </c>
      <c r="N496">
        <f>VLOOKUP(Table1[[#This Row],[Product ID]],Table3[#All],4,FALSE)</f>
        <v>1</v>
      </c>
      <c r="O496">
        <f>VLOOKUP(Table1[[#This Row],[Product ID]],Table3[#All],5,FALSE)</f>
        <v>15.85</v>
      </c>
      <c r="P496">
        <f>Table1[[#This Row],[Quantity]]*Table1[[#This Row],[Unit Price]]</f>
        <v>31.7</v>
      </c>
    </row>
    <row r="497" spans="1:16" x14ac:dyDescent="0.3">
      <c r="A497" t="s">
        <v>3289</v>
      </c>
      <c r="B497" s="3">
        <v>43710</v>
      </c>
      <c r="C497" t="s">
        <v>3290</v>
      </c>
      <c r="D497" t="s">
        <v>6170</v>
      </c>
      <c r="E497">
        <v>5</v>
      </c>
      <c r="F497" t="str">
        <f>VLOOKUP(Table1[[#This Row],[Customer ID]],Table2[#All],2,FALSE)</f>
        <v>Currey MacAllister</v>
      </c>
      <c r="G497">
        <f>VLOOKUP(Table1[[#This Row],[Customer ID]],Table2[#All],3,FALSE)</f>
        <v>0</v>
      </c>
      <c r="H497" t="str">
        <f>VLOOKUP(Table1[[#This Row],[Customer ID]],Table2[#All],4,FALSE)</f>
        <v>+1 (203) 490-3839</v>
      </c>
      <c r="I497" t="str">
        <f>VLOOKUP(Table1[[#This Row],[Customer ID]],Table2[#All],6,FALSE)</f>
        <v>Danbury</v>
      </c>
      <c r="J497" s="1" t="str">
        <f>VLOOKUP(Table1[[#This Row],[Customer ID]],Table2[#All],7,FALSE)</f>
        <v>United States</v>
      </c>
      <c r="K497" s="1" t="str">
        <f>VLOOKUP(Table1[[#This Row],[Customer ID]],Table2[#All],9,FALSE)</f>
        <v>Yes</v>
      </c>
      <c r="L497" t="str">
        <f>VLOOKUP(Table1[[#This Row],[Product ID]],Table3[#All],2,FALSE)</f>
        <v>Lib</v>
      </c>
      <c r="M497" t="str">
        <f>VLOOKUP(Table1[[#This Row],[Product ID]],Table3[#All],3,FALSE)</f>
        <v>L</v>
      </c>
      <c r="N497">
        <f>VLOOKUP(Table1[[#This Row],[Product ID]],Table3[#All],4,FALSE)</f>
        <v>1</v>
      </c>
      <c r="O497">
        <f>VLOOKUP(Table1[[#This Row],[Product ID]],Table3[#All],5,FALSE)</f>
        <v>15.85</v>
      </c>
      <c r="P497">
        <f>Table1[[#This Row],[Quantity]]*Table1[[#This Row],[Unit Price]]</f>
        <v>79.25</v>
      </c>
    </row>
    <row r="498" spans="1:16" x14ac:dyDescent="0.3">
      <c r="A498" t="s">
        <v>3294</v>
      </c>
      <c r="B498" s="3">
        <v>44438</v>
      </c>
      <c r="C498" t="s">
        <v>3295</v>
      </c>
      <c r="D498" t="s">
        <v>6153</v>
      </c>
      <c r="E498">
        <v>3</v>
      </c>
      <c r="F498" t="str">
        <f>VLOOKUP(Table1[[#This Row],[Customer ID]],Table2[#All],2,FALSE)</f>
        <v>Hamlen Pallister</v>
      </c>
      <c r="G498" t="str">
        <f>VLOOKUP(Table1[[#This Row],[Customer ID]],Table2[#All],3,FALSE)</f>
        <v>hpallisterds@ning.com</v>
      </c>
      <c r="H498" t="str">
        <f>VLOOKUP(Table1[[#This Row],[Customer ID]],Table2[#All],4,FALSE)</f>
        <v>+1 (850) 517-1353</v>
      </c>
      <c r="I498" t="str">
        <f>VLOOKUP(Table1[[#This Row],[Customer ID]],Table2[#All],6,FALSE)</f>
        <v>Pensacola</v>
      </c>
      <c r="J498" s="1" t="str">
        <f>VLOOKUP(Table1[[#This Row],[Customer ID]],Table2[#All],7,FALSE)</f>
        <v>United States</v>
      </c>
      <c r="K498" s="1" t="str">
        <f>VLOOKUP(Table1[[#This Row],[Customer ID]],Table2[#All],9,FALSE)</f>
        <v>No</v>
      </c>
      <c r="L498" t="str">
        <f>VLOOKUP(Table1[[#This Row],[Product ID]],Table3[#All],2,FALSE)</f>
        <v>Exc</v>
      </c>
      <c r="M498" t="str">
        <f>VLOOKUP(Table1[[#This Row],[Product ID]],Table3[#All],3,FALSE)</f>
        <v>D</v>
      </c>
      <c r="N498">
        <f>VLOOKUP(Table1[[#This Row],[Product ID]],Table3[#All],4,FALSE)</f>
        <v>0.2</v>
      </c>
      <c r="O498">
        <f>VLOOKUP(Table1[[#This Row],[Product ID]],Table3[#All],5,FALSE)</f>
        <v>3.645</v>
      </c>
      <c r="P498">
        <f>Table1[[#This Row],[Quantity]]*Table1[[#This Row],[Unit Price]]</f>
        <v>10.935</v>
      </c>
    </row>
    <row r="499" spans="1:16" x14ac:dyDescent="0.3">
      <c r="A499" t="s">
        <v>3300</v>
      </c>
      <c r="B499" s="3">
        <v>44351</v>
      </c>
      <c r="C499" t="s">
        <v>3301</v>
      </c>
      <c r="D499" t="s">
        <v>6147</v>
      </c>
      <c r="E499">
        <v>4</v>
      </c>
      <c r="F499" t="str">
        <f>VLOOKUP(Table1[[#This Row],[Customer ID]],Table2[#All],2,FALSE)</f>
        <v>Chantal Mersh</v>
      </c>
      <c r="G499" t="str">
        <f>VLOOKUP(Table1[[#This Row],[Customer ID]],Table2[#All],3,FALSE)</f>
        <v>cmershdt@drupal.org</v>
      </c>
      <c r="H499" t="str">
        <f>VLOOKUP(Table1[[#This Row],[Customer ID]],Table2[#All],4,FALSE)</f>
        <v>+353 (343) 889-4565</v>
      </c>
      <c r="I499" t="str">
        <f>VLOOKUP(Table1[[#This Row],[Customer ID]],Table2[#All],6,FALSE)</f>
        <v>Milltown</v>
      </c>
      <c r="J499" s="1" t="str">
        <f>VLOOKUP(Table1[[#This Row],[Customer ID]],Table2[#All],7,FALSE)</f>
        <v>Ireland</v>
      </c>
      <c r="K499" s="1" t="str">
        <f>VLOOKUP(Table1[[#This Row],[Customer ID]],Table2[#All],9,FALSE)</f>
        <v>No</v>
      </c>
      <c r="L499" t="str">
        <f>VLOOKUP(Table1[[#This Row],[Product ID]],Table3[#All],2,FALSE)</f>
        <v>Ara</v>
      </c>
      <c r="M499" t="str">
        <f>VLOOKUP(Table1[[#This Row],[Product ID]],Table3[#All],3,FALSE)</f>
        <v>D</v>
      </c>
      <c r="N499">
        <f>VLOOKUP(Table1[[#This Row],[Product ID]],Table3[#All],4,FALSE)</f>
        <v>1</v>
      </c>
      <c r="O499">
        <f>VLOOKUP(Table1[[#This Row],[Product ID]],Table3[#All],5,FALSE)</f>
        <v>9.9499999999999993</v>
      </c>
      <c r="P499">
        <f>Table1[[#This Row],[Quantity]]*Table1[[#This Row],[Unit Price]]</f>
        <v>39.799999999999997</v>
      </c>
    </row>
    <row r="500" spans="1:16" x14ac:dyDescent="0.3">
      <c r="A500" t="s">
        <v>3307</v>
      </c>
      <c r="B500" s="3">
        <v>44159</v>
      </c>
      <c r="C500" t="s">
        <v>3368</v>
      </c>
      <c r="D500" t="s">
        <v>6138</v>
      </c>
      <c r="E500">
        <v>5</v>
      </c>
      <c r="F500" t="str">
        <f>VLOOKUP(Table1[[#This Row],[Customer ID]],Table2[#All],2,FALSE)</f>
        <v>Marja Urion</v>
      </c>
      <c r="G500" t="str">
        <f>VLOOKUP(Table1[[#This Row],[Customer ID]],Table2[#All],3,FALSE)</f>
        <v>murione5@alexa.com</v>
      </c>
      <c r="H500" t="str">
        <f>VLOOKUP(Table1[[#This Row],[Customer ID]],Table2[#All],4,FALSE)</f>
        <v>+353 (715) 989-0283</v>
      </c>
      <c r="I500" t="str">
        <f>VLOOKUP(Table1[[#This Row],[Customer ID]],Table2[#All],6,FALSE)</f>
        <v>Virginia</v>
      </c>
      <c r="J500" s="1" t="str">
        <f>VLOOKUP(Table1[[#This Row],[Customer ID]],Table2[#All],7,FALSE)</f>
        <v>Ireland</v>
      </c>
      <c r="K500" s="1" t="str">
        <f>VLOOKUP(Table1[[#This Row],[Customer ID]],Table2[#All],9,FALSE)</f>
        <v>Yes</v>
      </c>
      <c r="L500" t="str">
        <f>VLOOKUP(Table1[[#This Row],[Product ID]],Table3[#All],2,FALSE)</f>
        <v>Rob</v>
      </c>
      <c r="M500" t="str">
        <f>VLOOKUP(Table1[[#This Row],[Product ID]],Table3[#All],3,FALSE)</f>
        <v>M</v>
      </c>
      <c r="N500">
        <f>VLOOKUP(Table1[[#This Row],[Product ID]],Table3[#All],4,FALSE)</f>
        <v>1</v>
      </c>
      <c r="O500">
        <f>VLOOKUP(Table1[[#This Row],[Product ID]],Table3[#All],5,FALSE)</f>
        <v>9.9499999999999993</v>
      </c>
      <c r="P500">
        <f>Table1[[#This Row],[Quantity]]*Table1[[#This Row],[Unit Price]]</f>
        <v>49.75</v>
      </c>
    </row>
    <row r="501" spans="1:16" x14ac:dyDescent="0.3">
      <c r="A501" t="s">
        <v>3313</v>
      </c>
      <c r="B501" s="3">
        <v>44003</v>
      </c>
      <c r="C501" t="s">
        <v>3314</v>
      </c>
      <c r="D501" t="s">
        <v>6163</v>
      </c>
      <c r="E501">
        <v>3</v>
      </c>
      <c r="F501" t="str">
        <f>VLOOKUP(Table1[[#This Row],[Customer ID]],Table2[#All],2,FALSE)</f>
        <v>Malynda Purbrick</v>
      </c>
      <c r="G501">
        <f>VLOOKUP(Table1[[#This Row],[Customer ID]],Table2[#All],3,FALSE)</f>
        <v>0</v>
      </c>
      <c r="H501" t="str">
        <f>VLOOKUP(Table1[[#This Row],[Customer ID]],Table2[#All],4,FALSE)</f>
        <v>+353 (160) 183-4278</v>
      </c>
      <c r="I501" t="str">
        <f>VLOOKUP(Table1[[#This Row],[Customer ID]],Table2[#All],6,FALSE)</f>
        <v>Balally</v>
      </c>
      <c r="J501" s="1" t="str">
        <f>VLOOKUP(Table1[[#This Row],[Customer ID]],Table2[#All],7,FALSE)</f>
        <v>Ireland</v>
      </c>
      <c r="K501" s="1" t="str">
        <f>VLOOKUP(Table1[[#This Row],[Customer ID]],Table2[#All],9,FALSE)</f>
        <v>Yes</v>
      </c>
      <c r="L501" t="str">
        <f>VLOOKUP(Table1[[#This Row],[Product ID]],Table3[#All],2,FALSE)</f>
        <v>Rob</v>
      </c>
      <c r="M501" t="str">
        <f>VLOOKUP(Table1[[#This Row],[Product ID]],Table3[#All],3,FALSE)</f>
        <v>D</v>
      </c>
      <c r="N501">
        <f>VLOOKUP(Table1[[#This Row],[Product ID]],Table3[#All],4,FALSE)</f>
        <v>0.2</v>
      </c>
      <c r="O501">
        <f>VLOOKUP(Table1[[#This Row],[Product ID]],Table3[#All],5,FALSE)</f>
        <v>2.6849999999999996</v>
      </c>
      <c r="P501">
        <f>Table1[[#This Row],[Quantity]]*Table1[[#This Row],[Unit Price]]</f>
        <v>8.0549999999999997</v>
      </c>
    </row>
    <row r="502" spans="1:16" x14ac:dyDescent="0.3">
      <c r="A502" t="s">
        <v>3318</v>
      </c>
      <c r="B502" s="3">
        <v>44025</v>
      </c>
      <c r="C502" t="s">
        <v>3319</v>
      </c>
      <c r="D502" t="s">
        <v>6179</v>
      </c>
      <c r="E502">
        <v>4</v>
      </c>
      <c r="F502" t="str">
        <f>VLOOKUP(Table1[[#This Row],[Customer ID]],Table2[#All],2,FALSE)</f>
        <v>Alf Housaman</v>
      </c>
      <c r="G502">
        <f>VLOOKUP(Table1[[#This Row],[Customer ID]],Table2[#All],3,FALSE)</f>
        <v>0</v>
      </c>
      <c r="H502" t="str">
        <f>VLOOKUP(Table1[[#This Row],[Customer ID]],Table2[#All],4,FALSE)</f>
        <v>+1 (616) 511-3898</v>
      </c>
      <c r="I502" t="str">
        <f>VLOOKUP(Table1[[#This Row],[Customer ID]],Table2[#All],6,FALSE)</f>
        <v>Grand Rapids</v>
      </c>
      <c r="J502" s="1" t="str">
        <f>VLOOKUP(Table1[[#This Row],[Customer ID]],Table2[#All],7,FALSE)</f>
        <v>United States</v>
      </c>
      <c r="K502" s="1" t="str">
        <f>VLOOKUP(Table1[[#This Row],[Customer ID]],Table2[#All],9,FALSE)</f>
        <v>No</v>
      </c>
      <c r="L502" t="str">
        <f>VLOOKUP(Table1[[#This Row],[Product ID]],Table3[#All],2,FALSE)</f>
        <v>Rob</v>
      </c>
      <c r="M502" t="str">
        <f>VLOOKUP(Table1[[#This Row],[Product ID]],Table3[#All],3,FALSE)</f>
        <v>L</v>
      </c>
      <c r="N502">
        <f>VLOOKUP(Table1[[#This Row],[Product ID]],Table3[#All],4,FALSE)</f>
        <v>1</v>
      </c>
      <c r="O502">
        <f>VLOOKUP(Table1[[#This Row],[Product ID]],Table3[#All],5,FALSE)</f>
        <v>11.95</v>
      </c>
      <c r="P502">
        <f>Table1[[#This Row],[Quantity]]*Table1[[#This Row],[Unit Price]]</f>
        <v>47.8</v>
      </c>
    </row>
    <row r="503" spans="1:16" x14ac:dyDescent="0.3">
      <c r="A503" t="s">
        <v>3323</v>
      </c>
      <c r="B503" s="3">
        <v>43467</v>
      </c>
      <c r="C503" t="s">
        <v>3324</v>
      </c>
      <c r="D503" t="s">
        <v>6174</v>
      </c>
      <c r="E503">
        <v>4</v>
      </c>
      <c r="F503" t="str">
        <f>VLOOKUP(Table1[[#This Row],[Customer ID]],Table2[#All],2,FALSE)</f>
        <v>Gladi Ducker</v>
      </c>
      <c r="G503" t="str">
        <f>VLOOKUP(Table1[[#This Row],[Customer ID]],Table2[#All],3,FALSE)</f>
        <v>gduckerdx@patch.com</v>
      </c>
      <c r="H503" t="str">
        <f>VLOOKUP(Table1[[#This Row],[Customer ID]],Table2[#All],4,FALSE)</f>
        <v>+44 (749) 987-9016</v>
      </c>
      <c r="I503" t="str">
        <f>VLOOKUP(Table1[[#This Row],[Customer ID]],Table2[#All],6,FALSE)</f>
        <v>Belfast</v>
      </c>
      <c r="J503" s="1" t="str">
        <f>VLOOKUP(Table1[[#This Row],[Customer ID]],Table2[#All],7,FALSE)</f>
        <v>United Kingdom</v>
      </c>
      <c r="K503" s="1" t="str">
        <f>VLOOKUP(Table1[[#This Row],[Customer ID]],Table2[#All],9,FALSE)</f>
        <v>No</v>
      </c>
      <c r="L503" t="str">
        <f>VLOOKUP(Table1[[#This Row],[Product ID]],Table3[#All],2,FALSE)</f>
        <v>Rob</v>
      </c>
      <c r="M503" t="str">
        <f>VLOOKUP(Table1[[#This Row],[Product ID]],Table3[#All],3,FALSE)</f>
        <v>M</v>
      </c>
      <c r="N503">
        <f>VLOOKUP(Table1[[#This Row],[Product ID]],Table3[#All],4,FALSE)</f>
        <v>0.2</v>
      </c>
      <c r="O503">
        <f>VLOOKUP(Table1[[#This Row],[Product ID]],Table3[#All],5,FALSE)</f>
        <v>2.9849999999999999</v>
      </c>
      <c r="P503">
        <f>Table1[[#This Row],[Quantity]]*Table1[[#This Row],[Unit Price]]</f>
        <v>11.94</v>
      </c>
    </row>
    <row r="504" spans="1:16" x14ac:dyDescent="0.3">
      <c r="A504" t="s">
        <v>3323</v>
      </c>
      <c r="B504" s="3">
        <v>43467</v>
      </c>
      <c r="C504" t="s">
        <v>3324</v>
      </c>
      <c r="D504" t="s">
        <v>6156</v>
      </c>
      <c r="E504">
        <v>4</v>
      </c>
      <c r="F504" t="str">
        <f>VLOOKUP(Table1[[#This Row],[Customer ID]],Table2[#All],2,FALSE)</f>
        <v>Gladi Ducker</v>
      </c>
      <c r="G504" t="str">
        <f>VLOOKUP(Table1[[#This Row],[Customer ID]],Table2[#All],3,FALSE)</f>
        <v>gduckerdx@patch.com</v>
      </c>
      <c r="H504" t="str">
        <f>VLOOKUP(Table1[[#This Row],[Customer ID]],Table2[#All],4,FALSE)</f>
        <v>+44 (749) 987-9016</v>
      </c>
      <c r="I504" t="str">
        <f>VLOOKUP(Table1[[#This Row],[Customer ID]],Table2[#All],6,FALSE)</f>
        <v>Belfast</v>
      </c>
      <c r="J504" s="1" t="str">
        <f>VLOOKUP(Table1[[#This Row],[Customer ID]],Table2[#All],7,FALSE)</f>
        <v>United Kingdom</v>
      </c>
      <c r="K504" s="1" t="str">
        <f>VLOOKUP(Table1[[#This Row],[Customer ID]],Table2[#All],9,FALSE)</f>
        <v>No</v>
      </c>
      <c r="L504" t="str">
        <f>VLOOKUP(Table1[[#This Row],[Product ID]],Table3[#All],2,FALSE)</f>
        <v>Exc</v>
      </c>
      <c r="M504" t="str">
        <f>VLOOKUP(Table1[[#This Row],[Product ID]],Table3[#All],3,FALSE)</f>
        <v>M</v>
      </c>
      <c r="N504">
        <f>VLOOKUP(Table1[[#This Row],[Product ID]],Table3[#All],4,FALSE)</f>
        <v>0.2</v>
      </c>
      <c r="O504">
        <f>VLOOKUP(Table1[[#This Row],[Product ID]],Table3[#All],5,FALSE)</f>
        <v>4.125</v>
      </c>
      <c r="P504">
        <f>Table1[[#This Row],[Quantity]]*Table1[[#This Row],[Unit Price]]</f>
        <v>16.5</v>
      </c>
    </row>
    <row r="505" spans="1:16" x14ac:dyDescent="0.3">
      <c r="A505" t="s">
        <v>3323</v>
      </c>
      <c r="B505" s="3">
        <v>43467</v>
      </c>
      <c r="C505" t="s">
        <v>3324</v>
      </c>
      <c r="D505" t="s">
        <v>6143</v>
      </c>
      <c r="E505">
        <v>4</v>
      </c>
      <c r="F505" t="str">
        <f>VLOOKUP(Table1[[#This Row],[Customer ID]],Table2[#All],2,FALSE)</f>
        <v>Gladi Ducker</v>
      </c>
      <c r="G505" t="str">
        <f>VLOOKUP(Table1[[#This Row],[Customer ID]],Table2[#All],3,FALSE)</f>
        <v>gduckerdx@patch.com</v>
      </c>
      <c r="H505" t="str">
        <f>VLOOKUP(Table1[[#This Row],[Customer ID]],Table2[#All],4,FALSE)</f>
        <v>+44 (749) 987-9016</v>
      </c>
      <c r="I505" t="str">
        <f>VLOOKUP(Table1[[#This Row],[Customer ID]],Table2[#All],6,FALSE)</f>
        <v>Belfast</v>
      </c>
      <c r="J505" s="1" t="str">
        <f>VLOOKUP(Table1[[#This Row],[Customer ID]],Table2[#All],7,FALSE)</f>
        <v>United Kingdom</v>
      </c>
      <c r="K505" s="1" t="str">
        <f>VLOOKUP(Table1[[#This Row],[Customer ID]],Table2[#All],9,FALSE)</f>
        <v>No</v>
      </c>
      <c r="L505" t="str">
        <f>VLOOKUP(Table1[[#This Row],[Product ID]],Table3[#All],2,FALSE)</f>
        <v>Lib</v>
      </c>
      <c r="M505" t="str">
        <f>VLOOKUP(Table1[[#This Row],[Product ID]],Table3[#All],3,FALSE)</f>
        <v>D</v>
      </c>
      <c r="N505">
        <f>VLOOKUP(Table1[[#This Row],[Product ID]],Table3[#All],4,FALSE)</f>
        <v>1</v>
      </c>
      <c r="O505">
        <f>VLOOKUP(Table1[[#This Row],[Product ID]],Table3[#All],5,FALSE)</f>
        <v>12.95</v>
      </c>
      <c r="P505">
        <f>Table1[[#This Row],[Quantity]]*Table1[[#This Row],[Unit Price]]</f>
        <v>51.8</v>
      </c>
    </row>
    <row r="506" spans="1:16" x14ac:dyDescent="0.3">
      <c r="A506" t="s">
        <v>3323</v>
      </c>
      <c r="B506" s="3">
        <v>43467</v>
      </c>
      <c r="C506" t="s">
        <v>3324</v>
      </c>
      <c r="D506" t="s">
        <v>6145</v>
      </c>
      <c r="E506">
        <v>3</v>
      </c>
      <c r="F506" t="str">
        <f>VLOOKUP(Table1[[#This Row],[Customer ID]],Table2[#All],2,FALSE)</f>
        <v>Gladi Ducker</v>
      </c>
      <c r="G506" t="str">
        <f>VLOOKUP(Table1[[#This Row],[Customer ID]],Table2[#All],3,FALSE)</f>
        <v>gduckerdx@patch.com</v>
      </c>
      <c r="H506" t="str">
        <f>VLOOKUP(Table1[[#This Row],[Customer ID]],Table2[#All],4,FALSE)</f>
        <v>+44 (749) 987-9016</v>
      </c>
      <c r="I506" t="str">
        <f>VLOOKUP(Table1[[#This Row],[Customer ID]],Table2[#All],6,FALSE)</f>
        <v>Belfast</v>
      </c>
      <c r="J506" s="1" t="str">
        <f>VLOOKUP(Table1[[#This Row],[Customer ID]],Table2[#All],7,FALSE)</f>
        <v>United Kingdom</v>
      </c>
      <c r="K506" s="1" t="str">
        <f>VLOOKUP(Table1[[#This Row],[Customer ID]],Table2[#All],9,FALSE)</f>
        <v>No</v>
      </c>
      <c r="L506" t="str">
        <f>VLOOKUP(Table1[[#This Row],[Product ID]],Table3[#All],2,FALSE)</f>
        <v>Lib</v>
      </c>
      <c r="M506" t="str">
        <f>VLOOKUP(Table1[[#This Row],[Product ID]],Table3[#All],3,FALSE)</f>
        <v>L</v>
      </c>
      <c r="N506">
        <f>VLOOKUP(Table1[[#This Row],[Product ID]],Table3[#All],4,FALSE)</f>
        <v>0.2</v>
      </c>
      <c r="O506">
        <f>VLOOKUP(Table1[[#This Row],[Product ID]],Table3[#All],5,FALSE)</f>
        <v>4.7549999999999999</v>
      </c>
      <c r="P506">
        <f>Table1[[#This Row],[Quantity]]*Table1[[#This Row],[Unit Price]]</f>
        <v>14.265000000000001</v>
      </c>
    </row>
    <row r="507" spans="1:16" x14ac:dyDescent="0.3">
      <c r="A507" t="s">
        <v>3343</v>
      </c>
      <c r="B507" s="3">
        <v>44609</v>
      </c>
      <c r="C507" t="s">
        <v>3344</v>
      </c>
      <c r="D507" t="s">
        <v>6159</v>
      </c>
      <c r="E507">
        <v>6</v>
      </c>
      <c r="F507" t="str">
        <f>VLOOKUP(Table1[[#This Row],[Customer ID]],Table2[#All],2,FALSE)</f>
        <v>Wain Stearley</v>
      </c>
      <c r="G507" t="str">
        <f>VLOOKUP(Table1[[#This Row],[Customer ID]],Table2[#All],3,FALSE)</f>
        <v>wstearleye1@census.gov</v>
      </c>
      <c r="H507" t="str">
        <f>VLOOKUP(Table1[[#This Row],[Customer ID]],Table2[#All],4,FALSE)</f>
        <v>+1 (336) 213-3687</v>
      </c>
      <c r="I507" t="str">
        <f>VLOOKUP(Table1[[#This Row],[Customer ID]],Table2[#All],6,FALSE)</f>
        <v>High Point</v>
      </c>
      <c r="J507" s="1" t="str">
        <f>VLOOKUP(Table1[[#This Row],[Customer ID]],Table2[#All],7,FALSE)</f>
        <v>United States</v>
      </c>
      <c r="K507" s="1" t="str">
        <f>VLOOKUP(Table1[[#This Row],[Customer ID]],Table2[#All],9,FALSE)</f>
        <v>No</v>
      </c>
      <c r="L507" t="str">
        <f>VLOOKUP(Table1[[#This Row],[Product ID]],Table3[#All],2,FALSE)</f>
        <v>Lib</v>
      </c>
      <c r="M507" t="str">
        <f>VLOOKUP(Table1[[#This Row],[Product ID]],Table3[#All],3,FALSE)</f>
        <v>M</v>
      </c>
      <c r="N507">
        <f>VLOOKUP(Table1[[#This Row],[Product ID]],Table3[#All],4,FALSE)</f>
        <v>0.2</v>
      </c>
      <c r="O507">
        <f>VLOOKUP(Table1[[#This Row],[Product ID]],Table3[#All],5,FALSE)</f>
        <v>4.3650000000000002</v>
      </c>
      <c r="P507">
        <f>Table1[[#This Row],[Quantity]]*Table1[[#This Row],[Unit Price]]</f>
        <v>26.19</v>
      </c>
    </row>
    <row r="508" spans="1:16" x14ac:dyDescent="0.3">
      <c r="A508" t="s">
        <v>3349</v>
      </c>
      <c r="B508" s="3">
        <v>44184</v>
      </c>
      <c r="C508" t="s">
        <v>3350</v>
      </c>
      <c r="D508" t="s">
        <v>6140</v>
      </c>
      <c r="E508">
        <v>2</v>
      </c>
      <c r="F508" t="str">
        <f>VLOOKUP(Table1[[#This Row],[Customer ID]],Table2[#All],2,FALSE)</f>
        <v>Diane-marie Wincer</v>
      </c>
      <c r="G508" t="str">
        <f>VLOOKUP(Table1[[#This Row],[Customer ID]],Table2[#All],3,FALSE)</f>
        <v>dwincere2@marriott.com</v>
      </c>
      <c r="H508" t="str">
        <f>VLOOKUP(Table1[[#This Row],[Customer ID]],Table2[#All],4,FALSE)</f>
        <v>+1 (915) 676-6367</v>
      </c>
      <c r="I508" t="str">
        <f>VLOOKUP(Table1[[#This Row],[Customer ID]],Table2[#All],6,FALSE)</f>
        <v>El Paso</v>
      </c>
      <c r="J508" s="1" t="str">
        <f>VLOOKUP(Table1[[#This Row],[Customer ID]],Table2[#All],7,FALSE)</f>
        <v>United States</v>
      </c>
      <c r="K508" s="1" t="str">
        <f>VLOOKUP(Table1[[#This Row],[Customer ID]],Table2[#All],9,FALSE)</f>
        <v>Yes</v>
      </c>
      <c r="L508" t="str">
        <f>VLOOKUP(Table1[[#This Row],[Product ID]],Table3[#All],2,FALSE)</f>
        <v>Ara</v>
      </c>
      <c r="M508" t="str">
        <f>VLOOKUP(Table1[[#This Row],[Product ID]],Table3[#All],3,FALSE)</f>
        <v>L</v>
      </c>
      <c r="N508">
        <f>VLOOKUP(Table1[[#This Row],[Product ID]],Table3[#All],4,FALSE)</f>
        <v>1</v>
      </c>
      <c r="O508">
        <f>VLOOKUP(Table1[[#This Row],[Product ID]],Table3[#All],5,FALSE)</f>
        <v>12.95</v>
      </c>
      <c r="P508">
        <f>Table1[[#This Row],[Quantity]]*Table1[[#This Row],[Unit Price]]</f>
        <v>25.9</v>
      </c>
    </row>
    <row r="509" spans="1:16" x14ac:dyDescent="0.3">
      <c r="A509" t="s">
        <v>3355</v>
      </c>
      <c r="B509" s="3">
        <v>43516</v>
      </c>
      <c r="C509" t="s">
        <v>3356</v>
      </c>
      <c r="D509" t="s">
        <v>6182</v>
      </c>
      <c r="E509">
        <v>3</v>
      </c>
      <c r="F509" t="str">
        <f>VLOOKUP(Table1[[#This Row],[Customer ID]],Table2[#All],2,FALSE)</f>
        <v>Perry Lyfield</v>
      </c>
      <c r="G509" t="str">
        <f>VLOOKUP(Table1[[#This Row],[Customer ID]],Table2[#All],3,FALSE)</f>
        <v>plyfielde3@baidu.com</v>
      </c>
      <c r="H509" t="str">
        <f>VLOOKUP(Table1[[#This Row],[Customer ID]],Table2[#All],4,FALSE)</f>
        <v>+1 (216) 614-9325</v>
      </c>
      <c r="I509" t="str">
        <f>VLOOKUP(Table1[[#This Row],[Customer ID]],Table2[#All],6,FALSE)</f>
        <v>Cleveland</v>
      </c>
      <c r="J509" s="1" t="str">
        <f>VLOOKUP(Table1[[#This Row],[Customer ID]],Table2[#All],7,FALSE)</f>
        <v>United States</v>
      </c>
      <c r="K509" s="1" t="str">
        <f>VLOOKUP(Table1[[#This Row],[Customer ID]],Table2[#All],9,FALSE)</f>
        <v>Yes</v>
      </c>
      <c r="L509" t="str">
        <f>VLOOKUP(Table1[[#This Row],[Product ID]],Table3[#All],2,FALSE)</f>
        <v>Ara</v>
      </c>
      <c r="M509" t="str">
        <f>VLOOKUP(Table1[[#This Row],[Product ID]],Table3[#All],3,FALSE)</f>
        <v>L</v>
      </c>
      <c r="N509">
        <f>VLOOKUP(Table1[[#This Row],[Product ID]],Table3[#All],4,FALSE)</f>
        <v>2.5</v>
      </c>
      <c r="O509">
        <f>VLOOKUP(Table1[[#This Row],[Product ID]],Table3[#All],5,FALSE)</f>
        <v>29.784999999999997</v>
      </c>
      <c r="P509">
        <f>Table1[[#This Row],[Quantity]]*Table1[[#This Row],[Unit Price]]</f>
        <v>89.35499999999999</v>
      </c>
    </row>
    <row r="510" spans="1:16" x14ac:dyDescent="0.3">
      <c r="A510" t="s">
        <v>3361</v>
      </c>
      <c r="B510" s="3">
        <v>44210</v>
      </c>
      <c r="C510" t="s">
        <v>3362</v>
      </c>
      <c r="D510" t="s">
        <v>6169</v>
      </c>
      <c r="E510">
        <v>6</v>
      </c>
      <c r="F510" t="str">
        <f>VLOOKUP(Table1[[#This Row],[Customer ID]],Table2[#All],2,FALSE)</f>
        <v>Heall Perris</v>
      </c>
      <c r="G510" t="str">
        <f>VLOOKUP(Table1[[#This Row],[Customer ID]],Table2[#All],3,FALSE)</f>
        <v>hperrise4@studiopress.com</v>
      </c>
      <c r="H510" t="str">
        <f>VLOOKUP(Table1[[#This Row],[Customer ID]],Table2[#All],4,FALSE)</f>
        <v>+353 (954) 293-8675</v>
      </c>
      <c r="I510" t="str">
        <f>VLOOKUP(Table1[[#This Row],[Customer ID]],Table2[#All],6,FALSE)</f>
        <v>Ballymahon</v>
      </c>
      <c r="J510" s="1" t="str">
        <f>VLOOKUP(Table1[[#This Row],[Customer ID]],Table2[#All],7,FALSE)</f>
        <v>Ireland</v>
      </c>
      <c r="K510" s="1" t="str">
        <f>VLOOKUP(Table1[[#This Row],[Customer ID]],Table2[#All],9,FALSE)</f>
        <v>No</v>
      </c>
      <c r="L510" t="str">
        <f>VLOOKUP(Table1[[#This Row],[Product ID]],Table3[#All],2,FALSE)</f>
        <v>Lib</v>
      </c>
      <c r="M510" t="str">
        <f>VLOOKUP(Table1[[#This Row],[Product ID]],Table3[#All],3,FALSE)</f>
        <v>D</v>
      </c>
      <c r="N510">
        <f>VLOOKUP(Table1[[#This Row],[Product ID]],Table3[#All],4,FALSE)</f>
        <v>0.5</v>
      </c>
      <c r="O510">
        <f>VLOOKUP(Table1[[#This Row],[Product ID]],Table3[#All],5,FALSE)</f>
        <v>7.77</v>
      </c>
      <c r="P510">
        <f>Table1[[#This Row],[Quantity]]*Table1[[#This Row],[Unit Price]]</f>
        <v>46.62</v>
      </c>
    </row>
    <row r="511" spans="1:16" x14ac:dyDescent="0.3">
      <c r="A511" t="s">
        <v>3367</v>
      </c>
      <c r="B511" s="3">
        <v>43785</v>
      </c>
      <c r="C511" t="s">
        <v>3368</v>
      </c>
      <c r="D511" t="s">
        <v>6147</v>
      </c>
      <c r="E511">
        <v>3</v>
      </c>
      <c r="F511" t="str">
        <f>VLOOKUP(Table1[[#This Row],[Customer ID]],Table2[#All],2,FALSE)</f>
        <v>Marja Urion</v>
      </c>
      <c r="G511" t="str">
        <f>VLOOKUP(Table1[[#This Row],[Customer ID]],Table2[#All],3,FALSE)</f>
        <v>murione5@alexa.com</v>
      </c>
      <c r="H511" t="str">
        <f>VLOOKUP(Table1[[#This Row],[Customer ID]],Table2[#All],4,FALSE)</f>
        <v>+353 (715) 989-0283</v>
      </c>
      <c r="I511" t="str">
        <f>VLOOKUP(Table1[[#This Row],[Customer ID]],Table2[#All],6,FALSE)</f>
        <v>Virginia</v>
      </c>
      <c r="J511" s="1" t="str">
        <f>VLOOKUP(Table1[[#This Row],[Customer ID]],Table2[#All],7,FALSE)</f>
        <v>Ireland</v>
      </c>
      <c r="K511" s="1" t="str">
        <f>VLOOKUP(Table1[[#This Row],[Customer ID]],Table2[#All],9,FALSE)</f>
        <v>Yes</v>
      </c>
      <c r="L511" t="str">
        <f>VLOOKUP(Table1[[#This Row],[Product ID]],Table3[#All],2,FALSE)</f>
        <v>Ara</v>
      </c>
      <c r="M511" t="str">
        <f>VLOOKUP(Table1[[#This Row],[Product ID]],Table3[#All],3,FALSE)</f>
        <v>D</v>
      </c>
      <c r="N511">
        <f>VLOOKUP(Table1[[#This Row],[Product ID]],Table3[#All],4,FALSE)</f>
        <v>1</v>
      </c>
      <c r="O511">
        <f>VLOOKUP(Table1[[#This Row],[Product ID]],Table3[#All],5,FALSE)</f>
        <v>9.9499999999999993</v>
      </c>
      <c r="P511">
        <f>Table1[[#This Row],[Quantity]]*Table1[[#This Row],[Unit Price]]</f>
        <v>29.849999999999998</v>
      </c>
    </row>
    <row r="512" spans="1:16" x14ac:dyDescent="0.3">
      <c r="A512" t="s">
        <v>3373</v>
      </c>
      <c r="B512" s="3">
        <v>43803</v>
      </c>
      <c r="C512" t="s">
        <v>3374</v>
      </c>
      <c r="D512" t="s">
        <v>6178</v>
      </c>
      <c r="E512">
        <v>3</v>
      </c>
      <c r="F512" t="str">
        <f>VLOOKUP(Table1[[#This Row],[Customer ID]],Table2[#All],2,FALSE)</f>
        <v>Camellia Kid</v>
      </c>
      <c r="G512" t="str">
        <f>VLOOKUP(Table1[[#This Row],[Customer ID]],Table2[#All],3,FALSE)</f>
        <v>ckide6@narod.ru</v>
      </c>
      <c r="H512" t="str">
        <f>VLOOKUP(Table1[[#This Row],[Customer ID]],Table2[#All],4,FALSE)</f>
        <v>+353 (866) 707-2603</v>
      </c>
      <c r="I512" t="str">
        <f>VLOOKUP(Table1[[#This Row],[Customer ID]],Table2[#All],6,FALSE)</f>
        <v>Whitegate</v>
      </c>
      <c r="J512" s="1" t="str">
        <f>VLOOKUP(Table1[[#This Row],[Customer ID]],Table2[#All],7,FALSE)</f>
        <v>Ireland</v>
      </c>
      <c r="K512" s="1" t="str">
        <f>VLOOKUP(Table1[[#This Row],[Customer ID]],Table2[#All],9,FALSE)</f>
        <v>Yes</v>
      </c>
      <c r="L512" t="str">
        <f>VLOOKUP(Table1[[#This Row],[Product ID]],Table3[#All],2,FALSE)</f>
        <v>Rob</v>
      </c>
      <c r="M512" t="str">
        <f>VLOOKUP(Table1[[#This Row],[Product ID]],Table3[#All],3,FALSE)</f>
        <v>L</v>
      </c>
      <c r="N512">
        <f>VLOOKUP(Table1[[#This Row],[Product ID]],Table3[#All],4,FALSE)</f>
        <v>0.2</v>
      </c>
      <c r="O512">
        <f>VLOOKUP(Table1[[#This Row],[Product ID]],Table3[#All],5,FALSE)</f>
        <v>3.5849999999999995</v>
      </c>
      <c r="P512">
        <f>Table1[[#This Row],[Quantity]]*Table1[[#This Row],[Unit Price]]</f>
        <v>10.754999999999999</v>
      </c>
    </row>
    <row r="513" spans="1:16" x14ac:dyDescent="0.3">
      <c r="A513" t="s">
        <v>3379</v>
      </c>
      <c r="B513" s="3">
        <v>44043</v>
      </c>
      <c r="C513" t="s">
        <v>3380</v>
      </c>
      <c r="D513" t="s">
        <v>6152</v>
      </c>
      <c r="E513">
        <v>4</v>
      </c>
      <c r="F513" t="str">
        <f>VLOOKUP(Table1[[#This Row],[Customer ID]],Table2[#All],2,FALSE)</f>
        <v>Carolann Beine</v>
      </c>
      <c r="G513" t="str">
        <f>VLOOKUP(Table1[[#This Row],[Customer ID]],Table2[#All],3,FALSE)</f>
        <v>cbeinee7@xinhuanet.com</v>
      </c>
      <c r="H513" t="str">
        <f>VLOOKUP(Table1[[#This Row],[Customer ID]],Table2[#All],4,FALSE)</f>
        <v>+1 (205) 468-0236</v>
      </c>
      <c r="I513" t="str">
        <f>VLOOKUP(Table1[[#This Row],[Customer ID]],Table2[#All],6,FALSE)</f>
        <v>Birmingham</v>
      </c>
      <c r="J513" s="1" t="str">
        <f>VLOOKUP(Table1[[#This Row],[Customer ID]],Table2[#All],7,FALSE)</f>
        <v>United States</v>
      </c>
      <c r="K513" s="1" t="str">
        <f>VLOOKUP(Table1[[#This Row],[Customer ID]],Table2[#All],9,FALSE)</f>
        <v>Yes</v>
      </c>
      <c r="L513" t="str">
        <f>VLOOKUP(Table1[[#This Row],[Product ID]],Table3[#All],2,FALSE)</f>
        <v>Ara</v>
      </c>
      <c r="M513" t="str">
        <f>VLOOKUP(Table1[[#This Row],[Product ID]],Table3[#All],3,FALSE)</f>
        <v>M</v>
      </c>
      <c r="N513">
        <f>VLOOKUP(Table1[[#This Row],[Product ID]],Table3[#All],4,FALSE)</f>
        <v>0.2</v>
      </c>
      <c r="O513">
        <f>VLOOKUP(Table1[[#This Row],[Product ID]],Table3[#All],5,FALSE)</f>
        <v>3.375</v>
      </c>
      <c r="P513">
        <f>Table1[[#This Row],[Quantity]]*Table1[[#This Row],[Unit Price]]</f>
        <v>13.5</v>
      </c>
    </row>
    <row r="514" spans="1:16" x14ac:dyDescent="0.3">
      <c r="A514" t="s">
        <v>3385</v>
      </c>
      <c r="B514" s="3">
        <v>43535</v>
      </c>
      <c r="C514" t="s">
        <v>3386</v>
      </c>
      <c r="D514" t="s">
        <v>6170</v>
      </c>
      <c r="E514">
        <v>3</v>
      </c>
      <c r="F514" t="str">
        <f>VLOOKUP(Table1[[#This Row],[Customer ID]],Table2[#All],2,FALSE)</f>
        <v>Celia Bakeup</v>
      </c>
      <c r="G514" t="str">
        <f>VLOOKUP(Table1[[#This Row],[Customer ID]],Table2[#All],3,FALSE)</f>
        <v>cbakeupe8@globo.com</v>
      </c>
      <c r="H514" t="str">
        <f>VLOOKUP(Table1[[#This Row],[Customer ID]],Table2[#All],4,FALSE)</f>
        <v>+1 (320) 375-8504</v>
      </c>
      <c r="I514" t="str">
        <f>VLOOKUP(Table1[[#This Row],[Customer ID]],Table2[#All],6,FALSE)</f>
        <v>Saint Cloud</v>
      </c>
      <c r="J514" s="1" t="str">
        <f>VLOOKUP(Table1[[#This Row],[Customer ID]],Table2[#All],7,FALSE)</f>
        <v>United States</v>
      </c>
      <c r="K514" s="1" t="str">
        <f>VLOOKUP(Table1[[#This Row],[Customer ID]],Table2[#All],9,FALSE)</f>
        <v>No</v>
      </c>
      <c r="L514" t="str">
        <f>VLOOKUP(Table1[[#This Row],[Product ID]],Table3[#All],2,FALSE)</f>
        <v>Lib</v>
      </c>
      <c r="M514" t="str">
        <f>VLOOKUP(Table1[[#This Row],[Product ID]],Table3[#All],3,FALSE)</f>
        <v>L</v>
      </c>
      <c r="N514">
        <f>VLOOKUP(Table1[[#This Row],[Product ID]],Table3[#All],4,FALSE)</f>
        <v>1</v>
      </c>
      <c r="O514">
        <f>VLOOKUP(Table1[[#This Row],[Product ID]],Table3[#All],5,FALSE)</f>
        <v>15.85</v>
      </c>
      <c r="P514">
        <f>Table1[[#This Row],[Quantity]]*Table1[[#This Row],[Unit Price]]</f>
        <v>47.55</v>
      </c>
    </row>
    <row r="515" spans="1:16" x14ac:dyDescent="0.3">
      <c r="A515" t="s">
        <v>3391</v>
      </c>
      <c r="B515" s="3">
        <v>44691</v>
      </c>
      <c r="C515" t="s">
        <v>3392</v>
      </c>
      <c r="D515" t="s">
        <v>6170</v>
      </c>
      <c r="E515">
        <v>5</v>
      </c>
      <c r="F515" t="str">
        <f>VLOOKUP(Table1[[#This Row],[Customer ID]],Table2[#All],2,FALSE)</f>
        <v>Nataniel Helkin</v>
      </c>
      <c r="G515" t="str">
        <f>VLOOKUP(Table1[[#This Row],[Customer ID]],Table2[#All],3,FALSE)</f>
        <v>nhelkine9@example.com</v>
      </c>
      <c r="H515">
        <f>VLOOKUP(Table1[[#This Row],[Customer ID]],Table2[#All],4,FALSE)</f>
        <v>0</v>
      </c>
      <c r="I515" t="str">
        <f>VLOOKUP(Table1[[#This Row],[Customer ID]],Table2[#All],6,FALSE)</f>
        <v>Philadelphia</v>
      </c>
      <c r="J515" s="1" t="str">
        <f>VLOOKUP(Table1[[#This Row],[Customer ID]],Table2[#All],7,FALSE)</f>
        <v>United States</v>
      </c>
      <c r="K515" s="1" t="str">
        <f>VLOOKUP(Table1[[#This Row],[Customer ID]],Table2[#All],9,FALSE)</f>
        <v>No</v>
      </c>
      <c r="L515" t="str">
        <f>VLOOKUP(Table1[[#This Row],[Product ID]],Table3[#All],2,FALSE)</f>
        <v>Lib</v>
      </c>
      <c r="M515" t="str">
        <f>VLOOKUP(Table1[[#This Row],[Product ID]],Table3[#All],3,FALSE)</f>
        <v>L</v>
      </c>
      <c r="N515">
        <f>VLOOKUP(Table1[[#This Row],[Product ID]],Table3[#All],4,FALSE)</f>
        <v>1</v>
      </c>
      <c r="O515">
        <f>VLOOKUP(Table1[[#This Row],[Product ID]],Table3[#All],5,FALSE)</f>
        <v>15.85</v>
      </c>
      <c r="P515">
        <f>Table1[[#This Row],[Quantity]]*Table1[[#This Row],[Unit Price]]</f>
        <v>79.25</v>
      </c>
    </row>
    <row r="516" spans="1:16" x14ac:dyDescent="0.3">
      <c r="A516" t="s">
        <v>3396</v>
      </c>
      <c r="B516" s="3">
        <v>44555</v>
      </c>
      <c r="C516" t="s">
        <v>3397</v>
      </c>
      <c r="D516" t="s">
        <v>6159</v>
      </c>
      <c r="E516">
        <v>6</v>
      </c>
      <c r="F516" t="str">
        <f>VLOOKUP(Table1[[#This Row],[Customer ID]],Table2[#All],2,FALSE)</f>
        <v>Pippo Witherington</v>
      </c>
      <c r="G516" t="str">
        <f>VLOOKUP(Table1[[#This Row],[Customer ID]],Table2[#All],3,FALSE)</f>
        <v>pwitheringtonea@networkadvertising.org</v>
      </c>
      <c r="H516" t="str">
        <f>VLOOKUP(Table1[[#This Row],[Customer ID]],Table2[#All],4,FALSE)</f>
        <v>+1 (810) 202-8870</v>
      </c>
      <c r="I516" t="str">
        <f>VLOOKUP(Table1[[#This Row],[Customer ID]],Table2[#All],6,FALSE)</f>
        <v>Detroit</v>
      </c>
      <c r="J516" s="1" t="str">
        <f>VLOOKUP(Table1[[#This Row],[Customer ID]],Table2[#All],7,FALSE)</f>
        <v>United States</v>
      </c>
      <c r="K516" s="1" t="str">
        <f>VLOOKUP(Table1[[#This Row],[Customer ID]],Table2[#All],9,FALSE)</f>
        <v>Yes</v>
      </c>
      <c r="L516" t="str">
        <f>VLOOKUP(Table1[[#This Row],[Product ID]],Table3[#All],2,FALSE)</f>
        <v>Lib</v>
      </c>
      <c r="M516" t="str">
        <f>VLOOKUP(Table1[[#This Row],[Product ID]],Table3[#All],3,FALSE)</f>
        <v>M</v>
      </c>
      <c r="N516">
        <f>VLOOKUP(Table1[[#This Row],[Product ID]],Table3[#All],4,FALSE)</f>
        <v>0.2</v>
      </c>
      <c r="O516">
        <f>VLOOKUP(Table1[[#This Row],[Product ID]],Table3[#All],5,FALSE)</f>
        <v>4.3650000000000002</v>
      </c>
      <c r="P516">
        <f>Table1[[#This Row],[Quantity]]*Table1[[#This Row],[Unit Price]]</f>
        <v>26.19</v>
      </c>
    </row>
    <row r="517" spans="1:16" x14ac:dyDescent="0.3">
      <c r="A517" t="s">
        <v>3402</v>
      </c>
      <c r="B517" s="3">
        <v>44673</v>
      </c>
      <c r="C517" t="s">
        <v>3403</v>
      </c>
      <c r="D517" t="s">
        <v>6173</v>
      </c>
      <c r="E517">
        <v>3</v>
      </c>
      <c r="F517" t="str">
        <f>VLOOKUP(Table1[[#This Row],[Customer ID]],Table2[#All],2,FALSE)</f>
        <v>Tildie Tilzey</v>
      </c>
      <c r="G517" t="str">
        <f>VLOOKUP(Table1[[#This Row],[Customer ID]],Table2[#All],3,FALSE)</f>
        <v>ttilzeyeb@hostgator.com</v>
      </c>
      <c r="H517" t="str">
        <f>VLOOKUP(Table1[[#This Row],[Customer ID]],Table2[#All],4,FALSE)</f>
        <v>+1 (314) 876-7205</v>
      </c>
      <c r="I517" t="str">
        <f>VLOOKUP(Table1[[#This Row],[Customer ID]],Table2[#All],6,FALSE)</f>
        <v>Saint Louis</v>
      </c>
      <c r="J517" s="1" t="str">
        <f>VLOOKUP(Table1[[#This Row],[Customer ID]],Table2[#All],7,FALSE)</f>
        <v>United States</v>
      </c>
      <c r="K517" s="1" t="str">
        <f>VLOOKUP(Table1[[#This Row],[Customer ID]],Table2[#All],9,FALSE)</f>
        <v>No</v>
      </c>
      <c r="L517" t="str">
        <f>VLOOKUP(Table1[[#This Row],[Product ID]],Table3[#All],2,FALSE)</f>
        <v>Rob</v>
      </c>
      <c r="M517" t="str">
        <f>VLOOKUP(Table1[[#This Row],[Product ID]],Table3[#All],3,FALSE)</f>
        <v>L</v>
      </c>
      <c r="N517">
        <f>VLOOKUP(Table1[[#This Row],[Product ID]],Table3[#All],4,FALSE)</f>
        <v>0.5</v>
      </c>
      <c r="O517">
        <f>VLOOKUP(Table1[[#This Row],[Product ID]],Table3[#All],5,FALSE)</f>
        <v>7.169999999999999</v>
      </c>
      <c r="P517">
        <f>Table1[[#This Row],[Quantity]]*Table1[[#This Row],[Unit Price]]</f>
        <v>21.509999999999998</v>
      </c>
    </row>
    <row r="518" spans="1:16" x14ac:dyDescent="0.3">
      <c r="A518" t="s">
        <v>3408</v>
      </c>
      <c r="B518" s="3">
        <v>44723</v>
      </c>
      <c r="C518" t="s">
        <v>3409</v>
      </c>
      <c r="D518" t="s">
        <v>6149</v>
      </c>
      <c r="E518">
        <v>5</v>
      </c>
      <c r="F518" t="str">
        <f>VLOOKUP(Table1[[#This Row],[Customer ID]],Table2[#All],2,FALSE)</f>
        <v>Cindra Burling</v>
      </c>
      <c r="G518">
        <f>VLOOKUP(Table1[[#This Row],[Customer ID]],Table2[#All],3,FALSE)</f>
        <v>0</v>
      </c>
      <c r="H518" t="str">
        <f>VLOOKUP(Table1[[#This Row],[Customer ID]],Table2[#All],4,FALSE)</f>
        <v>+1 (518) 562-5402</v>
      </c>
      <c r="I518" t="str">
        <f>VLOOKUP(Table1[[#This Row],[Customer ID]],Table2[#All],6,FALSE)</f>
        <v>Schenectady</v>
      </c>
      <c r="J518" s="1" t="str">
        <f>VLOOKUP(Table1[[#This Row],[Customer ID]],Table2[#All],7,FALSE)</f>
        <v>United States</v>
      </c>
      <c r="K518" s="1" t="str">
        <f>VLOOKUP(Table1[[#This Row],[Customer ID]],Table2[#All],9,FALSE)</f>
        <v>Yes</v>
      </c>
      <c r="L518" t="str">
        <f>VLOOKUP(Table1[[#This Row],[Product ID]],Table3[#All],2,FALSE)</f>
        <v>Rob</v>
      </c>
      <c r="M518" t="str">
        <f>VLOOKUP(Table1[[#This Row],[Product ID]],Table3[#All],3,FALSE)</f>
        <v>D</v>
      </c>
      <c r="N518">
        <f>VLOOKUP(Table1[[#This Row],[Product ID]],Table3[#All],4,FALSE)</f>
        <v>2.5</v>
      </c>
      <c r="O518">
        <f>VLOOKUP(Table1[[#This Row],[Product ID]],Table3[#All],5,FALSE)</f>
        <v>20.584999999999997</v>
      </c>
      <c r="P518">
        <f>Table1[[#This Row],[Quantity]]*Table1[[#This Row],[Unit Price]]</f>
        <v>102.92499999999998</v>
      </c>
    </row>
    <row r="519" spans="1:16" x14ac:dyDescent="0.3">
      <c r="A519" t="s">
        <v>3413</v>
      </c>
      <c r="B519" s="3">
        <v>44678</v>
      </c>
      <c r="C519" t="s">
        <v>3414</v>
      </c>
      <c r="D519" t="s">
        <v>6150</v>
      </c>
      <c r="E519">
        <v>2</v>
      </c>
      <c r="F519" t="str">
        <f>VLOOKUP(Table1[[#This Row],[Customer ID]],Table2[#All],2,FALSE)</f>
        <v>Channa Belamy</v>
      </c>
      <c r="G519">
        <f>VLOOKUP(Table1[[#This Row],[Customer ID]],Table2[#All],3,FALSE)</f>
        <v>0</v>
      </c>
      <c r="H519" t="str">
        <f>VLOOKUP(Table1[[#This Row],[Customer ID]],Table2[#All],4,FALSE)</f>
        <v>+1 (863) 303-5561</v>
      </c>
      <c r="I519" t="str">
        <f>VLOOKUP(Table1[[#This Row],[Customer ID]],Table2[#All],6,FALSE)</f>
        <v>Lakeland</v>
      </c>
      <c r="J519" s="1" t="str">
        <f>VLOOKUP(Table1[[#This Row],[Customer ID]],Table2[#All],7,FALSE)</f>
        <v>United States</v>
      </c>
      <c r="K519" s="1" t="str">
        <f>VLOOKUP(Table1[[#This Row],[Customer ID]],Table2[#All],9,FALSE)</f>
        <v>No</v>
      </c>
      <c r="L519" t="str">
        <f>VLOOKUP(Table1[[#This Row],[Product ID]],Table3[#All],2,FALSE)</f>
        <v>Lib</v>
      </c>
      <c r="M519" t="str">
        <f>VLOOKUP(Table1[[#This Row],[Product ID]],Table3[#All],3,FALSE)</f>
        <v>D</v>
      </c>
      <c r="N519">
        <f>VLOOKUP(Table1[[#This Row],[Product ID]],Table3[#All],4,FALSE)</f>
        <v>0.2</v>
      </c>
      <c r="O519">
        <f>VLOOKUP(Table1[[#This Row],[Product ID]],Table3[#All],5,FALSE)</f>
        <v>3.8849999999999998</v>
      </c>
      <c r="P519">
        <f>Table1[[#This Row],[Quantity]]*Table1[[#This Row],[Unit Price]]</f>
        <v>7.77</v>
      </c>
    </row>
    <row r="520" spans="1:16" x14ac:dyDescent="0.3">
      <c r="A520" t="s">
        <v>3418</v>
      </c>
      <c r="B520" s="3">
        <v>44194</v>
      </c>
      <c r="C520" t="s">
        <v>3419</v>
      </c>
      <c r="D520" t="s">
        <v>6185</v>
      </c>
      <c r="E520">
        <v>5</v>
      </c>
      <c r="F520" t="str">
        <f>VLOOKUP(Table1[[#This Row],[Customer ID]],Table2[#All],2,FALSE)</f>
        <v>Karl Imorts</v>
      </c>
      <c r="G520" t="str">
        <f>VLOOKUP(Table1[[#This Row],[Customer ID]],Table2[#All],3,FALSE)</f>
        <v>kimortsee@alexa.com</v>
      </c>
      <c r="H520" t="str">
        <f>VLOOKUP(Table1[[#This Row],[Customer ID]],Table2[#All],4,FALSE)</f>
        <v>+1 (321) 156-1160</v>
      </c>
      <c r="I520" t="str">
        <f>VLOOKUP(Table1[[#This Row],[Customer ID]],Table2[#All],6,FALSE)</f>
        <v>Melbourne</v>
      </c>
      <c r="J520" s="1" t="str">
        <f>VLOOKUP(Table1[[#This Row],[Customer ID]],Table2[#All],7,FALSE)</f>
        <v>United States</v>
      </c>
      <c r="K520" s="1" t="str">
        <f>VLOOKUP(Table1[[#This Row],[Customer ID]],Table2[#All],9,FALSE)</f>
        <v>No</v>
      </c>
      <c r="L520" t="str">
        <f>VLOOKUP(Table1[[#This Row],[Product ID]],Table3[#All],2,FALSE)</f>
        <v>Exc</v>
      </c>
      <c r="M520" t="str">
        <f>VLOOKUP(Table1[[#This Row],[Product ID]],Table3[#All],3,FALSE)</f>
        <v>D</v>
      </c>
      <c r="N520">
        <f>VLOOKUP(Table1[[#This Row],[Product ID]],Table3[#All],4,FALSE)</f>
        <v>2.5</v>
      </c>
      <c r="O520">
        <f>VLOOKUP(Table1[[#This Row],[Product ID]],Table3[#All],5,FALSE)</f>
        <v>27.945</v>
      </c>
      <c r="P520">
        <f>Table1[[#This Row],[Quantity]]*Table1[[#This Row],[Unit Price]]</f>
        <v>139.72499999999999</v>
      </c>
    </row>
    <row r="521" spans="1:16" x14ac:dyDescent="0.3">
      <c r="A521" t="s">
        <v>3424</v>
      </c>
      <c r="B521" s="3">
        <v>44026</v>
      </c>
      <c r="C521" t="s">
        <v>3368</v>
      </c>
      <c r="D521" t="s">
        <v>6158</v>
      </c>
      <c r="E521">
        <v>2</v>
      </c>
      <c r="F521" t="str">
        <f>VLOOKUP(Table1[[#This Row],[Customer ID]],Table2[#All],2,FALSE)</f>
        <v>Marja Urion</v>
      </c>
      <c r="G521" t="str">
        <f>VLOOKUP(Table1[[#This Row],[Customer ID]],Table2[#All],3,FALSE)</f>
        <v>murione5@alexa.com</v>
      </c>
      <c r="H521" t="str">
        <f>VLOOKUP(Table1[[#This Row],[Customer ID]],Table2[#All],4,FALSE)</f>
        <v>+353 (715) 989-0283</v>
      </c>
      <c r="I521" t="str">
        <f>VLOOKUP(Table1[[#This Row],[Customer ID]],Table2[#All],6,FALSE)</f>
        <v>Virginia</v>
      </c>
      <c r="J521" s="1" t="str">
        <f>VLOOKUP(Table1[[#This Row],[Customer ID]],Table2[#All],7,FALSE)</f>
        <v>Ireland</v>
      </c>
      <c r="K521" s="1" t="str">
        <f>VLOOKUP(Table1[[#This Row],[Customer ID]],Table2[#All],9,FALSE)</f>
        <v>Yes</v>
      </c>
      <c r="L521" t="str">
        <f>VLOOKUP(Table1[[#This Row],[Product ID]],Table3[#All],2,FALSE)</f>
        <v>Ara</v>
      </c>
      <c r="M521" t="str">
        <f>VLOOKUP(Table1[[#This Row],[Product ID]],Table3[#All],3,FALSE)</f>
        <v>D</v>
      </c>
      <c r="N521">
        <f>VLOOKUP(Table1[[#This Row],[Product ID]],Table3[#All],4,FALSE)</f>
        <v>0.5</v>
      </c>
      <c r="O521">
        <f>VLOOKUP(Table1[[#This Row],[Product ID]],Table3[#All],5,FALSE)</f>
        <v>5.97</v>
      </c>
      <c r="P521">
        <f>Table1[[#This Row],[Quantity]]*Table1[[#This Row],[Unit Price]]</f>
        <v>11.94</v>
      </c>
    </row>
    <row r="522" spans="1:16" x14ac:dyDescent="0.3">
      <c r="A522" t="s">
        <v>3430</v>
      </c>
      <c r="B522" s="3">
        <v>44446</v>
      </c>
      <c r="C522" t="s">
        <v>3431</v>
      </c>
      <c r="D522" t="s">
        <v>6150</v>
      </c>
      <c r="E522">
        <v>1</v>
      </c>
      <c r="F522" t="str">
        <f>VLOOKUP(Table1[[#This Row],[Customer ID]],Table2[#All],2,FALSE)</f>
        <v>Mag Armistead</v>
      </c>
      <c r="G522" t="str">
        <f>VLOOKUP(Table1[[#This Row],[Customer ID]],Table2[#All],3,FALSE)</f>
        <v>marmisteadeg@blogtalkradio.com</v>
      </c>
      <c r="H522" t="str">
        <f>VLOOKUP(Table1[[#This Row],[Customer ID]],Table2[#All],4,FALSE)</f>
        <v>+1 (504) 611-3400</v>
      </c>
      <c r="I522" t="str">
        <f>VLOOKUP(Table1[[#This Row],[Customer ID]],Table2[#All],6,FALSE)</f>
        <v>New Orleans</v>
      </c>
      <c r="J522" s="1" t="str">
        <f>VLOOKUP(Table1[[#This Row],[Customer ID]],Table2[#All],7,FALSE)</f>
        <v>United States</v>
      </c>
      <c r="K522" s="1" t="str">
        <f>VLOOKUP(Table1[[#This Row],[Customer ID]],Table2[#All],9,FALSE)</f>
        <v>No</v>
      </c>
      <c r="L522" t="str">
        <f>VLOOKUP(Table1[[#This Row],[Product ID]],Table3[#All],2,FALSE)</f>
        <v>Lib</v>
      </c>
      <c r="M522" t="str">
        <f>VLOOKUP(Table1[[#This Row],[Product ID]],Table3[#All],3,FALSE)</f>
        <v>D</v>
      </c>
      <c r="N522">
        <f>VLOOKUP(Table1[[#This Row],[Product ID]],Table3[#All],4,FALSE)</f>
        <v>0.2</v>
      </c>
      <c r="O522">
        <f>VLOOKUP(Table1[[#This Row],[Product ID]],Table3[#All],5,FALSE)</f>
        <v>3.8849999999999998</v>
      </c>
      <c r="P522">
        <f>Table1[[#This Row],[Quantity]]*Table1[[#This Row],[Unit Price]]</f>
        <v>3.8849999999999998</v>
      </c>
    </row>
    <row r="523" spans="1:16" x14ac:dyDescent="0.3">
      <c r="A523" t="s">
        <v>3430</v>
      </c>
      <c r="B523" s="3">
        <v>44446</v>
      </c>
      <c r="C523" t="s">
        <v>3431</v>
      </c>
      <c r="D523" t="s">
        <v>6138</v>
      </c>
      <c r="E523">
        <v>4</v>
      </c>
      <c r="F523" t="str">
        <f>VLOOKUP(Table1[[#This Row],[Customer ID]],Table2[#All],2,FALSE)</f>
        <v>Mag Armistead</v>
      </c>
      <c r="G523" t="str">
        <f>VLOOKUP(Table1[[#This Row],[Customer ID]],Table2[#All],3,FALSE)</f>
        <v>marmisteadeg@blogtalkradio.com</v>
      </c>
      <c r="H523" t="str">
        <f>VLOOKUP(Table1[[#This Row],[Customer ID]],Table2[#All],4,FALSE)</f>
        <v>+1 (504) 611-3400</v>
      </c>
      <c r="I523" t="str">
        <f>VLOOKUP(Table1[[#This Row],[Customer ID]],Table2[#All],6,FALSE)</f>
        <v>New Orleans</v>
      </c>
      <c r="J523" s="1" t="str">
        <f>VLOOKUP(Table1[[#This Row],[Customer ID]],Table2[#All],7,FALSE)</f>
        <v>United States</v>
      </c>
      <c r="K523" s="1" t="str">
        <f>VLOOKUP(Table1[[#This Row],[Customer ID]],Table2[#All],9,FALSE)</f>
        <v>No</v>
      </c>
      <c r="L523" t="str">
        <f>VLOOKUP(Table1[[#This Row],[Product ID]],Table3[#All],2,FALSE)</f>
        <v>Rob</v>
      </c>
      <c r="M523" t="str">
        <f>VLOOKUP(Table1[[#This Row],[Product ID]],Table3[#All],3,FALSE)</f>
        <v>M</v>
      </c>
      <c r="N523">
        <f>VLOOKUP(Table1[[#This Row],[Product ID]],Table3[#All],4,FALSE)</f>
        <v>1</v>
      </c>
      <c r="O523">
        <f>VLOOKUP(Table1[[#This Row],[Product ID]],Table3[#All],5,FALSE)</f>
        <v>9.9499999999999993</v>
      </c>
      <c r="P523">
        <f>Table1[[#This Row],[Quantity]]*Table1[[#This Row],[Unit Price]]</f>
        <v>39.799999999999997</v>
      </c>
    </row>
    <row r="524" spans="1:16" x14ac:dyDescent="0.3">
      <c r="A524" t="s">
        <v>3441</v>
      </c>
      <c r="B524" s="3">
        <v>43625</v>
      </c>
      <c r="C524" t="s">
        <v>3442</v>
      </c>
      <c r="D524" t="s">
        <v>6146</v>
      </c>
      <c r="E524">
        <v>5</v>
      </c>
      <c r="F524" t="str">
        <f>VLOOKUP(Table1[[#This Row],[Customer ID]],Table2[#All],2,FALSE)</f>
        <v>Vasili Upstone</v>
      </c>
      <c r="G524" t="str">
        <f>VLOOKUP(Table1[[#This Row],[Customer ID]],Table2[#All],3,FALSE)</f>
        <v>vupstoneei@google.pl</v>
      </c>
      <c r="H524" t="str">
        <f>VLOOKUP(Table1[[#This Row],[Customer ID]],Table2[#All],4,FALSE)</f>
        <v>+1 (785) 366-9983</v>
      </c>
      <c r="I524" t="str">
        <f>VLOOKUP(Table1[[#This Row],[Customer ID]],Table2[#All],6,FALSE)</f>
        <v>Topeka</v>
      </c>
      <c r="J524" s="1" t="str">
        <f>VLOOKUP(Table1[[#This Row],[Customer ID]],Table2[#All],7,FALSE)</f>
        <v>United States</v>
      </c>
      <c r="K524" s="1" t="str">
        <f>VLOOKUP(Table1[[#This Row],[Customer ID]],Table2[#All],9,FALSE)</f>
        <v>No</v>
      </c>
      <c r="L524" t="str">
        <f>VLOOKUP(Table1[[#This Row],[Product ID]],Table3[#All],2,FALSE)</f>
        <v>Rob</v>
      </c>
      <c r="M524" t="str">
        <f>VLOOKUP(Table1[[#This Row],[Product ID]],Table3[#All],3,FALSE)</f>
        <v>M</v>
      </c>
      <c r="N524">
        <f>VLOOKUP(Table1[[#This Row],[Product ID]],Table3[#All],4,FALSE)</f>
        <v>0.5</v>
      </c>
      <c r="O524">
        <f>VLOOKUP(Table1[[#This Row],[Product ID]],Table3[#All],5,FALSE)</f>
        <v>5.97</v>
      </c>
      <c r="P524">
        <f>Table1[[#This Row],[Quantity]]*Table1[[#This Row],[Unit Price]]</f>
        <v>29.849999999999998</v>
      </c>
    </row>
    <row r="525" spans="1:16" x14ac:dyDescent="0.3">
      <c r="A525" t="s">
        <v>3447</v>
      </c>
      <c r="B525" s="3">
        <v>44129</v>
      </c>
      <c r="C525" t="s">
        <v>3448</v>
      </c>
      <c r="D525" t="s">
        <v>6165</v>
      </c>
      <c r="E525">
        <v>1</v>
      </c>
      <c r="F525" t="str">
        <f>VLOOKUP(Table1[[#This Row],[Customer ID]],Table2[#All],2,FALSE)</f>
        <v>Berty Beelby</v>
      </c>
      <c r="G525" t="str">
        <f>VLOOKUP(Table1[[#This Row],[Customer ID]],Table2[#All],3,FALSE)</f>
        <v>bbeelbyej@rediff.com</v>
      </c>
      <c r="H525" t="str">
        <f>VLOOKUP(Table1[[#This Row],[Customer ID]],Table2[#All],4,FALSE)</f>
        <v>+353 (537) 360-4393</v>
      </c>
      <c r="I525" t="str">
        <f>VLOOKUP(Table1[[#This Row],[Customer ID]],Table2[#All],6,FALSE)</f>
        <v>Lucan</v>
      </c>
      <c r="J525" s="1" t="str">
        <f>VLOOKUP(Table1[[#This Row],[Customer ID]],Table2[#All],7,FALSE)</f>
        <v>Ireland</v>
      </c>
      <c r="K525" s="1" t="str">
        <f>VLOOKUP(Table1[[#This Row],[Customer ID]],Table2[#All],9,FALSE)</f>
        <v>No</v>
      </c>
      <c r="L525" t="str">
        <f>VLOOKUP(Table1[[#This Row],[Product ID]],Table3[#All],2,FALSE)</f>
        <v>Lib</v>
      </c>
      <c r="M525" t="str">
        <f>VLOOKUP(Table1[[#This Row],[Product ID]],Table3[#All],3,FALSE)</f>
        <v>D</v>
      </c>
      <c r="N525">
        <f>VLOOKUP(Table1[[#This Row],[Product ID]],Table3[#All],4,FALSE)</f>
        <v>2.5</v>
      </c>
      <c r="O525">
        <f>VLOOKUP(Table1[[#This Row],[Product ID]],Table3[#All],5,FALSE)</f>
        <v>29.784999999999997</v>
      </c>
      <c r="P525">
        <f>Table1[[#This Row],[Quantity]]*Table1[[#This Row],[Unit Price]]</f>
        <v>29.784999999999997</v>
      </c>
    </row>
    <row r="526" spans="1:16" x14ac:dyDescent="0.3">
      <c r="A526" t="s">
        <v>3453</v>
      </c>
      <c r="B526" s="3">
        <v>44255</v>
      </c>
      <c r="C526" t="s">
        <v>3454</v>
      </c>
      <c r="D526" t="s">
        <v>6164</v>
      </c>
      <c r="E526">
        <v>2</v>
      </c>
      <c r="F526" t="str">
        <f>VLOOKUP(Table1[[#This Row],[Customer ID]],Table2[#All],2,FALSE)</f>
        <v>Erny Stenyng</v>
      </c>
      <c r="G526">
        <f>VLOOKUP(Table1[[#This Row],[Customer ID]],Table2[#All],3,FALSE)</f>
        <v>0</v>
      </c>
      <c r="H526" t="str">
        <f>VLOOKUP(Table1[[#This Row],[Customer ID]],Table2[#All],4,FALSE)</f>
        <v>+1 (217) 450-8384</v>
      </c>
      <c r="I526" t="str">
        <f>VLOOKUP(Table1[[#This Row],[Customer ID]],Table2[#All],6,FALSE)</f>
        <v>Springfield</v>
      </c>
      <c r="J526" s="1" t="str">
        <f>VLOOKUP(Table1[[#This Row],[Customer ID]],Table2[#All],7,FALSE)</f>
        <v>United States</v>
      </c>
      <c r="K526" s="1" t="str">
        <f>VLOOKUP(Table1[[#This Row],[Customer ID]],Table2[#All],9,FALSE)</f>
        <v>No</v>
      </c>
      <c r="L526" t="str">
        <f>VLOOKUP(Table1[[#This Row],[Product ID]],Table3[#All],2,FALSE)</f>
        <v>Lib</v>
      </c>
      <c r="M526" t="str">
        <f>VLOOKUP(Table1[[#This Row],[Product ID]],Table3[#All],3,FALSE)</f>
        <v>L</v>
      </c>
      <c r="N526">
        <f>VLOOKUP(Table1[[#This Row],[Product ID]],Table3[#All],4,FALSE)</f>
        <v>2.5</v>
      </c>
      <c r="O526">
        <f>VLOOKUP(Table1[[#This Row],[Product ID]],Table3[#All],5,FALSE)</f>
        <v>36.454999999999998</v>
      </c>
      <c r="P526">
        <f>Table1[[#This Row],[Quantity]]*Table1[[#This Row],[Unit Price]]</f>
        <v>72.91</v>
      </c>
    </row>
    <row r="527" spans="1:16" x14ac:dyDescent="0.3">
      <c r="A527" t="s">
        <v>3458</v>
      </c>
      <c r="B527" s="3">
        <v>44038</v>
      </c>
      <c r="C527" t="s">
        <v>3459</v>
      </c>
      <c r="D527" t="s">
        <v>6163</v>
      </c>
      <c r="E527">
        <v>5</v>
      </c>
      <c r="F527" t="str">
        <f>VLOOKUP(Table1[[#This Row],[Customer ID]],Table2[#All],2,FALSE)</f>
        <v>Edin Yantsurev</v>
      </c>
      <c r="G527">
        <f>VLOOKUP(Table1[[#This Row],[Customer ID]],Table2[#All],3,FALSE)</f>
        <v>0</v>
      </c>
      <c r="H527" t="str">
        <f>VLOOKUP(Table1[[#This Row],[Customer ID]],Table2[#All],4,FALSE)</f>
        <v>+1 (856) 793-3491</v>
      </c>
      <c r="I527" t="str">
        <f>VLOOKUP(Table1[[#This Row],[Customer ID]],Table2[#All],6,FALSE)</f>
        <v>Camden</v>
      </c>
      <c r="J527" s="1" t="str">
        <f>VLOOKUP(Table1[[#This Row],[Customer ID]],Table2[#All],7,FALSE)</f>
        <v>United States</v>
      </c>
      <c r="K527" s="1" t="str">
        <f>VLOOKUP(Table1[[#This Row],[Customer ID]],Table2[#All],9,FALSE)</f>
        <v>Yes</v>
      </c>
      <c r="L527" t="str">
        <f>VLOOKUP(Table1[[#This Row],[Product ID]],Table3[#All],2,FALSE)</f>
        <v>Rob</v>
      </c>
      <c r="M527" t="str">
        <f>VLOOKUP(Table1[[#This Row],[Product ID]],Table3[#All],3,FALSE)</f>
        <v>D</v>
      </c>
      <c r="N527">
        <f>VLOOKUP(Table1[[#This Row],[Product ID]],Table3[#All],4,FALSE)</f>
        <v>0.2</v>
      </c>
      <c r="O527">
        <f>VLOOKUP(Table1[[#This Row],[Product ID]],Table3[#All],5,FALSE)</f>
        <v>2.6849999999999996</v>
      </c>
      <c r="P527">
        <f>Table1[[#This Row],[Quantity]]*Table1[[#This Row],[Unit Price]]</f>
        <v>13.424999999999997</v>
      </c>
    </row>
    <row r="528" spans="1:16" x14ac:dyDescent="0.3">
      <c r="A528" t="s">
        <v>3463</v>
      </c>
      <c r="B528" s="3">
        <v>44717</v>
      </c>
      <c r="C528" t="s">
        <v>3464</v>
      </c>
      <c r="D528" t="s">
        <v>6166</v>
      </c>
      <c r="E528">
        <v>4</v>
      </c>
      <c r="F528" t="str">
        <f>VLOOKUP(Table1[[#This Row],[Customer ID]],Table2[#All],2,FALSE)</f>
        <v>Webb Speechly</v>
      </c>
      <c r="G528" t="str">
        <f>VLOOKUP(Table1[[#This Row],[Customer ID]],Table2[#All],3,FALSE)</f>
        <v>wspeechlyem@amazon.com</v>
      </c>
      <c r="H528" t="str">
        <f>VLOOKUP(Table1[[#This Row],[Customer ID]],Table2[#All],4,FALSE)</f>
        <v>+1 (206) 440-5750</v>
      </c>
      <c r="I528" t="str">
        <f>VLOOKUP(Table1[[#This Row],[Customer ID]],Table2[#All],6,FALSE)</f>
        <v>Seattle</v>
      </c>
      <c r="J528" s="1" t="str">
        <f>VLOOKUP(Table1[[#This Row],[Customer ID]],Table2[#All],7,FALSE)</f>
        <v>United States</v>
      </c>
      <c r="K528" s="1" t="str">
        <f>VLOOKUP(Table1[[#This Row],[Customer ID]],Table2[#All],9,FALSE)</f>
        <v>Yes</v>
      </c>
      <c r="L528" t="str">
        <f>VLOOKUP(Table1[[#This Row],[Product ID]],Table3[#All],2,FALSE)</f>
        <v>Exc</v>
      </c>
      <c r="M528" t="str">
        <f>VLOOKUP(Table1[[#This Row],[Product ID]],Table3[#All],3,FALSE)</f>
        <v>M</v>
      </c>
      <c r="N528">
        <f>VLOOKUP(Table1[[#This Row],[Product ID]],Table3[#All],4,FALSE)</f>
        <v>2.5</v>
      </c>
      <c r="O528">
        <f>VLOOKUP(Table1[[#This Row],[Product ID]],Table3[#All],5,FALSE)</f>
        <v>31.624999999999996</v>
      </c>
      <c r="P528">
        <f>Table1[[#This Row],[Quantity]]*Table1[[#This Row],[Unit Price]]</f>
        <v>126.49999999999999</v>
      </c>
    </row>
    <row r="529" spans="1:16" x14ac:dyDescent="0.3">
      <c r="A529" t="s">
        <v>3469</v>
      </c>
      <c r="B529" s="3">
        <v>43517</v>
      </c>
      <c r="C529" t="s">
        <v>3470</v>
      </c>
      <c r="D529" t="s">
        <v>6139</v>
      </c>
      <c r="E529">
        <v>5</v>
      </c>
      <c r="F529" t="str">
        <f>VLOOKUP(Table1[[#This Row],[Customer ID]],Table2[#All],2,FALSE)</f>
        <v>Irvine Phillpot</v>
      </c>
      <c r="G529" t="str">
        <f>VLOOKUP(Table1[[#This Row],[Customer ID]],Table2[#All],3,FALSE)</f>
        <v>iphillpoten@buzzfeed.com</v>
      </c>
      <c r="H529" t="str">
        <f>VLOOKUP(Table1[[#This Row],[Customer ID]],Table2[#All],4,FALSE)</f>
        <v>+44 (610) 826-3107</v>
      </c>
      <c r="I529" t="str">
        <f>VLOOKUP(Table1[[#This Row],[Customer ID]],Table2[#All],6,FALSE)</f>
        <v>Wootton</v>
      </c>
      <c r="J529" s="1" t="str">
        <f>VLOOKUP(Table1[[#This Row],[Customer ID]],Table2[#All],7,FALSE)</f>
        <v>United Kingdom</v>
      </c>
      <c r="K529" s="1" t="str">
        <f>VLOOKUP(Table1[[#This Row],[Customer ID]],Table2[#All],9,FALSE)</f>
        <v>No</v>
      </c>
      <c r="L529" t="str">
        <f>VLOOKUP(Table1[[#This Row],[Product ID]],Table3[#All],2,FALSE)</f>
        <v>Exc</v>
      </c>
      <c r="M529" t="str">
        <f>VLOOKUP(Table1[[#This Row],[Product ID]],Table3[#All],3,FALSE)</f>
        <v>M</v>
      </c>
      <c r="N529">
        <f>VLOOKUP(Table1[[#This Row],[Product ID]],Table3[#All],4,FALSE)</f>
        <v>0.5</v>
      </c>
      <c r="O529">
        <f>VLOOKUP(Table1[[#This Row],[Product ID]],Table3[#All],5,FALSE)</f>
        <v>8.25</v>
      </c>
      <c r="P529">
        <f>Table1[[#This Row],[Quantity]]*Table1[[#This Row],[Unit Price]]</f>
        <v>41.25</v>
      </c>
    </row>
    <row r="530" spans="1:16" x14ac:dyDescent="0.3">
      <c r="A530" t="s">
        <v>3475</v>
      </c>
      <c r="B530" s="3">
        <v>43926</v>
      </c>
      <c r="C530" t="s">
        <v>3476</v>
      </c>
      <c r="D530" t="s">
        <v>6176</v>
      </c>
      <c r="E530">
        <v>6</v>
      </c>
      <c r="F530" t="str">
        <f>VLOOKUP(Table1[[#This Row],[Customer ID]],Table2[#All],2,FALSE)</f>
        <v>Lem Pennacci</v>
      </c>
      <c r="G530" t="str">
        <f>VLOOKUP(Table1[[#This Row],[Customer ID]],Table2[#All],3,FALSE)</f>
        <v>lpennaccieo@statcounter.com</v>
      </c>
      <c r="H530" t="str">
        <f>VLOOKUP(Table1[[#This Row],[Customer ID]],Table2[#All],4,FALSE)</f>
        <v>+1 (254) 597-0519</v>
      </c>
      <c r="I530" t="str">
        <f>VLOOKUP(Table1[[#This Row],[Customer ID]],Table2[#All],6,FALSE)</f>
        <v>Waco</v>
      </c>
      <c r="J530" s="1" t="str">
        <f>VLOOKUP(Table1[[#This Row],[Customer ID]],Table2[#All],7,FALSE)</f>
        <v>United States</v>
      </c>
      <c r="K530" s="1" t="str">
        <f>VLOOKUP(Table1[[#This Row],[Customer ID]],Table2[#All],9,FALSE)</f>
        <v>No</v>
      </c>
      <c r="L530" t="str">
        <f>VLOOKUP(Table1[[#This Row],[Product ID]],Table3[#All],2,FALSE)</f>
        <v>Exc</v>
      </c>
      <c r="M530" t="str">
        <f>VLOOKUP(Table1[[#This Row],[Product ID]],Table3[#All],3,FALSE)</f>
        <v>L</v>
      </c>
      <c r="N530">
        <f>VLOOKUP(Table1[[#This Row],[Product ID]],Table3[#All],4,FALSE)</f>
        <v>0.5</v>
      </c>
      <c r="O530">
        <f>VLOOKUP(Table1[[#This Row],[Product ID]],Table3[#All],5,FALSE)</f>
        <v>8.91</v>
      </c>
      <c r="P530">
        <f>Table1[[#This Row],[Quantity]]*Table1[[#This Row],[Unit Price]]</f>
        <v>53.46</v>
      </c>
    </row>
    <row r="531" spans="1:16" x14ac:dyDescent="0.3">
      <c r="A531" t="s">
        <v>3481</v>
      </c>
      <c r="B531" s="3">
        <v>43475</v>
      </c>
      <c r="C531" t="s">
        <v>3482</v>
      </c>
      <c r="D531" t="s">
        <v>6138</v>
      </c>
      <c r="E531">
        <v>6</v>
      </c>
      <c r="F531" t="str">
        <f>VLOOKUP(Table1[[#This Row],[Customer ID]],Table2[#All],2,FALSE)</f>
        <v>Starr Arpin</v>
      </c>
      <c r="G531" t="str">
        <f>VLOOKUP(Table1[[#This Row],[Customer ID]],Table2[#All],3,FALSE)</f>
        <v>sarpinep@moonfruit.com</v>
      </c>
      <c r="H531" t="str">
        <f>VLOOKUP(Table1[[#This Row],[Customer ID]],Table2[#All],4,FALSE)</f>
        <v>+1 (804) 588-4160</v>
      </c>
      <c r="I531" t="str">
        <f>VLOOKUP(Table1[[#This Row],[Customer ID]],Table2[#All],6,FALSE)</f>
        <v>Richmond</v>
      </c>
      <c r="J531" s="1" t="str">
        <f>VLOOKUP(Table1[[#This Row],[Customer ID]],Table2[#All],7,FALSE)</f>
        <v>United States</v>
      </c>
      <c r="K531" s="1" t="str">
        <f>VLOOKUP(Table1[[#This Row],[Customer ID]],Table2[#All],9,FALSE)</f>
        <v>No</v>
      </c>
      <c r="L531" t="str">
        <f>VLOOKUP(Table1[[#This Row],[Product ID]],Table3[#All],2,FALSE)</f>
        <v>Rob</v>
      </c>
      <c r="M531" t="str">
        <f>VLOOKUP(Table1[[#This Row],[Product ID]],Table3[#All],3,FALSE)</f>
        <v>M</v>
      </c>
      <c r="N531">
        <f>VLOOKUP(Table1[[#This Row],[Product ID]],Table3[#All],4,FALSE)</f>
        <v>1</v>
      </c>
      <c r="O531">
        <f>VLOOKUP(Table1[[#This Row],[Product ID]],Table3[#All],5,FALSE)</f>
        <v>9.9499999999999993</v>
      </c>
      <c r="P531">
        <f>Table1[[#This Row],[Quantity]]*Table1[[#This Row],[Unit Price]]</f>
        <v>59.699999999999996</v>
      </c>
    </row>
    <row r="532" spans="1:16" x14ac:dyDescent="0.3">
      <c r="A532" t="s">
        <v>3487</v>
      </c>
      <c r="B532" s="3">
        <v>44663</v>
      </c>
      <c r="C532" t="s">
        <v>3488</v>
      </c>
      <c r="D532" t="s">
        <v>6138</v>
      </c>
      <c r="E532">
        <v>6</v>
      </c>
      <c r="F532" t="str">
        <f>VLOOKUP(Table1[[#This Row],[Customer ID]],Table2[#All],2,FALSE)</f>
        <v>Donny Fries</v>
      </c>
      <c r="G532" t="str">
        <f>VLOOKUP(Table1[[#This Row],[Customer ID]],Table2[#All],3,FALSE)</f>
        <v>dfrieseq@cargocollective.com</v>
      </c>
      <c r="H532" t="str">
        <f>VLOOKUP(Table1[[#This Row],[Customer ID]],Table2[#All],4,FALSE)</f>
        <v>+1 (419) 138-9171</v>
      </c>
      <c r="I532" t="str">
        <f>VLOOKUP(Table1[[#This Row],[Customer ID]],Table2[#All],6,FALSE)</f>
        <v>Toledo</v>
      </c>
      <c r="J532" s="1" t="str">
        <f>VLOOKUP(Table1[[#This Row],[Customer ID]],Table2[#All],7,FALSE)</f>
        <v>United States</v>
      </c>
      <c r="K532" s="1" t="str">
        <f>VLOOKUP(Table1[[#This Row],[Customer ID]],Table2[#All],9,FALSE)</f>
        <v>No</v>
      </c>
      <c r="L532" t="str">
        <f>VLOOKUP(Table1[[#This Row],[Product ID]],Table3[#All],2,FALSE)</f>
        <v>Rob</v>
      </c>
      <c r="M532" t="str">
        <f>VLOOKUP(Table1[[#This Row],[Product ID]],Table3[#All],3,FALSE)</f>
        <v>M</v>
      </c>
      <c r="N532">
        <f>VLOOKUP(Table1[[#This Row],[Product ID]],Table3[#All],4,FALSE)</f>
        <v>1</v>
      </c>
      <c r="O532">
        <f>VLOOKUP(Table1[[#This Row],[Product ID]],Table3[#All],5,FALSE)</f>
        <v>9.9499999999999993</v>
      </c>
      <c r="P532">
        <f>Table1[[#This Row],[Quantity]]*Table1[[#This Row],[Unit Price]]</f>
        <v>59.699999999999996</v>
      </c>
    </row>
    <row r="533" spans="1:16" x14ac:dyDescent="0.3">
      <c r="A533" t="s">
        <v>3493</v>
      </c>
      <c r="B533" s="3">
        <v>44591</v>
      </c>
      <c r="C533" t="s">
        <v>3494</v>
      </c>
      <c r="D533" t="s">
        <v>6177</v>
      </c>
      <c r="E533">
        <v>5</v>
      </c>
      <c r="F533" t="str">
        <f>VLOOKUP(Table1[[#This Row],[Customer ID]],Table2[#All],2,FALSE)</f>
        <v>Rana Sharer</v>
      </c>
      <c r="G533" t="str">
        <f>VLOOKUP(Table1[[#This Row],[Customer ID]],Table2[#All],3,FALSE)</f>
        <v>rsharerer@flavors.me</v>
      </c>
      <c r="H533" t="str">
        <f>VLOOKUP(Table1[[#This Row],[Customer ID]],Table2[#All],4,FALSE)</f>
        <v>+1 (304) 632-1951</v>
      </c>
      <c r="I533" t="str">
        <f>VLOOKUP(Table1[[#This Row],[Customer ID]],Table2[#All],6,FALSE)</f>
        <v>Huntington</v>
      </c>
      <c r="J533" s="1" t="str">
        <f>VLOOKUP(Table1[[#This Row],[Customer ID]],Table2[#All],7,FALSE)</f>
        <v>United States</v>
      </c>
      <c r="K533" s="1" t="str">
        <f>VLOOKUP(Table1[[#This Row],[Customer ID]],Table2[#All],9,FALSE)</f>
        <v>No</v>
      </c>
      <c r="L533" t="str">
        <f>VLOOKUP(Table1[[#This Row],[Product ID]],Table3[#All],2,FALSE)</f>
        <v>Rob</v>
      </c>
      <c r="M533" t="str">
        <f>VLOOKUP(Table1[[#This Row],[Product ID]],Table3[#All],3,FALSE)</f>
        <v>D</v>
      </c>
      <c r="N533">
        <f>VLOOKUP(Table1[[#This Row],[Product ID]],Table3[#All],4,FALSE)</f>
        <v>1</v>
      </c>
      <c r="O533">
        <f>VLOOKUP(Table1[[#This Row],[Product ID]],Table3[#All],5,FALSE)</f>
        <v>8.9499999999999993</v>
      </c>
      <c r="P533">
        <f>Table1[[#This Row],[Quantity]]*Table1[[#This Row],[Unit Price]]</f>
        <v>44.75</v>
      </c>
    </row>
    <row r="534" spans="1:16" x14ac:dyDescent="0.3">
      <c r="A534" t="s">
        <v>3499</v>
      </c>
      <c r="B534" s="3">
        <v>44330</v>
      </c>
      <c r="C534" t="s">
        <v>3500</v>
      </c>
      <c r="D534" t="s">
        <v>6139</v>
      </c>
      <c r="E534">
        <v>2</v>
      </c>
      <c r="F534" t="str">
        <f>VLOOKUP(Table1[[#This Row],[Customer ID]],Table2[#All],2,FALSE)</f>
        <v>Nannie Naseby</v>
      </c>
      <c r="G534" t="str">
        <f>VLOOKUP(Table1[[#This Row],[Customer ID]],Table2[#All],3,FALSE)</f>
        <v>nnasebyes@umich.edu</v>
      </c>
      <c r="H534" t="str">
        <f>VLOOKUP(Table1[[#This Row],[Customer ID]],Table2[#All],4,FALSE)</f>
        <v>+1 (407) 225-7234</v>
      </c>
      <c r="I534" t="str">
        <f>VLOOKUP(Table1[[#This Row],[Customer ID]],Table2[#All],6,FALSE)</f>
        <v>Winter Haven</v>
      </c>
      <c r="J534" s="1" t="str">
        <f>VLOOKUP(Table1[[#This Row],[Customer ID]],Table2[#All],7,FALSE)</f>
        <v>United States</v>
      </c>
      <c r="K534" s="1" t="str">
        <f>VLOOKUP(Table1[[#This Row],[Customer ID]],Table2[#All],9,FALSE)</f>
        <v>Yes</v>
      </c>
      <c r="L534" t="str">
        <f>VLOOKUP(Table1[[#This Row],[Product ID]],Table3[#All],2,FALSE)</f>
        <v>Exc</v>
      </c>
      <c r="M534" t="str">
        <f>VLOOKUP(Table1[[#This Row],[Product ID]],Table3[#All],3,FALSE)</f>
        <v>M</v>
      </c>
      <c r="N534">
        <f>VLOOKUP(Table1[[#This Row],[Product ID]],Table3[#All],4,FALSE)</f>
        <v>0.5</v>
      </c>
      <c r="O534">
        <f>VLOOKUP(Table1[[#This Row],[Product ID]],Table3[#All],5,FALSE)</f>
        <v>8.25</v>
      </c>
      <c r="P534">
        <f>Table1[[#This Row],[Quantity]]*Table1[[#This Row],[Unit Price]]</f>
        <v>16.5</v>
      </c>
    </row>
    <row r="535" spans="1:16" x14ac:dyDescent="0.3">
      <c r="A535" t="s">
        <v>3505</v>
      </c>
      <c r="B535" s="3">
        <v>44724</v>
      </c>
      <c r="C535" t="s">
        <v>3506</v>
      </c>
      <c r="D535" t="s">
        <v>6172</v>
      </c>
      <c r="E535">
        <v>4</v>
      </c>
      <c r="F535" t="str">
        <f>VLOOKUP(Table1[[#This Row],[Customer ID]],Table2[#All],2,FALSE)</f>
        <v>Rea Offell</v>
      </c>
      <c r="G535">
        <f>VLOOKUP(Table1[[#This Row],[Customer ID]],Table2[#All],3,FALSE)</f>
        <v>0</v>
      </c>
      <c r="H535" t="str">
        <f>VLOOKUP(Table1[[#This Row],[Customer ID]],Table2[#All],4,FALSE)</f>
        <v>+1 (214) 171-1701</v>
      </c>
      <c r="I535" t="str">
        <f>VLOOKUP(Table1[[#This Row],[Customer ID]],Table2[#All],6,FALSE)</f>
        <v>Dallas</v>
      </c>
      <c r="J535" s="1" t="str">
        <f>VLOOKUP(Table1[[#This Row],[Customer ID]],Table2[#All],7,FALSE)</f>
        <v>United States</v>
      </c>
      <c r="K535" s="1" t="str">
        <f>VLOOKUP(Table1[[#This Row],[Customer ID]],Table2[#All],9,FALSE)</f>
        <v>No</v>
      </c>
      <c r="L535" t="str">
        <f>VLOOKUP(Table1[[#This Row],[Product ID]],Table3[#All],2,FALSE)</f>
        <v>Rob</v>
      </c>
      <c r="M535" t="str">
        <f>VLOOKUP(Table1[[#This Row],[Product ID]],Table3[#All],3,FALSE)</f>
        <v>D</v>
      </c>
      <c r="N535">
        <f>VLOOKUP(Table1[[#This Row],[Product ID]],Table3[#All],4,FALSE)</f>
        <v>0.5</v>
      </c>
      <c r="O535">
        <f>VLOOKUP(Table1[[#This Row],[Product ID]],Table3[#All],5,FALSE)</f>
        <v>5.3699999999999992</v>
      </c>
      <c r="P535">
        <f>Table1[[#This Row],[Quantity]]*Table1[[#This Row],[Unit Price]]</f>
        <v>21.479999999999997</v>
      </c>
    </row>
    <row r="536" spans="1:16" x14ac:dyDescent="0.3">
      <c r="A536" t="s">
        <v>3510</v>
      </c>
      <c r="B536" s="3">
        <v>44563</v>
      </c>
      <c r="C536" t="s">
        <v>3511</v>
      </c>
      <c r="D536" t="s">
        <v>6151</v>
      </c>
      <c r="E536">
        <v>2</v>
      </c>
      <c r="F536" t="str">
        <f>VLOOKUP(Table1[[#This Row],[Customer ID]],Table2[#All],2,FALSE)</f>
        <v>Kris O'Cullen</v>
      </c>
      <c r="G536" t="str">
        <f>VLOOKUP(Table1[[#This Row],[Customer ID]],Table2[#All],3,FALSE)</f>
        <v>koculleneu@ca.gov</v>
      </c>
      <c r="H536" t="str">
        <f>VLOOKUP(Table1[[#This Row],[Customer ID]],Table2[#All],4,FALSE)</f>
        <v>+353 (284) 183-7528</v>
      </c>
      <c r="I536" t="str">
        <f>VLOOKUP(Table1[[#This Row],[Customer ID]],Table2[#All],6,FALSE)</f>
        <v>Adare</v>
      </c>
      <c r="J536" s="1" t="str">
        <f>VLOOKUP(Table1[[#This Row],[Customer ID]],Table2[#All],7,FALSE)</f>
        <v>Ireland</v>
      </c>
      <c r="K536" s="1" t="str">
        <f>VLOOKUP(Table1[[#This Row],[Customer ID]],Table2[#All],9,FALSE)</f>
        <v>Yes</v>
      </c>
      <c r="L536" t="str">
        <f>VLOOKUP(Table1[[#This Row],[Product ID]],Table3[#All],2,FALSE)</f>
        <v>Rob</v>
      </c>
      <c r="M536" t="str">
        <f>VLOOKUP(Table1[[#This Row],[Product ID]],Table3[#All],3,FALSE)</f>
        <v>M</v>
      </c>
      <c r="N536">
        <f>VLOOKUP(Table1[[#This Row],[Product ID]],Table3[#All],4,FALSE)</f>
        <v>2.5</v>
      </c>
      <c r="O536">
        <f>VLOOKUP(Table1[[#This Row],[Product ID]],Table3[#All],5,FALSE)</f>
        <v>22.884999999999998</v>
      </c>
      <c r="P536">
        <f>Table1[[#This Row],[Quantity]]*Table1[[#This Row],[Unit Price]]</f>
        <v>45.769999999999996</v>
      </c>
    </row>
    <row r="537" spans="1:16" x14ac:dyDescent="0.3">
      <c r="A537" t="s">
        <v>3516</v>
      </c>
      <c r="B537" s="3">
        <v>44585</v>
      </c>
      <c r="C537" t="s">
        <v>3517</v>
      </c>
      <c r="D537" t="s">
        <v>6145</v>
      </c>
      <c r="E537">
        <v>2</v>
      </c>
      <c r="F537" t="str">
        <f>VLOOKUP(Table1[[#This Row],[Customer ID]],Table2[#All],2,FALSE)</f>
        <v>Timoteo Glisane</v>
      </c>
      <c r="G537">
        <f>VLOOKUP(Table1[[#This Row],[Customer ID]],Table2[#All],3,FALSE)</f>
        <v>0</v>
      </c>
      <c r="H537" t="str">
        <f>VLOOKUP(Table1[[#This Row],[Customer ID]],Table2[#All],4,FALSE)</f>
        <v>+353 (316) 279-4429</v>
      </c>
      <c r="I537" t="str">
        <f>VLOOKUP(Table1[[#This Row],[Customer ID]],Table2[#All],6,FALSE)</f>
        <v>Ballivor</v>
      </c>
      <c r="J537" s="1" t="str">
        <f>VLOOKUP(Table1[[#This Row],[Customer ID]],Table2[#All],7,FALSE)</f>
        <v>Ireland</v>
      </c>
      <c r="K537" s="1" t="str">
        <f>VLOOKUP(Table1[[#This Row],[Customer ID]],Table2[#All],9,FALSE)</f>
        <v>No</v>
      </c>
      <c r="L537" t="str">
        <f>VLOOKUP(Table1[[#This Row],[Product ID]],Table3[#All],2,FALSE)</f>
        <v>Lib</v>
      </c>
      <c r="M537" t="str">
        <f>VLOOKUP(Table1[[#This Row],[Product ID]],Table3[#All],3,FALSE)</f>
        <v>L</v>
      </c>
      <c r="N537">
        <f>VLOOKUP(Table1[[#This Row],[Product ID]],Table3[#All],4,FALSE)</f>
        <v>0.2</v>
      </c>
      <c r="O537">
        <f>VLOOKUP(Table1[[#This Row],[Product ID]],Table3[#All],5,FALSE)</f>
        <v>4.7549999999999999</v>
      </c>
      <c r="P537">
        <f>Table1[[#This Row],[Quantity]]*Table1[[#This Row],[Unit Price]]</f>
        <v>9.51</v>
      </c>
    </row>
    <row r="538" spans="1:16" x14ac:dyDescent="0.3">
      <c r="A538" t="s">
        <v>3521</v>
      </c>
      <c r="B538" s="3">
        <v>43544</v>
      </c>
      <c r="C538" t="s">
        <v>3368</v>
      </c>
      <c r="D538" t="s">
        <v>6163</v>
      </c>
      <c r="E538">
        <v>3</v>
      </c>
      <c r="F538" t="str">
        <f>VLOOKUP(Table1[[#This Row],[Customer ID]],Table2[#All],2,FALSE)</f>
        <v>Marja Urion</v>
      </c>
      <c r="G538" t="str">
        <f>VLOOKUP(Table1[[#This Row],[Customer ID]],Table2[#All],3,FALSE)</f>
        <v>murione5@alexa.com</v>
      </c>
      <c r="H538" t="str">
        <f>VLOOKUP(Table1[[#This Row],[Customer ID]],Table2[#All],4,FALSE)</f>
        <v>+353 (715) 989-0283</v>
      </c>
      <c r="I538" t="str">
        <f>VLOOKUP(Table1[[#This Row],[Customer ID]],Table2[#All],6,FALSE)</f>
        <v>Virginia</v>
      </c>
      <c r="J538" s="1" t="str">
        <f>VLOOKUP(Table1[[#This Row],[Customer ID]],Table2[#All],7,FALSE)</f>
        <v>Ireland</v>
      </c>
      <c r="K538" s="1" t="str">
        <f>VLOOKUP(Table1[[#This Row],[Customer ID]],Table2[#All],9,FALSE)</f>
        <v>Yes</v>
      </c>
      <c r="L538" t="str">
        <f>VLOOKUP(Table1[[#This Row],[Product ID]],Table3[#All],2,FALSE)</f>
        <v>Rob</v>
      </c>
      <c r="M538" t="str">
        <f>VLOOKUP(Table1[[#This Row],[Product ID]],Table3[#All],3,FALSE)</f>
        <v>D</v>
      </c>
      <c r="N538">
        <f>VLOOKUP(Table1[[#This Row],[Product ID]],Table3[#All],4,FALSE)</f>
        <v>0.2</v>
      </c>
      <c r="O538">
        <f>VLOOKUP(Table1[[#This Row],[Product ID]],Table3[#All],5,FALSE)</f>
        <v>2.6849999999999996</v>
      </c>
      <c r="P538">
        <f>Table1[[#This Row],[Quantity]]*Table1[[#This Row],[Unit Price]]</f>
        <v>8.0549999999999997</v>
      </c>
    </row>
    <row r="539" spans="1:16" x14ac:dyDescent="0.3">
      <c r="A539" t="s">
        <v>3527</v>
      </c>
      <c r="B539" s="3">
        <v>44156</v>
      </c>
      <c r="C539" t="s">
        <v>3528</v>
      </c>
      <c r="D539" t="s">
        <v>6185</v>
      </c>
      <c r="E539">
        <v>4</v>
      </c>
      <c r="F539" t="str">
        <f>VLOOKUP(Table1[[#This Row],[Customer ID]],Table2[#All],2,FALSE)</f>
        <v>Hildegarde Brangan</v>
      </c>
      <c r="G539" t="str">
        <f>VLOOKUP(Table1[[#This Row],[Customer ID]],Table2[#All],3,FALSE)</f>
        <v>hbranganex@woothemes.com</v>
      </c>
      <c r="H539">
        <f>VLOOKUP(Table1[[#This Row],[Customer ID]],Table2[#All],4,FALSE)</f>
        <v>0</v>
      </c>
      <c r="I539" t="str">
        <f>VLOOKUP(Table1[[#This Row],[Customer ID]],Table2[#All],6,FALSE)</f>
        <v>Evansville</v>
      </c>
      <c r="J539" s="1" t="str">
        <f>VLOOKUP(Table1[[#This Row],[Customer ID]],Table2[#All],7,FALSE)</f>
        <v>United States</v>
      </c>
      <c r="K539" s="1" t="str">
        <f>VLOOKUP(Table1[[#This Row],[Customer ID]],Table2[#All],9,FALSE)</f>
        <v>Yes</v>
      </c>
      <c r="L539" t="str">
        <f>VLOOKUP(Table1[[#This Row],[Product ID]],Table3[#All],2,FALSE)</f>
        <v>Exc</v>
      </c>
      <c r="M539" t="str">
        <f>VLOOKUP(Table1[[#This Row],[Product ID]],Table3[#All],3,FALSE)</f>
        <v>D</v>
      </c>
      <c r="N539">
        <f>VLOOKUP(Table1[[#This Row],[Product ID]],Table3[#All],4,FALSE)</f>
        <v>2.5</v>
      </c>
      <c r="O539">
        <f>VLOOKUP(Table1[[#This Row],[Product ID]],Table3[#All],5,FALSE)</f>
        <v>27.945</v>
      </c>
      <c r="P539">
        <f>Table1[[#This Row],[Quantity]]*Table1[[#This Row],[Unit Price]]</f>
        <v>111.78</v>
      </c>
    </row>
    <row r="540" spans="1:16" x14ac:dyDescent="0.3">
      <c r="A540" t="s">
        <v>3532</v>
      </c>
      <c r="B540" s="3">
        <v>44482</v>
      </c>
      <c r="C540" t="s">
        <v>3533</v>
      </c>
      <c r="D540" t="s">
        <v>6163</v>
      </c>
      <c r="E540">
        <v>4</v>
      </c>
      <c r="F540" t="str">
        <f>VLOOKUP(Table1[[#This Row],[Customer ID]],Table2[#All],2,FALSE)</f>
        <v>Amii Gallyon</v>
      </c>
      <c r="G540" t="str">
        <f>VLOOKUP(Table1[[#This Row],[Customer ID]],Table2[#All],3,FALSE)</f>
        <v>agallyoney@engadget.com</v>
      </c>
      <c r="H540">
        <f>VLOOKUP(Table1[[#This Row],[Customer ID]],Table2[#All],4,FALSE)</f>
        <v>0</v>
      </c>
      <c r="I540" t="str">
        <f>VLOOKUP(Table1[[#This Row],[Customer ID]],Table2[#All],6,FALSE)</f>
        <v>Naperville</v>
      </c>
      <c r="J540" s="1" t="str">
        <f>VLOOKUP(Table1[[#This Row],[Customer ID]],Table2[#All],7,FALSE)</f>
        <v>United States</v>
      </c>
      <c r="K540" s="1" t="str">
        <f>VLOOKUP(Table1[[#This Row],[Customer ID]],Table2[#All],9,FALSE)</f>
        <v>Yes</v>
      </c>
      <c r="L540" t="str">
        <f>VLOOKUP(Table1[[#This Row],[Product ID]],Table3[#All],2,FALSE)</f>
        <v>Rob</v>
      </c>
      <c r="M540" t="str">
        <f>VLOOKUP(Table1[[#This Row],[Product ID]],Table3[#All],3,FALSE)</f>
        <v>D</v>
      </c>
      <c r="N540">
        <f>VLOOKUP(Table1[[#This Row],[Product ID]],Table3[#All],4,FALSE)</f>
        <v>0.2</v>
      </c>
      <c r="O540">
        <f>VLOOKUP(Table1[[#This Row],[Product ID]],Table3[#All],5,FALSE)</f>
        <v>2.6849999999999996</v>
      </c>
      <c r="P540">
        <f>Table1[[#This Row],[Quantity]]*Table1[[#This Row],[Unit Price]]</f>
        <v>10.739999999999998</v>
      </c>
    </row>
    <row r="541" spans="1:16" x14ac:dyDescent="0.3">
      <c r="A541" t="s">
        <v>3537</v>
      </c>
      <c r="B541" s="3">
        <v>44488</v>
      </c>
      <c r="C541" t="s">
        <v>3538</v>
      </c>
      <c r="D541" t="s">
        <v>6172</v>
      </c>
      <c r="E541">
        <v>5</v>
      </c>
      <c r="F541" t="str">
        <f>VLOOKUP(Table1[[#This Row],[Customer ID]],Table2[#All],2,FALSE)</f>
        <v>Birgit Domange</v>
      </c>
      <c r="G541" t="str">
        <f>VLOOKUP(Table1[[#This Row],[Customer ID]],Table2[#All],3,FALSE)</f>
        <v>bdomangeez@yahoo.co.jp</v>
      </c>
      <c r="H541">
        <f>VLOOKUP(Table1[[#This Row],[Customer ID]],Table2[#All],4,FALSE)</f>
        <v>0</v>
      </c>
      <c r="I541" t="str">
        <f>VLOOKUP(Table1[[#This Row],[Customer ID]],Table2[#All],6,FALSE)</f>
        <v>Charleston</v>
      </c>
      <c r="J541" s="1" t="str">
        <f>VLOOKUP(Table1[[#This Row],[Customer ID]],Table2[#All],7,FALSE)</f>
        <v>United States</v>
      </c>
      <c r="K541" s="1" t="str">
        <f>VLOOKUP(Table1[[#This Row],[Customer ID]],Table2[#All],9,FALSE)</f>
        <v>No</v>
      </c>
      <c r="L541" t="str">
        <f>VLOOKUP(Table1[[#This Row],[Product ID]],Table3[#All],2,FALSE)</f>
        <v>Rob</v>
      </c>
      <c r="M541" t="str">
        <f>VLOOKUP(Table1[[#This Row],[Product ID]],Table3[#All],3,FALSE)</f>
        <v>D</v>
      </c>
      <c r="N541">
        <f>VLOOKUP(Table1[[#This Row],[Product ID]],Table3[#All],4,FALSE)</f>
        <v>0.5</v>
      </c>
      <c r="O541">
        <f>VLOOKUP(Table1[[#This Row],[Product ID]],Table3[#All],5,FALSE)</f>
        <v>5.3699999999999992</v>
      </c>
      <c r="P541">
        <f>Table1[[#This Row],[Quantity]]*Table1[[#This Row],[Unit Price]]</f>
        <v>26.849999999999994</v>
      </c>
    </row>
    <row r="542" spans="1:16" x14ac:dyDescent="0.3">
      <c r="A542" t="s">
        <v>3542</v>
      </c>
      <c r="B542" s="3">
        <v>43584</v>
      </c>
      <c r="C542" t="s">
        <v>3543</v>
      </c>
      <c r="D542" t="s">
        <v>6170</v>
      </c>
      <c r="E542">
        <v>4</v>
      </c>
      <c r="F542" t="str">
        <f>VLOOKUP(Table1[[#This Row],[Customer ID]],Table2[#All],2,FALSE)</f>
        <v>Killian Osler</v>
      </c>
      <c r="G542" t="str">
        <f>VLOOKUP(Table1[[#This Row],[Customer ID]],Table2[#All],3,FALSE)</f>
        <v>koslerf0@gmpg.org</v>
      </c>
      <c r="H542" t="str">
        <f>VLOOKUP(Table1[[#This Row],[Customer ID]],Table2[#All],4,FALSE)</f>
        <v>+1 (517) 647-5356</v>
      </c>
      <c r="I542" t="str">
        <f>VLOOKUP(Table1[[#This Row],[Customer ID]],Table2[#All],6,FALSE)</f>
        <v>Lansing</v>
      </c>
      <c r="J542" s="1" t="str">
        <f>VLOOKUP(Table1[[#This Row],[Customer ID]],Table2[#All],7,FALSE)</f>
        <v>United States</v>
      </c>
      <c r="K542" s="1" t="str">
        <f>VLOOKUP(Table1[[#This Row],[Customer ID]],Table2[#All],9,FALSE)</f>
        <v>Yes</v>
      </c>
      <c r="L542" t="str">
        <f>VLOOKUP(Table1[[#This Row],[Product ID]],Table3[#All],2,FALSE)</f>
        <v>Lib</v>
      </c>
      <c r="M542" t="str">
        <f>VLOOKUP(Table1[[#This Row],[Product ID]],Table3[#All],3,FALSE)</f>
        <v>L</v>
      </c>
      <c r="N542">
        <f>VLOOKUP(Table1[[#This Row],[Product ID]],Table3[#All],4,FALSE)</f>
        <v>1</v>
      </c>
      <c r="O542">
        <f>VLOOKUP(Table1[[#This Row],[Product ID]],Table3[#All],5,FALSE)</f>
        <v>15.85</v>
      </c>
      <c r="P542">
        <f>Table1[[#This Row],[Quantity]]*Table1[[#This Row],[Unit Price]]</f>
        <v>63.4</v>
      </c>
    </row>
    <row r="543" spans="1:16" x14ac:dyDescent="0.3">
      <c r="A543" t="s">
        <v>3548</v>
      </c>
      <c r="B543" s="3">
        <v>43750</v>
      </c>
      <c r="C543" t="s">
        <v>3549</v>
      </c>
      <c r="D543" t="s">
        <v>6168</v>
      </c>
      <c r="E543">
        <v>1</v>
      </c>
      <c r="F543" t="str">
        <f>VLOOKUP(Table1[[#This Row],[Customer ID]],Table2[#All],2,FALSE)</f>
        <v>Lora Dukes</v>
      </c>
      <c r="G543">
        <f>VLOOKUP(Table1[[#This Row],[Customer ID]],Table2[#All],3,FALSE)</f>
        <v>0</v>
      </c>
      <c r="H543" t="str">
        <f>VLOOKUP(Table1[[#This Row],[Customer ID]],Table2[#All],4,FALSE)</f>
        <v>+353 (963) 987-6580</v>
      </c>
      <c r="I543" t="str">
        <f>VLOOKUP(Table1[[#This Row],[Customer ID]],Table2[#All],6,FALSE)</f>
        <v>Boyle</v>
      </c>
      <c r="J543" s="1" t="str">
        <f>VLOOKUP(Table1[[#This Row],[Customer ID]],Table2[#All],7,FALSE)</f>
        <v>Ireland</v>
      </c>
      <c r="K543" s="1" t="str">
        <f>VLOOKUP(Table1[[#This Row],[Customer ID]],Table2[#All],9,FALSE)</f>
        <v>Yes</v>
      </c>
      <c r="L543" t="str">
        <f>VLOOKUP(Table1[[#This Row],[Product ID]],Table3[#All],2,FALSE)</f>
        <v>Ara</v>
      </c>
      <c r="M543" t="str">
        <f>VLOOKUP(Table1[[#This Row],[Product ID]],Table3[#All],3,FALSE)</f>
        <v>D</v>
      </c>
      <c r="N543">
        <f>VLOOKUP(Table1[[#This Row],[Product ID]],Table3[#All],4,FALSE)</f>
        <v>2.5</v>
      </c>
      <c r="O543">
        <f>VLOOKUP(Table1[[#This Row],[Product ID]],Table3[#All],5,FALSE)</f>
        <v>22.884999999999998</v>
      </c>
      <c r="P543">
        <f>Table1[[#This Row],[Quantity]]*Table1[[#This Row],[Unit Price]]</f>
        <v>22.884999999999998</v>
      </c>
    </row>
    <row r="544" spans="1:16" x14ac:dyDescent="0.3">
      <c r="A544" t="s">
        <v>3553</v>
      </c>
      <c r="B544" s="3">
        <v>44335</v>
      </c>
      <c r="C544" t="s">
        <v>3554</v>
      </c>
      <c r="D544" t="s">
        <v>6175</v>
      </c>
      <c r="E544">
        <v>4</v>
      </c>
      <c r="F544" t="str">
        <f>VLOOKUP(Table1[[#This Row],[Customer ID]],Table2[#All],2,FALSE)</f>
        <v>Zack Pellett</v>
      </c>
      <c r="G544" t="str">
        <f>VLOOKUP(Table1[[#This Row],[Customer ID]],Table2[#All],3,FALSE)</f>
        <v>zpellettf2@dailymotion.com</v>
      </c>
      <c r="H544" t="str">
        <f>VLOOKUP(Table1[[#This Row],[Customer ID]],Table2[#All],4,FALSE)</f>
        <v>+1 (318) 218-5955</v>
      </c>
      <c r="I544" t="str">
        <f>VLOOKUP(Table1[[#This Row],[Customer ID]],Table2[#All],6,FALSE)</f>
        <v>Shreveport</v>
      </c>
      <c r="J544" s="1" t="str">
        <f>VLOOKUP(Table1[[#This Row],[Customer ID]],Table2[#All],7,FALSE)</f>
        <v>United States</v>
      </c>
      <c r="K544" s="1" t="str">
        <f>VLOOKUP(Table1[[#This Row],[Customer ID]],Table2[#All],9,FALSE)</f>
        <v>No</v>
      </c>
      <c r="L544" t="str">
        <f>VLOOKUP(Table1[[#This Row],[Product ID]],Table3[#All],2,FALSE)</f>
        <v>Ara</v>
      </c>
      <c r="M544" t="str">
        <f>VLOOKUP(Table1[[#This Row],[Product ID]],Table3[#All],3,FALSE)</f>
        <v>M</v>
      </c>
      <c r="N544">
        <f>VLOOKUP(Table1[[#This Row],[Product ID]],Table3[#All],4,FALSE)</f>
        <v>2.5</v>
      </c>
      <c r="O544">
        <f>VLOOKUP(Table1[[#This Row],[Product ID]],Table3[#All],5,FALSE)</f>
        <v>25.874999999999996</v>
      </c>
      <c r="P544">
        <f>Table1[[#This Row],[Quantity]]*Table1[[#This Row],[Unit Price]]</f>
        <v>103.49999999999999</v>
      </c>
    </row>
    <row r="545" spans="1:16" x14ac:dyDescent="0.3">
      <c r="A545" t="s">
        <v>3559</v>
      </c>
      <c r="B545" s="3">
        <v>44380</v>
      </c>
      <c r="C545" t="s">
        <v>3560</v>
      </c>
      <c r="D545" t="s">
        <v>6142</v>
      </c>
      <c r="E545">
        <v>2</v>
      </c>
      <c r="F545" t="str">
        <f>VLOOKUP(Table1[[#This Row],[Customer ID]],Table2[#All],2,FALSE)</f>
        <v>Ilaire Sprakes</v>
      </c>
      <c r="G545" t="str">
        <f>VLOOKUP(Table1[[#This Row],[Customer ID]],Table2[#All],3,FALSE)</f>
        <v>isprakesf3@spiegel.de</v>
      </c>
      <c r="H545" t="str">
        <f>VLOOKUP(Table1[[#This Row],[Customer ID]],Table2[#All],4,FALSE)</f>
        <v>+1 (408) 319-9787</v>
      </c>
      <c r="I545" t="str">
        <f>VLOOKUP(Table1[[#This Row],[Customer ID]],Table2[#All],6,FALSE)</f>
        <v>San Jose</v>
      </c>
      <c r="J545" s="1" t="str">
        <f>VLOOKUP(Table1[[#This Row],[Customer ID]],Table2[#All],7,FALSE)</f>
        <v>United States</v>
      </c>
      <c r="K545" s="1" t="str">
        <f>VLOOKUP(Table1[[#This Row],[Customer ID]],Table2[#All],9,FALSE)</f>
        <v>No</v>
      </c>
      <c r="L545" t="str">
        <f>VLOOKUP(Table1[[#This Row],[Product ID]],Table3[#All],2,FALSE)</f>
        <v>Rob</v>
      </c>
      <c r="M545" t="str">
        <f>VLOOKUP(Table1[[#This Row],[Product ID]],Table3[#All],3,FALSE)</f>
        <v>L</v>
      </c>
      <c r="N545">
        <f>VLOOKUP(Table1[[#This Row],[Product ID]],Table3[#All],4,FALSE)</f>
        <v>2.5</v>
      </c>
      <c r="O545">
        <f>VLOOKUP(Table1[[#This Row],[Product ID]],Table3[#All],5,FALSE)</f>
        <v>27.484999999999996</v>
      </c>
      <c r="P545">
        <f>Table1[[#This Row],[Quantity]]*Table1[[#This Row],[Unit Price]]</f>
        <v>54.969999999999992</v>
      </c>
    </row>
    <row r="546" spans="1:16" x14ac:dyDescent="0.3">
      <c r="A546" t="s">
        <v>3565</v>
      </c>
      <c r="B546" s="3">
        <v>43869</v>
      </c>
      <c r="C546" t="s">
        <v>3566</v>
      </c>
      <c r="D546" t="s">
        <v>6180</v>
      </c>
      <c r="E546">
        <v>2</v>
      </c>
      <c r="F546" t="str">
        <f>VLOOKUP(Table1[[#This Row],[Customer ID]],Table2[#All],2,FALSE)</f>
        <v>Heda Fromant</v>
      </c>
      <c r="G546" t="str">
        <f>VLOOKUP(Table1[[#This Row],[Customer ID]],Table2[#All],3,FALSE)</f>
        <v>hfromantf4@ucsd.edu</v>
      </c>
      <c r="H546" t="str">
        <f>VLOOKUP(Table1[[#This Row],[Customer ID]],Table2[#All],4,FALSE)</f>
        <v>+1 (610) 156-1700</v>
      </c>
      <c r="I546" t="str">
        <f>VLOOKUP(Table1[[#This Row],[Customer ID]],Table2[#All],6,FALSE)</f>
        <v>Philadelphia</v>
      </c>
      <c r="J546" s="1" t="str">
        <f>VLOOKUP(Table1[[#This Row],[Customer ID]],Table2[#All],7,FALSE)</f>
        <v>United States</v>
      </c>
      <c r="K546" s="1" t="str">
        <f>VLOOKUP(Table1[[#This Row],[Customer ID]],Table2[#All],9,FALSE)</f>
        <v>No</v>
      </c>
      <c r="L546" t="str">
        <f>VLOOKUP(Table1[[#This Row],[Product ID]],Table3[#All],2,FALSE)</f>
        <v>Ara</v>
      </c>
      <c r="M546" t="str">
        <f>VLOOKUP(Table1[[#This Row],[Product ID]],Table3[#All],3,FALSE)</f>
        <v>L</v>
      </c>
      <c r="N546">
        <f>VLOOKUP(Table1[[#This Row],[Product ID]],Table3[#All],4,FALSE)</f>
        <v>0.5</v>
      </c>
      <c r="O546">
        <f>VLOOKUP(Table1[[#This Row],[Product ID]],Table3[#All],5,FALSE)</f>
        <v>7.77</v>
      </c>
      <c r="P546">
        <f>Table1[[#This Row],[Quantity]]*Table1[[#This Row],[Unit Price]]</f>
        <v>15.54</v>
      </c>
    </row>
    <row r="547" spans="1:16" x14ac:dyDescent="0.3">
      <c r="A547" t="s">
        <v>3571</v>
      </c>
      <c r="B547" s="3">
        <v>44120</v>
      </c>
      <c r="C547" t="s">
        <v>3572</v>
      </c>
      <c r="D547" t="s">
        <v>6150</v>
      </c>
      <c r="E547">
        <v>4</v>
      </c>
      <c r="F547" t="str">
        <f>VLOOKUP(Table1[[#This Row],[Customer ID]],Table2[#All],2,FALSE)</f>
        <v>Rufus Flear</v>
      </c>
      <c r="G547" t="str">
        <f>VLOOKUP(Table1[[#This Row],[Customer ID]],Table2[#All],3,FALSE)</f>
        <v>rflearf5@artisteer.com</v>
      </c>
      <c r="H547" t="str">
        <f>VLOOKUP(Table1[[#This Row],[Customer ID]],Table2[#All],4,FALSE)</f>
        <v>+44 (271) 881-4912</v>
      </c>
      <c r="I547" t="str">
        <f>VLOOKUP(Table1[[#This Row],[Customer ID]],Table2[#All],6,FALSE)</f>
        <v>Sheffield</v>
      </c>
      <c r="J547" s="1" t="str">
        <f>VLOOKUP(Table1[[#This Row],[Customer ID]],Table2[#All],7,FALSE)</f>
        <v>United Kingdom</v>
      </c>
      <c r="K547" s="1" t="str">
        <f>VLOOKUP(Table1[[#This Row],[Customer ID]],Table2[#All],9,FALSE)</f>
        <v>No</v>
      </c>
      <c r="L547" t="str">
        <f>VLOOKUP(Table1[[#This Row],[Product ID]],Table3[#All],2,FALSE)</f>
        <v>Lib</v>
      </c>
      <c r="M547" t="str">
        <f>VLOOKUP(Table1[[#This Row],[Product ID]],Table3[#All],3,FALSE)</f>
        <v>D</v>
      </c>
      <c r="N547">
        <f>VLOOKUP(Table1[[#This Row],[Product ID]],Table3[#All],4,FALSE)</f>
        <v>0.2</v>
      </c>
      <c r="O547">
        <f>VLOOKUP(Table1[[#This Row],[Product ID]],Table3[#All],5,FALSE)</f>
        <v>3.8849999999999998</v>
      </c>
      <c r="P547">
        <f>Table1[[#This Row],[Quantity]]*Table1[[#This Row],[Unit Price]]</f>
        <v>15.54</v>
      </c>
    </row>
    <row r="548" spans="1:16" x14ac:dyDescent="0.3">
      <c r="A548" t="s">
        <v>3577</v>
      </c>
      <c r="B548" s="3">
        <v>44127</v>
      </c>
      <c r="C548" t="s">
        <v>3578</v>
      </c>
      <c r="D548" t="s">
        <v>6185</v>
      </c>
      <c r="E548">
        <v>3</v>
      </c>
      <c r="F548" t="str">
        <f>VLOOKUP(Table1[[#This Row],[Customer ID]],Table2[#All],2,FALSE)</f>
        <v>Dom Milella</v>
      </c>
      <c r="G548">
        <f>VLOOKUP(Table1[[#This Row],[Customer ID]],Table2[#All],3,FALSE)</f>
        <v>0</v>
      </c>
      <c r="H548" t="str">
        <f>VLOOKUP(Table1[[#This Row],[Customer ID]],Table2[#All],4,FALSE)</f>
        <v>+353 (361) 732-3444</v>
      </c>
      <c r="I548" t="str">
        <f>VLOOKUP(Table1[[#This Row],[Customer ID]],Table2[#All],6,FALSE)</f>
        <v>Manorhamilton</v>
      </c>
      <c r="J548" s="1" t="str">
        <f>VLOOKUP(Table1[[#This Row],[Customer ID]],Table2[#All],7,FALSE)</f>
        <v>Ireland</v>
      </c>
      <c r="K548" s="1" t="str">
        <f>VLOOKUP(Table1[[#This Row],[Customer ID]],Table2[#All],9,FALSE)</f>
        <v>No</v>
      </c>
      <c r="L548" t="str">
        <f>VLOOKUP(Table1[[#This Row],[Product ID]],Table3[#All],2,FALSE)</f>
        <v>Exc</v>
      </c>
      <c r="M548" t="str">
        <f>VLOOKUP(Table1[[#This Row],[Product ID]],Table3[#All],3,FALSE)</f>
        <v>D</v>
      </c>
      <c r="N548">
        <f>VLOOKUP(Table1[[#This Row],[Product ID]],Table3[#All],4,FALSE)</f>
        <v>2.5</v>
      </c>
      <c r="O548">
        <f>VLOOKUP(Table1[[#This Row],[Product ID]],Table3[#All],5,FALSE)</f>
        <v>27.945</v>
      </c>
      <c r="P548">
        <f>Table1[[#This Row],[Quantity]]*Table1[[#This Row],[Unit Price]]</f>
        <v>83.835000000000008</v>
      </c>
    </row>
    <row r="549" spans="1:16" x14ac:dyDescent="0.3">
      <c r="A549" t="s">
        <v>3582</v>
      </c>
      <c r="B549" s="3">
        <v>44265</v>
      </c>
      <c r="C549" t="s">
        <v>3594</v>
      </c>
      <c r="D549" t="s">
        <v>6178</v>
      </c>
      <c r="E549">
        <v>3</v>
      </c>
      <c r="F549" t="str">
        <f>VLOOKUP(Table1[[#This Row],[Customer ID]],Table2[#All],2,FALSE)</f>
        <v>Wilek Lightollers</v>
      </c>
      <c r="G549" t="str">
        <f>VLOOKUP(Table1[[#This Row],[Customer ID]],Table2[#All],3,FALSE)</f>
        <v>wlightollersf9@baidu.com</v>
      </c>
      <c r="H549" t="str">
        <f>VLOOKUP(Table1[[#This Row],[Customer ID]],Table2[#All],4,FALSE)</f>
        <v>+1 (646) 793-8756</v>
      </c>
      <c r="I549" t="str">
        <f>VLOOKUP(Table1[[#This Row],[Customer ID]],Table2[#All],6,FALSE)</f>
        <v>New York City</v>
      </c>
      <c r="J549" s="1" t="str">
        <f>VLOOKUP(Table1[[#This Row],[Customer ID]],Table2[#All],7,FALSE)</f>
        <v>United States</v>
      </c>
      <c r="K549" s="1" t="str">
        <f>VLOOKUP(Table1[[#This Row],[Customer ID]],Table2[#All],9,FALSE)</f>
        <v>Yes</v>
      </c>
      <c r="L549" t="str">
        <f>VLOOKUP(Table1[[#This Row],[Product ID]],Table3[#All],2,FALSE)</f>
        <v>Rob</v>
      </c>
      <c r="M549" t="str">
        <f>VLOOKUP(Table1[[#This Row],[Product ID]],Table3[#All],3,FALSE)</f>
        <v>L</v>
      </c>
      <c r="N549">
        <f>VLOOKUP(Table1[[#This Row],[Product ID]],Table3[#All],4,FALSE)</f>
        <v>0.2</v>
      </c>
      <c r="O549">
        <f>VLOOKUP(Table1[[#This Row],[Product ID]],Table3[#All],5,FALSE)</f>
        <v>3.5849999999999995</v>
      </c>
      <c r="P549">
        <f>Table1[[#This Row],[Quantity]]*Table1[[#This Row],[Unit Price]]</f>
        <v>10.754999999999999</v>
      </c>
    </row>
    <row r="550" spans="1:16" x14ac:dyDescent="0.3">
      <c r="A550" t="s">
        <v>3587</v>
      </c>
      <c r="B550" s="3">
        <v>44384</v>
      </c>
      <c r="C550" t="s">
        <v>3588</v>
      </c>
      <c r="D550" t="s">
        <v>6184</v>
      </c>
      <c r="E550">
        <v>3</v>
      </c>
      <c r="F550" t="str">
        <f>VLOOKUP(Table1[[#This Row],[Customer ID]],Table2[#All],2,FALSE)</f>
        <v>Bette-ann Munden</v>
      </c>
      <c r="G550" t="str">
        <f>VLOOKUP(Table1[[#This Row],[Customer ID]],Table2[#All],3,FALSE)</f>
        <v>bmundenf8@elpais.com</v>
      </c>
      <c r="H550" t="str">
        <f>VLOOKUP(Table1[[#This Row],[Customer ID]],Table2[#All],4,FALSE)</f>
        <v>+1 (405) 290-3207</v>
      </c>
      <c r="I550" t="str">
        <f>VLOOKUP(Table1[[#This Row],[Customer ID]],Table2[#All],6,FALSE)</f>
        <v>Oklahoma City</v>
      </c>
      <c r="J550" s="1" t="str">
        <f>VLOOKUP(Table1[[#This Row],[Customer ID]],Table2[#All],7,FALSE)</f>
        <v>United States</v>
      </c>
      <c r="K550" s="1" t="str">
        <f>VLOOKUP(Table1[[#This Row],[Customer ID]],Table2[#All],9,FALSE)</f>
        <v>Yes</v>
      </c>
      <c r="L550" t="str">
        <f>VLOOKUP(Table1[[#This Row],[Product ID]],Table3[#All],2,FALSE)</f>
        <v>Exc</v>
      </c>
      <c r="M550" t="str">
        <f>VLOOKUP(Table1[[#This Row],[Product ID]],Table3[#All],3,FALSE)</f>
        <v>L</v>
      </c>
      <c r="N550">
        <f>VLOOKUP(Table1[[#This Row],[Product ID]],Table3[#All],4,FALSE)</f>
        <v>0.2</v>
      </c>
      <c r="O550">
        <f>VLOOKUP(Table1[[#This Row],[Product ID]],Table3[#All],5,FALSE)</f>
        <v>4.4550000000000001</v>
      </c>
      <c r="P550">
        <f>Table1[[#This Row],[Quantity]]*Table1[[#This Row],[Unit Price]]</f>
        <v>13.365</v>
      </c>
    </row>
    <row r="551" spans="1:16" x14ac:dyDescent="0.3">
      <c r="A551" t="s">
        <v>3593</v>
      </c>
      <c r="B551" s="3">
        <v>44232</v>
      </c>
      <c r="C551" t="s">
        <v>3594</v>
      </c>
      <c r="D551" t="s">
        <v>6184</v>
      </c>
      <c r="E551">
        <v>4</v>
      </c>
      <c r="F551" t="str">
        <f>VLOOKUP(Table1[[#This Row],[Customer ID]],Table2[#All],2,FALSE)</f>
        <v>Wilek Lightollers</v>
      </c>
      <c r="G551" t="str">
        <f>VLOOKUP(Table1[[#This Row],[Customer ID]],Table2[#All],3,FALSE)</f>
        <v>wlightollersf9@baidu.com</v>
      </c>
      <c r="H551" t="str">
        <f>VLOOKUP(Table1[[#This Row],[Customer ID]],Table2[#All],4,FALSE)</f>
        <v>+1 (646) 793-8756</v>
      </c>
      <c r="I551" t="str">
        <f>VLOOKUP(Table1[[#This Row],[Customer ID]],Table2[#All],6,FALSE)</f>
        <v>New York City</v>
      </c>
      <c r="J551" s="1" t="str">
        <f>VLOOKUP(Table1[[#This Row],[Customer ID]],Table2[#All],7,FALSE)</f>
        <v>United States</v>
      </c>
      <c r="K551" s="1" t="str">
        <f>VLOOKUP(Table1[[#This Row],[Customer ID]],Table2[#All],9,FALSE)</f>
        <v>Yes</v>
      </c>
      <c r="L551" t="str">
        <f>VLOOKUP(Table1[[#This Row],[Product ID]],Table3[#All],2,FALSE)</f>
        <v>Exc</v>
      </c>
      <c r="M551" t="str">
        <f>VLOOKUP(Table1[[#This Row],[Product ID]],Table3[#All],3,FALSE)</f>
        <v>L</v>
      </c>
      <c r="N551">
        <f>VLOOKUP(Table1[[#This Row],[Product ID]],Table3[#All],4,FALSE)</f>
        <v>0.2</v>
      </c>
      <c r="O551">
        <f>VLOOKUP(Table1[[#This Row],[Product ID]],Table3[#All],5,FALSE)</f>
        <v>4.4550000000000001</v>
      </c>
      <c r="P551">
        <f>Table1[[#This Row],[Quantity]]*Table1[[#This Row],[Unit Price]]</f>
        <v>17.82</v>
      </c>
    </row>
    <row r="552" spans="1:16" x14ac:dyDescent="0.3">
      <c r="A552" t="s">
        <v>3599</v>
      </c>
      <c r="B552" s="3">
        <v>44176</v>
      </c>
      <c r="C552" t="s">
        <v>3600</v>
      </c>
      <c r="D552" t="s">
        <v>6150</v>
      </c>
      <c r="E552">
        <v>6</v>
      </c>
      <c r="F552" t="str">
        <f>VLOOKUP(Table1[[#This Row],[Customer ID]],Table2[#All],2,FALSE)</f>
        <v>Nick Brakespear</v>
      </c>
      <c r="G552" t="str">
        <f>VLOOKUP(Table1[[#This Row],[Customer ID]],Table2[#All],3,FALSE)</f>
        <v>nbrakespearfa@rediff.com</v>
      </c>
      <c r="H552" t="str">
        <f>VLOOKUP(Table1[[#This Row],[Customer ID]],Table2[#All],4,FALSE)</f>
        <v>+1 (973) 380-3976</v>
      </c>
      <c r="I552" t="str">
        <f>VLOOKUP(Table1[[#This Row],[Customer ID]],Table2[#All],6,FALSE)</f>
        <v>Newark</v>
      </c>
      <c r="J552" s="1" t="str">
        <f>VLOOKUP(Table1[[#This Row],[Customer ID]],Table2[#All],7,FALSE)</f>
        <v>United States</v>
      </c>
      <c r="K552" s="1" t="str">
        <f>VLOOKUP(Table1[[#This Row],[Customer ID]],Table2[#All],9,FALSE)</f>
        <v>Yes</v>
      </c>
      <c r="L552" t="str">
        <f>VLOOKUP(Table1[[#This Row],[Product ID]],Table3[#All],2,FALSE)</f>
        <v>Lib</v>
      </c>
      <c r="M552" t="str">
        <f>VLOOKUP(Table1[[#This Row],[Product ID]],Table3[#All],3,FALSE)</f>
        <v>D</v>
      </c>
      <c r="N552">
        <f>VLOOKUP(Table1[[#This Row],[Product ID]],Table3[#All],4,FALSE)</f>
        <v>0.2</v>
      </c>
      <c r="O552">
        <f>VLOOKUP(Table1[[#This Row],[Product ID]],Table3[#All],5,FALSE)</f>
        <v>3.8849999999999998</v>
      </c>
      <c r="P552">
        <f>Table1[[#This Row],[Quantity]]*Table1[[#This Row],[Unit Price]]</f>
        <v>23.31</v>
      </c>
    </row>
    <row r="553" spans="1:16" x14ac:dyDescent="0.3">
      <c r="A553" t="s">
        <v>3605</v>
      </c>
      <c r="B553" s="3">
        <v>44694</v>
      </c>
      <c r="C553" t="s">
        <v>3606</v>
      </c>
      <c r="D553" t="s">
        <v>6153</v>
      </c>
      <c r="E553">
        <v>2</v>
      </c>
      <c r="F553" t="str">
        <f>VLOOKUP(Table1[[#This Row],[Customer ID]],Table2[#All],2,FALSE)</f>
        <v>Malynda Glawsop</v>
      </c>
      <c r="G553" t="str">
        <f>VLOOKUP(Table1[[#This Row],[Customer ID]],Table2[#All],3,FALSE)</f>
        <v>mglawsopfb@reverbnation.com</v>
      </c>
      <c r="H553" t="str">
        <f>VLOOKUP(Table1[[#This Row],[Customer ID]],Table2[#All],4,FALSE)</f>
        <v>+1 (203) 608-9937</v>
      </c>
      <c r="I553" t="str">
        <f>VLOOKUP(Table1[[#This Row],[Customer ID]],Table2[#All],6,FALSE)</f>
        <v>New Haven</v>
      </c>
      <c r="J553" s="1" t="str">
        <f>VLOOKUP(Table1[[#This Row],[Customer ID]],Table2[#All],7,FALSE)</f>
        <v>United States</v>
      </c>
      <c r="K553" s="1" t="str">
        <f>VLOOKUP(Table1[[#This Row],[Customer ID]],Table2[#All],9,FALSE)</f>
        <v>No</v>
      </c>
      <c r="L553" t="str">
        <f>VLOOKUP(Table1[[#This Row],[Product ID]],Table3[#All],2,FALSE)</f>
        <v>Exc</v>
      </c>
      <c r="M553" t="str">
        <f>VLOOKUP(Table1[[#This Row],[Product ID]],Table3[#All],3,FALSE)</f>
        <v>D</v>
      </c>
      <c r="N553">
        <f>VLOOKUP(Table1[[#This Row],[Product ID]],Table3[#All],4,FALSE)</f>
        <v>0.2</v>
      </c>
      <c r="O553">
        <f>VLOOKUP(Table1[[#This Row],[Product ID]],Table3[#All],5,FALSE)</f>
        <v>3.645</v>
      </c>
      <c r="P553">
        <f>Table1[[#This Row],[Quantity]]*Table1[[#This Row],[Unit Price]]</f>
        <v>7.29</v>
      </c>
    </row>
    <row r="554" spans="1:16" x14ac:dyDescent="0.3">
      <c r="A554" t="s">
        <v>3611</v>
      </c>
      <c r="B554" s="3">
        <v>43761</v>
      </c>
      <c r="C554" t="s">
        <v>3612</v>
      </c>
      <c r="D554" t="s">
        <v>6184</v>
      </c>
      <c r="E554">
        <v>4</v>
      </c>
      <c r="F554" t="str">
        <f>VLOOKUP(Table1[[#This Row],[Customer ID]],Table2[#All],2,FALSE)</f>
        <v>Granville Alberts</v>
      </c>
      <c r="G554" t="str">
        <f>VLOOKUP(Table1[[#This Row],[Customer ID]],Table2[#All],3,FALSE)</f>
        <v>galbertsfc@etsy.com</v>
      </c>
      <c r="H554" t="str">
        <f>VLOOKUP(Table1[[#This Row],[Customer ID]],Table2[#All],4,FALSE)</f>
        <v>+44 (788) 686-0408</v>
      </c>
      <c r="I554" t="str">
        <f>VLOOKUP(Table1[[#This Row],[Customer ID]],Table2[#All],6,FALSE)</f>
        <v>Belfast</v>
      </c>
      <c r="J554" s="1" t="str">
        <f>VLOOKUP(Table1[[#This Row],[Customer ID]],Table2[#All],7,FALSE)</f>
        <v>United Kingdom</v>
      </c>
      <c r="K554" s="1" t="str">
        <f>VLOOKUP(Table1[[#This Row],[Customer ID]],Table2[#All],9,FALSE)</f>
        <v>Yes</v>
      </c>
      <c r="L554" t="str">
        <f>VLOOKUP(Table1[[#This Row],[Product ID]],Table3[#All],2,FALSE)</f>
        <v>Exc</v>
      </c>
      <c r="M554" t="str">
        <f>VLOOKUP(Table1[[#This Row],[Product ID]],Table3[#All],3,FALSE)</f>
        <v>L</v>
      </c>
      <c r="N554">
        <f>VLOOKUP(Table1[[#This Row],[Product ID]],Table3[#All],4,FALSE)</f>
        <v>0.2</v>
      </c>
      <c r="O554">
        <f>VLOOKUP(Table1[[#This Row],[Product ID]],Table3[#All],5,FALSE)</f>
        <v>4.4550000000000001</v>
      </c>
      <c r="P554">
        <f>Table1[[#This Row],[Quantity]]*Table1[[#This Row],[Unit Price]]</f>
        <v>17.82</v>
      </c>
    </row>
    <row r="555" spans="1:16" x14ac:dyDescent="0.3">
      <c r="A555" t="s">
        <v>3617</v>
      </c>
      <c r="B555" s="3">
        <v>44085</v>
      </c>
      <c r="C555" t="s">
        <v>3618</v>
      </c>
      <c r="D555" t="s">
        <v>6141</v>
      </c>
      <c r="E555">
        <v>5</v>
      </c>
      <c r="F555" t="str">
        <f>VLOOKUP(Table1[[#This Row],[Customer ID]],Table2[#All],2,FALSE)</f>
        <v>Vasily Polglase</v>
      </c>
      <c r="G555" t="str">
        <f>VLOOKUP(Table1[[#This Row],[Customer ID]],Table2[#All],3,FALSE)</f>
        <v>vpolglasefd@about.me</v>
      </c>
      <c r="H555">
        <f>VLOOKUP(Table1[[#This Row],[Customer ID]],Table2[#All],4,FALSE)</f>
        <v>0</v>
      </c>
      <c r="I555" t="str">
        <f>VLOOKUP(Table1[[#This Row],[Customer ID]],Table2[#All],6,FALSE)</f>
        <v>Toledo</v>
      </c>
      <c r="J555" s="1" t="str">
        <f>VLOOKUP(Table1[[#This Row],[Customer ID]],Table2[#All],7,FALSE)</f>
        <v>United States</v>
      </c>
      <c r="K555" s="1" t="str">
        <f>VLOOKUP(Table1[[#This Row],[Customer ID]],Table2[#All],9,FALSE)</f>
        <v>No</v>
      </c>
      <c r="L555" t="str">
        <f>VLOOKUP(Table1[[#This Row],[Product ID]],Table3[#All],2,FALSE)</f>
        <v>Exc</v>
      </c>
      <c r="M555" t="str">
        <f>VLOOKUP(Table1[[#This Row],[Product ID]],Table3[#All],3,FALSE)</f>
        <v>M</v>
      </c>
      <c r="N555">
        <f>VLOOKUP(Table1[[#This Row],[Product ID]],Table3[#All],4,FALSE)</f>
        <v>1</v>
      </c>
      <c r="O555">
        <f>VLOOKUP(Table1[[#This Row],[Product ID]],Table3[#All],5,FALSE)</f>
        <v>13.75</v>
      </c>
      <c r="P555">
        <f>Table1[[#This Row],[Quantity]]*Table1[[#This Row],[Unit Price]]</f>
        <v>68.75</v>
      </c>
    </row>
    <row r="556" spans="1:16" x14ac:dyDescent="0.3">
      <c r="A556" t="s">
        <v>3622</v>
      </c>
      <c r="B556" s="3">
        <v>43737</v>
      </c>
      <c r="C556" t="s">
        <v>3623</v>
      </c>
      <c r="D556" t="s">
        <v>6142</v>
      </c>
      <c r="E556">
        <v>2</v>
      </c>
      <c r="F556" t="str">
        <f>VLOOKUP(Table1[[#This Row],[Customer ID]],Table2[#All],2,FALSE)</f>
        <v>Madelaine Sharples</v>
      </c>
      <c r="G556">
        <f>VLOOKUP(Table1[[#This Row],[Customer ID]],Table2[#All],3,FALSE)</f>
        <v>0</v>
      </c>
      <c r="H556" t="str">
        <f>VLOOKUP(Table1[[#This Row],[Customer ID]],Table2[#All],4,FALSE)</f>
        <v>+44 (572) 727-1868</v>
      </c>
      <c r="I556" t="str">
        <f>VLOOKUP(Table1[[#This Row],[Customer ID]],Table2[#All],6,FALSE)</f>
        <v>Newton</v>
      </c>
      <c r="J556" s="1" t="str">
        <f>VLOOKUP(Table1[[#This Row],[Customer ID]],Table2[#All],7,FALSE)</f>
        <v>United Kingdom</v>
      </c>
      <c r="K556" s="1" t="str">
        <f>VLOOKUP(Table1[[#This Row],[Customer ID]],Table2[#All],9,FALSE)</f>
        <v>Yes</v>
      </c>
      <c r="L556" t="str">
        <f>VLOOKUP(Table1[[#This Row],[Product ID]],Table3[#All],2,FALSE)</f>
        <v>Rob</v>
      </c>
      <c r="M556" t="str">
        <f>VLOOKUP(Table1[[#This Row],[Product ID]],Table3[#All],3,FALSE)</f>
        <v>L</v>
      </c>
      <c r="N556">
        <f>VLOOKUP(Table1[[#This Row],[Product ID]],Table3[#All],4,FALSE)</f>
        <v>2.5</v>
      </c>
      <c r="O556">
        <f>VLOOKUP(Table1[[#This Row],[Product ID]],Table3[#All],5,FALSE)</f>
        <v>27.484999999999996</v>
      </c>
      <c r="P556">
        <f>Table1[[#This Row],[Quantity]]*Table1[[#This Row],[Unit Price]]</f>
        <v>54.969999999999992</v>
      </c>
    </row>
    <row r="557" spans="1:16" x14ac:dyDescent="0.3">
      <c r="A557" t="s">
        <v>3627</v>
      </c>
      <c r="B557" s="3">
        <v>44258</v>
      </c>
      <c r="C557" t="s">
        <v>3628</v>
      </c>
      <c r="D557" t="s">
        <v>6141</v>
      </c>
      <c r="E557">
        <v>6</v>
      </c>
      <c r="F557" t="str">
        <f>VLOOKUP(Table1[[#This Row],[Customer ID]],Table2[#All],2,FALSE)</f>
        <v>Sigfrid Busch</v>
      </c>
      <c r="G557" t="str">
        <f>VLOOKUP(Table1[[#This Row],[Customer ID]],Table2[#All],3,FALSE)</f>
        <v>sbuschff@so-net.ne.jp</v>
      </c>
      <c r="H557" t="str">
        <f>VLOOKUP(Table1[[#This Row],[Customer ID]],Table2[#All],4,FALSE)</f>
        <v>+353 (953) 333-8754</v>
      </c>
      <c r="I557" t="str">
        <f>VLOOKUP(Table1[[#This Row],[Customer ID]],Table2[#All],6,FALSE)</f>
        <v>Bantry</v>
      </c>
      <c r="J557" s="1" t="str">
        <f>VLOOKUP(Table1[[#This Row],[Customer ID]],Table2[#All],7,FALSE)</f>
        <v>Ireland</v>
      </c>
      <c r="K557" s="1" t="str">
        <f>VLOOKUP(Table1[[#This Row],[Customer ID]],Table2[#All],9,FALSE)</f>
        <v>No</v>
      </c>
      <c r="L557" t="str">
        <f>VLOOKUP(Table1[[#This Row],[Product ID]],Table3[#All],2,FALSE)</f>
        <v>Exc</v>
      </c>
      <c r="M557" t="str">
        <f>VLOOKUP(Table1[[#This Row],[Product ID]],Table3[#All],3,FALSE)</f>
        <v>M</v>
      </c>
      <c r="N557">
        <f>VLOOKUP(Table1[[#This Row],[Product ID]],Table3[#All],4,FALSE)</f>
        <v>1</v>
      </c>
      <c r="O557">
        <f>VLOOKUP(Table1[[#This Row],[Product ID]],Table3[#All],5,FALSE)</f>
        <v>13.75</v>
      </c>
      <c r="P557">
        <f>Table1[[#This Row],[Quantity]]*Table1[[#This Row],[Unit Price]]</f>
        <v>82.5</v>
      </c>
    </row>
    <row r="558" spans="1:16" x14ac:dyDescent="0.3">
      <c r="A558" t="s">
        <v>3633</v>
      </c>
      <c r="B558" s="3">
        <v>44523</v>
      </c>
      <c r="C558" t="s">
        <v>3634</v>
      </c>
      <c r="D558" t="s">
        <v>6159</v>
      </c>
      <c r="E558">
        <v>2</v>
      </c>
      <c r="F558" t="str">
        <f>VLOOKUP(Table1[[#This Row],[Customer ID]],Table2[#All],2,FALSE)</f>
        <v>Cissiee Raisbeck</v>
      </c>
      <c r="G558" t="str">
        <f>VLOOKUP(Table1[[#This Row],[Customer ID]],Table2[#All],3,FALSE)</f>
        <v>craisbeckfg@webnode.com</v>
      </c>
      <c r="H558">
        <f>VLOOKUP(Table1[[#This Row],[Customer ID]],Table2[#All],4,FALSE)</f>
        <v>0</v>
      </c>
      <c r="I558" t="str">
        <f>VLOOKUP(Table1[[#This Row],[Customer ID]],Table2[#All],6,FALSE)</f>
        <v>Shreveport</v>
      </c>
      <c r="J558" s="1" t="str">
        <f>VLOOKUP(Table1[[#This Row],[Customer ID]],Table2[#All],7,FALSE)</f>
        <v>United States</v>
      </c>
      <c r="K558" s="1" t="str">
        <f>VLOOKUP(Table1[[#This Row],[Customer ID]],Table2[#All],9,FALSE)</f>
        <v>Yes</v>
      </c>
      <c r="L558" t="str">
        <f>VLOOKUP(Table1[[#This Row],[Product ID]],Table3[#All],2,FALSE)</f>
        <v>Lib</v>
      </c>
      <c r="M558" t="str">
        <f>VLOOKUP(Table1[[#This Row],[Product ID]],Table3[#All],3,FALSE)</f>
        <v>M</v>
      </c>
      <c r="N558">
        <f>VLOOKUP(Table1[[#This Row],[Product ID]],Table3[#All],4,FALSE)</f>
        <v>0.2</v>
      </c>
      <c r="O558">
        <f>VLOOKUP(Table1[[#This Row],[Product ID]],Table3[#All],5,FALSE)</f>
        <v>4.3650000000000002</v>
      </c>
      <c r="P558">
        <f>Table1[[#This Row],[Quantity]]*Table1[[#This Row],[Unit Price]]</f>
        <v>8.73</v>
      </c>
    </row>
    <row r="559" spans="1:16" x14ac:dyDescent="0.3">
      <c r="A559" t="s">
        <v>3638</v>
      </c>
      <c r="B559" s="3">
        <v>44506</v>
      </c>
      <c r="C559" t="s">
        <v>3368</v>
      </c>
      <c r="D559" t="s">
        <v>6171</v>
      </c>
      <c r="E559">
        <v>4</v>
      </c>
      <c r="F559" t="str">
        <f>VLOOKUP(Table1[[#This Row],[Customer ID]],Table2[#All],2,FALSE)</f>
        <v>Marja Urion</v>
      </c>
      <c r="G559" t="str">
        <f>VLOOKUP(Table1[[#This Row],[Customer ID]],Table2[#All],3,FALSE)</f>
        <v>murione5@alexa.com</v>
      </c>
      <c r="H559" t="str">
        <f>VLOOKUP(Table1[[#This Row],[Customer ID]],Table2[#All],4,FALSE)</f>
        <v>+353 (715) 989-0283</v>
      </c>
      <c r="I559" t="str">
        <f>VLOOKUP(Table1[[#This Row],[Customer ID]],Table2[#All],6,FALSE)</f>
        <v>Virginia</v>
      </c>
      <c r="J559" s="1" t="str">
        <f>VLOOKUP(Table1[[#This Row],[Customer ID]],Table2[#All],7,FALSE)</f>
        <v>Ireland</v>
      </c>
      <c r="K559" s="1" t="str">
        <f>VLOOKUP(Table1[[#This Row],[Customer ID]],Table2[#All],9,FALSE)</f>
        <v>Yes</v>
      </c>
      <c r="L559" t="str">
        <f>VLOOKUP(Table1[[#This Row],[Product ID]],Table3[#All],2,FALSE)</f>
        <v>Exc</v>
      </c>
      <c r="M559" t="str">
        <f>VLOOKUP(Table1[[#This Row],[Product ID]],Table3[#All],3,FALSE)</f>
        <v>L</v>
      </c>
      <c r="N559">
        <f>VLOOKUP(Table1[[#This Row],[Product ID]],Table3[#All],4,FALSE)</f>
        <v>1</v>
      </c>
      <c r="O559">
        <f>VLOOKUP(Table1[[#This Row],[Product ID]],Table3[#All],5,FALSE)</f>
        <v>14.85</v>
      </c>
      <c r="P559">
        <f>Table1[[#This Row],[Quantity]]*Table1[[#This Row],[Unit Price]]</f>
        <v>59.4</v>
      </c>
    </row>
    <row r="560" spans="1:16" x14ac:dyDescent="0.3">
      <c r="A560" t="s">
        <v>3643</v>
      </c>
      <c r="B560" s="3">
        <v>44225</v>
      </c>
      <c r="C560" t="s">
        <v>3644</v>
      </c>
      <c r="D560" t="s">
        <v>6150</v>
      </c>
      <c r="E560">
        <v>4</v>
      </c>
      <c r="F560" t="str">
        <f>VLOOKUP(Table1[[#This Row],[Customer ID]],Table2[#All],2,FALSE)</f>
        <v>Kenton Wetherick</v>
      </c>
      <c r="G560">
        <f>VLOOKUP(Table1[[#This Row],[Customer ID]],Table2[#All],3,FALSE)</f>
        <v>0</v>
      </c>
      <c r="H560" t="str">
        <f>VLOOKUP(Table1[[#This Row],[Customer ID]],Table2[#All],4,FALSE)</f>
        <v>+1 (859) 628-7241</v>
      </c>
      <c r="I560" t="str">
        <f>VLOOKUP(Table1[[#This Row],[Customer ID]],Table2[#All],6,FALSE)</f>
        <v>Lexington</v>
      </c>
      <c r="J560" s="1" t="str">
        <f>VLOOKUP(Table1[[#This Row],[Customer ID]],Table2[#All],7,FALSE)</f>
        <v>United States</v>
      </c>
      <c r="K560" s="1" t="str">
        <f>VLOOKUP(Table1[[#This Row],[Customer ID]],Table2[#All],9,FALSE)</f>
        <v>Yes</v>
      </c>
      <c r="L560" t="str">
        <f>VLOOKUP(Table1[[#This Row],[Product ID]],Table3[#All],2,FALSE)</f>
        <v>Lib</v>
      </c>
      <c r="M560" t="str">
        <f>VLOOKUP(Table1[[#This Row],[Product ID]],Table3[#All],3,FALSE)</f>
        <v>D</v>
      </c>
      <c r="N560">
        <f>VLOOKUP(Table1[[#This Row],[Product ID]],Table3[#All],4,FALSE)</f>
        <v>0.2</v>
      </c>
      <c r="O560">
        <f>VLOOKUP(Table1[[#This Row],[Product ID]],Table3[#All],5,FALSE)</f>
        <v>3.8849999999999998</v>
      </c>
      <c r="P560">
        <f>Table1[[#This Row],[Quantity]]*Table1[[#This Row],[Unit Price]]</f>
        <v>15.54</v>
      </c>
    </row>
    <row r="561" spans="1:16" x14ac:dyDescent="0.3">
      <c r="A561" t="s">
        <v>3648</v>
      </c>
      <c r="B561" s="3">
        <v>44667</v>
      </c>
      <c r="C561" t="s">
        <v>3649</v>
      </c>
      <c r="D561" t="s">
        <v>6140</v>
      </c>
      <c r="E561">
        <v>3</v>
      </c>
      <c r="F561" t="str">
        <f>VLOOKUP(Table1[[#This Row],[Customer ID]],Table2[#All],2,FALSE)</f>
        <v>Reamonn Aynold</v>
      </c>
      <c r="G561" t="str">
        <f>VLOOKUP(Table1[[#This Row],[Customer ID]],Table2[#All],3,FALSE)</f>
        <v>raynoldfj@ustream.tv</v>
      </c>
      <c r="H561" t="str">
        <f>VLOOKUP(Table1[[#This Row],[Customer ID]],Table2[#All],4,FALSE)</f>
        <v>+1 (414) 429-0919</v>
      </c>
      <c r="I561" t="str">
        <f>VLOOKUP(Table1[[#This Row],[Customer ID]],Table2[#All],6,FALSE)</f>
        <v>Milwaukee</v>
      </c>
      <c r="J561" s="1" t="str">
        <f>VLOOKUP(Table1[[#This Row],[Customer ID]],Table2[#All],7,FALSE)</f>
        <v>United States</v>
      </c>
      <c r="K561" s="1" t="str">
        <f>VLOOKUP(Table1[[#This Row],[Customer ID]],Table2[#All],9,FALSE)</f>
        <v>Yes</v>
      </c>
      <c r="L561" t="str">
        <f>VLOOKUP(Table1[[#This Row],[Product ID]],Table3[#All],2,FALSE)</f>
        <v>Ara</v>
      </c>
      <c r="M561" t="str">
        <f>VLOOKUP(Table1[[#This Row],[Product ID]],Table3[#All],3,FALSE)</f>
        <v>L</v>
      </c>
      <c r="N561">
        <f>VLOOKUP(Table1[[#This Row],[Product ID]],Table3[#All],4,FALSE)</f>
        <v>1</v>
      </c>
      <c r="O561">
        <f>VLOOKUP(Table1[[#This Row],[Product ID]],Table3[#All],5,FALSE)</f>
        <v>12.95</v>
      </c>
      <c r="P561">
        <f>Table1[[#This Row],[Quantity]]*Table1[[#This Row],[Unit Price]]</f>
        <v>38.849999999999994</v>
      </c>
    </row>
    <row r="562" spans="1:16" x14ac:dyDescent="0.3">
      <c r="A562" t="s">
        <v>3654</v>
      </c>
      <c r="B562" s="3">
        <v>44401</v>
      </c>
      <c r="C562" t="s">
        <v>3655</v>
      </c>
      <c r="D562" t="s">
        <v>6166</v>
      </c>
      <c r="E562">
        <v>6</v>
      </c>
      <c r="F562" t="str">
        <f>VLOOKUP(Table1[[#This Row],[Customer ID]],Table2[#All],2,FALSE)</f>
        <v>Hatty Dovydenas</v>
      </c>
      <c r="G562">
        <f>VLOOKUP(Table1[[#This Row],[Customer ID]],Table2[#All],3,FALSE)</f>
        <v>0</v>
      </c>
      <c r="H562" t="str">
        <f>VLOOKUP(Table1[[#This Row],[Customer ID]],Table2[#All],4,FALSE)</f>
        <v>+1 (281) 416-9557</v>
      </c>
      <c r="I562" t="str">
        <f>VLOOKUP(Table1[[#This Row],[Customer ID]],Table2[#All],6,FALSE)</f>
        <v>Amarillo</v>
      </c>
      <c r="J562" s="1" t="str">
        <f>VLOOKUP(Table1[[#This Row],[Customer ID]],Table2[#All],7,FALSE)</f>
        <v>United States</v>
      </c>
      <c r="K562" s="1" t="str">
        <f>VLOOKUP(Table1[[#This Row],[Customer ID]],Table2[#All],9,FALSE)</f>
        <v>Yes</v>
      </c>
      <c r="L562" t="str">
        <f>VLOOKUP(Table1[[#This Row],[Product ID]],Table3[#All],2,FALSE)</f>
        <v>Exc</v>
      </c>
      <c r="M562" t="str">
        <f>VLOOKUP(Table1[[#This Row],[Product ID]],Table3[#All],3,FALSE)</f>
        <v>M</v>
      </c>
      <c r="N562">
        <f>VLOOKUP(Table1[[#This Row],[Product ID]],Table3[#All],4,FALSE)</f>
        <v>2.5</v>
      </c>
      <c r="O562">
        <f>VLOOKUP(Table1[[#This Row],[Product ID]],Table3[#All],5,FALSE)</f>
        <v>31.624999999999996</v>
      </c>
      <c r="P562">
        <f>Table1[[#This Row],[Quantity]]*Table1[[#This Row],[Unit Price]]</f>
        <v>189.74999999999997</v>
      </c>
    </row>
    <row r="563" spans="1:16" x14ac:dyDescent="0.3">
      <c r="A563" t="s">
        <v>3659</v>
      </c>
      <c r="B563" s="3">
        <v>43688</v>
      </c>
      <c r="C563" t="s">
        <v>3660</v>
      </c>
      <c r="D563" t="s">
        <v>6154</v>
      </c>
      <c r="E563">
        <v>6</v>
      </c>
      <c r="F563" t="str">
        <f>VLOOKUP(Table1[[#This Row],[Customer ID]],Table2[#All],2,FALSE)</f>
        <v>Nathaniel Bloxland</v>
      </c>
      <c r="G563">
        <f>VLOOKUP(Table1[[#This Row],[Customer ID]],Table2[#All],3,FALSE)</f>
        <v>0</v>
      </c>
      <c r="H563" t="str">
        <f>VLOOKUP(Table1[[#This Row],[Customer ID]],Table2[#All],4,FALSE)</f>
        <v>+353 (652) 208-7526</v>
      </c>
      <c r="I563" t="str">
        <f>VLOOKUP(Table1[[#This Row],[Customer ID]],Table2[#All],6,FALSE)</f>
        <v>Daingean</v>
      </c>
      <c r="J563" s="1" t="str">
        <f>VLOOKUP(Table1[[#This Row],[Customer ID]],Table2[#All],7,FALSE)</f>
        <v>Ireland</v>
      </c>
      <c r="K563" s="1" t="str">
        <f>VLOOKUP(Table1[[#This Row],[Customer ID]],Table2[#All],9,FALSE)</f>
        <v>Yes</v>
      </c>
      <c r="L563" t="str">
        <f>VLOOKUP(Table1[[#This Row],[Product ID]],Table3[#All],2,FALSE)</f>
        <v>Ara</v>
      </c>
      <c r="M563" t="str">
        <f>VLOOKUP(Table1[[#This Row],[Product ID]],Table3[#All],3,FALSE)</f>
        <v>D</v>
      </c>
      <c r="N563">
        <f>VLOOKUP(Table1[[#This Row],[Product ID]],Table3[#All],4,FALSE)</f>
        <v>0.2</v>
      </c>
      <c r="O563">
        <f>VLOOKUP(Table1[[#This Row],[Product ID]],Table3[#All],5,FALSE)</f>
        <v>2.9849999999999999</v>
      </c>
      <c r="P563">
        <f>Table1[[#This Row],[Quantity]]*Table1[[#This Row],[Unit Price]]</f>
        <v>17.91</v>
      </c>
    </row>
    <row r="564" spans="1:16" x14ac:dyDescent="0.3">
      <c r="A564" t="s">
        <v>3665</v>
      </c>
      <c r="B564" s="3">
        <v>43669</v>
      </c>
      <c r="C564" t="s">
        <v>3666</v>
      </c>
      <c r="D564" t="s">
        <v>6145</v>
      </c>
      <c r="E564">
        <v>6</v>
      </c>
      <c r="F564" t="str">
        <f>VLOOKUP(Table1[[#This Row],[Customer ID]],Table2[#All],2,FALSE)</f>
        <v>Brendan Grece</v>
      </c>
      <c r="G564" t="str">
        <f>VLOOKUP(Table1[[#This Row],[Customer ID]],Table2[#All],3,FALSE)</f>
        <v>bgrecefm@naver.com</v>
      </c>
      <c r="H564" t="str">
        <f>VLOOKUP(Table1[[#This Row],[Customer ID]],Table2[#All],4,FALSE)</f>
        <v>+44 (933) 508-3795</v>
      </c>
      <c r="I564" t="str">
        <f>VLOOKUP(Table1[[#This Row],[Customer ID]],Table2[#All],6,FALSE)</f>
        <v>Halton</v>
      </c>
      <c r="J564" s="1" t="str">
        <f>VLOOKUP(Table1[[#This Row],[Customer ID]],Table2[#All],7,FALSE)</f>
        <v>United Kingdom</v>
      </c>
      <c r="K564" s="1" t="str">
        <f>VLOOKUP(Table1[[#This Row],[Customer ID]],Table2[#All],9,FALSE)</f>
        <v>No</v>
      </c>
      <c r="L564" t="str">
        <f>VLOOKUP(Table1[[#This Row],[Product ID]],Table3[#All],2,FALSE)</f>
        <v>Lib</v>
      </c>
      <c r="M564" t="str">
        <f>VLOOKUP(Table1[[#This Row],[Product ID]],Table3[#All],3,FALSE)</f>
        <v>L</v>
      </c>
      <c r="N564">
        <f>VLOOKUP(Table1[[#This Row],[Product ID]],Table3[#All],4,FALSE)</f>
        <v>0.2</v>
      </c>
      <c r="O564">
        <f>VLOOKUP(Table1[[#This Row],[Product ID]],Table3[#All],5,FALSE)</f>
        <v>4.7549999999999999</v>
      </c>
      <c r="P564">
        <f>Table1[[#This Row],[Quantity]]*Table1[[#This Row],[Unit Price]]</f>
        <v>28.53</v>
      </c>
    </row>
    <row r="565" spans="1:16" x14ac:dyDescent="0.3">
      <c r="A565" t="s">
        <v>3671</v>
      </c>
      <c r="B565" s="3">
        <v>43991</v>
      </c>
      <c r="C565" t="s">
        <v>3752</v>
      </c>
      <c r="D565" t="s">
        <v>6141</v>
      </c>
      <c r="E565">
        <v>6</v>
      </c>
      <c r="F565" t="str">
        <f>VLOOKUP(Table1[[#This Row],[Customer ID]],Table2[#All],2,FALSE)</f>
        <v>Don Flintiff</v>
      </c>
      <c r="G565" t="str">
        <f>VLOOKUP(Table1[[#This Row],[Customer ID]],Table2[#All],3,FALSE)</f>
        <v>dflintiffg1@e-recht24.de</v>
      </c>
      <c r="H565">
        <f>VLOOKUP(Table1[[#This Row],[Customer ID]],Table2[#All],4,FALSE)</f>
        <v>0</v>
      </c>
      <c r="I565" t="str">
        <f>VLOOKUP(Table1[[#This Row],[Customer ID]],Table2[#All],6,FALSE)</f>
        <v>London</v>
      </c>
      <c r="J565" s="1" t="str">
        <f>VLOOKUP(Table1[[#This Row],[Customer ID]],Table2[#All],7,FALSE)</f>
        <v>United Kingdom</v>
      </c>
      <c r="K565" s="1" t="str">
        <f>VLOOKUP(Table1[[#This Row],[Customer ID]],Table2[#All],9,FALSE)</f>
        <v>No</v>
      </c>
      <c r="L565" t="str">
        <f>VLOOKUP(Table1[[#This Row],[Product ID]],Table3[#All],2,FALSE)</f>
        <v>Exc</v>
      </c>
      <c r="M565" t="str">
        <f>VLOOKUP(Table1[[#This Row],[Product ID]],Table3[#All],3,FALSE)</f>
        <v>M</v>
      </c>
      <c r="N565">
        <f>VLOOKUP(Table1[[#This Row],[Product ID]],Table3[#All],4,FALSE)</f>
        <v>1</v>
      </c>
      <c r="O565">
        <f>VLOOKUP(Table1[[#This Row],[Product ID]],Table3[#All],5,FALSE)</f>
        <v>13.75</v>
      </c>
      <c r="P565">
        <f>Table1[[#This Row],[Quantity]]*Table1[[#This Row],[Unit Price]]</f>
        <v>82.5</v>
      </c>
    </row>
    <row r="566" spans="1:16" x14ac:dyDescent="0.3">
      <c r="A566" t="s">
        <v>3677</v>
      </c>
      <c r="B566" s="3">
        <v>43883</v>
      </c>
      <c r="C566" t="s">
        <v>3678</v>
      </c>
      <c r="D566" t="s">
        <v>6173</v>
      </c>
      <c r="E566">
        <v>2</v>
      </c>
      <c r="F566" t="str">
        <f>VLOOKUP(Table1[[#This Row],[Customer ID]],Table2[#All],2,FALSE)</f>
        <v>Abbe Thys</v>
      </c>
      <c r="G566" t="str">
        <f>VLOOKUP(Table1[[#This Row],[Customer ID]],Table2[#All],3,FALSE)</f>
        <v>athysfo@cdc.gov</v>
      </c>
      <c r="H566" t="str">
        <f>VLOOKUP(Table1[[#This Row],[Customer ID]],Table2[#All],4,FALSE)</f>
        <v>+1 (865) 217-6208</v>
      </c>
      <c r="I566" t="str">
        <f>VLOOKUP(Table1[[#This Row],[Customer ID]],Table2[#All],6,FALSE)</f>
        <v>Knoxville</v>
      </c>
      <c r="J566" s="1" t="str">
        <f>VLOOKUP(Table1[[#This Row],[Customer ID]],Table2[#All],7,FALSE)</f>
        <v>United States</v>
      </c>
      <c r="K566" s="1" t="str">
        <f>VLOOKUP(Table1[[#This Row],[Customer ID]],Table2[#All],9,FALSE)</f>
        <v>No</v>
      </c>
      <c r="L566" t="str">
        <f>VLOOKUP(Table1[[#This Row],[Product ID]],Table3[#All],2,FALSE)</f>
        <v>Rob</v>
      </c>
      <c r="M566" t="str">
        <f>VLOOKUP(Table1[[#This Row],[Product ID]],Table3[#All],3,FALSE)</f>
        <v>L</v>
      </c>
      <c r="N566">
        <f>VLOOKUP(Table1[[#This Row],[Product ID]],Table3[#All],4,FALSE)</f>
        <v>0.5</v>
      </c>
      <c r="O566">
        <f>VLOOKUP(Table1[[#This Row],[Product ID]],Table3[#All],5,FALSE)</f>
        <v>7.169999999999999</v>
      </c>
      <c r="P566">
        <f>Table1[[#This Row],[Quantity]]*Table1[[#This Row],[Unit Price]]</f>
        <v>14.339999999999998</v>
      </c>
    </row>
    <row r="567" spans="1:16" x14ac:dyDescent="0.3">
      <c r="A567" t="s">
        <v>3683</v>
      </c>
      <c r="B567" s="3">
        <v>44031</v>
      </c>
      <c r="C567" t="s">
        <v>3684</v>
      </c>
      <c r="D567" t="s">
        <v>6149</v>
      </c>
      <c r="E567">
        <v>4</v>
      </c>
      <c r="F567" t="str">
        <f>VLOOKUP(Table1[[#This Row],[Customer ID]],Table2[#All],2,FALSE)</f>
        <v>Jackquelin Chugg</v>
      </c>
      <c r="G567" t="str">
        <f>VLOOKUP(Table1[[#This Row],[Customer ID]],Table2[#All],3,FALSE)</f>
        <v>jchuggfp@about.me</v>
      </c>
      <c r="H567" t="str">
        <f>VLOOKUP(Table1[[#This Row],[Customer ID]],Table2[#All],4,FALSE)</f>
        <v>+1 (913) 466-8319</v>
      </c>
      <c r="I567" t="str">
        <f>VLOOKUP(Table1[[#This Row],[Customer ID]],Table2[#All],6,FALSE)</f>
        <v>Shawnee Mission</v>
      </c>
      <c r="J567" s="1" t="str">
        <f>VLOOKUP(Table1[[#This Row],[Customer ID]],Table2[#All],7,FALSE)</f>
        <v>United States</v>
      </c>
      <c r="K567" s="1" t="str">
        <f>VLOOKUP(Table1[[#This Row],[Customer ID]],Table2[#All],9,FALSE)</f>
        <v>No</v>
      </c>
      <c r="L567" t="str">
        <f>VLOOKUP(Table1[[#This Row],[Product ID]],Table3[#All],2,FALSE)</f>
        <v>Rob</v>
      </c>
      <c r="M567" t="str">
        <f>VLOOKUP(Table1[[#This Row],[Product ID]],Table3[#All],3,FALSE)</f>
        <v>D</v>
      </c>
      <c r="N567">
        <f>VLOOKUP(Table1[[#This Row],[Product ID]],Table3[#All],4,FALSE)</f>
        <v>2.5</v>
      </c>
      <c r="O567">
        <f>VLOOKUP(Table1[[#This Row],[Product ID]],Table3[#All],5,FALSE)</f>
        <v>20.584999999999997</v>
      </c>
      <c r="P567">
        <f>Table1[[#This Row],[Quantity]]*Table1[[#This Row],[Unit Price]]</f>
        <v>82.339999999999989</v>
      </c>
    </row>
    <row r="568" spans="1:16" x14ac:dyDescent="0.3">
      <c r="A568" t="s">
        <v>3689</v>
      </c>
      <c r="B568" s="3">
        <v>44459</v>
      </c>
      <c r="C568" t="s">
        <v>3690</v>
      </c>
      <c r="D568" t="s">
        <v>6152</v>
      </c>
      <c r="E568">
        <v>6</v>
      </c>
      <c r="F568" t="str">
        <f>VLOOKUP(Table1[[#This Row],[Customer ID]],Table2[#All],2,FALSE)</f>
        <v>Audra Kelston</v>
      </c>
      <c r="G568" t="str">
        <f>VLOOKUP(Table1[[#This Row],[Customer ID]],Table2[#All],3,FALSE)</f>
        <v>akelstonfq@sakura.ne.jp</v>
      </c>
      <c r="H568" t="str">
        <f>VLOOKUP(Table1[[#This Row],[Customer ID]],Table2[#All],4,FALSE)</f>
        <v>+1 (954) 981-8804</v>
      </c>
      <c r="I568" t="str">
        <f>VLOOKUP(Table1[[#This Row],[Customer ID]],Table2[#All],6,FALSE)</f>
        <v>Fort Lauderdale</v>
      </c>
      <c r="J568" s="1" t="str">
        <f>VLOOKUP(Table1[[#This Row],[Customer ID]],Table2[#All],7,FALSE)</f>
        <v>United States</v>
      </c>
      <c r="K568" s="1" t="str">
        <f>VLOOKUP(Table1[[#This Row],[Customer ID]],Table2[#All],9,FALSE)</f>
        <v>Yes</v>
      </c>
      <c r="L568" t="str">
        <f>VLOOKUP(Table1[[#This Row],[Product ID]],Table3[#All],2,FALSE)</f>
        <v>Ara</v>
      </c>
      <c r="M568" t="str">
        <f>VLOOKUP(Table1[[#This Row],[Product ID]],Table3[#All],3,FALSE)</f>
        <v>M</v>
      </c>
      <c r="N568">
        <f>VLOOKUP(Table1[[#This Row],[Product ID]],Table3[#All],4,FALSE)</f>
        <v>0.2</v>
      </c>
      <c r="O568">
        <f>VLOOKUP(Table1[[#This Row],[Product ID]],Table3[#All],5,FALSE)</f>
        <v>3.375</v>
      </c>
      <c r="P568">
        <f>Table1[[#This Row],[Quantity]]*Table1[[#This Row],[Unit Price]]</f>
        <v>20.25</v>
      </c>
    </row>
    <row r="569" spans="1:16" x14ac:dyDescent="0.3">
      <c r="A569" t="s">
        <v>3695</v>
      </c>
      <c r="B569" s="3">
        <v>44318</v>
      </c>
      <c r="C569" t="s">
        <v>3696</v>
      </c>
      <c r="D569" t="s">
        <v>6142</v>
      </c>
      <c r="E569">
        <v>6</v>
      </c>
      <c r="F569" t="str">
        <f>VLOOKUP(Table1[[#This Row],[Customer ID]],Table2[#All],2,FALSE)</f>
        <v>Elvina Angel</v>
      </c>
      <c r="G569">
        <f>VLOOKUP(Table1[[#This Row],[Customer ID]],Table2[#All],3,FALSE)</f>
        <v>0</v>
      </c>
      <c r="H569" t="str">
        <f>VLOOKUP(Table1[[#This Row],[Customer ID]],Table2[#All],4,FALSE)</f>
        <v>+353 (921) 742-1111</v>
      </c>
      <c r="I569" t="str">
        <f>VLOOKUP(Table1[[#This Row],[Customer ID]],Table2[#All],6,FALSE)</f>
        <v>Tralee</v>
      </c>
      <c r="J569" s="1" t="str">
        <f>VLOOKUP(Table1[[#This Row],[Customer ID]],Table2[#All],7,FALSE)</f>
        <v>Ireland</v>
      </c>
      <c r="K569" s="1" t="str">
        <f>VLOOKUP(Table1[[#This Row],[Customer ID]],Table2[#All],9,FALSE)</f>
        <v>No</v>
      </c>
      <c r="L569" t="str">
        <f>VLOOKUP(Table1[[#This Row],[Product ID]],Table3[#All],2,FALSE)</f>
        <v>Rob</v>
      </c>
      <c r="M569" t="str">
        <f>VLOOKUP(Table1[[#This Row],[Product ID]],Table3[#All],3,FALSE)</f>
        <v>L</v>
      </c>
      <c r="N569">
        <f>VLOOKUP(Table1[[#This Row],[Product ID]],Table3[#All],4,FALSE)</f>
        <v>2.5</v>
      </c>
      <c r="O569">
        <f>VLOOKUP(Table1[[#This Row],[Product ID]],Table3[#All],5,FALSE)</f>
        <v>27.484999999999996</v>
      </c>
      <c r="P569">
        <f>Table1[[#This Row],[Quantity]]*Table1[[#This Row],[Unit Price]]</f>
        <v>164.90999999999997</v>
      </c>
    </row>
    <row r="570" spans="1:16" x14ac:dyDescent="0.3">
      <c r="A570" t="s">
        <v>3700</v>
      </c>
      <c r="B570" s="3">
        <v>44526</v>
      </c>
      <c r="C570" t="s">
        <v>3701</v>
      </c>
      <c r="D570" t="s">
        <v>6145</v>
      </c>
      <c r="E570">
        <v>4</v>
      </c>
      <c r="F570" t="str">
        <f>VLOOKUP(Table1[[#This Row],[Customer ID]],Table2[#All],2,FALSE)</f>
        <v>Claiborne Mottram</v>
      </c>
      <c r="G570" t="str">
        <f>VLOOKUP(Table1[[#This Row],[Customer ID]],Table2[#All],3,FALSE)</f>
        <v>cmottramfs@harvard.edu</v>
      </c>
      <c r="H570" t="str">
        <f>VLOOKUP(Table1[[#This Row],[Customer ID]],Table2[#All],4,FALSE)</f>
        <v>+1 (512) 333-9861</v>
      </c>
      <c r="I570" t="str">
        <f>VLOOKUP(Table1[[#This Row],[Customer ID]],Table2[#All],6,FALSE)</f>
        <v>Austin</v>
      </c>
      <c r="J570" s="1" t="str">
        <f>VLOOKUP(Table1[[#This Row],[Customer ID]],Table2[#All],7,FALSE)</f>
        <v>United States</v>
      </c>
      <c r="K570" s="1" t="str">
        <f>VLOOKUP(Table1[[#This Row],[Customer ID]],Table2[#All],9,FALSE)</f>
        <v>Yes</v>
      </c>
      <c r="L570" t="str">
        <f>VLOOKUP(Table1[[#This Row],[Product ID]],Table3[#All],2,FALSE)</f>
        <v>Lib</v>
      </c>
      <c r="M570" t="str">
        <f>VLOOKUP(Table1[[#This Row],[Product ID]],Table3[#All],3,FALSE)</f>
        <v>L</v>
      </c>
      <c r="N570">
        <f>VLOOKUP(Table1[[#This Row],[Product ID]],Table3[#All],4,FALSE)</f>
        <v>0.2</v>
      </c>
      <c r="O570">
        <f>VLOOKUP(Table1[[#This Row],[Product ID]],Table3[#All],5,FALSE)</f>
        <v>4.7549999999999999</v>
      </c>
      <c r="P570">
        <f>Table1[[#This Row],[Quantity]]*Table1[[#This Row],[Unit Price]]</f>
        <v>19.02</v>
      </c>
    </row>
    <row r="571" spans="1:16" x14ac:dyDescent="0.3">
      <c r="A571" t="s">
        <v>3706</v>
      </c>
      <c r="B571" s="3">
        <v>43879</v>
      </c>
      <c r="C571" t="s">
        <v>3752</v>
      </c>
      <c r="D571" t="s">
        <v>6168</v>
      </c>
      <c r="E571">
        <v>6</v>
      </c>
      <c r="F571" t="str">
        <f>VLOOKUP(Table1[[#This Row],[Customer ID]],Table2[#All],2,FALSE)</f>
        <v>Don Flintiff</v>
      </c>
      <c r="G571" t="str">
        <f>VLOOKUP(Table1[[#This Row],[Customer ID]],Table2[#All],3,FALSE)</f>
        <v>dflintiffg1@e-recht24.de</v>
      </c>
      <c r="H571">
        <f>VLOOKUP(Table1[[#This Row],[Customer ID]],Table2[#All],4,FALSE)</f>
        <v>0</v>
      </c>
      <c r="I571" t="str">
        <f>VLOOKUP(Table1[[#This Row],[Customer ID]],Table2[#All],6,FALSE)</f>
        <v>London</v>
      </c>
      <c r="J571" s="1" t="str">
        <f>VLOOKUP(Table1[[#This Row],[Customer ID]],Table2[#All],7,FALSE)</f>
        <v>United Kingdom</v>
      </c>
      <c r="K571" s="1" t="str">
        <f>VLOOKUP(Table1[[#This Row],[Customer ID]],Table2[#All],9,FALSE)</f>
        <v>No</v>
      </c>
      <c r="L571" t="str">
        <f>VLOOKUP(Table1[[#This Row],[Product ID]],Table3[#All],2,FALSE)</f>
        <v>Ara</v>
      </c>
      <c r="M571" t="str">
        <f>VLOOKUP(Table1[[#This Row],[Product ID]],Table3[#All],3,FALSE)</f>
        <v>D</v>
      </c>
      <c r="N571">
        <f>VLOOKUP(Table1[[#This Row],[Product ID]],Table3[#All],4,FALSE)</f>
        <v>2.5</v>
      </c>
      <c r="O571">
        <f>VLOOKUP(Table1[[#This Row],[Product ID]],Table3[#All],5,FALSE)</f>
        <v>22.884999999999998</v>
      </c>
      <c r="P571">
        <f>Table1[[#This Row],[Quantity]]*Table1[[#This Row],[Unit Price]]</f>
        <v>137.31</v>
      </c>
    </row>
    <row r="572" spans="1:16" x14ac:dyDescent="0.3">
      <c r="A572" t="s">
        <v>3712</v>
      </c>
      <c r="B572" s="3">
        <v>43928</v>
      </c>
      <c r="C572" t="s">
        <v>3713</v>
      </c>
      <c r="D572" t="s">
        <v>6157</v>
      </c>
      <c r="E572">
        <v>4</v>
      </c>
      <c r="F572" t="str">
        <f>VLOOKUP(Table1[[#This Row],[Customer ID]],Table2[#All],2,FALSE)</f>
        <v>Donalt Sangwin</v>
      </c>
      <c r="G572" t="str">
        <f>VLOOKUP(Table1[[#This Row],[Customer ID]],Table2[#All],3,FALSE)</f>
        <v>dsangwinfu@weebly.com</v>
      </c>
      <c r="H572" t="str">
        <f>VLOOKUP(Table1[[#This Row],[Customer ID]],Table2[#All],4,FALSE)</f>
        <v>+1 (301) 879-4079</v>
      </c>
      <c r="I572" t="str">
        <f>VLOOKUP(Table1[[#This Row],[Customer ID]],Table2[#All],6,FALSE)</f>
        <v>Hyattsville</v>
      </c>
      <c r="J572" s="1" t="str">
        <f>VLOOKUP(Table1[[#This Row],[Customer ID]],Table2[#All],7,FALSE)</f>
        <v>United States</v>
      </c>
      <c r="K572" s="1" t="str">
        <f>VLOOKUP(Table1[[#This Row],[Customer ID]],Table2[#All],9,FALSE)</f>
        <v>No</v>
      </c>
      <c r="L572" t="str">
        <f>VLOOKUP(Table1[[#This Row],[Product ID]],Table3[#All],2,FALSE)</f>
        <v>Ara</v>
      </c>
      <c r="M572" t="str">
        <f>VLOOKUP(Table1[[#This Row],[Product ID]],Table3[#All],3,FALSE)</f>
        <v>M</v>
      </c>
      <c r="N572">
        <f>VLOOKUP(Table1[[#This Row],[Product ID]],Table3[#All],4,FALSE)</f>
        <v>0.5</v>
      </c>
      <c r="O572">
        <f>VLOOKUP(Table1[[#This Row],[Product ID]],Table3[#All],5,FALSE)</f>
        <v>6.75</v>
      </c>
      <c r="P572">
        <f>Table1[[#This Row],[Quantity]]*Table1[[#This Row],[Unit Price]]</f>
        <v>27</v>
      </c>
    </row>
    <row r="573" spans="1:16" x14ac:dyDescent="0.3">
      <c r="A573" t="s">
        <v>3718</v>
      </c>
      <c r="B573" s="3">
        <v>44592</v>
      </c>
      <c r="C573" t="s">
        <v>3719</v>
      </c>
      <c r="D573" t="s">
        <v>6176</v>
      </c>
      <c r="E573">
        <v>4</v>
      </c>
      <c r="F573" t="str">
        <f>VLOOKUP(Table1[[#This Row],[Customer ID]],Table2[#All],2,FALSE)</f>
        <v>Elizabet Aizikowitz</v>
      </c>
      <c r="G573" t="str">
        <f>VLOOKUP(Table1[[#This Row],[Customer ID]],Table2[#All],3,FALSE)</f>
        <v>eaizikowitzfv@virginia.edu</v>
      </c>
      <c r="H573" t="str">
        <f>VLOOKUP(Table1[[#This Row],[Customer ID]],Table2[#All],4,FALSE)</f>
        <v>+44 (148) 635-3706</v>
      </c>
      <c r="I573" t="str">
        <f>VLOOKUP(Table1[[#This Row],[Customer ID]],Table2[#All],6,FALSE)</f>
        <v>Ashley</v>
      </c>
      <c r="J573" s="1" t="str">
        <f>VLOOKUP(Table1[[#This Row],[Customer ID]],Table2[#All],7,FALSE)</f>
        <v>United Kingdom</v>
      </c>
      <c r="K573" s="1" t="str">
        <f>VLOOKUP(Table1[[#This Row],[Customer ID]],Table2[#All],9,FALSE)</f>
        <v>No</v>
      </c>
      <c r="L573" t="str">
        <f>VLOOKUP(Table1[[#This Row],[Product ID]],Table3[#All],2,FALSE)</f>
        <v>Exc</v>
      </c>
      <c r="M573" t="str">
        <f>VLOOKUP(Table1[[#This Row],[Product ID]],Table3[#All],3,FALSE)</f>
        <v>L</v>
      </c>
      <c r="N573">
        <f>VLOOKUP(Table1[[#This Row],[Product ID]],Table3[#All],4,FALSE)</f>
        <v>0.5</v>
      </c>
      <c r="O573">
        <f>VLOOKUP(Table1[[#This Row],[Product ID]],Table3[#All],5,FALSE)</f>
        <v>8.91</v>
      </c>
      <c r="P573">
        <f>Table1[[#This Row],[Quantity]]*Table1[[#This Row],[Unit Price]]</f>
        <v>35.64</v>
      </c>
    </row>
    <row r="574" spans="1:16" x14ac:dyDescent="0.3">
      <c r="A574" t="s">
        <v>3724</v>
      </c>
      <c r="B574" s="3">
        <v>43515</v>
      </c>
      <c r="C574" t="s">
        <v>3725</v>
      </c>
      <c r="D574" t="s">
        <v>6154</v>
      </c>
      <c r="E574">
        <v>2</v>
      </c>
      <c r="F574" t="str">
        <f>VLOOKUP(Table1[[#This Row],[Customer ID]],Table2[#All],2,FALSE)</f>
        <v>Herbie Peppard</v>
      </c>
      <c r="G574">
        <f>VLOOKUP(Table1[[#This Row],[Customer ID]],Table2[#All],3,FALSE)</f>
        <v>0</v>
      </c>
      <c r="H574">
        <f>VLOOKUP(Table1[[#This Row],[Customer ID]],Table2[#All],4,FALSE)</f>
        <v>0</v>
      </c>
      <c r="I574" t="str">
        <f>VLOOKUP(Table1[[#This Row],[Customer ID]],Table2[#All],6,FALSE)</f>
        <v>Pasadena</v>
      </c>
      <c r="J574" s="1" t="str">
        <f>VLOOKUP(Table1[[#This Row],[Customer ID]],Table2[#All],7,FALSE)</f>
        <v>United States</v>
      </c>
      <c r="K574" s="1" t="str">
        <f>VLOOKUP(Table1[[#This Row],[Customer ID]],Table2[#All],9,FALSE)</f>
        <v>Yes</v>
      </c>
      <c r="L574" t="str">
        <f>VLOOKUP(Table1[[#This Row],[Product ID]],Table3[#All],2,FALSE)</f>
        <v>Ara</v>
      </c>
      <c r="M574" t="str">
        <f>VLOOKUP(Table1[[#This Row],[Product ID]],Table3[#All],3,FALSE)</f>
        <v>D</v>
      </c>
      <c r="N574">
        <f>VLOOKUP(Table1[[#This Row],[Product ID]],Table3[#All],4,FALSE)</f>
        <v>0.2</v>
      </c>
      <c r="O574">
        <f>VLOOKUP(Table1[[#This Row],[Product ID]],Table3[#All],5,FALSE)</f>
        <v>2.9849999999999999</v>
      </c>
      <c r="P574">
        <f>Table1[[#This Row],[Quantity]]*Table1[[#This Row],[Unit Price]]</f>
        <v>5.97</v>
      </c>
    </row>
    <row r="575" spans="1:16" x14ac:dyDescent="0.3">
      <c r="A575" t="s">
        <v>3728</v>
      </c>
      <c r="B575" s="3">
        <v>43781</v>
      </c>
      <c r="C575" t="s">
        <v>3729</v>
      </c>
      <c r="D575" t="s">
        <v>6155</v>
      </c>
      <c r="E575">
        <v>6</v>
      </c>
      <c r="F575" t="str">
        <f>VLOOKUP(Table1[[#This Row],[Customer ID]],Table2[#All],2,FALSE)</f>
        <v>Cornie Venour</v>
      </c>
      <c r="G575" t="str">
        <f>VLOOKUP(Table1[[#This Row],[Customer ID]],Table2[#All],3,FALSE)</f>
        <v>cvenourfx@ask.com</v>
      </c>
      <c r="H575" t="str">
        <f>VLOOKUP(Table1[[#This Row],[Customer ID]],Table2[#All],4,FALSE)</f>
        <v>+1 (318) 578-8039</v>
      </c>
      <c r="I575" t="str">
        <f>VLOOKUP(Table1[[#This Row],[Customer ID]],Table2[#All],6,FALSE)</f>
        <v>Shreveport</v>
      </c>
      <c r="J575" s="1" t="str">
        <f>VLOOKUP(Table1[[#This Row],[Customer ID]],Table2[#All],7,FALSE)</f>
        <v>United States</v>
      </c>
      <c r="K575" s="1" t="str">
        <f>VLOOKUP(Table1[[#This Row],[Customer ID]],Table2[#All],9,FALSE)</f>
        <v>No</v>
      </c>
      <c r="L575" t="str">
        <f>VLOOKUP(Table1[[#This Row],[Product ID]],Table3[#All],2,FALSE)</f>
        <v>Ara</v>
      </c>
      <c r="M575" t="str">
        <f>VLOOKUP(Table1[[#This Row],[Product ID]],Table3[#All],3,FALSE)</f>
        <v>M</v>
      </c>
      <c r="N575">
        <f>VLOOKUP(Table1[[#This Row],[Product ID]],Table3[#All],4,FALSE)</f>
        <v>1</v>
      </c>
      <c r="O575">
        <f>VLOOKUP(Table1[[#This Row],[Product ID]],Table3[#All],5,FALSE)</f>
        <v>11.25</v>
      </c>
      <c r="P575">
        <f>Table1[[#This Row],[Quantity]]*Table1[[#This Row],[Unit Price]]</f>
        <v>67.5</v>
      </c>
    </row>
    <row r="576" spans="1:16" x14ac:dyDescent="0.3">
      <c r="A576" t="s">
        <v>3734</v>
      </c>
      <c r="B576" s="3">
        <v>44697</v>
      </c>
      <c r="C576" t="s">
        <v>3735</v>
      </c>
      <c r="D576" t="s">
        <v>6178</v>
      </c>
      <c r="E576">
        <v>6</v>
      </c>
      <c r="F576" t="str">
        <f>VLOOKUP(Table1[[#This Row],[Customer ID]],Table2[#All],2,FALSE)</f>
        <v>Maggy Harby</v>
      </c>
      <c r="G576" t="str">
        <f>VLOOKUP(Table1[[#This Row],[Customer ID]],Table2[#All],3,FALSE)</f>
        <v>mharbyfy@163.com</v>
      </c>
      <c r="H576">
        <f>VLOOKUP(Table1[[#This Row],[Customer ID]],Table2[#All],4,FALSE)</f>
        <v>0</v>
      </c>
      <c r="I576" t="str">
        <f>VLOOKUP(Table1[[#This Row],[Customer ID]],Table2[#All],6,FALSE)</f>
        <v>Pensacola</v>
      </c>
      <c r="J576" s="1" t="str">
        <f>VLOOKUP(Table1[[#This Row],[Customer ID]],Table2[#All],7,FALSE)</f>
        <v>United States</v>
      </c>
      <c r="K576" s="1" t="str">
        <f>VLOOKUP(Table1[[#This Row],[Customer ID]],Table2[#All],9,FALSE)</f>
        <v>Yes</v>
      </c>
      <c r="L576" t="str">
        <f>VLOOKUP(Table1[[#This Row],[Product ID]],Table3[#All],2,FALSE)</f>
        <v>Rob</v>
      </c>
      <c r="M576" t="str">
        <f>VLOOKUP(Table1[[#This Row],[Product ID]],Table3[#All],3,FALSE)</f>
        <v>L</v>
      </c>
      <c r="N576">
        <f>VLOOKUP(Table1[[#This Row],[Product ID]],Table3[#All],4,FALSE)</f>
        <v>0.2</v>
      </c>
      <c r="O576">
        <f>VLOOKUP(Table1[[#This Row],[Product ID]],Table3[#All],5,FALSE)</f>
        <v>3.5849999999999995</v>
      </c>
      <c r="P576">
        <f>Table1[[#This Row],[Quantity]]*Table1[[#This Row],[Unit Price]]</f>
        <v>21.509999999999998</v>
      </c>
    </row>
    <row r="577" spans="1:16" x14ac:dyDescent="0.3">
      <c r="A577" t="s">
        <v>3739</v>
      </c>
      <c r="B577" s="3">
        <v>44239</v>
      </c>
      <c r="C577" t="s">
        <v>3740</v>
      </c>
      <c r="D577" t="s">
        <v>6181</v>
      </c>
      <c r="E577">
        <v>2</v>
      </c>
      <c r="F577" t="str">
        <f>VLOOKUP(Table1[[#This Row],[Customer ID]],Table2[#All],2,FALSE)</f>
        <v>Reggie Thickpenny</v>
      </c>
      <c r="G577" t="str">
        <f>VLOOKUP(Table1[[#This Row],[Customer ID]],Table2[#All],3,FALSE)</f>
        <v>rthickpennyfz@cafepress.com</v>
      </c>
      <c r="H577" t="str">
        <f>VLOOKUP(Table1[[#This Row],[Customer ID]],Table2[#All],4,FALSE)</f>
        <v>+1 (213) 234-9242</v>
      </c>
      <c r="I577" t="str">
        <f>VLOOKUP(Table1[[#This Row],[Customer ID]],Table2[#All],6,FALSE)</f>
        <v>Los Angeles</v>
      </c>
      <c r="J577" s="1" t="str">
        <f>VLOOKUP(Table1[[#This Row],[Customer ID]],Table2[#All],7,FALSE)</f>
        <v>United States</v>
      </c>
      <c r="K577" s="1" t="str">
        <f>VLOOKUP(Table1[[#This Row],[Customer ID]],Table2[#All],9,FALSE)</f>
        <v>No</v>
      </c>
      <c r="L577" t="str">
        <f>VLOOKUP(Table1[[#This Row],[Product ID]],Table3[#All],2,FALSE)</f>
        <v>Lib</v>
      </c>
      <c r="M577" t="str">
        <f>VLOOKUP(Table1[[#This Row],[Product ID]],Table3[#All],3,FALSE)</f>
        <v>M</v>
      </c>
      <c r="N577">
        <f>VLOOKUP(Table1[[#This Row],[Product ID]],Table3[#All],4,FALSE)</f>
        <v>2.5</v>
      </c>
      <c r="O577">
        <f>VLOOKUP(Table1[[#This Row],[Product ID]],Table3[#All],5,FALSE)</f>
        <v>33.464999999999996</v>
      </c>
      <c r="P577">
        <f>Table1[[#This Row],[Quantity]]*Table1[[#This Row],[Unit Price]]</f>
        <v>66.929999999999993</v>
      </c>
    </row>
    <row r="578" spans="1:16" x14ac:dyDescent="0.3">
      <c r="A578" t="s">
        <v>3745</v>
      </c>
      <c r="B578" s="3">
        <v>44290</v>
      </c>
      <c r="C578" t="s">
        <v>3746</v>
      </c>
      <c r="D578" t="s">
        <v>6154</v>
      </c>
      <c r="E578">
        <v>6</v>
      </c>
      <c r="F578" t="str">
        <f>VLOOKUP(Table1[[#This Row],[Customer ID]],Table2[#All],2,FALSE)</f>
        <v>Phyllys Ormerod</v>
      </c>
      <c r="G578" t="str">
        <f>VLOOKUP(Table1[[#This Row],[Customer ID]],Table2[#All],3,FALSE)</f>
        <v>pormerodg0@redcross.org</v>
      </c>
      <c r="H578" t="str">
        <f>VLOOKUP(Table1[[#This Row],[Customer ID]],Table2[#All],4,FALSE)</f>
        <v>+1 (919) 491-2772</v>
      </c>
      <c r="I578" t="str">
        <f>VLOOKUP(Table1[[#This Row],[Customer ID]],Table2[#All],6,FALSE)</f>
        <v>Durham</v>
      </c>
      <c r="J578" s="1" t="str">
        <f>VLOOKUP(Table1[[#This Row],[Customer ID]],Table2[#All],7,FALSE)</f>
        <v>United States</v>
      </c>
      <c r="K578" s="1" t="str">
        <f>VLOOKUP(Table1[[#This Row],[Customer ID]],Table2[#All],9,FALSE)</f>
        <v>No</v>
      </c>
      <c r="L578" t="str">
        <f>VLOOKUP(Table1[[#This Row],[Product ID]],Table3[#All],2,FALSE)</f>
        <v>Ara</v>
      </c>
      <c r="M578" t="str">
        <f>VLOOKUP(Table1[[#This Row],[Product ID]],Table3[#All],3,FALSE)</f>
        <v>D</v>
      </c>
      <c r="N578">
        <f>VLOOKUP(Table1[[#This Row],[Product ID]],Table3[#All],4,FALSE)</f>
        <v>0.2</v>
      </c>
      <c r="O578">
        <f>VLOOKUP(Table1[[#This Row],[Product ID]],Table3[#All],5,FALSE)</f>
        <v>2.9849999999999999</v>
      </c>
      <c r="P578">
        <f>Table1[[#This Row],[Quantity]]*Table1[[#This Row],[Unit Price]]</f>
        <v>17.91</v>
      </c>
    </row>
    <row r="579" spans="1:16" x14ac:dyDescent="0.3">
      <c r="A579" t="s">
        <v>3751</v>
      </c>
      <c r="B579" s="3">
        <v>44410</v>
      </c>
      <c r="C579" t="s">
        <v>3752</v>
      </c>
      <c r="D579" t="s">
        <v>6162</v>
      </c>
      <c r="E579">
        <v>4</v>
      </c>
      <c r="F579" t="str">
        <f>VLOOKUP(Table1[[#This Row],[Customer ID]],Table2[#All],2,FALSE)</f>
        <v>Don Flintiff</v>
      </c>
      <c r="G579" t="str">
        <f>VLOOKUP(Table1[[#This Row],[Customer ID]],Table2[#All],3,FALSE)</f>
        <v>dflintiffg1@e-recht24.de</v>
      </c>
      <c r="H579">
        <f>VLOOKUP(Table1[[#This Row],[Customer ID]],Table2[#All],4,FALSE)</f>
        <v>0</v>
      </c>
      <c r="I579" t="str">
        <f>VLOOKUP(Table1[[#This Row],[Customer ID]],Table2[#All],6,FALSE)</f>
        <v>London</v>
      </c>
      <c r="J579" s="1" t="str">
        <f>VLOOKUP(Table1[[#This Row],[Customer ID]],Table2[#All],7,FALSE)</f>
        <v>United Kingdom</v>
      </c>
      <c r="K579" s="1" t="str">
        <f>VLOOKUP(Table1[[#This Row],[Customer ID]],Table2[#All],9,FALSE)</f>
        <v>No</v>
      </c>
      <c r="L579" t="str">
        <f>VLOOKUP(Table1[[#This Row],[Product ID]],Table3[#All],2,FALSE)</f>
        <v>Lib</v>
      </c>
      <c r="M579" t="str">
        <f>VLOOKUP(Table1[[#This Row],[Product ID]],Table3[#All],3,FALSE)</f>
        <v>M</v>
      </c>
      <c r="N579">
        <f>VLOOKUP(Table1[[#This Row],[Product ID]],Table3[#All],4,FALSE)</f>
        <v>1</v>
      </c>
      <c r="O579">
        <f>VLOOKUP(Table1[[#This Row],[Product ID]],Table3[#All],5,FALSE)</f>
        <v>14.55</v>
      </c>
      <c r="P579">
        <f>Table1[[#This Row],[Quantity]]*Table1[[#This Row],[Unit Price]]</f>
        <v>58.2</v>
      </c>
    </row>
    <row r="580" spans="1:16" x14ac:dyDescent="0.3">
      <c r="A580" t="s">
        <v>3756</v>
      </c>
      <c r="B580" s="3">
        <v>44720</v>
      </c>
      <c r="C580" t="s">
        <v>3757</v>
      </c>
      <c r="D580" t="s">
        <v>6184</v>
      </c>
      <c r="E580">
        <v>3</v>
      </c>
      <c r="F580" t="str">
        <f>VLOOKUP(Table1[[#This Row],[Customer ID]],Table2[#All],2,FALSE)</f>
        <v>Tymon Zanetti</v>
      </c>
      <c r="G580" t="str">
        <f>VLOOKUP(Table1[[#This Row],[Customer ID]],Table2[#All],3,FALSE)</f>
        <v>tzanettig2@gravatar.com</v>
      </c>
      <c r="H580" t="str">
        <f>VLOOKUP(Table1[[#This Row],[Customer ID]],Table2[#All],4,FALSE)</f>
        <v>+353 (351) 897-2630</v>
      </c>
      <c r="I580" t="str">
        <f>VLOOKUP(Table1[[#This Row],[Customer ID]],Table2[#All],6,FALSE)</f>
        <v>Loughrea</v>
      </c>
      <c r="J580" s="1" t="str">
        <f>VLOOKUP(Table1[[#This Row],[Customer ID]],Table2[#All],7,FALSE)</f>
        <v>Ireland</v>
      </c>
      <c r="K580" s="1" t="str">
        <f>VLOOKUP(Table1[[#This Row],[Customer ID]],Table2[#All],9,FALSE)</f>
        <v>No</v>
      </c>
      <c r="L580" t="str">
        <f>VLOOKUP(Table1[[#This Row],[Product ID]],Table3[#All],2,FALSE)</f>
        <v>Exc</v>
      </c>
      <c r="M580" t="str">
        <f>VLOOKUP(Table1[[#This Row],[Product ID]],Table3[#All],3,FALSE)</f>
        <v>L</v>
      </c>
      <c r="N580">
        <f>VLOOKUP(Table1[[#This Row],[Product ID]],Table3[#All],4,FALSE)</f>
        <v>0.2</v>
      </c>
      <c r="O580">
        <f>VLOOKUP(Table1[[#This Row],[Product ID]],Table3[#All],5,FALSE)</f>
        <v>4.4550000000000001</v>
      </c>
      <c r="P580">
        <f>Table1[[#This Row],[Quantity]]*Table1[[#This Row],[Unit Price]]</f>
        <v>13.365</v>
      </c>
    </row>
    <row r="581" spans="1:16" x14ac:dyDescent="0.3">
      <c r="A581" t="s">
        <v>3756</v>
      </c>
      <c r="B581" s="3">
        <v>44720</v>
      </c>
      <c r="C581" t="s">
        <v>3757</v>
      </c>
      <c r="D581" t="s">
        <v>6157</v>
      </c>
      <c r="E581">
        <v>5</v>
      </c>
      <c r="F581" t="str">
        <f>VLOOKUP(Table1[[#This Row],[Customer ID]],Table2[#All],2,FALSE)</f>
        <v>Tymon Zanetti</v>
      </c>
      <c r="G581" t="str">
        <f>VLOOKUP(Table1[[#This Row],[Customer ID]],Table2[#All],3,FALSE)</f>
        <v>tzanettig2@gravatar.com</v>
      </c>
      <c r="H581" t="str">
        <f>VLOOKUP(Table1[[#This Row],[Customer ID]],Table2[#All],4,FALSE)</f>
        <v>+353 (351) 897-2630</v>
      </c>
      <c r="I581" t="str">
        <f>VLOOKUP(Table1[[#This Row],[Customer ID]],Table2[#All],6,FALSE)</f>
        <v>Loughrea</v>
      </c>
      <c r="J581" s="1" t="str">
        <f>VLOOKUP(Table1[[#This Row],[Customer ID]],Table2[#All],7,FALSE)</f>
        <v>Ireland</v>
      </c>
      <c r="K581" s="1" t="str">
        <f>VLOOKUP(Table1[[#This Row],[Customer ID]],Table2[#All],9,FALSE)</f>
        <v>No</v>
      </c>
      <c r="L581" t="str">
        <f>VLOOKUP(Table1[[#This Row],[Product ID]],Table3[#All],2,FALSE)</f>
        <v>Ara</v>
      </c>
      <c r="M581" t="str">
        <f>VLOOKUP(Table1[[#This Row],[Product ID]],Table3[#All],3,FALSE)</f>
        <v>M</v>
      </c>
      <c r="N581">
        <f>VLOOKUP(Table1[[#This Row],[Product ID]],Table3[#All],4,FALSE)</f>
        <v>0.5</v>
      </c>
      <c r="O581">
        <f>VLOOKUP(Table1[[#This Row],[Product ID]],Table3[#All],5,FALSE)</f>
        <v>6.75</v>
      </c>
      <c r="P581">
        <f>Table1[[#This Row],[Quantity]]*Table1[[#This Row],[Unit Price]]</f>
        <v>33.75</v>
      </c>
    </row>
    <row r="582" spans="1:16" x14ac:dyDescent="0.3">
      <c r="A582" t="s">
        <v>3767</v>
      </c>
      <c r="B582" s="3">
        <v>43965</v>
      </c>
      <c r="C582" t="s">
        <v>3768</v>
      </c>
      <c r="D582" t="s">
        <v>6171</v>
      </c>
      <c r="E582">
        <v>3</v>
      </c>
      <c r="F582" t="str">
        <f>VLOOKUP(Table1[[#This Row],[Customer ID]],Table2[#All],2,FALSE)</f>
        <v>Reinaldos Kirtley</v>
      </c>
      <c r="G582" t="str">
        <f>VLOOKUP(Table1[[#This Row],[Customer ID]],Table2[#All],3,FALSE)</f>
        <v>rkirtleyg4@hatena.ne.jp</v>
      </c>
      <c r="H582" t="str">
        <f>VLOOKUP(Table1[[#This Row],[Customer ID]],Table2[#All],4,FALSE)</f>
        <v>+1 (626) 635-6367</v>
      </c>
      <c r="I582" t="str">
        <f>VLOOKUP(Table1[[#This Row],[Customer ID]],Table2[#All],6,FALSE)</f>
        <v>Whittier</v>
      </c>
      <c r="J582" s="1" t="str">
        <f>VLOOKUP(Table1[[#This Row],[Customer ID]],Table2[#All],7,FALSE)</f>
        <v>United States</v>
      </c>
      <c r="K582" s="1" t="str">
        <f>VLOOKUP(Table1[[#This Row],[Customer ID]],Table2[#All],9,FALSE)</f>
        <v>Yes</v>
      </c>
      <c r="L582" t="str">
        <f>VLOOKUP(Table1[[#This Row],[Product ID]],Table3[#All],2,FALSE)</f>
        <v>Exc</v>
      </c>
      <c r="M582" t="str">
        <f>VLOOKUP(Table1[[#This Row],[Product ID]],Table3[#All],3,FALSE)</f>
        <v>L</v>
      </c>
      <c r="N582">
        <f>VLOOKUP(Table1[[#This Row],[Product ID]],Table3[#All],4,FALSE)</f>
        <v>1</v>
      </c>
      <c r="O582">
        <f>VLOOKUP(Table1[[#This Row],[Product ID]],Table3[#All],5,FALSE)</f>
        <v>14.85</v>
      </c>
      <c r="P582">
        <f>Table1[[#This Row],[Quantity]]*Table1[[#This Row],[Unit Price]]</f>
        <v>44.55</v>
      </c>
    </row>
    <row r="583" spans="1:16" x14ac:dyDescent="0.3">
      <c r="A583" t="s">
        <v>3773</v>
      </c>
      <c r="B583" s="3">
        <v>44190</v>
      </c>
      <c r="C583" t="s">
        <v>3774</v>
      </c>
      <c r="D583" t="s">
        <v>6176</v>
      </c>
      <c r="E583">
        <v>5</v>
      </c>
      <c r="F583" t="str">
        <f>VLOOKUP(Table1[[#This Row],[Customer ID]],Table2[#All],2,FALSE)</f>
        <v>Carney Clemencet</v>
      </c>
      <c r="G583" t="str">
        <f>VLOOKUP(Table1[[#This Row],[Customer ID]],Table2[#All],3,FALSE)</f>
        <v>cclemencetg5@weather.com</v>
      </c>
      <c r="H583">
        <f>VLOOKUP(Table1[[#This Row],[Customer ID]],Table2[#All],4,FALSE)</f>
        <v>0</v>
      </c>
      <c r="I583" t="str">
        <f>VLOOKUP(Table1[[#This Row],[Customer ID]],Table2[#All],6,FALSE)</f>
        <v>Birmingham</v>
      </c>
      <c r="J583" s="1" t="str">
        <f>VLOOKUP(Table1[[#This Row],[Customer ID]],Table2[#All],7,FALSE)</f>
        <v>United Kingdom</v>
      </c>
      <c r="K583" s="1" t="str">
        <f>VLOOKUP(Table1[[#This Row],[Customer ID]],Table2[#All],9,FALSE)</f>
        <v>Yes</v>
      </c>
      <c r="L583" t="str">
        <f>VLOOKUP(Table1[[#This Row],[Product ID]],Table3[#All],2,FALSE)</f>
        <v>Exc</v>
      </c>
      <c r="M583" t="str">
        <f>VLOOKUP(Table1[[#This Row],[Product ID]],Table3[#All],3,FALSE)</f>
        <v>L</v>
      </c>
      <c r="N583">
        <f>VLOOKUP(Table1[[#This Row],[Product ID]],Table3[#All],4,FALSE)</f>
        <v>0.5</v>
      </c>
      <c r="O583">
        <f>VLOOKUP(Table1[[#This Row],[Product ID]],Table3[#All],5,FALSE)</f>
        <v>8.91</v>
      </c>
      <c r="P583">
        <f>Table1[[#This Row],[Quantity]]*Table1[[#This Row],[Unit Price]]</f>
        <v>44.55</v>
      </c>
    </row>
    <row r="584" spans="1:16" x14ac:dyDescent="0.3">
      <c r="A584" t="s">
        <v>3778</v>
      </c>
      <c r="B584" s="3">
        <v>44382</v>
      </c>
      <c r="C584" t="s">
        <v>3779</v>
      </c>
      <c r="D584" t="s">
        <v>6183</v>
      </c>
      <c r="E584">
        <v>5</v>
      </c>
      <c r="F584" t="str">
        <f>VLOOKUP(Table1[[#This Row],[Customer ID]],Table2[#All],2,FALSE)</f>
        <v>Russell Donet</v>
      </c>
      <c r="G584" t="str">
        <f>VLOOKUP(Table1[[#This Row],[Customer ID]],Table2[#All],3,FALSE)</f>
        <v>rdonetg6@oakley.com</v>
      </c>
      <c r="H584" t="str">
        <f>VLOOKUP(Table1[[#This Row],[Customer ID]],Table2[#All],4,FALSE)</f>
        <v>+1 (804) 583-2067</v>
      </c>
      <c r="I584" t="str">
        <f>VLOOKUP(Table1[[#This Row],[Customer ID]],Table2[#All],6,FALSE)</f>
        <v>Richmond</v>
      </c>
      <c r="J584" s="1" t="str">
        <f>VLOOKUP(Table1[[#This Row],[Customer ID]],Table2[#All],7,FALSE)</f>
        <v>United States</v>
      </c>
      <c r="K584" s="1" t="str">
        <f>VLOOKUP(Table1[[#This Row],[Customer ID]],Table2[#All],9,FALSE)</f>
        <v>No</v>
      </c>
      <c r="L584" t="str">
        <f>VLOOKUP(Table1[[#This Row],[Product ID]],Table3[#All],2,FALSE)</f>
        <v>Exc</v>
      </c>
      <c r="M584" t="str">
        <f>VLOOKUP(Table1[[#This Row],[Product ID]],Table3[#All],3,FALSE)</f>
        <v>D</v>
      </c>
      <c r="N584">
        <f>VLOOKUP(Table1[[#This Row],[Product ID]],Table3[#All],4,FALSE)</f>
        <v>1</v>
      </c>
      <c r="O584">
        <f>VLOOKUP(Table1[[#This Row],[Product ID]],Table3[#All],5,FALSE)</f>
        <v>12.15</v>
      </c>
      <c r="P584">
        <f>Table1[[#This Row],[Quantity]]*Table1[[#This Row],[Unit Price]]</f>
        <v>60.75</v>
      </c>
    </row>
    <row r="585" spans="1:16" x14ac:dyDescent="0.3">
      <c r="A585" t="s">
        <v>3784</v>
      </c>
      <c r="B585" s="3">
        <v>43538</v>
      </c>
      <c r="C585" t="s">
        <v>3785</v>
      </c>
      <c r="D585" t="s">
        <v>6178</v>
      </c>
      <c r="E585">
        <v>1</v>
      </c>
      <c r="F585" t="str">
        <f>VLOOKUP(Table1[[#This Row],[Customer ID]],Table2[#All],2,FALSE)</f>
        <v>Sidney Gawen</v>
      </c>
      <c r="G585" t="str">
        <f>VLOOKUP(Table1[[#This Row],[Customer ID]],Table2[#All],3,FALSE)</f>
        <v>sgaweng7@creativecommons.org</v>
      </c>
      <c r="H585" t="str">
        <f>VLOOKUP(Table1[[#This Row],[Customer ID]],Table2[#All],4,FALSE)</f>
        <v>+1 (571) 317-3089</v>
      </c>
      <c r="I585" t="str">
        <f>VLOOKUP(Table1[[#This Row],[Customer ID]],Table2[#All],6,FALSE)</f>
        <v>Sterling</v>
      </c>
      <c r="J585" s="1" t="str">
        <f>VLOOKUP(Table1[[#This Row],[Customer ID]],Table2[#All],7,FALSE)</f>
        <v>United States</v>
      </c>
      <c r="K585" s="1" t="str">
        <f>VLOOKUP(Table1[[#This Row],[Customer ID]],Table2[#All],9,FALSE)</f>
        <v>Yes</v>
      </c>
      <c r="L585" t="str">
        <f>VLOOKUP(Table1[[#This Row],[Product ID]],Table3[#All],2,FALSE)</f>
        <v>Rob</v>
      </c>
      <c r="M585" t="str">
        <f>VLOOKUP(Table1[[#This Row],[Product ID]],Table3[#All],3,FALSE)</f>
        <v>L</v>
      </c>
      <c r="N585">
        <f>VLOOKUP(Table1[[#This Row],[Product ID]],Table3[#All],4,FALSE)</f>
        <v>0.2</v>
      </c>
      <c r="O585">
        <f>VLOOKUP(Table1[[#This Row],[Product ID]],Table3[#All],5,FALSE)</f>
        <v>3.5849999999999995</v>
      </c>
      <c r="P585">
        <f>Table1[[#This Row],[Quantity]]*Table1[[#This Row],[Unit Price]]</f>
        <v>3.5849999999999995</v>
      </c>
    </row>
    <row r="586" spans="1:16" x14ac:dyDescent="0.3">
      <c r="A586" t="s">
        <v>3790</v>
      </c>
      <c r="B586" s="3">
        <v>44262</v>
      </c>
      <c r="C586" t="s">
        <v>3791</v>
      </c>
      <c r="D586" t="s">
        <v>6178</v>
      </c>
      <c r="E586">
        <v>6</v>
      </c>
      <c r="F586" t="str">
        <f>VLOOKUP(Table1[[#This Row],[Customer ID]],Table2[#All],2,FALSE)</f>
        <v>Rickey Readie</v>
      </c>
      <c r="G586" t="str">
        <f>VLOOKUP(Table1[[#This Row],[Customer ID]],Table2[#All],3,FALSE)</f>
        <v>rreadieg8@guardian.co.uk</v>
      </c>
      <c r="H586" t="str">
        <f>VLOOKUP(Table1[[#This Row],[Customer ID]],Table2[#All],4,FALSE)</f>
        <v>+1 (775) 993-8273</v>
      </c>
      <c r="I586" t="str">
        <f>VLOOKUP(Table1[[#This Row],[Customer ID]],Table2[#All],6,FALSE)</f>
        <v>Carson City</v>
      </c>
      <c r="J586" s="1" t="str">
        <f>VLOOKUP(Table1[[#This Row],[Customer ID]],Table2[#All],7,FALSE)</f>
        <v>United States</v>
      </c>
      <c r="K586" s="1" t="str">
        <f>VLOOKUP(Table1[[#This Row],[Customer ID]],Table2[#All],9,FALSE)</f>
        <v>No</v>
      </c>
      <c r="L586" t="str">
        <f>VLOOKUP(Table1[[#This Row],[Product ID]],Table3[#All],2,FALSE)</f>
        <v>Rob</v>
      </c>
      <c r="M586" t="str">
        <f>VLOOKUP(Table1[[#This Row],[Product ID]],Table3[#All],3,FALSE)</f>
        <v>L</v>
      </c>
      <c r="N586">
        <f>VLOOKUP(Table1[[#This Row],[Product ID]],Table3[#All],4,FALSE)</f>
        <v>0.2</v>
      </c>
      <c r="O586">
        <f>VLOOKUP(Table1[[#This Row],[Product ID]],Table3[#All],5,FALSE)</f>
        <v>3.5849999999999995</v>
      </c>
      <c r="P586">
        <f>Table1[[#This Row],[Quantity]]*Table1[[#This Row],[Unit Price]]</f>
        <v>21.509999999999998</v>
      </c>
    </row>
    <row r="587" spans="1:16" x14ac:dyDescent="0.3">
      <c r="A587" t="s">
        <v>3796</v>
      </c>
      <c r="B587" s="3">
        <v>44505</v>
      </c>
      <c r="C587" t="s">
        <v>3840</v>
      </c>
      <c r="D587" t="s">
        <v>6139</v>
      </c>
      <c r="E587">
        <v>2</v>
      </c>
      <c r="F587" t="str">
        <f>VLOOKUP(Table1[[#This Row],[Customer ID]],Table2[#All],2,FALSE)</f>
        <v>Cody Verissimo</v>
      </c>
      <c r="G587" t="str">
        <f>VLOOKUP(Table1[[#This Row],[Customer ID]],Table2[#All],3,FALSE)</f>
        <v>cverissimogh@theglobeandmail.com</v>
      </c>
      <c r="H587">
        <f>VLOOKUP(Table1[[#This Row],[Customer ID]],Table2[#All],4,FALSE)</f>
        <v>0</v>
      </c>
      <c r="I587" t="str">
        <f>VLOOKUP(Table1[[#This Row],[Customer ID]],Table2[#All],6,FALSE)</f>
        <v>Upton</v>
      </c>
      <c r="J587" s="1" t="str">
        <f>VLOOKUP(Table1[[#This Row],[Customer ID]],Table2[#All],7,FALSE)</f>
        <v>United Kingdom</v>
      </c>
      <c r="K587" s="1" t="str">
        <f>VLOOKUP(Table1[[#This Row],[Customer ID]],Table2[#All],9,FALSE)</f>
        <v>Yes</v>
      </c>
      <c r="L587" t="str">
        <f>VLOOKUP(Table1[[#This Row],[Product ID]],Table3[#All],2,FALSE)</f>
        <v>Exc</v>
      </c>
      <c r="M587" t="str">
        <f>VLOOKUP(Table1[[#This Row],[Product ID]],Table3[#All],3,FALSE)</f>
        <v>M</v>
      </c>
      <c r="N587">
        <f>VLOOKUP(Table1[[#This Row],[Product ID]],Table3[#All],4,FALSE)</f>
        <v>0.5</v>
      </c>
      <c r="O587">
        <f>VLOOKUP(Table1[[#This Row],[Product ID]],Table3[#All],5,FALSE)</f>
        <v>8.25</v>
      </c>
      <c r="P587">
        <f>Table1[[#This Row],[Quantity]]*Table1[[#This Row],[Unit Price]]</f>
        <v>16.5</v>
      </c>
    </row>
    <row r="588" spans="1:16" x14ac:dyDescent="0.3">
      <c r="A588" t="s">
        <v>3802</v>
      </c>
      <c r="B588" s="3">
        <v>43867</v>
      </c>
      <c r="C588" t="s">
        <v>3803</v>
      </c>
      <c r="D588" t="s">
        <v>6142</v>
      </c>
      <c r="E588">
        <v>3</v>
      </c>
      <c r="F588" t="str">
        <f>VLOOKUP(Table1[[#This Row],[Customer ID]],Table2[#All],2,FALSE)</f>
        <v>Zilvia Claisse</v>
      </c>
      <c r="G588">
        <f>VLOOKUP(Table1[[#This Row],[Customer ID]],Table2[#All],3,FALSE)</f>
        <v>0</v>
      </c>
      <c r="H588" t="str">
        <f>VLOOKUP(Table1[[#This Row],[Customer ID]],Table2[#All],4,FALSE)</f>
        <v>+1 (612) 477-9298</v>
      </c>
      <c r="I588" t="str">
        <f>VLOOKUP(Table1[[#This Row],[Customer ID]],Table2[#All],6,FALSE)</f>
        <v>Saint Paul</v>
      </c>
      <c r="J588" s="1" t="str">
        <f>VLOOKUP(Table1[[#This Row],[Customer ID]],Table2[#All],7,FALSE)</f>
        <v>United States</v>
      </c>
      <c r="K588" s="1" t="str">
        <f>VLOOKUP(Table1[[#This Row],[Customer ID]],Table2[#All],9,FALSE)</f>
        <v>No</v>
      </c>
      <c r="L588" t="str">
        <f>VLOOKUP(Table1[[#This Row],[Product ID]],Table3[#All],2,FALSE)</f>
        <v>Rob</v>
      </c>
      <c r="M588" t="str">
        <f>VLOOKUP(Table1[[#This Row],[Product ID]],Table3[#All],3,FALSE)</f>
        <v>L</v>
      </c>
      <c r="N588">
        <f>VLOOKUP(Table1[[#This Row],[Product ID]],Table3[#All],4,FALSE)</f>
        <v>2.5</v>
      </c>
      <c r="O588">
        <f>VLOOKUP(Table1[[#This Row],[Product ID]],Table3[#All],5,FALSE)</f>
        <v>27.484999999999996</v>
      </c>
      <c r="P588">
        <f>Table1[[#This Row],[Quantity]]*Table1[[#This Row],[Unit Price]]</f>
        <v>82.454999999999984</v>
      </c>
    </row>
    <row r="589" spans="1:16" x14ac:dyDescent="0.3">
      <c r="A589" t="s">
        <v>3807</v>
      </c>
      <c r="B589" s="3">
        <v>44267</v>
      </c>
      <c r="C589" t="s">
        <v>3808</v>
      </c>
      <c r="D589" t="s">
        <v>6169</v>
      </c>
      <c r="E589">
        <v>1</v>
      </c>
      <c r="F589" t="str">
        <f>VLOOKUP(Table1[[#This Row],[Customer ID]],Table2[#All],2,FALSE)</f>
        <v>Bar O' Mahony</v>
      </c>
      <c r="G589" t="str">
        <f>VLOOKUP(Table1[[#This Row],[Customer ID]],Table2[#All],3,FALSE)</f>
        <v>bogb@elpais.com</v>
      </c>
      <c r="H589">
        <f>VLOOKUP(Table1[[#This Row],[Customer ID]],Table2[#All],4,FALSE)</f>
        <v>0</v>
      </c>
      <c r="I589" t="str">
        <f>VLOOKUP(Table1[[#This Row],[Customer ID]],Table2[#All],6,FALSE)</f>
        <v>Huntsville</v>
      </c>
      <c r="J589" s="1" t="str">
        <f>VLOOKUP(Table1[[#This Row],[Customer ID]],Table2[#All],7,FALSE)</f>
        <v>United States</v>
      </c>
      <c r="K589" s="1" t="str">
        <f>VLOOKUP(Table1[[#This Row],[Customer ID]],Table2[#All],9,FALSE)</f>
        <v>Yes</v>
      </c>
      <c r="L589" t="str">
        <f>VLOOKUP(Table1[[#This Row],[Product ID]],Table3[#All],2,FALSE)</f>
        <v>Lib</v>
      </c>
      <c r="M589" t="str">
        <f>VLOOKUP(Table1[[#This Row],[Product ID]],Table3[#All],3,FALSE)</f>
        <v>D</v>
      </c>
      <c r="N589">
        <f>VLOOKUP(Table1[[#This Row],[Product ID]],Table3[#All],4,FALSE)</f>
        <v>0.5</v>
      </c>
      <c r="O589">
        <f>VLOOKUP(Table1[[#This Row],[Product ID]],Table3[#All],5,FALSE)</f>
        <v>7.77</v>
      </c>
      <c r="P589">
        <f>Table1[[#This Row],[Quantity]]*Table1[[#This Row],[Unit Price]]</f>
        <v>7.77</v>
      </c>
    </row>
    <row r="590" spans="1:16" x14ac:dyDescent="0.3">
      <c r="A590" t="s">
        <v>3812</v>
      </c>
      <c r="B590" s="3">
        <v>44046</v>
      </c>
      <c r="C590" t="s">
        <v>3813</v>
      </c>
      <c r="D590" t="s">
        <v>6146</v>
      </c>
      <c r="E590">
        <v>2</v>
      </c>
      <c r="F590" t="str">
        <f>VLOOKUP(Table1[[#This Row],[Customer ID]],Table2[#All],2,FALSE)</f>
        <v>Valenka Stansbury</v>
      </c>
      <c r="G590" t="str">
        <f>VLOOKUP(Table1[[#This Row],[Customer ID]],Table2[#All],3,FALSE)</f>
        <v>vstansburygc@unblog.fr</v>
      </c>
      <c r="H590" t="str">
        <f>VLOOKUP(Table1[[#This Row],[Customer ID]],Table2[#All],4,FALSE)</f>
        <v>+1 (915) 530-3435</v>
      </c>
      <c r="I590" t="str">
        <f>VLOOKUP(Table1[[#This Row],[Customer ID]],Table2[#All],6,FALSE)</f>
        <v>El Paso</v>
      </c>
      <c r="J590" s="1" t="str">
        <f>VLOOKUP(Table1[[#This Row],[Customer ID]],Table2[#All],7,FALSE)</f>
        <v>United States</v>
      </c>
      <c r="K590" s="1" t="str">
        <f>VLOOKUP(Table1[[#This Row],[Customer ID]],Table2[#All],9,FALSE)</f>
        <v>Yes</v>
      </c>
      <c r="L590" t="str">
        <f>VLOOKUP(Table1[[#This Row],[Product ID]],Table3[#All],2,FALSE)</f>
        <v>Rob</v>
      </c>
      <c r="M590" t="str">
        <f>VLOOKUP(Table1[[#This Row],[Product ID]],Table3[#All],3,FALSE)</f>
        <v>M</v>
      </c>
      <c r="N590">
        <f>VLOOKUP(Table1[[#This Row],[Product ID]],Table3[#All],4,FALSE)</f>
        <v>0.5</v>
      </c>
      <c r="O590">
        <f>VLOOKUP(Table1[[#This Row],[Product ID]],Table3[#All],5,FALSE)</f>
        <v>5.97</v>
      </c>
      <c r="P590">
        <f>Table1[[#This Row],[Quantity]]*Table1[[#This Row],[Unit Price]]</f>
        <v>11.94</v>
      </c>
    </row>
    <row r="591" spans="1:16" x14ac:dyDescent="0.3">
      <c r="A591" t="s">
        <v>3818</v>
      </c>
      <c r="B591" s="3">
        <v>43671</v>
      </c>
      <c r="C591" t="s">
        <v>3819</v>
      </c>
      <c r="D591" t="s">
        <v>6148</v>
      </c>
      <c r="E591">
        <v>6</v>
      </c>
      <c r="F591" t="str">
        <f>VLOOKUP(Table1[[#This Row],[Customer ID]],Table2[#All],2,FALSE)</f>
        <v>Daniel Heinonen</v>
      </c>
      <c r="G591" t="str">
        <f>VLOOKUP(Table1[[#This Row],[Customer ID]],Table2[#All],3,FALSE)</f>
        <v>dheinonengd@printfriendly.com</v>
      </c>
      <c r="H591">
        <f>VLOOKUP(Table1[[#This Row],[Customer ID]],Table2[#All],4,FALSE)</f>
        <v>0</v>
      </c>
      <c r="I591" t="str">
        <f>VLOOKUP(Table1[[#This Row],[Customer ID]],Table2[#All],6,FALSE)</f>
        <v>Decatur</v>
      </c>
      <c r="J591" s="1" t="str">
        <f>VLOOKUP(Table1[[#This Row],[Customer ID]],Table2[#All],7,FALSE)</f>
        <v>United States</v>
      </c>
      <c r="K591" s="1" t="str">
        <f>VLOOKUP(Table1[[#This Row],[Customer ID]],Table2[#All],9,FALSE)</f>
        <v>No</v>
      </c>
      <c r="L591" t="str">
        <f>VLOOKUP(Table1[[#This Row],[Product ID]],Table3[#All],2,FALSE)</f>
        <v>Exc</v>
      </c>
      <c r="M591" t="str">
        <f>VLOOKUP(Table1[[#This Row],[Product ID]],Table3[#All],3,FALSE)</f>
        <v>L</v>
      </c>
      <c r="N591">
        <f>VLOOKUP(Table1[[#This Row],[Product ID]],Table3[#All],4,FALSE)</f>
        <v>2.5</v>
      </c>
      <c r="O591">
        <f>VLOOKUP(Table1[[#This Row],[Product ID]],Table3[#All],5,FALSE)</f>
        <v>34.154999999999994</v>
      </c>
      <c r="P591">
        <f>Table1[[#This Row],[Quantity]]*Table1[[#This Row],[Unit Price]]</f>
        <v>204.92999999999995</v>
      </c>
    </row>
    <row r="592" spans="1:16" x14ac:dyDescent="0.3">
      <c r="A592" t="s">
        <v>3823</v>
      </c>
      <c r="B592" s="3">
        <v>43950</v>
      </c>
      <c r="C592" t="s">
        <v>3824</v>
      </c>
      <c r="D592" t="s">
        <v>6166</v>
      </c>
      <c r="E592">
        <v>2</v>
      </c>
      <c r="F592" t="str">
        <f>VLOOKUP(Table1[[#This Row],[Customer ID]],Table2[#All],2,FALSE)</f>
        <v>Jewelle Shenton</v>
      </c>
      <c r="G592" t="str">
        <f>VLOOKUP(Table1[[#This Row],[Customer ID]],Table2[#All],3,FALSE)</f>
        <v>jshentonge@google.com.hk</v>
      </c>
      <c r="H592" t="str">
        <f>VLOOKUP(Table1[[#This Row],[Customer ID]],Table2[#All],4,FALSE)</f>
        <v>+1 (650) 712-0135</v>
      </c>
      <c r="I592" t="str">
        <f>VLOOKUP(Table1[[#This Row],[Customer ID]],Table2[#All],6,FALSE)</f>
        <v>Orange</v>
      </c>
      <c r="J592" s="1" t="str">
        <f>VLOOKUP(Table1[[#This Row],[Customer ID]],Table2[#All],7,FALSE)</f>
        <v>United States</v>
      </c>
      <c r="K592" s="1" t="str">
        <f>VLOOKUP(Table1[[#This Row],[Customer ID]],Table2[#All],9,FALSE)</f>
        <v>Yes</v>
      </c>
      <c r="L592" t="str">
        <f>VLOOKUP(Table1[[#This Row],[Product ID]],Table3[#All],2,FALSE)</f>
        <v>Exc</v>
      </c>
      <c r="M592" t="str">
        <f>VLOOKUP(Table1[[#This Row],[Product ID]],Table3[#All],3,FALSE)</f>
        <v>M</v>
      </c>
      <c r="N592">
        <f>VLOOKUP(Table1[[#This Row],[Product ID]],Table3[#All],4,FALSE)</f>
        <v>2.5</v>
      </c>
      <c r="O592">
        <f>VLOOKUP(Table1[[#This Row],[Product ID]],Table3[#All],5,FALSE)</f>
        <v>31.624999999999996</v>
      </c>
      <c r="P592">
        <f>Table1[[#This Row],[Quantity]]*Table1[[#This Row],[Unit Price]]</f>
        <v>63.249999999999993</v>
      </c>
    </row>
    <row r="593" spans="1:16" x14ac:dyDescent="0.3">
      <c r="A593" t="s">
        <v>3829</v>
      </c>
      <c r="B593" s="3">
        <v>43587</v>
      </c>
      <c r="C593" t="s">
        <v>3830</v>
      </c>
      <c r="D593" t="s">
        <v>6163</v>
      </c>
      <c r="E593">
        <v>3</v>
      </c>
      <c r="F593" t="str">
        <f>VLOOKUP(Table1[[#This Row],[Customer ID]],Table2[#All],2,FALSE)</f>
        <v>Jennifer Wilkisson</v>
      </c>
      <c r="G593" t="str">
        <f>VLOOKUP(Table1[[#This Row],[Customer ID]],Table2[#All],3,FALSE)</f>
        <v>jwilkissongf@nba.com</v>
      </c>
      <c r="H593">
        <f>VLOOKUP(Table1[[#This Row],[Customer ID]],Table2[#All],4,FALSE)</f>
        <v>0</v>
      </c>
      <c r="I593" t="str">
        <f>VLOOKUP(Table1[[#This Row],[Customer ID]],Table2[#All],6,FALSE)</f>
        <v>Huntington Beach</v>
      </c>
      <c r="J593" s="1" t="str">
        <f>VLOOKUP(Table1[[#This Row],[Customer ID]],Table2[#All],7,FALSE)</f>
        <v>United States</v>
      </c>
      <c r="K593" s="1" t="str">
        <f>VLOOKUP(Table1[[#This Row],[Customer ID]],Table2[#All],9,FALSE)</f>
        <v>Yes</v>
      </c>
      <c r="L593" t="str">
        <f>VLOOKUP(Table1[[#This Row],[Product ID]],Table3[#All],2,FALSE)</f>
        <v>Rob</v>
      </c>
      <c r="M593" t="str">
        <f>VLOOKUP(Table1[[#This Row],[Product ID]],Table3[#All],3,FALSE)</f>
        <v>D</v>
      </c>
      <c r="N593">
        <f>VLOOKUP(Table1[[#This Row],[Product ID]],Table3[#All],4,FALSE)</f>
        <v>0.2</v>
      </c>
      <c r="O593">
        <f>VLOOKUP(Table1[[#This Row],[Product ID]],Table3[#All],5,FALSE)</f>
        <v>2.6849999999999996</v>
      </c>
      <c r="P593">
        <f>Table1[[#This Row],[Quantity]]*Table1[[#This Row],[Unit Price]]</f>
        <v>8.0549999999999997</v>
      </c>
    </row>
    <row r="594" spans="1:16" x14ac:dyDescent="0.3">
      <c r="A594" t="s">
        <v>3834</v>
      </c>
      <c r="B594" s="3">
        <v>44437</v>
      </c>
      <c r="C594" t="s">
        <v>3835</v>
      </c>
      <c r="D594" t="s">
        <v>6175</v>
      </c>
      <c r="E594">
        <v>2</v>
      </c>
      <c r="F594" t="str">
        <f>VLOOKUP(Table1[[#This Row],[Customer ID]],Table2[#All],2,FALSE)</f>
        <v>Kylie Mowat</v>
      </c>
      <c r="G594">
        <f>VLOOKUP(Table1[[#This Row],[Customer ID]],Table2[#All],3,FALSE)</f>
        <v>0</v>
      </c>
      <c r="H594" t="str">
        <f>VLOOKUP(Table1[[#This Row],[Customer ID]],Table2[#All],4,FALSE)</f>
        <v>+1 (206) 275-3973</v>
      </c>
      <c r="I594" t="str">
        <f>VLOOKUP(Table1[[#This Row],[Customer ID]],Table2[#All],6,FALSE)</f>
        <v>Milwaukee</v>
      </c>
      <c r="J594" s="1" t="str">
        <f>VLOOKUP(Table1[[#This Row],[Customer ID]],Table2[#All],7,FALSE)</f>
        <v>United States</v>
      </c>
      <c r="K594" s="1" t="str">
        <f>VLOOKUP(Table1[[#This Row],[Customer ID]],Table2[#All],9,FALSE)</f>
        <v>No</v>
      </c>
      <c r="L594" t="str">
        <f>VLOOKUP(Table1[[#This Row],[Product ID]],Table3[#All],2,FALSE)</f>
        <v>Ara</v>
      </c>
      <c r="M594" t="str">
        <f>VLOOKUP(Table1[[#This Row],[Product ID]],Table3[#All],3,FALSE)</f>
        <v>M</v>
      </c>
      <c r="N594">
        <f>VLOOKUP(Table1[[#This Row],[Product ID]],Table3[#All],4,FALSE)</f>
        <v>2.5</v>
      </c>
      <c r="O594">
        <f>VLOOKUP(Table1[[#This Row],[Product ID]],Table3[#All],5,FALSE)</f>
        <v>25.874999999999996</v>
      </c>
      <c r="P594">
        <f>Table1[[#This Row],[Quantity]]*Table1[[#This Row],[Unit Price]]</f>
        <v>51.749999999999993</v>
      </c>
    </row>
    <row r="595" spans="1:16" x14ac:dyDescent="0.3">
      <c r="A595" t="s">
        <v>3839</v>
      </c>
      <c r="B595" s="3">
        <v>43903</v>
      </c>
      <c r="C595" t="s">
        <v>3840</v>
      </c>
      <c r="D595" t="s">
        <v>6185</v>
      </c>
      <c r="E595">
        <v>1</v>
      </c>
      <c r="F595" t="str">
        <f>VLOOKUP(Table1[[#This Row],[Customer ID]],Table2[#All],2,FALSE)</f>
        <v>Cody Verissimo</v>
      </c>
      <c r="G595" t="str">
        <f>VLOOKUP(Table1[[#This Row],[Customer ID]],Table2[#All],3,FALSE)</f>
        <v>cverissimogh@theglobeandmail.com</v>
      </c>
      <c r="H595">
        <f>VLOOKUP(Table1[[#This Row],[Customer ID]],Table2[#All],4,FALSE)</f>
        <v>0</v>
      </c>
      <c r="I595" t="str">
        <f>VLOOKUP(Table1[[#This Row],[Customer ID]],Table2[#All],6,FALSE)</f>
        <v>Upton</v>
      </c>
      <c r="J595" s="1" t="str">
        <f>VLOOKUP(Table1[[#This Row],[Customer ID]],Table2[#All],7,FALSE)</f>
        <v>United Kingdom</v>
      </c>
      <c r="K595" s="1" t="str">
        <f>VLOOKUP(Table1[[#This Row],[Customer ID]],Table2[#All],9,FALSE)</f>
        <v>Yes</v>
      </c>
      <c r="L595" t="str">
        <f>VLOOKUP(Table1[[#This Row],[Product ID]],Table3[#All],2,FALSE)</f>
        <v>Exc</v>
      </c>
      <c r="M595" t="str">
        <f>VLOOKUP(Table1[[#This Row],[Product ID]],Table3[#All],3,FALSE)</f>
        <v>D</v>
      </c>
      <c r="N595">
        <f>VLOOKUP(Table1[[#This Row],[Product ID]],Table3[#All],4,FALSE)</f>
        <v>2.5</v>
      </c>
      <c r="O595">
        <f>VLOOKUP(Table1[[#This Row],[Product ID]],Table3[#All],5,FALSE)</f>
        <v>27.945</v>
      </c>
      <c r="P595">
        <f>Table1[[#This Row],[Quantity]]*Table1[[#This Row],[Unit Price]]</f>
        <v>27.945</v>
      </c>
    </row>
    <row r="596" spans="1:16" x14ac:dyDescent="0.3">
      <c r="A596" t="s">
        <v>3844</v>
      </c>
      <c r="B596" s="3">
        <v>43512</v>
      </c>
      <c r="C596" t="s">
        <v>3845</v>
      </c>
      <c r="D596" t="s">
        <v>6182</v>
      </c>
      <c r="E596">
        <v>2</v>
      </c>
      <c r="F596" t="str">
        <f>VLOOKUP(Table1[[#This Row],[Customer ID]],Table2[#All],2,FALSE)</f>
        <v>Gabriel Starcks</v>
      </c>
      <c r="G596" t="str">
        <f>VLOOKUP(Table1[[#This Row],[Customer ID]],Table2[#All],3,FALSE)</f>
        <v>gstarcksgi@abc.net.au</v>
      </c>
      <c r="H596" t="str">
        <f>VLOOKUP(Table1[[#This Row],[Customer ID]],Table2[#All],4,FALSE)</f>
        <v>+1 (423) 903-3146</v>
      </c>
      <c r="I596" t="str">
        <f>VLOOKUP(Table1[[#This Row],[Customer ID]],Table2[#All],6,FALSE)</f>
        <v>Chattanooga</v>
      </c>
      <c r="J596" s="1" t="str">
        <f>VLOOKUP(Table1[[#This Row],[Customer ID]],Table2[#All],7,FALSE)</f>
        <v>United States</v>
      </c>
      <c r="K596" s="1" t="str">
        <f>VLOOKUP(Table1[[#This Row],[Customer ID]],Table2[#All],9,FALSE)</f>
        <v>No</v>
      </c>
      <c r="L596" t="str">
        <f>VLOOKUP(Table1[[#This Row],[Product ID]],Table3[#All],2,FALSE)</f>
        <v>Ara</v>
      </c>
      <c r="M596" t="str">
        <f>VLOOKUP(Table1[[#This Row],[Product ID]],Table3[#All],3,FALSE)</f>
        <v>L</v>
      </c>
      <c r="N596">
        <f>VLOOKUP(Table1[[#This Row],[Product ID]],Table3[#All],4,FALSE)</f>
        <v>2.5</v>
      </c>
      <c r="O596">
        <f>VLOOKUP(Table1[[#This Row],[Product ID]],Table3[#All],5,FALSE)</f>
        <v>29.784999999999997</v>
      </c>
      <c r="P596">
        <f>Table1[[#This Row],[Quantity]]*Table1[[#This Row],[Unit Price]]</f>
        <v>59.569999999999993</v>
      </c>
    </row>
    <row r="597" spans="1:16" x14ac:dyDescent="0.3">
      <c r="A597" t="s">
        <v>3850</v>
      </c>
      <c r="B597" s="3">
        <v>44527</v>
      </c>
      <c r="C597" t="s">
        <v>3851</v>
      </c>
      <c r="D597" t="s">
        <v>6171</v>
      </c>
      <c r="E597">
        <v>1</v>
      </c>
      <c r="F597" t="str">
        <f>VLOOKUP(Table1[[#This Row],[Customer ID]],Table2[#All],2,FALSE)</f>
        <v>Darby Dummer</v>
      </c>
      <c r="G597">
        <f>VLOOKUP(Table1[[#This Row],[Customer ID]],Table2[#All],3,FALSE)</f>
        <v>0</v>
      </c>
      <c r="H597">
        <f>VLOOKUP(Table1[[#This Row],[Customer ID]],Table2[#All],4,FALSE)</f>
        <v>0</v>
      </c>
      <c r="I597" t="str">
        <f>VLOOKUP(Table1[[#This Row],[Customer ID]],Table2[#All],6,FALSE)</f>
        <v>Manchester</v>
      </c>
      <c r="J597" s="1" t="str">
        <f>VLOOKUP(Table1[[#This Row],[Customer ID]],Table2[#All],7,FALSE)</f>
        <v>United Kingdom</v>
      </c>
      <c r="K597" s="1" t="str">
        <f>VLOOKUP(Table1[[#This Row],[Customer ID]],Table2[#All],9,FALSE)</f>
        <v>No</v>
      </c>
      <c r="L597" t="str">
        <f>VLOOKUP(Table1[[#This Row],[Product ID]],Table3[#All],2,FALSE)</f>
        <v>Exc</v>
      </c>
      <c r="M597" t="str">
        <f>VLOOKUP(Table1[[#This Row],[Product ID]],Table3[#All],3,FALSE)</f>
        <v>L</v>
      </c>
      <c r="N597">
        <f>VLOOKUP(Table1[[#This Row],[Product ID]],Table3[#All],4,FALSE)</f>
        <v>1</v>
      </c>
      <c r="O597">
        <f>VLOOKUP(Table1[[#This Row],[Product ID]],Table3[#All],5,FALSE)</f>
        <v>14.85</v>
      </c>
      <c r="P597">
        <f>Table1[[#This Row],[Quantity]]*Table1[[#This Row],[Unit Price]]</f>
        <v>14.85</v>
      </c>
    </row>
    <row r="598" spans="1:16" x14ac:dyDescent="0.3">
      <c r="A598" t="s">
        <v>3854</v>
      </c>
      <c r="B598" s="3">
        <v>44523</v>
      </c>
      <c r="C598" t="s">
        <v>3855</v>
      </c>
      <c r="D598" t="s">
        <v>6157</v>
      </c>
      <c r="E598">
        <v>5</v>
      </c>
      <c r="F598" t="str">
        <f>VLOOKUP(Table1[[#This Row],[Customer ID]],Table2[#All],2,FALSE)</f>
        <v>Kienan Scholard</v>
      </c>
      <c r="G598" t="str">
        <f>VLOOKUP(Table1[[#This Row],[Customer ID]],Table2[#All],3,FALSE)</f>
        <v>kscholardgk@sbwire.com</v>
      </c>
      <c r="H598" t="str">
        <f>VLOOKUP(Table1[[#This Row],[Customer ID]],Table2[#All],4,FALSE)</f>
        <v>+1 (614) 199-9032</v>
      </c>
      <c r="I598" t="str">
        <f>VLOOKUP(Table1[[#This Row],[Customer ID]],Table2[#All],6,FALSE)</f>
        <v>Columbus</v>
      </c>
      <c r="J598" s="1" t="str">
        <f>VLOOKUP(Table1[[#This Row],[Customer ID]],Table2[#All],7,FALSE)</f>
        <v>United States</v>
      </c>
      <c r="K598" s="1" t="str">
        <f>VLOOKUP(Table1[[#This Row],[Customer ID]],Table2[#All],9,FALSE)</f>
        <v>No</v>
      </c>
      <c r="L598" t="str">
        <f>VLOOKUP(Table1[[#This Row],[Product ID]],Table3[#All],2,FALSE)</f>
        <v>Ara</v>
      </c>
      <c r="M598" t="str">
        <f>VLOOKUP(Table1[[#This Row],[Product ID]],Table3[#All],3,FALSE)</f>
        <v>M</v>
      </c>
      <c r="N598">
        <f>VLOOKUP(Table1[[#This Row],[Product ID]],Table3[#All],4,FALSE)</f>
        <v>0.5</v>
      </c>
      <c r="O598">
        <f>VLOOKUP(Table1[[#This Row],[Product ID]],Table3[#All],5,FALSE)</f>
        <v>6.75</v>
      </c>
      <c r="P598">
        <f>Table1[[#This Row],[Quantity]]*Table1[[#This Row],[Unit Price]]</f>
        <v>33.75</v>
      </c>
    </row>
    <row r="599" spans="1:16" x14ac:dyDescent="0.3">
      <c r="A599" t="s">
        <v>3860</v>
      </c>
      <c r="B599" s="3">
        <v>44532</v>
      </c>
      <c r="C599" t="s">
        <v>3861</v>
      </c>
      <c r="D599" t="s">
        <v>6164</v>
      </c>
      <c r="E599">
        <v>4</v>
      </c>
      <c r="F599" t="str">
        <f>VLOOKUP(Table1[[#This Row],[Customer ID]],Table2[#All],2,FALSE)</f>
        <v>Bo Kindley</v>
      </c>
      <c r="G599" t="str">
        <f>VLOOKUP(Table1[[#This Row],[Customer ID]],Table2[#All],3,FALSE)</f>
        <v>bkindleygl@wikimedia.org</v>
      </c>
      <c r="H599" t="str">
        <f>VLOOKUP(Table1[[#This Row],[Customer ID]],Table2[#All],4,FALSE)</f>
        <v>+1 (650) 799-2315</v>
      </c>
      <c r="I599" t="str">
        <f>VLOOKUP(Table1[[#This Row],[Customer ID]],Table2[#All],6,FALSE)</f>
        <v>Pasadena</v>
      </c>
      <c r="J599" s="1" t="str">
        <f>VLOOKUP(Table1[[#This Row],[Customer ID]],Table2[#All],7,FALSE)</f>
        <v>United States</v>
      </c>
      <c r="K599" s="1" t="str">
        <f>VLOOKUP(Table1[[#This Row],[Customer ID]],Table2[#All],9,FALSE)</f>
        <v>Yes</v>
      </c>
      <c r="L599" t="str">
        <f>VLOOKUP(Table1[[#This Row],[Product ID]],Table3[#All],2,FALSE)</f>
        <v>Lib</v>
      </c>
      <c r="M599" t="str">
        <f>VLOOKUP(Table1[[#This Row],[Product ID]],Table3[#All],3,FALSE)</f>
        <v>L</v>
      </c>
      <c r="N599">
        <f>VLOOKUP(Table1[[#This Row],[Product ID]],Table3[#All],4,FALSE)</f>
        <v>2.5</v>
      </c>
      <c r="O599">
        <f>VLOOKUP(Table1[[#This Row],[Product ID]],Table3[#All],5,FALSE)</f>
        <v>36.454999999999998</v>
      </c>
      <c r="P599">
        <f>Table1[[#This Row],[Quantity]]*Table1[[#This Row],[Unit Price]]</f>
        <v>145.82</v>
      </c>
    </row>
    <row r="600" spans="1:16" x14ac:dyDescent="0.3">
      <c r="A600" t="s">
        <v>3866</v>
      </c>
      <c r="B600" s="3">
        <v>43471</v>
      </c>
      <c r="C600" t="s">
        <v>3867</v>
      </c>
      <c r="D600" t="s">
        <v>6174</v>
      </c>
      <c r="E600">
        <v>4</v>
      </c>
      <c r="F600" t="str">
        <f>VLOOKUP(Table1[[#This Row],[Customer ID]],Table2[#All],2,FALSE)</f>
        <v>Krissie Hammett</v>
      </c>
      <c r="G600" t="str">
        <f>VLOOKUP(Table1[[#This Row],[Customer ID]],Table2[#All],3,FALSE)</f>
        <v>khammettgm@dmoz.org</v>
      </c>
      <c r="H600" t="str">
        <f>VLOOKUP(Table1[[#This Row],[Customer ID]],Table2[#All],4,FALSE)</f>
        <v>+1 (415) 825-4799</v>
      </c>
      <c r="I600" t="str">
        <f>VLOOKUP(Table1[[#This Row],[Customer ID]],Table2[#All],6,FALSE)</f>
        <v>San Francisco</v>
      </c>
      <c r="J600" s="1" t="str">
        <f>VLOOKUP(Table1[[#This Row],[Customer ID]],Table2[#All],7,FALSE)</f>
        <v>United States</v>
      </c>
      <c r="K600" s="1" t="str">
        <f>VLOOKUP(Table1[[#This Row],[Customer ID]],Table2[#All],9,FALSE)</f>
        <v>Yes</v>
      </c>
      <c r="L600" t="str">
        <f>VLOOKUP(Table1[[#This Row],[Product ID]],Table3[#All],2,FALSE)</f>
        <v>Rob</v>
      </c>
      <c r="M600" t="str">
        <f>VLOOKUP(Table1[[#This Row],[Product ID]],Table3[#All],3,FALSE)</f>
        <v>M</v>
      </c>
      <c r="N600">
        <f>VLOOKUP(Table1[[#This Row],[Product ID]],Table3[#All],4,FALSE)</f>
        <v>0.2</v>
      </c>
      <c r="O600">
        <f>VLOOKUP(Table1[[#This Row],[Product ID]],Table3[#All],5,FALSE)</f>
        <v>2.9849999999999999</v>
      </c>
      <c r="P600">
        <f>Table1[[#This Row],[Quantity]]*Table1[[#This Row],[Unit Price]]</f>
        <v>11.94</v>
      </c>
    </row>
    <row r="601" spans="1:16" x14ac:dyDescent="0.3">
      <c r="A601" t="s">
        <v>3872</v>
      </c>
      <c r="B601" s="3">
        <v>44321</v>
      </c>
      <c r="C601" t="s">
        <v>3873</v>
      </c>
      <c r="D601" t="s">
        <v>6154</v>
      </c>
      <c r="E601">
        <v>4</v>
      </c>
      <c r="F601" t="str">
        <f>VLOOKUP(Table1[[#This Row],[Customer ID]],Table2[#All],2,FALSE)</f>
        <v>Alisha Hulburt</v>
      </c>
      <c r="G601" t="str">
        <f>VLOOKUP(Table1[[#This Row],[Customer ID]],Table2[#All],3,FALSE)</f>
        <v>ahulburtgn@fda.gov</v>
      </c>
      <c r="H601">
        <f>VLOOKUP(Table1[[#This Row],[Customer ID]],Table2[#All],4,FALSE)</f>
        <v>0</v>
      </c>
      <c r="I601" t="str">
        <f>VLOOKUP(Table1[[#This Row],[Customer ID]],Table2[#All],6,FALSE)</f>
        <v>Shreveport</v>
      </c>
      <c r="J601" s="1" t="str">
        <f>VLOOKUP(Table1[[#This Row],[Customer ID]],Table2[#All],7,FALSE)</f>
        <v>United States</v>
      </c>
      <c r="K601" s="1" t="str">
        <f>VLOOKUP(Table1[[#This Row],[Customer ID]],Table2[#All],9,FALSE)</f>
        <v>Yes</v>
      </c>
      <c r="L601" t="str">
        <f>VLOOKUP(Table1[[#This Row],[Product ID]],Table3[#All],2,FALSE)</f>
        <v>Ara</v>
      </c>
      <c r="M601" t="str">
        <f>VLOOKUP(Table1[[#This Row],[Product ID]],Table3[#All],3,FALSE)</f>
        <v>D</v>
      </c>
      <c r="N601">
        <f>VLOOKUP(Table1[[#This Row],[Product ID]],Table3[#All],4,FALSE)</f>
        <v>0.2</v>
      </c>
      <c r="O601">
        <f>VLOOKUP(Table1[[#This Row],[Product ID]],Table3[#All],5,FALSE)</f>
        <v>2.9849999999999999</v>
      </c>
      <c r="P601">
        <f>Table1[[#This Row],[Quantity]]*Table1[[#This Row],[Unit Price]]</f>
        <v>11.94</v>
      </c>
    </row>
    <row r="602" spans="1:16" x14ac:dyDescent="0.3">
      <c r="A602" t="s">
        <v>3877</v>
      </c>
      <c r="B602" s="3">
        <v>44492</v>
      </c>
      <c r="C602" t="s">
        <v>3878</v>
      </c>
      <c r="D602" t="s">
        <v>6169</v>
      </c>
      <c r="E602">
        <v>1</v>
      </c>
      <c r="F602" t="str">
        <f>VLOOKUP(Table1[[#This Row],[Customer ID]],Table2[#All],2,FALSE)</f>
        <v>Peyter Lauritzen</v>
      </c>
      <c r="G602" t="str">
        <f>VLOOKUP(Table1[[#This Row],[Customer ID]],Table2[#All],3,FALSE)</f>
        <v>plauritzengo@photobucket.com</v>
      </c>
      <c r="H602" t="str">
        <f>VLOOKUP(Table1[[#This Row],[Customer ID]],Table2[#All],4,FALSE)</f>
        <v>+1 (215) 308-0788</v>
      </c>
      <c r="I602" t="str">
        <f>VLOOKUP(Table1[[#This Row],[Customer ID]],Table2[#All],6,FALSE)</f>
        <v>Philadelphia</v>
      </c>
      <c r="J602" s="1" t="str">
        <f>VLOOKUP(Table1[[#This Row],[Customer ID]],Table2[#All],7,FALSE)</f>
        <v>United States</v>
      </c>
      <c r="K602" s="1" t="str">
        <f>VLOOKUP(Table1[[#This Row],[Customer ID]],Table2[#All],9,FALSE)</f>
        <v>No</v>
      </c>
      <c r="L602" t="str">
        <f>VLOOKUP(Table1[[#This Row],[Product ID]],Table3[#All],2,FALSE)</f>
        <v>Lib</v>
      </c>
      <c r="M602" t="str">
        <f>VLOOKUP(Table1[[#This Row],[Product ID]],Table3[#All],3,FALSE)</f>
        <v>D</v>
      </c>
      <c r="N602">
        <f>VLOOKUP(Table1[[#This Row],[Product ID]],Table3[#All],4,FALSE)</f>
        <v>0.5</v>
      </c>
      <c r="O602">
        <f>VLOOKUP(Table1[[#This Row],[Product ID]],Table3[#All],5,FALSE)</f>
        <v>7.77</v>
      </c>
      <c r="P602">
        <f>Table1[[#This Row],[Quantity]]*Table1[[#This Row],[Unit Price]]</f>
        <v>7.77</v>
      </c>
    </row>
    <row r="603" spans="1:16" x14ac:dyDescent="0.3">
      <c r="A603" t="s">
        <v>3883</v>
      </c>
      <c r="B603" s="3">
        <v>43815</v>
      </c>
      <c r="C603" t="s">
        <v>3884</v>
      </c>
      <c r="D603" t="s">
        <v>6142</v>
      </c>
      <c r="E603">
        <v>4</v>
      </c>
      <c r="F603" t="str">
        <f>VLOOKUP(Table1[[#This Row],[Customer ID]],Table2[#All],2,FALSE)</f>
        <v>Aurelia Burgwin</v>
      </c>
      <c r="G603" t="str">
        <f>VLOOKUP(Table1[[#This Row],[Customer ID]],Table2[#All],3,FALSE)</f>
        <v>aburgwingp@redcross.org</v>
      </c>
      <c r="H603" t="str">
        <f>VLOOKUP(Table1[[#This Row],[Customer ID]],Table2[#All],4,FALSE)</f>
        <v>+1 (314) 407-3962</v>
      </c>
      <c r="I603" t="str">
        <f>VLOOKUP(Table1[[#This Row],[Customer ID]],Table2[#All],6,FALSE)</f>
        <v>Migrate</v>
      </c>
      <c r="J603" s="1" t="str">
        <f>VLOOKUP(Table1[[#This Row],[Customer ID]],Table2[#All],7,FALSE)</f>
        <v>United States</v>
      </c>
      <c r="K603" s="1" t="str">
        <f>VLOOKUP(Table1[[#This Row],[Customer ID]],Table2[#All],9,FALSE)</f>
        <v>Yes</v>
      </c>
      <c r="L603" t="str">
        <f>VLOOKUP(Table1[[#This Row],[Product ID]],Table3[#All],2,FALSE)</f>
        <v>Rob</v>
      </c>
      <c r="M603" t="str">
        <f>VLOOKUP(Table1[[#This Row],[Product ID]],Table3[#All],3,FALSE)</f>
        <v>L</v>
      </c>
      <c r="N603">
        <f>VLOOKUP(Table1[[#This Row],[Product ID]],Table3[#All],4,FALSE)</f>
        <v>2.5</v>
      </c>
      <c r="O603">
        <f>VLOOKUP(Table1[[#This Row],[Product ID]],Table3[#All],5,FALSE)</f>
        <v>27.484999999999996</v>
      </c>
      <c r="P603">
        <f>Table1[[#This Row],[Quantity]]*Table1[[#This Row],[Unit Price]]</f>
        <v>109.93999999999998</v>
      </c>
    </row>
    <row r="604" spans="1:16" x14ac:dyDescent="0.3">
      <c r="A604" t="s">
        <v>3889</v>
      </c>
      <c r="B604" s="3">
        <v>43603</v>
      </c>
      <c r="C604" t="s">
        <v>3890</v>
      </c>
      <c r="D604" t="s">
        <v>6184</v>
      </c>
      <c r="E604">
        <v>5</v>
      </c>
      <c r="F604" t="str">
        <f>VLOOKUP(Table1[[#This Row],[Customer ID]],Table2[#All],2,FALSE)</f>
        <v>Emalee Rolin</v>
      </c>
      <c r="G604" t="str">
        <f>VLOOKUP(Table1[[#This Row],[Customer ID]],Table2[#All],3,FALSE)</f>
        <v>erolingq@google.fr</v>
      </c>
      <c r="H604" t="str">
        <f>VLOOKUP(Table1[[#This Row],[Customer ID]],Table2[#All],4,FALSE)</f>
        <v>+1 (419) 597-8743</v>
      </c>
      <c r="I604" t="str">
        <f>VLOOKUP(Table1[[#This Row],[Customer ID]],Table2[#All],6,FALSE)</f>
        <v>Toledo</v>
      </c>
      <c r="J604" s="1" t="str">
        <f>VLOOKUP(Table1[[#This Row],[Customer ID]],Table2[#All],7,FALSE)</f>
        <v>United States</v>
      </c>
      <c r="K604" s="1" t="str">
        <f>VLOOKUP(Table1[[#This Row],[Customer ID]],Table2[#All],9,FALSE)</f>
        <v>Yes</v>
      </c>
      <c r="L604" t="str">
        <f>VLOOKUP(Table1[[#This Row],[Product ID]],Table3[#All],2,FALSE)</f>
        <v>Exc</v>
      </c>
      <c r="M604" t="str">
        <f>VLOOKUP(Table1[[#This Row],[Product ID]],Table3[#All],3,FALSE)</f>
        <v>L</v>
      </c>
      <c r="N604">
        <f>VLOOKUP(Table1[[#This Row],[Product ID]],Table3[#All],4,FALSE)</f>
        <v>0.2</v>
      </c>
      <c r="O604">
        <f>VLOOKUP(Table1[[#This Row],[Product ID]],Table3[#All],5,FALSE)</f>
        <v>4.4550000000000001</v>
      </c>
      <c r="P604">
        <f>Table1[[#This Row],[Quantity]]*Table1[[#This Row],[Unit Price]]</f>
        <v>22.274999999999999</v>
      </c>
    </row>
    <row r="605" spans="1:16" x14ac:dyDescent="0.3">
      <c r="A605" t="s">
        <v>3895</v>
      </c>
      <c r="B605" s="3">
        <v>43660</v>
      </c>
      <c r="C605" t="s">
        <v>3896</v>
      </c>
      <c r="D605" t="s">
        <v>6174</v>
      </c>
      <c r="E605">
        <v>3</v>
      </c>
      <c r="F605" t="str">
        <f>VLOOKUP(Table1[[#This Row],[Customer ID]],Table2[#All],2,FALSE)</f>
        <v>Donavon Fowle</v>
      </c>
      <c r="G605" t="str">
        <f>VLOOKUP(Table1[[#This Row],[Customer ID]],Table2[#All],3,FALSE)</f>
        <v>dfowlegr@epa.gov</v>
      </c>
      <c r="H605">
        <f>VLOOKUP(Table1[[#This Row],[Customer ID]],Table2[#All],4,FALSE)</f>
        <v>0</v>
      </c>
      <c r="I605" t="str">
        <f>VLOOKUP(Table1[[#This Row],[Customer ID]],Table2[#All],6,FALSE)</f>
        <v>Colorado Springs</v>
      </c>
      <c r="J605" s="1" t="str">
        <f>VLOOKUP(Table1[[#This Row],[Customer ID]],Table2[#All],7,FALSE)</f>
        <v>United States</v>
      </c>
      <c r="K605" s="1" t="str">
        <f>VLOOKUP(Table1[[#This Row],[Customer ID]],Table2[#All],9,FALSE)</f>
        <v>No</v>
      </c>
      <c r="L605" t="str">
        <f>VLOOKUP(Table1[[#This Row],[Product ID]],Table3[#All],2,FALSE)</f>
        <v>Rob</v>
      </c>
      <c r="M605" t="str">
        <f>VLOOKUP(Table1[[#This Row],[Product ID]],Table3[#All],3,FALSE)</f>
        <v>M</v>
      </c>
      <c r="N605">
        <f>VLOOKUP(Table1[[#This Row],[Product ID]],Table3[#All],4,FALSE)</f>
        <v>0.2</v>
      </c>
      <c r="O605">
        <f>VLOOKUP(Table1[[#This Row],[Product ID]],Table3[#All],5,FALSE)</f>
        <v>2.9849999999999999</v>
      </c>
      <c r="P605">
        <f>Table1[[#This Row],[Quantity]]*Table1[[#This Row],[Unit Price]]</f>
        <v>8.9550000000000001</v>
      </c>
    </row>
    <row r="606" spans="1:16" x14ac:dyDescent="0.3">
      <c r="A606" t="s">
        <v>3900</v>
      </c>
      <c r="B606" s="3">
        <v>44148</v>
      </c>
      <c r="C606" t="s">
        <v>3901</v>
      </c>
      <c r="D606" t="s">
        <v>6165</v>
      </c>
      <c r="E606">
        <v>4</v>
      </c>
      <c r="F606" t="str">
        <f>VLOOKUP(Table1[[#This Row],[Customer ID]],Table2[#All],2,FALSE)</f>
        <v>Jorge Bettison</v>
      </c>
      <c r="G606">
        <f>VLOOKUP(Table1[[#This Row],[Customer ID]],Table2[#All],3,FALSE)</f>
        <v>0</v>
      </c>
      <c r="H606" t="str">
        <f>VLOOKUP(Table1[[#This Row],[Customer ID]],Table2[#All],4,FALSE)</f>
        <v>+353 (782) 457-9198</v>
      </c>
      <c r="I606" t="str">
        <f>VLOOKUP(Table1[[#This Row],[Customer ID]],Table2[#All],6,FALSE)</f>
        <v>Longwood</v>
      </c>
      <c r="J606" s="1" t="str">
        <f>VLOOKUP(Table1[[#This Row],[Customer ID]],Table2[#All],7,FALSE)</f>
        <v>Ireland</v>
      </c>
      <c r="K606" s="1" t="str">
        <f>VLOOKUP(Table1[[#This Row],[Customer ID]],Table2[#All],9,FALSE)</f>
        <v>No</v>
      </c>
      <c r="L606" t="str">
        <f>VLOOKUP(Table1[[#This Row],[Product ID]],Table3[#All],2,FALSE)</f>
        <v>Lib</v>
      </c>
      <c r="M606" t="str">
        <f>VLOOKUP(Table1[[#This Row],[Product ID]],Table3[#All],3,FALSE)</f>
        <v>D</v>
      </c>
      <c r="N606">
        <f>VLOOKUP(Table1[[#This Row],[Product ID]],Table3[#All],4,FALSE)</f>
        <v>2.5</v>
      </c>
      <c r="O606">
        <f>VLOOKUP(Table1[[#This Row],[Product ID]],Table3[#All],5,FALSE)</f>
        <v>29.784999999999997</v>
      </c>
      <c r="P606">
        <f>Table1[[#This Row],[Quantity]]*Table1[[#This Row],[Unit Price]]</f>
        <v>119.13999999999999</v>
      </c>
    </row>
    <row r="607" spans="1:16" x14ac:dyDescent="0.3">
      <c r="A607" t="s">
        <v>3905</v>
      </c>
      <c r="B607" s="3">
        <v>44028</v>
      </c>
      <c r="C607" t="s">
        <v>3906</v>
      </c>
      <c r="D607" t="s">
        <v>6182</v>
      </c>
      <c r="E607">
        <v>5</v>
      </c>
      <c r="F607" t="str">
        <f>VLOOKUP(Table1[[#This Row],[Customer ID]],Table2[#All],2,FALSE)</f>
        <v>Wang Powlesland</v>
      </c>
      <c r="G607" t="str">
        <f>VLOOKUP(Table1[[#This Row],[Customer ID]],Table2[#All],3,FALSE)</f>
        <v>wpowleslandgt@soundcloud.com</v>
      </c>
      <c r="H607" t="str">
        <f>VLOOKUP(Table1[[#This Row],[Customer ID]],Table2[#All],4,FALSE)</f>
        <v>+1 (412) 453-4798</v>
      </c>
      <c r="I607" t="str">
        <f>VLOOKUP(Table1[[#This Row],[Customer ID]],Table2[#All],6,FALSE)</f>
        <v>Pittsburgh</v>
      </c>
      <c r="J607" s="1" t="str">
        <f>VLOOKUP(Table1[[#This Row],[Customer ID]],Table2[#All],7,FALSE)</f>
        <v>United States</v>
      </c>
      <c r="K607" s="1" t="str">
        <f>VLOOKUP(Table1[[#This Row],[Customer ID]],Table2[#All],9,FALSE)</f>
        <v>Yes</v>
      </c>
      <c r="L607" t="str">
        <f>VLOOKUP(Table1[[#This Row],[Product ID]],Table3[#All],2,FALSE)</f>
        <v>Ara</v>
      </c>
      <c r="M607" t="str">
        <f>VLOOKUP(Table1[[#This Row],[Product ID]],Table3[#All],3,FALSE)</f>
        <v>L</v>
      </c>
      <c r="N607">
        <f>VLOOKUP(Table1[[#This Row],[Product ID]],Table3[#All],4,FALSE)</f>
        <v>2.5</v>
      </c>
      <c r="O607">
        <f>VLOOKUP(Table1[[#This Row],[Product ID]],Table3[#All],5,FALSE)</f>
        <v>29.784999999999997</v>
      </c>
      <c r="P607">
        <f>Table1[[#This Row],[Quantity]]*Table1[[#This Row],[Unit Price]]</f>
        <v>148.92499999999998</v>
      </c>
    </row>
    <row r="608" spans="1:16" x14ac:dyDescent="0.3">
      <c r="A608" t="s">
        <v>3911</v>
      </c>
      <c r="B608" s="3">
        <v>44138</v>
      </c>
      <c r="C608" t="s">
        <v>3840</v>
      </c>
      <c r="D608" t="s">
        <v>6164</v>
      </c>
      <c r="E608">
        <v>3</v>
      </c>
      <c r="F608" t="str">
        <f>VLOOKUP(Table1[[#This Row],[Customer ID]],Table2[#All],2,FALSE)</f>
        <v>Cody Verissimo</v>
      </c>
      <c r="G608" t="str">
        <f>VLOOKUP(Table1[[#This Row],[Customer ID]],Table2[#All],3,FALSE)</f>
        <v>cverissimogh@theglobeandmail.com</v>
      </c>
      <c r="H608">
        <f>VLOOKUP(Table1[[#This Row],[Customer ID]],Table2[#All],4,FALSE)</f>
        <v>0</v>
      </c>
      <c r="I608" t="str">
        <f>VLOOKUP(Table1[[#This Row],[Customer ID]],Table2[#All],6,FALSE)</f>
        <v>Upton</v>
      </c>
      <c r="J608" s="1" t="str">
        <f>VLOOKUP(Table1[[#This Row],[Customer ID]],Table2[#All],7,FALSE)</f>
        <v>United Kingdom</v>
      </c>
      <c r="K608" s="1" t="str">
        <f>VLOOKUP(Table1[[#This Row],[Customer ID]],Table2[#All],9,FALSE)</f>
        <v>Yes</v>
      </c>
      <c r="L608" t="str">
        <f>VLOOKUP(Table1[[#This Row],[Product ID]],Table3[#All],2,FALSE)</f>
        <v>Lib</v>
      </c>
      <c r="M608" t="str">
        <f>VLOOKUP(Table1[[#This Row],[Product ID]],Table3[#All],3,FALSE)</f>
        <v>L</v>
      </c>
      <c r="N608">
        <f>VLOOKUP(Table1[[#This Row],[Product ID]],Table3[#All],4,FALSE)</f>
        <v>2.5</v>
      </c>
      <c r="O608">
        <f>VLOOKUP(Table1[[#This Row],[Product ID]],Table3[#All],5,FALSE)</f>
        <v>36.454999999999998</v>
      </c>
      <c r="P608">
        <f>Table1[[#This Row],[Quantity]]*Table1[[#This Row],[Unit Price]]</f>
        <v>109.36499999999999</v>
      </c>
    </row>
    <row r="609" spans="1:16" x14ac:dyDescent="0.3">
      <c r="A609" t="s">
        <v>3917</v>
      </c>
      <c r="B609" s="3">
        <v>44640</v>
      </c>
      <c r="C609" t="s">
        <v>3918</v>
      </c>
      <c r="D609" t="s">
        <v>6153</v>
      </c>
      <c r="E609">
        <v>1</v>
      </c>
      <c r="F609" t="str">
        <f>VLOOKUP(Table1[[#This Row],[Customer ID]],Table2[#All],2,FALSE)</f>
        <v>Laurence Ellingham</v>
      </c>
      <c r="G609" t="str">
        <f>VLOOKUP(Table1[[#This Row],[Customer ID]],Table2[#All],3,FALSE)</f>
        <v>lellinghamgv@sciencedaily.com</v>
      </c>
      <c r="H609" t="str">
        <f>VLOOKUP(Table1[[#This Row],[Customer ID]],Table2[#All],4,FALSE)</f>
        <v>+1 (318) 670-8027</v>
      </c>
      <c r="I609" t="str">
        <f>VLOOKUP(Table1[[#This Row],[Customer ID]],Table2[#All],6,FALSE)</f>
        <v>Shreveport</v>
      </c>
      <c r="J609" s="1" t="str">
        <f>VLOOKUP(Table1[[#This Row],[Customer ID]],Table2[#All],7,FALSE)</f>
        <v>United States</v>
      </c>
      <c r="K609" s="1" t="str">
        <f>VLOOKUP(Table1[[#This Row],[Customer ID]],Table2[#All],9,FALSE)</f>
        <v>Yes</v>
      </c>
      <c r="L609" t="str">
        <f>VLOOKUP(Table1[[#This Row],[Product ID]],Table3[#All],2,FALSE)</f>
        <v>Exc</v>
      </c>
      <c r="M609" t="str">
        <f>VLOOKUP(Table1[[#This Row],[Product ID]],Table3[#All],3,FALSE)</f>
        <v>D</v>
      </c>
      <c r="N609">
        <f>VLOOKUP(Table1[[#This Row],[Product ID]],Table3[#All],4,FALSE)</f>
        <v>0.2</v>
      </c>
      <c r="O609">
        <f>VLOOKUP(Table1[[#This Row],[Product ID]],Table3[#All],5,FALSE)</f>
        <v>3.645</v>
      </c>
      <c r="P609">
        <f>Table1[[#This Row],[Quantity]]*Table1[[#This Row],[Unit Price]]</f>
        <v>3.645</v>
      </c>
    </row>
    <row r="610" spans="1:16" x14ac:dyDescent="0.3">
      <c r="A610" t="s">
        <v>3923</v>
      </c>
      <c r="B610" s="3">
        <v>44608</v>
      </c>
      <c r="C610" t="s">
        <v>3924</v>
      </c>
      <c r="D610" t="s">
        <v>6185</v>
      </c>
      <c r="E610">
        <v>2</v>
      </c>
      <c r="F610" t="str">
        <f>VLOOKUP(Table1[[#This Row],[Customer ID]],Table2[#All],2,FALSE)</f>
        <v>Billy Neiland</v>
      </c>
      <c r="G610">
        <f>VLOOKUP(Table1[[#This Row],[Customer ID]],Table2[#All],3,FALSE)</f>
        <v>0</v>
      </c>
      <c r="H610">
        <f>VLOOKUP(Table1[[#This Row],[Customer ID]],Table2[#All],4,FALSE)</f>
        <v>0</v>
      </c>
      <c r="I610" t="str">
        <f>VLOOKUP(Table1[[#This Row],[Customer ID]],Table2[#All],6,FALSE)</f>
        <v>Cleveland</v>
      </c>
      <c r="J610" s="1" t="str">
        <f>VLOOKUP(Table1[[#This Row],[Customer ID]],Table2[#All],7,FALSE)</f>
        <v>United States</v>
      </c>
      <c r="K610" s="1" t="str">
        <f>VLOOKUP(Table1[[#This Row],[Customer ID]],Table2[#All],9,FALSE)</f>
        <v>No</v>
      </c>
      <c r="L610" t="str">
        <f>VLOOKUP(Table1[[#This Row],[Product ID]],Table3[#All],2,FALSE)</f>
        <v>Exc</v>
      </c>
      <c r="M610" t="str">
        <f>VLOOKUP(Table1[[#This Row],[Product ID]],Table3[#All],3,FALSE)</f>
        <v>D</v>
      </c>
      <c r="N610">
        <f>VLOOKUP(Table1[[#This Row],[Product ID]],Table3[#All],4,FALSE)</f>
        <v>2.5</v>
      </c>
      <c r="O610">
        <f>VLOOKUP(Table1[[#This Row],[Product ID]],Table3[#All],5,FALSE)</f>
        <v>27.945</v>
      </c>
      <c r="P610">
        <f>Table1[[#This Row],[Quantity]]*Table1[[#This Row],[Unit Price]]</f>
        <v>55.89</v>
      </c>
    </row>
    <row r="611" spans="1:16" x14ac:dyDescent="0.3">
      <c r="A611" t="s">
        <v>3927</v>
      </c>
      <c r="B611" s="3">
        <v>44147</v>
      </c>
      <c r="C611" t="s">
        <v>3928</v>
      </c>
      <c r="D611" t="s">
        <v>6159</v>
      </c>
      <c r="E611">
        <v>6</v>
      </c>
      <c r="F611" t="str">
        <f>VLOOKUP(Table1[[#This Row],[Customer ID]],Table2[#All],2,FALSE)</f>
        <v>Ancell Fendt</v>
      </c>
      <c r="G611" t="str">
        <f>VLOOKUP(Table1[[#This Row],[Customer ID]],Table2[#All],3,FALSE)</f>
        <v>afendtgx@forbes.com</v>
      </c>
      <c r="H611" t="str">
        <f>VLOOKUP(Table1[[#This Row],[Customer ID]],Table2[#All],4,FALSE)</f>
        <v>+1 (414) 811-7606</v>
      </c>
      <c r="I611" t="str">
        <f>VLOOKUP(Table1[[#This Row],[Customer ID]],Table2[#All],6,FALSE)</f>
        <v>Milwaukee</v>
      </c>
      <c r="J611" s="1" t="str">
        <f>VLOOKUP(Table1[[#This Row],[Customer ID]],Table2[#All],7,FALSE)</f>
        <v>United States</v>
      </c>
      <c r="K611" s="1" t="str">
        <f>VLOOKUP(Table1[[#This Row],[Customer ID]],Table2[#All],9,FALSE)</f>
        <v>Yes</v>
      </c>
      <c r="L611" t="str">
        <f>VLOOKUP(Table1[[#This Row],[Product ID]],Table3[#All],2,FALSE)</f>
        <v>Lib</v>
      </c>
      <c r="M611" t="str">
        <f>VLOOKUP(Table1[[#This Row],[Product ID]],Table3[#All],3,FALSE)</f>
        <v>M</v>
      </c>
      <c r="N611">
        <f>VLOOKUP(Table1[[#This Row],[Product ID]],Table3[#All],4,FALSE)</f>
        <v>0.2</v>
      </c>
      <c r="O611">
        <f>VLOOKUP(Table1[[#This Row],[Product ID]],Table3[#All],5,FALSE)</f>
        <v>4.3650000000000002</v>
      </c>
      <c r="P611">
        <f>Table1[[#This Row],[Quantity]]*Table1[[#This Row],[Unit Price]]</f>
        <v>26.19</v>
      </c>
    </row>
    <row r="612" spans="1:16" x14ac:dyDescent="0.3">
      <c r="A612" t="s">
        <v>3933</v>
      </c>
      <c r="B612" s="3">
        <v>43743</v>
      </c>
      <c r="C612" t="s">
        <v>3934</v>
      </c>
      <c r="D612" t="s">
        <v>6138</v>
      </c>
      <c r="E612">
        <v>4</v>
      </c>
      <c r="F612" t="str">
        <f>VLOOKUP(Table1[[#This Row],[Customer ID]],Table2[#All],2,FALSE)</f>
        <v>Angelia Cleyburn</v>
      </c>
      <c r="G612" t="str">
        <f>VLOOKUP(Table1[[#This Row],[Customer ID]],Table2[#All],3,FALSE)</f>
        <v>acleyburngy@lycos.com</v>
      </c>
      <c r="H612" t="str">
        <f>VLOOKUP(Table1[[#This Row],[Customer ID]],Table2[#All],4,FALSE)</f>
        <v>+1 (754) 355-3802</v>
      </c>
      <c r="I612" t="str">
        <f>VLOOKUP(Table1[[#This Row],[Customer ID]],Table2[#All],6,FALSE)</f>
        <v>Fort Lauderdale</v>
      </c>
      <c r="J612" s="1" t="str">
        <f>VLOOKUP(Table1[[#This Row],[Customer ID]],Table2[#All],7,FALSE)</f>
        <v>United States</v>
      </c>
      <c r="K612" s="1" t="str">
        <f>VLOOKUP(Table1[[#This Row],[Customer ID]],Table2[#All],9,FALSE)</f>
        <v>No</v>
      </c>
      <c r="L612" t="str">
        <f>VLOOKUP(Table1[[#This Row],[Product ID]],Table3[#All],2,FALSE)</f>
        <v>Rob</v>
      </c>
      <c r="M612" t="str">
        <f>VLOOKUP(Table1[[#This Row],[Product ID]],Table3[#All],3,FALSE)</f>
        <v>M</v>
      </c>
      <c r="N612">
        <f>VLOOKUP(Table1[[#This Row],[Product ID]],Table3[#All],4,FALSE)</f>
        <v>1</v>
      </c>
      <c r="O612">
        <f>VLOOKUP(Table1[[#This Row],[Product ID]],Table3[#All],5,FALSE)</f>
        <v>9.9499999999999993</v>
      </c>
      <c r="P612">
        <f>Table1[[#This Row],[Quantity]]*Table1[[#This Row],[Unit Price]]</f>
        <v>39.799999999999997</v>
      </c>
    </row>
    <row r="613" spans="1:16" x14ac:dyDescent="0.3">
      <c r="A613" t="s">
        <v>3939</v>
      </c>
      <c r="B613" s="3">
        <v>43739</v>
      </c>
      <c r="C613" t="s">
        <v>3940</v>
      </c>
      <c r="D613" t="s">
        <v>6148</v>
      </c>
      <c r="E613">
        <v>2</v>
      </c>
      <c r="F613" t="str">
        <f>VLOOKUP(Table1[[#This Row],[Customer ID]],Table2[#All],2,FALSE)</f>
        <v>Temple Castiglione</v>
      </c>
      <c r="G613" t="str">
        <f>VLOOKUP(Table1[[#This Row],[Customer ID]],Table2[#All],3,FALSE)</f>
        <v>tcastiglionegz@xing.com</v>
      </c>
      <c r="H613" t="str">
        <f>VLOOKUP(Table1[[#This Row],[Customer ID]],Table2[#All],4,FALSE)</f>
        <v>+1 (318) 820-6128</v>
      </c>
      <c r="I613" t="str">
        <f>VLOOKUP(Table1[[#This Row],[Customer ID]],Table2[#All],6,FALSE)</f>
        <v>Shreveport</v>
      </c>
      <c r="J613" s="1" t="str">
        <f>VLOOKUP(Table1[[#This Row],[Customer ID]],Table2[#All],7,FALSE)</f>
        <v>United States</v>
      </c>
      <c r="K613" s="1" t="str">
        <f>VLOOKUP(Table1[[#This Row],[Customer ID]],Table2[#All],9,FALSE)</f>
        <v>No</v>
      </c>
      <c r="L613" t="str">
        <f>VLOOKUP(Table1[[#This Row],[Product ID]],Table3[#All],2,FALSE)</f>
        <v>Exc</v>
      </c>
      <c r="M613" t="str">
        <f>VLOOKUP(Table1[[#This Row],[Product ID]],Table3[#All],3,FALSE)</f>
        <v>L</v>
      </c>
      <c r="N613">
        <f>VLOOKUP(Table1[[#This Row],[Product ID]],Table3[#All],4,FALSE)</f>
        <v>2.5</v>
      </c>
      <c r="O613">
        <f>VLOOKUP(Table1[[#This Row],[Product ID]],Table3[#All],5,FALSE)</f>
        <v>34.154999999999994</v>
      </c>
      <c r="P613">
        <f>Table1[[#This Row],[Quantity]]*Table1[[#This Row],[Unit Price]]</f>
        <v>68.309999999999988</v>
      </c>
    </row>
    <row r="614" spans="1:16" x14ac:dyDescent="0.3">
      <c r="A614" t="s">
        <v>3945</v>
      </c>
      <c r="B614" s="3">
        <v>43896</v>
      </c>
      <c r="C614" t="s">
        <v>3946</v>
      </c>
      <c r="D614" t="s">
        <v>6152</v>
      </c>
      <c r="E614">
        <v>4</v>
      </c>
      <c r="F614" t="str">
        <f>VLOOKUP(Table1[[#This Row],[Customer ID]],Table2[#All],2,FALSE)</f>
        <v>Betti Lacasa</v>
      </c>
      <c r="G614">
        <f>VLOOKUP(Table1[[#This Row],[Customer ID]],Table2[#All],3,FALSE)</f>
        <v>0</v>
      </c>
      <c r="H614" t="str">
        <f>VLOOKUP(Table1[[#This Row],[Customer ID]],Table2[#All],4,FALSE)</f>
        <v>+353 (930) 704-1778</v>
      </c>
      <c r="I614" t="str">
        <f>VLOOKUP(Table1[[#This Row],[Customer ID]],Table2[#All],6,FALSE)</f>
        <v>Beaumont</v>
      </c>
      <c r="J614" s="1" t="str">
        <f>VLOOKUP(Table1[[#This Row],[Customer ID]],Table2[#All],7,FALSE)</f>
        <v>Ireland</v>
      </c>
      <c r="K614" s="1" t="str">
        <f>VLOOKUP(Table1[[#This Row],[Customer ID]],Table2[#All],9,FALSE)</f>
        <v>No</v>
      </c>
      <c r="L614" t="str">
        <f>VLOOKUP(Table1[[#This Row],[Product ID]],Table3[#All],2,FALSE)</f>
        <v>Ara</v>
      </c>
      <c r="M614" t="str">
        <f>VLOOKUP(Table1[[#This Row],[Product ID]],Table3[#All],3,FALSE)</f>
        <v>M</v>
      </c>
      <c r="N614">
        <f>VLOOKUP(Table1[[#This Row],[Product ID]],Table3[#All],4,FALSE)</f>
        <v>0.2</v>
      </c>
      <c r="O614">
        <f>VLOOKUP(Table1[[#This Row],[Product ID]],Table3[#All],5,FALSE)</f>
        <v>3.375</v>
      </c>
      <c r="P614">
        <f>Table1[[#This Row],[Quantity]]*Table1[[#This Row],[Unit Price]]</f>
        <v>13.5</v>
      </c>
    </row>
    <row r="615" spans="1:16" x14ac:dyDescent="0.3">
      <c r="A615" t="s">
        <v>3950</v>
      </c>
      <c r="B615" s="3">
        <v>43761</v>
      </c>
      <c r="C615" t="s">
        <v>3951</v>
      </c>
      <c r="D615" t="s">
        <v>6146</v>
      </c>
      <c r="E615">
        <v>1</v>
      </c>
      <c r="F615" t="str">
        <f>VLOOKUP(Table1[[#This Row],[Customer ID]],Table2[#All],2,FALSE)</f>
        <v>Gunilla Lynch</v>
      </c>
      <c r="G615">
        <f>VLOOKUP(Table1[[#This Row],[Customer ID]],Table2[#All],3,FALSE)</f>
        <v>0</v>
      </c>
      <c r="H615" t="str">
        <f>VLOOKUP(Table1[[#This Row],[Customer ID]],Table2[#All],4,FALSE)</f>
        <v>+1 (916) 626-5223</v>
      </c>
      <c r="I615" t="str">
        <f>VLOOKUP(Table1[[#This Row],[Customer ID]],Table2[#All],6,FALSE)</f>
        <v>Sacramento</v>
      </c>
      <c r="J615" s="1" t="str">
        <f>VLOOKUP(Table1[[#This Row],[Customer ID]],Table2[#All],7,FALSE)</f>
        <v>United States</v>
      </c>
      <c r="K615" s="1" t="str">
        <f>VLOOKUP(Table1[[#This Row],[Customer ID]],Table2[#All],9,FALSE)</f>
        <v>No</v>
      </c>
      <c r="L615" t="str">
        <f>VLOOKUP(Table1[[#This Row],[Product ID]],Table3[#All],2,FALSE)</f>
        <v>Rob</v>
      </c>
      <c r="M615" t="str">
        <f>VLOOKUP(Table1[[#This Row],[Product ID]],Table3[#All],3,FALSE)</f>
        <v>M</v>
      </c>
      <c r="N615">
        <f>VLOOKUP(Table1[[#This Row],[Product ID]],Table3[#All],4,FALSE)</f>
        <v>0.5</v>
      </c>
      <c r="O615">
        <f>VLOOKUP(Table1[[#This Row],[Product ID]],Table3[#All],5,FALSE)</f>
        <v>5.97</v>
      </c>
      <c r="P615">
        <f>Table1[[#This Row],[Quantity]]*Table1[[#This Row],[Unit Price]]</f>
        <v>5.97</v>
      </c>
    </row>
    <row r="616" spans="1:16" x14ac:dyDescent="0.3">
      <c r="A616" t="s">
        <v>3955</v>
      </c>
      <c r="B616" s="3">
        <v>43944</v>
      </c>
      <c r="C616" t="s">
        <v>3840</v>
      </c>
      <c r="D616" t="s">
        <v>6146</v>
      </c>
      <c r="E616">
        <v>5</v>
      </c>
      <c r="F616" t="str">
        <f>VLOOKUP(Table1[[#This Row],[Customer ID]],Table2[#All],2,FALSE)</f>
        <v>Cody Verissimo</v>
      </c>
      <c r="G616" t="str">
        <f>VLOOKUP(Table1[[#This Row],[Customer ID]],Table2[#All],3,FALSE)</f>
        <v>cverissimogh@theglobeandmail.com</v>
      </c>
      <c r="H616">
        <f>VLOOKUP(Table1[[#This Row],[Customer ID]],Table2[#All],4,FALSE)</f>
        <v>0</v>
      </c>
      <c r="I616" t="str">
        <f>VLOOKUP(Table1[[#This Row],[Customer ID]],Table2[#All],6,FALSE)</f>
        <v>Upton</v>
      </c>
      <c r="J616" s="1" t="str">
        <f>VLOOKUP(Table1[[#This Row],[Customer ID]],Table2[#All],7,FALSE)</f>
        <v>United Kingdom</v>
      </c>
      <c r="K616" s="1" t="str">
        <f>VLOOKUP(Table1[[#This Row],[Customer ID]],Table2[#All],9,FALSE)</f>
        <v>Yes</v>
      </c>
      <c r="L616" t="str">
        <f>VLOOKUP(Table1[[#This Row],[Product ID]],Table3[#All],2,FALSE)</f>
        <v>Rob</v>
      </c>
      <c r="M616" t="str">
        <f>VLOOKUP(Table1[[#This Row],[Product ID]],Table3[#All],3,FALSE)</f>
        <v>M</v>
      </c>
      <c r="N616">
        <f>VLOOKUP(Table1[[#This Row],[Product ID]],Table3[#All],4,FALSE)</f>
        <v>0.5</v>
      </c>
      <c r="O616">
        <f>VLOOKUP(Table1[[#This Row],[Product ID]],Table3[#All],5,FALSE)</f>
        <v>5.97</v>
      </c>
      <c r="P616">
        <f>Table1[[#This Row],[Quantity]]*Table1[[#This Row],[Unit Price]]</f>
        <v>29.849999999999998</v>
      </c>
    </row>
    <row r="617" spans="1:16" x14ac:dyDescent="0.3">
      <c r="A617" t="s">
        <v>3960</v>
      </c>
      <c r="B617" s="3">
        <v>44006</v>
      </c>
      <c r="C617" t="s">
        <v>3961</v>
      </c>
      <c r="D617" t="s">
        <v>6164</v>
      </c>
      <c r="E617">
        <v>2</v>
      </c>
      <c r="F617" t="str">
        <f>VLOOKUP(Table1[[#This Row],[Customer ID]],Table2[#All],2,FALSE)</f>
        <v>Shay Couronne</v>
      </c>
      <c r="G617" t="str">
        <f>VLOOKUP(Table1[[#This Row],[Customer ID]],Table2[#All],3,FALSE)</f>
        <v>scouronneh3@mozilla.org</v>
      </c>
      <c r="H617" t="str">
        <f>VLOOKUP(Table1[[#This Row],[Customer ID]],Table2[#All],4,FALSE)</f>
        <v>+1 (701) 894-8081</v>
      </c>
      <c r="I617" t="str">
        <f>VLOOKUP(Table1[[#This Row],[Customer ID]],Table2[#All],6,FALSE)</f>
        <v>Fargo</v>
      </c>
      <c r="J617" s="1" t="str">
        <f>VLOOKUP(Table1[[#This Row],[Customer ID]],Table2[#All],7,FALSE)</f>
        <v>United States</v>
      </c>
      <c r="K617" s="1" t="str">
        <f>VLOOKUP(Table1[[#This Row],[Customer ID]],Table2[#All],9,FALSE)</f>
        <v>Yes</v>
      </c>
      <c r="L617" t="str">
        <f>VLOOKUP(Table1[[#This Row],[Product ID]],Table3[#All],2,FALSE)</f>
        <v>Lib</v>
      </c>
      <c r="M617" t="str">
        <f>VLOOKUP(Table1[[#This Row],[Product ID]],Table3[#All],3,FALSE)</f>
        <v>L</v>
      </c>
      <c r="N617">
        <f>VLOOKUP(Table1[[#This Row],[Product ID]],Table3[#All],4,FALSE)</f>
        <v>2.5</v>
      </c>
      <c r="O617">
        <f>VLOOKUP(Table1[[#This Row],[Product ID]],Table3[#All],5,FALSE)</f>
        <v>36.454999999999998</v>
      </c>
      <c r="P617">
        <f>Table1[[#This Row],[Quantity]]*Table1[[#This Row],[Unit Price]]</f>
        <v>72.91</v>
      </c>
    </row>
    <row r="618" spans="1:16" x14ac:dyDescent="0.3">
      <c r="A618" t="s">
        <v>3966</v>
      </c>
      <c r="B618" s="3">
        <v>44271</v>
      </c>
      <c r="C618" t="s">
        <v>3967</v>
      </c>
      <c r="D618" t="s">
        <v>6166</v>
      </c>
      <c r="E618">
        <v>4</v>
      </c>
      <c r="F618" t="str">
        <f>VLOOKUP(Table1[[#This Row],[Customer ID]],Table2[#All],2,FALSE)</f>
        <v>Linus Flippelli</v>
      </c>
      <c r="G618" t="str">
        <f>VLOOKUP(Table1[[#This Row],[Customer ID]],Table2[#All],3,FALSE)</f>
        <v>lflippellih4@github.io</v>
      </c>
      <c r="H618" t="str">
        <f>VLOOKUP(Table1[[#This Row],[Customer ID]],Table2[#All],4,FALSE)</f>
        <v>+44 (200) 860-6521</v>
      </c>
      <c r="I618" t="str">
        <f>VLOOKUP(Table1[[#This Row],[Customer ID]],Table2[#All],6,FALSE)</f>
        <v>Middleton</v>
      </c>
      <c r="J618" s="1" t="str">
        <f>VLOOKUP(Table1[[#This Row],[Customer ID]],Table2[#All],7,FALSE)</f>
        <v>United Kingdom</v>
      </c>
      <c r="K618" s="1" t="str">
        <f>VLOOKUP(Table1[[#This Row],[Customer ID]],Table2[#All],9,FALSE)</f>
        <v>No</v>
      </c>
      <c r="L618" t="str">
        <f>VLOOKUP(Table1[[#This Row],[Product ID]],Table3[#All],2,FALSE)</f>
        <v>Exc</v>
      </c>
      <c r="M618" t="str">
        <f>VLOOKUP(Table1[[#This Row],[Product ID]],Table3[#All],3,FALSE)</f>
        <v>M</v>
      </c>
      <c r="N618">
        <f>VLOOKUP(Table1[[#This Row],[Product ID]],Table3[#All],4,FALSE)</f>
        <v>2.5</v>
      </c>
      <c r="O618">
        <f>VLOOKUP(Table1[[#This Row],[Product ID]],Table3[#All],5,FALSE)</f>
        <v>31.624999999999996</v>
      </c>
      <c r="P618">
        <f>Table1[[#This Row],[Quantity]]*Table1[[#This Row],[Unit Price]]</f>
        <v>126.49999999999999</v>
      </c>
    </row>
    <row r="619" spans="1:16" x14ac:dyDescent="0.3">
      <c r="A619" t="s">
        <v>3972</v>
      </c>
      <c r="B619" s="3">
        <v>43928</v>
      </c>
      <c r="C619" t="s">
        <v>3973</v>
      </c>
      <c r="D619" t="s">
        <v>6181</v>
      </c>
      <c r="E619">
        <v>1</v>
      </c>
      <c r="F619" t="str">
        <f>VLOOKUP(Table1[[#This Row],[Customer ID]],Table2[#All],2,FALSE)</f>
        <v>Rachelle Elizabeth</v>
      </c>
      <c r="G619" t="str">
        <f>VLOOKUP(Table1[[#This Row],[Customer ID]],Table2[#All],3,FALSE)</f>
        <v>relizabethh5@live.com</v>
      </c>
      <c r="H619" t="str">
        <f>VLOOKUP(Table1[[#This Row],[Customer ID]],Table2[#All],4,FALSE)</f>
        <v>+1 (918) 203-3263</v>
      </c>
      <c r="I619" t="str">
        <f>VLOOKUP(Table1[[#This Row],[Customer ID]],Table2[#All],6,FALSE)</f>
        <v>Tulsa</v>
      </c>
      <c r="J619" s="1" t="str">
        <f>VLOOKUP(Table1[[#This Row],[Customer ID]],Table2[#All],7,FALSE)</f>
        <v>United States</v>
      </c>
      <c r="K619" s="1" t="str">
        <f>VLOOKUP(Table1[[#This Row],[Customer ID]],Table2[#All],9,FALSE)</f>
        <v>No</v>
      </c>
      <c r="L619" t="str">
        <f>VLOOKUP(Table1[[#This Row],[Product ID]],Table3[#All],2,FALSE)</f>
        <v>Lib</v>
      </c>
      <c r="M619" t="str">
        <f>VLOOKUP(Table1[[#This Row],[Product ID]],Table3[#All],3,FALSE)</f>
        <v>M</v>
      </c>
      <c r="N619">
        <f>VLOOKUP(Table1[[#This Row],[Product ID]],Table3[#All],4,FALSE)</f>
        <v>2.5</v>
      </c>
      <c r="O619">
        <f>VLOOKUP(Table1[[#This Row],[Product ID]],Table3[#All],5,FALSE)</f>
        <v>33.464999999999996</v>
      </c>
      <c r="P619">
        <f>Table1[[#This Row],[Quantity]]*Table1[[#This Row],[Unit Price]]</f>
        <v>33.464999999999996</v>
      </c>
    </row>
    <row r="620" spans="1:16" x14ac:dyDescent="0.3">
      <c r="A620" t="s">
        <v>3978</v>
      </c>
      <c r="B620" s="3">
        <v>44469</v>
      </c>
      <c r="C620" t="s">
        <v>3979</v>
      </c>
      <c r="D620" t="s">
        <v>6183</v>
      </c>
      <c r="E620">
        <v>6</v>
      </c>
      <c r="F620" t="str">
        <f>VLOOKUP(Table1[[#This Row],[Customer ID]],Table2[#All],2,FALSE)</f>
        <v>Innis Renhard</v>
      </c>
      <c r="G620" t="str">
        <f>VLOOKUP(Table1[[#This Row],[Customer ID]],Table2[#All],3,FALSE)</f>
        <v>irenhardh6@i2i.jp</v>
      </c>
      <c r="H620" t="str">
        <f>VLOOKUP(Table1[[#This Row],[Customer ID]],Table2[#All],4,FALSE)</f>
        <v>+1 (646) 225-6560</v>
      </c>
      <c r="I620" t="str">
        <f>VLOOKUP(Table1[[#This Row],[Customer ID]],Table2[#All],6,FALSE)</f>
        <v>New York City</v>
      </c>
      <c r="J620" s="1" t="str">
        <f>VLOOKUP(Table1[[#This Row],[Customer ID]],Table2[#All],7,FALSE)</f>
        <v>United States</v>
      </c>
      <c r="K620" s="1" t="str">
        <f>VLOOKUP(Table1[[#This Row],[Customer ID]],Table2[#All],9,FALSE)</f>
        <v>Yes</v>
      </c>
      <c r="L620" t="str">
        <f>VLOOKUP(Table1[[#This Row],[Product ID]],Table3[#All],2,FALSE)</f>
        <v>Exc</v>
      </c>
      <c r="M620" t="str">
        <f>VLOOKUP(Table1[[#This Row],[Product ID]],Table3[#All],3,FALSE)</f>
        <v>D</v>
      </c>
      <c r="N620">
        <f>VLOOKUP(Table1[[#This Row],[Product ID]],Table3[#All],4,FALSE)</f>
        <v>1</v>
      </c>
      <c r="O620">
        <f>VLOOKUP(Table1[[#This Row],[Product ID]],Table3[#All],5,FALSE)</f>
        <v>12.15</v>
      </c>
      <c r="P620">
        <f>Table1[[#This Row],[Quantity]]*Table1[[#This Row],[Unit Price]]</f>
        <v>72.900000000000006</v>
      </c>
    </row>
    <row r="621" spans="1:16" x14ac:dyDescent="0.3">
      <c r="A621" t="s">
        <v>3984</v>
      </c>
      <c r="B621" s="3">
        <v>44682</v>
      </c>
      <c r="C621" t="s">
        <v>3985</v>
      </c>
      <c r="D621" t="s">
        <v>6169</v>
      </c>
      <c r="E621">
        <v>2</v>
      </c>
      <c r="F621" t="str">
        <f>VLOOKUP(Table1[[#This Row],[Customer ID]],Table2[#All],2,FALSE)</f>
        <v>Winne Roche</v>
      </c>
      <c r="G621" t="str">
        <f>VLOOKUP(Table1[[#This Row],[Customer ID]],Table2[#All],3,FALSE)</f>
        <v>wrocheh7@xinhuanet.com</v>
      </c>
      <c r="H621" t="str">
        <f>VLOOKUP(Table1[[#This Row],[Customer ID]],Table2[#All],4,FALSE)</f>
        <v>+1 (317) 439-5584</v>
      </c>
      <c r="I621" t="str">
        <f>VLOOKUP(Table1[[#This Row],[Customer ID]],Table2[#All],6,FALSE)</f>
        <v>Seminole</v>
      </c>
      <c r="J621" s="1" t="str">
        <f>VLOOKUP(Table1[[#This Row],[Customer ID]],Table2[#All],7,FALSE)</f>
        <v>United States</v>
      </c>
      <c r="K621" s="1" t="str">
        <f>VLOOKUP(Table1[[#This Row],[Customer ID]],Table2[#All],9,FALSE)</f>
        <v>Yes</v>
      </c>
      <c r="L621" t="str">
        <f>VLOOKUP(Table1[[#This Row],[Product ID]],Table3[#All],2,FALSE)</f>
        <v>Lib</v>
      </c>
      <c r="M621" t="str">
        <f>VLOOKUP(Table1[[#This Row],[Product ID]],Table3[#All],3,FALSE)</f>
        <v>D</v>
      </c>
      <c r="N621">
        <f>VLOOKUP(Table1[[#This Row],[Product ID]],Table3[#All],4,FALSE)</f>
        <v>0.5</v>
      </c>
      <c r="O621">
        <f>VLOOKUP(Table1[[#This Row],[Product ID]],Table3[#All],5,FALSE)</f>
        <v>7.77</v>
      </c>
      <c r="P621">
        <f>Table1[[#This Row],[Quantity]]*Table1[[#This Row],[Unit Price]]</f>
        <v>15.54</v>
      </c>
    </row>
    <row r="622" spans="1:16" x14ac:dyDescent="0.3">
      <c r="A622" t="s">
        <v>3990</v>
      </c>
      <c r="B622" s="3">
        <v>44217</v>
      </c>
      <c r="C622" t="s">
        <v>4042</v>
      </c>
      <c r="D622" t="s">
        <v>6152</v>
      </c>
      <c r="E622">
        <v>6</v>
      </c>
      <c r="F622" t="str">
        <f>VLOOKUP(Table1[[#This Row],[Customer ID]],Table2[#All],2,FALSE)</f>
        <v>Linn Alaway</v>
      </c>
      <c r="G622" t="str">
        <f>VLOOKUP(Table1[[#This Row],[Customer ID]],Table2[#All],3,FALSE)</f>
        <v>lalawayhh@weather.com</v>
      </c>
      <c r="H622">
        <f>VLOOKUP(Table1[[#This Row],[Customer ID]],Table2[#All],4,FALSE)</f>
        <v>0</v>
      </c>
      <c r="I622" t="str">
        <f>VLOOKUP(Table1[[#This Row],[Customer ID]],Table2[#All],6,FALSE)</f>
        <v>Fort Lauderdale</v>
      </c>
      <c r="J622" s="1" t="str">
        <f>VLOOKUP(Table1[[#This Row],[Customer ID]],Table2[#All],7,FALSE)</f>
        <v>United States</v>
      </c>
      <c r="K622" s="1" t="str">
        <f>VLOOKUP(Table1[[#This Row],[Customer ID]],Table2[#All],9,FALSE)</f>
        <v>No</v>
      </c>
      <c r="L622" t="str">
        <f>VLOOKUP(Table1[[#This Row],[Product ID]],Table3[#All],2,FALSE)</f>
        <v>Ara</v>
      </c>
      <c r="M622" t="str">
        <f>VLOOKUP(Table1[[#This Row],[Product ID]],Table3[#All],3,FALSE)</f>
        <v>M</v>
      </c>
      <c r="N622">
        <f>VLOOKUP(Table1[[#This Row],[Product ID]],Table3[#All],4,FALSE)</f>
        <v>0.2</v>
      </c>
      <c r="O622">
        <f>VLOOKUP(Table1[[#This Row],[Product ID]],Table3[#All],5,FALSE)</f>
        <v>3.375</v>
      </c>
      <c r="P622">
        <f>Table1[[#This Row],[Quantity]]*Table1[[#This Row],[Unit Price]]</f>
        <v>20.25</v>
      </c>
    </row>
    <row r="623" spans="1:16" x14ac:dyDescent="0.3">
      <c r="A623" t="s">
        <v>3996</v>
      </c>
      <c r="B623" s="3">
        <v>44006</v>
      </c>
      <c r="C623" t="s">
        <v>3997</v>
      </c>
      <c r="D623" t="s">
        <v>6140</v>
      </c>
      <c r="E623">
        <v>6</v>
      </c>
      <c r="F623" t="str">
        <f>VLOOKUP(Table1[[#This Row],[Customer ID]],Table2[#All],2,FALSE)</f>
        <v>Cordy Odgaard</v>
      </c>
      <c r="G623" t="str">
        <f>VLOOKUP(Table1[[#This Row],[Customer ID]],Table2[#All],3,FALSE)</f>
        <v>codgaardh9@nsw.gov.au</v>
      </c>
      <c r="H623" t="str">
        <f>VLOOKUP(Table1[[#This Row],[Customer ID]],Table2[#All],4,FALSE)</f>
        <v>+1 (503) 203-1484</v>
      </c>
      <c r="I623" t="str">
        <f>VLOOKUP(Table1[[#This Row],[Customer ID]],Table2[#All],6,FALSE)</f>
        <v>Portland</v>
      </c>
      <c r="J623" s="1" t="str">
        <f>VLOOKUP(Table1[[#This Row],[Customer ID]],Table2[#All],7,FALSE)</f>
        <v>United States</v>
      </c>
      <c r="K623" s="1" t="str">
        <f>VLOOKUP(Table1[[#This Row],[Customer ID]],Table2[#All],9,FALSE)</f>
        <v>No</v>
      </c>
      <c r="L623" t="str">
        <f>VLOOKUP(Table1[[#This Row],[Product ID]],Table3[#All],2,FALSE)</f>
        <v>Ara</v>
      </c>
      <c r="M623" t="str">
        <f>VLOOKUP(Table1[[#This Row],[Product ID]],Table3[#All],3,FALSE)</f>
        <v>L</v>
      </c>
      <c r="N623">
        <f>VLOOKUP(Table1[[#This Row],[Product ID]],Table3[#All],4,FALSE)</f>
        <v>1</v>
      </c>
      <c r="O623">
        <f>VLOOKUP(Table1[[#This Row],[Product ID]],Table3[#All],5,FALSE)</f>
        <v>12.95</v>
      </c>
      <c r="P623">
        <f>Table1[[#This Row],[Quantity]]*Table1[[#This Row],[Unit Price]]</f>
        <v>77.699999999999989</v>
      </c>
    </row>
    <row r="624" spans="1:16" x14ac:dyDescent="0.3">
      <c r="A624" t="s">
        <v>4002</v>
      </c>
      <c r="B624" s="3">
        <v>43527</v>
      </c>
      <c r="C624" t="s">
        <v>4003</v>
      </c>
      <c r="D624" t="s">
        <v>6181</v>
      </c>
      <c r="E624">
        <v>4</v>
      </c>
      <c r="F624" t="str">
        <f>VLOOKUP(Table1[[#This Row],[Customer ID]],Table2[#All],2,FALSE)</f>
        <v>Bertine Byrd</v>
      </c>
      <c r="G624" t="str">
        <f>VLOOKUP(Table1[[#This Row],[Customer ID]],Table2[#All],3,FALSE)</f>
        <v>bbyrdha@4shared.com</v>
      </c>
      <c r="H624">
        <f>VLOOKUP(Table1[[#This Row],[Customer ID]],Table2[#All],4,FALSE)</f>
        <v>0</v>
      </c>
      <c r="I624" t="str">
        <f>VLOOKUP(Table1[[#This Row],[Customer ID]],Table2[#All],6,FALSE)</f>
        <v>Las Vegas</v>
      </c>
      <c r="J624" s="1" t="str">
        <f>VLOOKUP(Table1[[#This Row],[Customer ID]],Table2[#All],7,FALSE)</f>
        <v>United States</v>
      </c>
      <c r="K624" s="1" t="str">
        <f>VLOOKUP(Table1[[#This Row],[Customer ID]],Table2[#All],9,FALSE)</f>
        <v>No</v>
      </c>
      <c r="L624" t="str">
        <f>VLOOKUP(Table1[[#This Row],[Product ID]],Table3[#All],2,FALSE)</f>
        <v>Lib</v>
      </c>
      <c r="M624" t="str">
        <f>VLOOKUP(Table1[[#This Row],[Product ID]],Table3[#All],3,FALSE)</f>
        <v>M</v>
      </c>
      <c r="N624">
        <f>VLOOKUP(Table1[[#This Row],[Product ID]],Table3[#All],4,FALSE)</f>
        <v>2.5</v>
      </c>
      <c r="O624">
        <f>VLOOKUP(Table1[[#This Row],[Product ID]],Table3[#All],5,FALSE)</f>
        <v>33.464999999999996</v>
      </c>
      <c r="P624">
        <f>Table1[[#This Row],[Quantity]]*Table1[[#This Row],[Unit Price]]</f>
        <v>133.85999999999999</v>
      </c>
    </row>
    <row r="625" spans="1:16" x14ac:dyDescent="0.3">
      <c r="A625" t="s">
        <v>4007</v>
      </c>
      <c r="B625" s="3">
        <v>44224</v>
      </c>
      <c r="C625" t="s">
        <v>4008</v>
      </c>
      <c r="D625" t="s">
        <v>6183</v>
      </c>
      <c r="E625">
        <v>1</v>
      </c>
      <c r="F625" t="str">
        <f>VLOOKUP(Table1[[#This Row],[Customer ID]],Table2[#All],2,FALSE)</f>
        <v>Nelie Garnson</v>
      </c>
      <c r="G625">
        <f>VLOOKUP(Table1[[#This Row],[Customer ID]],Table2[#All],3,FALSE)</f>
        <v>0</v>
      </c>
      <c r="H625" t="str">
        <f>VLOOKUP(Table1[[#This Row],[Customer ID]],Table2[#All],4,FALSE)</f>
        <v>+44 (141) 640-7113</v>
      </c>
      <c r="I625" t="str">
        <f>VLOOKUP(Table1[[#This Row],[Customer ID]],Table2[#All],6,FALSE)</f>
        <v>Merton</v>
      </c>
      <c r="J625" s="1" t="str">
        <f>VLOOKUP(Table1[[#This Row],[Customer ID]],Table2[#All],7,FALSE)</f>
        <v>United Kingdom</v>
      </c>
      <c r="K625" s="1" t="str">
        <f>VLOOKUP(Table1[[#This Row],[Customer ID]],Table2[#All],9,FALSE)</f>
        <v>No</v>
      </c>
      <c r="L625" t="str">
        <f>VLOOKUP(Table1[[#This Row],[Product ID]],Table3[#All],2,FALSE)</f>
        <v>Exc</v>
      </c>
      <c r="M625" t="str">
        <f>VLOOKUP(Table1[[#This Row],[Product ID]],Table3[#All],3,FALSE)</f>
        <v>D</v>
      </c>
      <c r="N625">
        <f>VLOOKUP(Table1[[#This Row],[Product ID]],Table3[#All],4,FALSE)</f>
        <v>1</v>
      </c>
      <c r="O625">
        <f>VLOOKUP(Table1[[#This Row],[Product ID]],Table3[#All],5,FALSE)</f>
        <v>12.15</v>
      </c>
      <c r="P625">
        <f>Table1[[#This Row],[Quantity]]*Table1[[#This Row],[Unit Price]]</f>
        <v>12.15</v>
      </c>
    </row>
    <row r="626" spans="1:16" x14ac:dyDescent="0.3">
      <c r="A626" t="s">
        <v>4012</v>
      </c>
      <c r="B626" s="3">
        <v>44010</v>
      </c>
      <c r="C626" t="s">
        <v>4013</v>
      </c>
      <c r="D626" t="s">
        <v>6166</v>
      </c>
      <c r="E626">
        <v>2</v>
      </c>
      <c r="F626" t="str">
        <f>VLOOKUP(Table1[[#This Row],[Customer ID]],Table2[#All],2,FALSE)</f>
        <v>Dianne Chardin</v>
      </c>
      <c r="G626" t="str">
        <f>VLOOKUP(Table1[[#This Row],[Customer ID]],Table2[#All],3,FALSE)</f>
        <v>dchardinhc@nhs.uk</v>
      </c>
      <c r="H626">
        <f>VLOOKUP(Table1[[#This Row],[Customer ID]],Table2[#All],4,FALSE)</f>
        <v>0</v>
      </c>
      <c r="I626" t="str">
        <f>VLOOKUP(Table1[[#This Row],[Customer ID]],Table2[#All],6,FALSE)</f>
        <v>Ballybofey</v>
      </c>
      <c r="J626" s="1" t="str">
        <f>VLOOKUP(Table1[[#This Row],[Customer ID]],Table2[#All],7,FALSE)</f>
        <v>Ireland</v>
      </c>
      <c r="K626" s="1" t="str">
        <f>VLOOKUP(Table1[[#This Row],[Customer ID]],Table2[#All],9,FALSE)</f>
        <v>Yes</v>
      </c>
      <c r="L626" t="str">
        <f>VLOOKUP(Table1[[#This Row],[Product ID]],Table3[#All],2,FALSE)</f>
        <v>Exc</v>
      </c>
      <c r="M626" t="str">
        <f>VLOOKUP(Table1[[#This Row],[Product ID]],Table3[#All],3,FALSE)</f>
        <v>M</v>
      </c>
      <c r="N626">
        <f>VLOOKUP(Table1[[#This Row],[Product ID]],Table3[#All],4,FALSE)</f>
        <v>2.5</v>
      </c>
      <c r="O626">
        <f>VLOOKUP(Table1[[#This Row],[Product ID]],Table3[#All],5,FALSE)</f>
        <v>31.624999999999996</v>
      </c>
      <c r="P626">
        <f>Table1[[#This Row],[Quantity]]*Table1[[#This Row],[Unit Price]]</f>
        <v>63.249999999999993</v>
      </c>
    </row>
    <row r="627" spans="1:16" x14ac:dyDescent="0.3">
      <c r="A627" t="s">
        <v>4017</v>
      </c>
      <c r="B627" s="3">
        <v>44017</v>
      </c>
      <c r="C627" t="s">
        <v>4018</v>
      </c>
      <c r="D627" t="s">
        <v>6173</v>
      </c>
      <c r="E627">
        <v>5</v>
      </c>
      <c r="F627" t="str">
        <f>VLOOKUP(Table1[[#This Row],[Customer ID]],Table2[#All],2,FALSE)</f>
        <v>Hailee Radbone</v>
      </c>
      <c r="G627" t="str">
        <f>VLOOKUP(Table1[[#This Row],[Customer ID]],Table2[#All],3,FALSE)</f>
        <v>hradbonehd@newsvine.com</v>
      </c>
      <c r="H627" t="str">
        <f>VLOOKUP(Table1[[#This Row],[Customer ID]],Table2[#All],4,FALSE)</f>
        <v>+1 (415) 968-9559</v>
      </c>
      <c r="I627" t="str">
        <f>VLOOKUP(Table1[[#This Row],[Customer ID]],Table2[#All],6,FALSE)</f>
        <v>San Francisco</v>
      </c>
      <c r="J627" s="1" t="str">
        <f>VLOOKUP(Table1[[#This Row],[Customer ID]],Table2[#All],7,FALSE)</f>
        <v>United States</v>
      </c>
      <c r="K627" s="1" t="str">
        <f>VLOOKUP(Table1[[#This Row],[Customer ID]],Table2[#All],9,FALSE)</f>
        <v>No</v>
      </c>
      <c r="L627" t="str">
        <f>VLOOKUP(Table1[[#This Row],[Product ID]],Table3[#All],2,FALSE)</f>
        <v>Rob</v>
      </c>
      <c r="M627" t="str">
        <f>VLOOKUP(Table1[[#This Row],[Product ID]],Table3[#All],3,FALSE)</f>
        <v>L</v>
      </c>
      <c r="N627">
        <f>VLOOKUP(Table1[[#This Row],[Product ID]],Table3[#All],4,FALSE)</f>
        <v>0.5</v>
      </c>
      <c r="O627">
        <f>VLOOKUP(Table1[[#This Row],[Product ID]],Table3[#All],5,FALSE)</f>
        <v>7.169999999999999</v>
      </c>
      <c r="P627">
        <f>Table1[[#This Row],[Quantity]]*Table1[[#This Row],[Unit Price]]</f>
        <v>35.849999999999994</v>
      </c>
    </row>
    <row r="628" spans="1:16" x14ac:dyDescent="0.3">
      <c r="A628" t="s">
        <v>4023</v>
      </c>
      <c r="B628" s="3">
        <v>43526</v>
      </c>
      <c r="C628" t="s">
        <v>4024</v>
      </c>
      <c r="D628" t="s">
        <v>6175</v>
      </c>
      <c r="E628">
        <v>3</v>
      </c>
      <c r="F628" t="str">
        <f>VLOOKUP(Table1[[#This Row],[Customer ID]],Table2[#All],2,FALSE)</f>
        <v>Wallis Bernth</v>
      </c>
      <c r="G628" t="str">
        <f>VLOOKUP(Table1[[#This Row],[Customer ID]],Table2[#All],3,FALSE)</f>
        <v>wbernthhe@miitbeian.gov.cn</v>
      </c>
      <c r="H628" t="str">
        <f>VLOOKUP(Table1[[#This Row],[Customer ID]],Table2[#All],4,FALSE)</f>
        <v>+1 (412) 597-3861</v>
      </c>
      <c r="I628" t="str">
        <f>VLOOKUP(Table1[[#This Row],[Customer ID]],Table2[#All],6,FALSE)</f>
        <v>Pittsburgh</v>
      </c>
      <c r="J628" s="1" t="str">
        <f>VLOOKUP(Table1[[#This Row],[Customer ID]],Table2[#All],7,FALSE)</f>
        <v>United States</v>
      </c>
      <c r="K628" s="1" t="str">
        <f>VLOOKUP(Table1[[#This Row],[Customer ID]],Table2[#All],9,FALSE)</f>
        <v>No</v>
      </c>
      <c r="L628" t="str">
        <f>VLOOKUP(Table1[[#This Row],[Product ID]],Table3[#All],2,FALSE)</f>
        <v>Ara</v>
      </c>
      <c r="M628" t="str">
        <f>VLOOKUP(Table1[[#This Row],[Product ID]],Table3[#All],3,FALSE)</f>
        <v>M</v>
      </c>
      <c r="N628">
        <f>VLOOKUP(Table1[[#This Row],[Product ID]],Table3[#All],4,FALSE)</f>
        <v>2.5</v>
      </c>
      <c r="O628">
        <f>VLOOKUP(Table1[[#This Row],[Product ID]],Table3[#All],5,FALSE)</f>
        <v>25.874999999999996</v>
      </c>
      <c r="P628">
        <f>Table1[[#This Row],[Quantity]]*Table1[[#This Row],[Unit Price]]</f>
        <v>77.624999999999986</v>
      </c>
    </row>
    <row r="629" spans="1:16" x14ac:dyDescent="0.3">
      <c r="A629" t="s">
        <v>4029</v>
      </c>
      <c r="B629" s="3">
        <v>44682</v>
      </c>
      <c r="C629" t="s">
        <v>4030</v>
      </c>
      <c r="D629" t="s">
        <v>6166</v>
      </c>
      <c r="E629">
        <v>2</v>
      </c>
      <c r="F629" t="str">
        <f>VLOOKUP(Table1[[#This Row],[Customer ID]],Table2[#All],2,FALSE)</f>
        <v>Byron Acarson</v>
      </c>
      <c r="G629" t="str">
        <f>VLOOKUP(Table1[[#This Row],[Customer ID]],Table2[#All],3,FALSE)</f>
        <v>bacarsonhf@cnn.com</v>
      </c>
      <c r="H629" t="str">
        <f>VLOOKUP(Table1[[#This Row],[Customer ID]],Table2[#All],4,FALSE)</f>
        <v>+1 (713) 418-6385</v>
      </c>
      <c r="I629" t="str">
        <f>VLOOKUP(Table1[[#This Row],[Customer ID]],Table2[#All],6,FALSE)</f>
        <v>Houston</v>
      </c>
      <c r="J629" s="1" t="str">
        <f>VLOOKUP(Table1[[#This Row],[Customer ID]],Table2[#All],7,FALSE)</f>
        <v>United States</v>
      </c>
      <c r="K629" s="1" t="str">
        <f>VLOOKUP(Table1[[#This Row],[Customer ID]],Table2[#All],9,FALSE)</f>
        <v>Yes</v>
      </c>
      <c r="L629" t="str">
        <f>VLOOKUP(Table1[[#This Row],[Product ID]],Table3[#All],2,FALSE)</f>
        <v>Exc</v>
      </c>
      <c r="M629" t="str">
        <f>VLOOKUP(Table1[[#This Row],[Product ID]],Table3[#All],3,FALSE)</f>
        <v>M</v>
      </c>
      <c r="N629">
        <f>VLOOKUP(Table1[[#This Row],[Product ID]],Table3[#All],4,FALSE)</f>
        <v>2.5</v>
      </c>
      <c r="O629">
        <f>VLOOKUP(Table1[[#This Row],[Product ID]],Table3[#All],5,FALSE)</f>
        <v>31.624999999999996</v>
      </c>
      <c r="P629">
        <f>Table1[[#This Row],[Quantity]]*Table1[[#This Row],[Unit Price]]</f>
        <v>63.249999999999993</v>
      </c>
    </row>
    <row r="630" spans="1:16" x14ac:dyDescent="0.3">
      <c r="A630" t="s">
        <v>4035</v>
      </c>
      <c r="B630" s="3">
        <v>44680</v>
      </c>
      <c r="C630" t="s">
        <v>4036</v>
      </c>
      <c r="D630" t="s">
        <v>6184</v>
      </c>
      <c r="E630">
        <v>6</v>
      </c>
      <c r="F630" t="str">
        <f>VLOOKUP(Table1[[#This Row],[Customer ID]],Table2[#All],2,FALSE)</f>
        <v>Faunie Brigham</v>
      </c>
      <c r="G630" t="str">
        <f>VLOOKUP(Table1[[#This Row],[Customer ID]],Table2[#All],3,FALSE)</f>
        <v>fbrighamhg@blog.com</v>
      </c>
      <c r="H630" t="str">
        <f>VLOOKUP(Table1[[#This Row],[Customer ID]],Table2[#All],4,FALSE)</f>
        <v>+353 (620) 657-2946</v>
      </c>
      <c r="I630" t="str">
        <f>VLOOKUP(Table1[[#This Row],[Customer ID]],Table2[#All],6,FALSE)</f>
        <v>Castlerea</v>
      </c>
      <c r="J630" s="1" t="str">
        <f>VLOOKUP(Table1[[#This Row],[Customer ID]],Table2[#All],7,FALSE)</f>
        <v>Ireland</v>
      </c>
      <c r="K630" s="1" t="str">
        <f>VLOOKUP(Table1[[#This Row],[Customer ID]],Table2[#All],9,FALSE)</f>
        <v>Yes</v>
      </c>
      <c r="L630" t="str">
        <f>VLOOKUP(Table1[[#This Row],[Product ID]],Table3[#All],2,FALSE)</f>
        <v>Exc</v>
      </c>
      <c r="M630" t="str">
        <f>VLOOKUP(Table1[[#This Row],[Product ID]],Table3[#All],3,FALSE)</f>
        <v>L</v>
      </c>
      <c r="N630">
        <f>VLOOKUP(Table1[[#This Row],[Product ID]],Table3[#All],4,FALSE)</f>
        <v>0.2</v>
      </c>
      <c r="O630">
        <f>VLOOKUP(Table1[[#This Row],[Product ID]],Table3[#All],5,FALSE)</f>
        <v>4.4550000000000001</v>
      </c>
      <c r="P630">
        <f>Table1[[#This Row],[Quantity]]*Table1[[#This Row],[Unit Price]]</f>
        <v>26.73</v>
      </c>
    </row>
    <row r="631" spans="1:16" x14ac:dyDescent="0.3">
      <c r="A631" t="s">
        <v>4035</v>
      </c>
      <c r="B631" s="3">
        <v>44680</v>
      </c>
      <c r="C631" t="s">
        <v>4036</v>
      </c>
      <c r="D631" t="s">
        <v>6169</v>
      </c>
      <c r="E631">
        <v>4</v>
      </c>
      <c r="F631" t="str">
        <f>VLOOKUP(Table1[[#This Row],[Customer ID]],Table2[#All],2,FALSE)</f>
        <v>Faunie Brigham</v>
      </c>
      <c r="G631" t="str">
        <f>VLOOKUP(Table1[[#This Row],[Customer ID]],Table2[#All],3,FALSE)</f>
        <v>fbrighamhg@blog.com</v>
      </c>
      <c r="H631" t="str">
        <f>VLOOKUP(Table1[[#This Row],[Customer ID]],Table2[#All],4,FALSE)</f>
        <v>+353 (620) 657-2946</v>
      </c>
      <c r="I631" t="str">
        <f>VLOOKUP(Table1[[#This Row],[Customer ID]],Table2[#All],6,FALSE)</f>
        <v>Castlerea</v>
      </c>
      <c r="J631" s="1" t="str">
        <f>VLOOKUP(Table1[[#This Row],[Customer ID]],Table2[#All],7,FALSE)</f>
        <v>Ireland</v>
      </c>
      <c r="K631" s="1" t="str">
        <f>VLOOKUP(Table1[[#This Row],[Customer ID]],Table2[#All],9,FALSE)</f>
        <v>Yes</v>
      </c>
      <c r="L631" t="str">
        <f>VLOOKUP(Table1[[#This Row],[Product ID]],Table3[#All],2,FALSE)</f>
        <v>Lib</v>
      </c>
      <c r="M631" t="str">
        <f>VLOOKUP(Table1[[#This Row],[Product ID]],Table3[#All],3,FALSE)</f>
        <v>D</v>
      </c>
      <c r="N631">
        <f>VLOOKUP(Table1[[#This Row],[Product ID]],Table3[#All],4,FALSE)</f>
        <v>0.5</v>
      </c>
      <c r="O631">
        <f>VLOOKUP(Table1[[#This Row],[Product ID]],Table3[#All],5,FALSE)</f>
        <v>7.77</v>
      </c>
      <c r="P631">
        <f>Table1[[#This Row],[Quantity]]*Table1[[#This Row],[Unit Price]]</f>
        <v>31.08</v>
      </c>
    </row>
    <row r="632" spans="1:16" x14ac:dyDescent="0.3">
      <c r="A632" t="s">
        <v>4035</v>
      </c>
      <c r="B632" s="3">
        <v>44680</v>
      </c>
      <c r="C632" t="s">
        <v>4036</v>
      </c>
      <c r="D632" t="s">
        <v>6154</v>
      </c>
      <c r="E632">
        <v>1</v>
      </c>
      <c r="F632" t="str">
        <f>VLOOKUP(Table1[[#This Row],[Customer ID]],Table2[#All],2,FALSE)</f>
        <v>Faunie Brigham</v>
      </c>
      <c r="G632" t="str">
        <f>VLOOKUP(Table1[[#This Row],[Customer ID]],Table2[#All],3,FALSE)</f>
        <v>fbrighamhg@blog.com</v>
      </c>
      <c r="H632" t="str">
        <f>VLOOKUP(Table1[[#This Row],[Customer ID]],Table2[#All],4,FALSE)</f>
        <v>+353 (620) 657-2946</v>
      </c>
      <c r="I632" t="str">
        <f>VLOOKUP(Table1[[#This Row],[Customer ID]],Table2[#All],6,FALSE)</f>
        <v>Castlerea</v>
      </c>
      <c r="J632" s="1" t="str">
        <f>VLOOKUP(Table1[[#This Row],[Customer ID]],Table2[#All],7,FALSE)</f>
        <v>Ireland</v>
      </c>
      <c r="K632" s="1" t="str">
        <f>VLOOKUP(Table1[[#This Row],[Customer ID]],Table2[#All],9,FALSE)</f>
        <v>Yes</v>
      </c>
      <c r="L632" t="str">
        <f>VLOOKUP(Table1[[#This Row],[Product ID]],Table3[#All],2,FALSE)</f>
        <v>Ara</v>
      </c>
      <c r="M632" t="str">
        <f>VLOOKUP(Table1[[#This Row],[Product ID]],Table3[#All],3,FALSE)</f>
        <v>D</v>
      </c>
      <c r="N632">
        <f>VLOOKUP(Table1[[#This Row],[Product ID]],Table3[#All],4,FALSE)</f>
        <v>0.2</v>
      </c>
      <c r="O632">
        <f>VLOOKUP(Table1[[#This Row],[Product ID]],Table3[#All],5,FALSE)</f>
        <v>2.9849999999999999</v>
      </c>
      <c r="P632">
        <f>Table1[[#This Row],[Quantity]]*Table1[[#This Row],[Unit Price]]</f>
        <v>2.9849999999999999</v>
      </c>
    </row>
    <row r="633" spans="1:16" x14ac:dyDescent="0.3">
      <c r="A633" t="s">
        <v>4035</v>
      </c>
      <c r="B633" s="3">
        <v>44680</v>
      </c>
      <c r="C633" t="s">
        <v>4036</v>
      </c>
      <c r="D633" t="s">
        <v>6149</v>
      </c>
      <c r="E633">
        <v>5</v>
      </c>
      <c r="F633" t="str">
        <f>VLOOKUP(Table1[[#This Row],[Customer ID]],Table2[#All],2,FALSE)</f>
        <v>Faunie Brigham</v>
      </c>
      <c r="G633" t="str">
        <f>VLOOKUP(Table1[[#This Row],[Customer ID]],Table2[#All],3,FALSE)</f>
        <v>fbrighamhg@blog.com</v>
      </c>
      <c r="H633" t="str">
        <f>VLOOKUP(Table1[[#This Row],[Customer ID]],Table2[#All],4,FALSE)</f>
        <v>+353 (620) 657-2946</v>
      </c>
      <c r="I633" t="str">
        <f>VLOOKUP(Table1[[#This Row],[Customer ID]],Table2[#All],6,FALSE)</f>
        <v>Castlerea</v>
      </c>
      <c r="J633" s="1" t="str">
        <f>VLOOKUP(Table1[[#This Row],[Customer ID]],Table2[#All],7,FALSE)</f>
        <v>Ireland</v>
      </c>
      <c r="K633" s="1" t="str">
        <f>VLOOKUP(Table1[[#This Row],[Customer ID]],Table2[#All],9,FALSE)</f>
        <v>Yes</v>
      </c>
      <c r="L633" t="str">
        <f>VLOOKUP(Table1[[#This Row],[Product ID]],Table3[#All],2,FALSE)</f>
        <v>Rob</v>
      </c>
      <c r="M633" t="str">
        <f>VLOOKUP(Table1[[#This Row],[Product ID]],Table3[#All],3,FALSE)</f>
        <v>D</v>
      </c>
      <c r="N633">
        <f>VLOOKUP(Table1[[#This Row],[Product ID]],Table3[#All],4,FALSE)</f>
        <v>2.5</v>
      </c>
      <c r="O633">
        <f>VLOOKUP(Table1[[#This Row],[Product ID]],Table3[#All],5,FALSE)</f>
        <v>20.584999999999997</v>
      </c>
      <c r="P633">
        <f>Table1[[#This Row],[Quantity]]*Table1[[#This Row],[Unit Price]]</f>
        <v>102.92499999999998</v>
      </c>
    </row>
    <row r="634" spans="1:16" x14ac:dyDescent="0.3">
      <c r="A634" t="s">
        <v>4056</v>
      </c>
      <c r="B634" s="3">
        <v>44049</v>
      </c>
      <c r="C634" t="s">
        <v>4057</v>
      </c>
      <c r="D634" t="s">
        <v>6176</v>
      </c>
      <c r="E634">
        <v>4</v>
      </c>
      <c r="F634" t="str">
        <f>VLOOKUP(Table1[[#This Row],[Customer ID]],Table2[#All],2,FALSE)</f>
        <v>Marjorie Yoxen</v>
      </c>
      <c r="G634" t="str">
        <f>VLOOKUP(Table1[[#This Row],[Customer ID]],Table2[#All],3,FALSE)</f>
        <v>myoxenhk@google.com</v>
      </c>
      <c r="H634" t="str">
        <f>VLOOKUP(Table1[[#This Row],[Customer ID]],Table2[#All],4,FALSE)</f>
        <v>+1 (213) 241-8051</v>
      </c>
      <c r="I634" t="str">
        <f>VLOOKUP(Table1[[#This Row],[Customer ID]],Table2[#All],6,FALSE)</f>
        <v>Los Angeles</v>
      </c>
      <c r="J634" s="1" t="str">
        <f>VLOOKUP(Table1[[#This Row],[Customer ID]],Table2[#All],7,FALSE)</f>
        <v>United States</v>
      </c>
      <c r="K634" s="1" t="str">
        <f>VLOOKUP(Table1[[#This Row],[Customer ID]],Table2[#All],9,FALSE)</f>
        <v>No</v>
      </c>
      <c r="L634" t="str">
        <f>VLOOKUP(Table1[[#This Row],[Product ID]],Table3[#All],2,FALSE)</f>
        <v>Exc</v>
      </c>
      <c r="M634" t="str">
        <f>VLOOKUP(Table1[[#This Row],[Product ID]],Table3[#All],3,FALSE)</f>
        <v>L</v>
      </c>
      <c r="N634">
        <f>VLOOKUP(Table1[[#This Row],[Product ID]],Table3[#All],4,FALSE)</f>
        <v>0.5</v>
      </c>
      <c r="O634">
        <f>VLOOKUP(Table1[[#This Row],[Product ID]],Table3[#All],5,FALSE)</f>
        <v>8.91</v>
      </c>
      <c r="P634">
        <f>Table1[[#This Row],[Quantity]]*Table1[[#This Row],[Unit Price]]</f>
        <v>35.64</v>
      </c>
    </row>
    <row r="635" spans="1:16" x14ac:dyDescent="0.3">
      <c r="A635" t="s">
        <v>4062</v>
      </c>
      <c r="B635" s="3">
        <v>43820</v>
      </c>
      <c r="C635" t="s">
        <v>4063</v>
      </c>
      <c r="D635" t="s">
        <v>6179</v>
      </c>
      <c r="E635">
        <v>4</v>
      </c>
      <c r="F635" t="str">
        <f>VLOOKUP(Table1[[#This Row],[Customer ID]],Table2[#All],2,FALSE)</f>
        <v>Gaspar McGavin</v>
      </c>
      <c r="G635" t="str">
        <f>VLOOKUP(Table1[[#This Row],[Customer ID]],Table2[#All],3,FALSE)</f>
        <v>gmcgavinhl@histats.com</v>
      </c>
      <c r="H635" t="str">
        <f>VLOOKUP(Table1[[#This Row],[Customer ID]],Table2[#All],4,FALSE)</f>
        <v>+1 (570) 745-7589</v>
      </c>
      <c r="I635" t="str">
        <f>VLOOKUP(Table1[[#This Row],[Customer ID]],Table2[#All],6,FALSE)</f>
        <v>Wilkes Barre</v>
      </c>
      <c r="J635" s="1" t="str">
        <f>VLOOKUP(Table1[[#This Row],[Customer ID]],Table2[#All],7,FALSE)</f>
        <v>United States</v>
      </c>
      <c r="K635" s="1" t="str">
        <f>VLOOKUP(Table1[[#This Row],[Customer ID]],Table2[#All],9,FALSE)</f>
        <v>No</v>
      </c>
      <c r="L635" t="str">
        <f>VLOOKUP(Table1[[#This Row],[Product ID]],Table3[#All],2,FALSE)</f>
        <v>Rob</v>
      </c>
      <c r="M635" t="str">
        <f>VLOOKUP(Table1[[#This Row],[Product ID]],Table3[#All],3,FALSE)</f>
        <v>L</v>
      </c>
      <c r="N635">
        <f>VLOOKUP(Table1[[#This Row],[Product ID]],Table3[#All],4,FALSE)</f>
        <v>1</v>
      </c>
      <c r="O635">
        <f>VLOOKUP(Table1[[#This Row],[Product ID]],Table3[#All],5,FALSE)</f>
        <v>11.95</v>
      </c>
      <c r="P635">
        <f>Table1[[#This Row],[Quantity]]*Table1[[#This Row],[Unit Price]]</f>
        <v>47.8</v>
      </c>
    </row>
    <row r="636" spans="1:16" x14ac:dyDescent="0.3">
      <c r="A636" t="s">
        <v>4068</v>
      </c>
      <c r="B636" s="3">
        <v>43940</v>
      </c>
      <c r="C636" t="s">
        <v>4069</v>
      </c>
      <c r="D636" t="s">
        <v>6162</v>
      </c>
      <c r="E636">
        <v>3</v>
      </c>
      <c r="F636" t="str">
        <f>VLOOKUP(Table1[[#This Row],[Customer ID]],Table2[#All],2,FALSE)</f>
        <v>Lindy Uttermare</v>
      </c>
      <c r="G636" t="str">
        <f>VLOOKUP(Table1[[#This Row],[Customer ID]],Table2[#All],3,FALSE)</f>
        <v>luttermarehm@engadget.com</v>
      </c>
      <c r="H636" t="str">
        <f>VLOOKUP(Table1[[#This Row],[Customer ID]],Table2[#All],4,FALSE)</f>
        <v>+1 (817) 793-6871</v>
      </c>
      <c r="I636" t="str">
        <f>VLOOKUP(Table1[[#This Row],[Customer ID]],Table2[#All],6,FALSE)</f>
        <v>Denton</v>
      </c>
      <c r="J636" s="1" t="str">
        <f>VLOOKUP(Table1[[#This Row],[Customer ID]],Table2[#All],7,FALSE)</f>
        <v>United States</v>
      </c>
      <c r="K636" s="1" t="str">
        <f>VLOOKUP(Table1[[#This Row],[Customer ID]],Table2[#All],9,FALSE)</f>
        <v>No</v>
      </c>
      <c r="L636" t="str">
        <f>VLOOKUP(Table1[[#This Row],[Product ID]],Table3[#All],2,FALSE)</f>
        <v>Lib</v>
      </c>
      <c r="M636" t="str">
        <f>VLOOKUP(Table1[[#This Row],[Product ID]],Table3[#All],3,FALSE)</f>
        <v>M</v>
      </c>
      <c r="N636">
        <f>VLOOKUP(Table1[[#This Row],[Product ID]],Table3[#All],4,FALSE)</f>
        <v>1</v>
      </c>
      <c r="O636">
        <f>VLOOKUP(Table1[[#This Row],[Product ID]],Table3[#All],5,FALSE)</f>
        <v>14.55</v>
      </c>
      <c r="P636">
        <f>Table1[[#This Row],[Quantity]]*Table1[[#This Row],[Unit Price]]</f>
        <v>43.650000000000006</v>
      </c>
    </row>
    <row r="637" spans="1:16" x14ac:dyDescent="0.3">
      <c r="A637" t="s">
        <v>4074</v>
      </c>
      <c r="B637" s="3">
        <v>44578</v>
      </c>
      <c r="C637" t="s">
        <v>4075</v>
      </c>
      <c r="D637" t="s">
        <v>6176</v>
      </c>
      <c r="E637">
        <v>4</v>
      </c>
      <c r="F637" t="str">
        <f>VLOOKUP(Table1[[#This Row],[Customer ID]],Table2[#All],2,FALSE)</f>
        <v>Eal D'Ambrogio</v>
      </c>
      <c r="G637" t="str">
        <f>VLOOKUP(Table1[[#This Row],[Customer ID]],Table2[#All],3,FALSE)</f>
        <v>edambrogiohn@techcrunch.com</v>
      </c>
      <c r="H637" t="str">
        <f>VLOOKUP(Table1[[#This Row],[Customer ID]],Table2[#All],4,FALSE)</f>
        <v>+1 (816) 196-1729</v>
      </c>
      <c r="I637" t="str">
        <f>VLOOKUP(Table1[[#This Row],[Customer ID]],Table2[#All],6,FALSE)</f>
        <v>Lees Summit</v>
      </c>
      <c r="J637" s="1" t="str">
        <f>VLOOKUP(Table1[[#This Row],[Customer ID]],Table2[#All],7,FALSE)</f>
        <v>United States</v>
      </c>
      <c r="K637" s="1" t="str">
        <f>VLOOKUP(Table1[[#This Row],[Customer ID]],Table2[#All],9,FALSE)</f>
        <v>Yes</v>
      </c>
      <c r="L637" t="str">
        <f>VLOOKUP(Table1[[#This Row],[Product ID]],Table3[#All],2,FALSE)</f>
        <v>Exc</v>
      </c>
      <c r="M637" t="str">
        <f>VLOOKUP(Table1[[#This Row],[Product ID]],Table3[#All],3,FALSE)</f>
        <v>L</v>
      </c>
      <c r="N637">
        <f>VLOOKUP(Table1[[#This Row],[Product ID]],Table3[#All],4,FALSE)</f>
        <v>0.5</v>
      </c>
      <c r="O637">
        <f>VLOOKUP(Table1[[#This Row],[Product ID]],Table3[#All],5,FALSE)</f>
        <v>8.91</v>
      </c>
      <c r="P637">
        <f>Table1[[#This Row],[Quantity]]*Table1[[#This Row],[Unit Price]]</f>
        <v>35.64</v>
      </c>
    </row>
    <row r="638" spans="1:16" x14ac:dyDescent="0.3">
      <c r="A638" t="s">
        <v>4080</v>
      </c>
      <c r="B638" s="3">
        <v>43487</v>
      </c>
      <c r="C638" t="s">
        <v>4081</v>
      </c>
      <c r="D638" t="s">
        <v>6170</v>
      </c>
      <c r="E638">
        <v>6</v>
      </c>
      <c r="F638" t="str">
        <f>VLOOKUP(Table1[[#This Row],[Customer ID]],Table2[#All],2,FALSE)</f>
        <v>Carolee Winchcombe</v>
      </c>
      <c r="G638" t="str">
        <f>VLOOKUP(Table1[[#This Row],[Customer ID]],Table2[#All],3,FALSE)</f>
        <v>cwinchcombeho@jiathis.com</v>
      </c>
      <c r="H638" t="str">
        <f>VLOOKUP(Table1[[#This Row],[Customer ID]],Table2[#All],4,FALSE)</f>
        <v>+1 (501) 772-4397</v>
      </c>
      <c r="I638" t="str">
        <f>VLOOKUP(Table1[[#This Row],[Customer ID]],Table2[#All],6,FALSE)</f>
        <v>Little Rock</v>
      </c>
      <c r="J638" s="1" t="str">
        <f>VLOOKUP(Table1[[#This Row],[Customer ID]],Table2[#All],7,FALSE)</f>
        <v>United States</v>
      </c>
      <c r="K638" s="1" t="str">
        <f>VLOOKUP(Table1[[#This Row],[Customer ID]],Table2[#All],9,FALSE)</f>
        <v>Yes</v>
      </c>
      <c r="L638" t="str">
        <f>VLOOKUP(Table1[[#This Row],[Product ID]],Table3[#All],2,FALSE)</f>
        <v>Lib</v>
      </c>
      <c r="M638" t="str">
        <f>VLOOKUP(Table1[[#This Row],[Product ID]],Table3[#All],3,FALSE)</f>
        <v>L</v>
      </c>
      <c r="N638">
        <f>VLOOKUP(Table1[[#This Row],[Product ID]],Table3[#All],4,FALSE)</f>
        <v>1</v>
      </c>
      <c r="O638">
        <f>VLOOKUP(Table1[[#This Row],[Product ID]],Table3[#All],5,FALSE)</f>
        <v>15.85</v>
      </c>
      <c r="P638">
        <f>Table1[[#This Row],[Quantity]]*Table1[[#This Row],[Unit Price]]</f>
        <v>95.1</v>
      </c>
    </row>
    <row r="639" spans="1:16" x14ac:dyDescent="0.3">
      <c r="A639" t="s">
        <v>4086</v>
      </c>
      <c r="B639" s="3">
        <v>43889</v>
      </c>
      <c r="C639" t="s">
        <v>4087</v>
      </c>
      <c r="D639" t="s">
        <v>6166</v>
      </c>
      <c r="E639">
        <v>1</v>
      </c>
      <c r="F639" t="str">
        <f>VLOOKUP(Table1[[#This Row],[Customer ID]],Table2[#All],2,FALSE)</f>
        <v>Benedikta Paumier</v>
      </c>
      <c r="G639" t="str">
        <f>VLOOKUP(Table1[[#This Row],[Customer ID]],Table2[#All],3,FALSE)</f>
        <v>bpaumierhp@umn.edu</v>
      </c>
      <c r="H639" t="str">
        <f>VLOOKUP(Table1[[#This Row],[Customer ID]],Table2[#All],4,FALSE)</f>
        <v>+353 (777) 856-8236</v>
      </c>
      <c r="I639" t="str">
        <f>VLOOKUP(Table1[[#This Row],[Customer ID]],Table2[#All],6,FALSE)</f>
        <v>Ballisodare</v>
      </c>
      <c r="J639" s="1" t="str">
        <f>VLOOKUP(Table1[[#This Row],[Customer ID]],Table2[#All],7,FALSE)</f>
        <v>Ireland</v>
      </c>
      <c r="K639" s="1" t="str">
        <f>VLOOKUP(Table1[[#This Row],[Customer ID]],Table2[#All],9,FALSE)</f>
        <v>Yes</v>
      </c>
      <c r="L639" t="str">
        <f>VLOOKUP(Table1[[#This Row],[Product ID]],Table3[#All],2,FALSE)</f>
        <v>Exc</v>
      </c>
      <c r="M639" t="str">
        <f>VLOOKUP(Table1[[#This Row],[Product ID]],Table3[#All],3,FALSE)</f>
        <v>M</v>
      </c>
      <c r="N639">
        <f>VLOOKUP(Table1[[#This Row],[Product ID]],Table3[#All],4,FALSE)</f>
        <v>2.5</v>
      </c>
      <c r="O639">
        <f>VLOOKUP(Table1[[#This Row],[Product ID]],Table3[#All],5,FALSE)</f>
        <v>31.624999999999996</v>
      </c>
      <c r="P639">
        <f>Table1[[#This Row],[Quantity]]*Table1[[#This Row],[Unit Price]]</f>
        <v>31.624999999999996</v>
      </c>
    </row>
    <row r="640" spans="1:16" x14ac:dyDescent="0.3">
      <c r="A640" t="s">
        <v>4093</v>
      </c>
      <c r="B640" s="3">
        <v>43684</v>
      </c>
      <c r="C640" t="s">
        <v>4094</v>
      </c>
      <c r="D640" t="s">
        <v>6175</v>
      </c>
      <c r="E640">
        <v>3</v>
      </c>
      <c r="F640" t="str">
        <f>VLOOKUP(Table1[[#This Row],[Customer ID]],Table2[#All],2,FALSE)</f>
        <v>Neville Piatto</v>
      </c>
      <c r="G640">
        <f>VLOOKUP(Table1[[#This Row],[Customer ID]],Table2[#All],3,FALSE)</f>
        <v>0</v>
      </c>
      <c r="H640" t="str">
        <f>VLOOKUP(Table1[[#This Row],[Customer ID]],Table2[#All],4,FALSE)</f>
        <v>+353 (573) 561-9754</v>
      </c>
      <c r="I640" t="str">
        <f>VLOOKUP(Table1[[#This Row],[Customer ID]],Table2[#All],6,FALSE)</f>
        <v>Daingean</v>
      </c>
      <c r="J640" s="1" t="str">
        <f>VLOOKUP(Table1[[#This Row],[Customer ID]],Table2[#All],7,FALSE)</f>
        <v>Ireland</v>
      </c>
      <c r="K640" s="1" t="str">
        <f>VLOOKUP(Table1[[#This Row],[Customer ID]],Table2[#All],9,FALSE)</f>
        <v>Yes</v>
      </c>
      <c r="L640" t="str">
        <f>VLOOKUP(Table1[[#This Row],[Product ID]],Table3[#All],2,FALSE)</f>
        <v>Ara</v>
      </c>
      <c r="M640" t="str">
        <f>VLOOKUP(Table1[[#This Row],[Product ID]],Table3[#All],3,FALSE)</f>
        <v>M</v>
      </c>
      <c r="N640">
        <f>VLOOKUP(Table1[[#This Row],[Product ID]],Table3[#All],4,FALSE)</f>
        <v>2.5</v>
      </c>
      <c r="O640">
        <f>VLOOKUP(Table1[[#This Row],[Product ID]],Table3[#All],5,FALSE)</f>
        <v>25.874999999999996</v>
      </c>
      <c r="P640">
        <f>Table1[[#This Row],[Quantity]]*Table1[[#This Row],[Unit Price]]</f>
        <v>77.624999999999986</v>
      </c>
    </row>
    <row r="641" spans="1:16" x14ac:dyDescent="0.3">
      <c r="A641" t="s">
        <v>4098</v>
      </c>
      <c r="B641" s="3">
        <v>44331</v>
      </c>
      <c r="C641" t="s">
        <v>4099</v>
      </c>
      <c r="D641" t="s">
        <v>6150</v>
      </c>
      <c r="E641">
        <v>1</v>
      </c>
      <c r="F641" t="str">
        <f>VLOOKUP(Table1[[#This Row],[Customer ID]],Table2[#All],2,FALSE)</f>
        <v>Jeno Capey</v>
      </c>
      <c r="G641" t="str">
        <f>VLOOKUP(Table1[[#This Row],[Customer ID]],Table2[#All],3,FALSE)</f>
        <v>jcapeyhr@bravesites.com</v>
      </c>
      <c r="H641" t="str">
        <f>VLOOKUP(Table1[[#This Row],[Customer ID]],Table2[#All],4,FALSE)</f>
        <v>+1 (814) 974-7878</v>
      </c>
      <c r="I641" t="str">
        <f>VLOOKUP(Table1[[#This Row],[Customer ID]],Table2[#All],6,FALSE)</f>
        <v>Erie</v>
      </c>
      <c r="J641" s="1" t="str">
        <f>VLOOKUP(Table1[[#This Row],[Customer ID]],Table2[#All],7,FALSE)</f>
        <v>United States</v>
      </c>
      <c r="K641" s="1" t="str">
        <f>VLOOKUP(Table1[[#This Row],[Customer ID]],Table2[#All],9,FALSE)</f>
        <v>Yes</v>
      </c>
      <c r="L641" t="str">
        <f>VLOOKUP(Table1[[#This Row],[Product ID]],Table3[#All],2,FALSE)</f>
        <v>Lib</v>
      </c>
      <c r="M641" t="str">
        <f>VLOOKUP(Table1[[#This Row],[Product ID]],Table3[#All],3,FALSE)</f>
        <v>D</v>
      </c>
      <c r="N641">
        <f>VLOOKUP(Table1[[#This Row],[Product ID]],Table3[#All],4,FALSE)</f>
        <v>0.2</v>
      </c>
      <c r="O641">
        <f>VLOOKUP(Table1[[#This Row],[Product ID]],Table3[#All],5,FALSE)</f>
        <v>3.8849999999999998</v>
      </c>
      <c r="P641">
        <f>Table1[[#This Row],[Quantity]]*Table1[[#This Row],[Unit Price]]</f>
        <v>3.8849999999999998</v>
      </c>
    </row>
    <row r="642" spans="1:16" x14ac:dyDescent="0.3">
      <c r="A642" t="s">
        <v>4104</v>
      </c>
      <c r="B642" s="3">
        <v>44547</v>
      </c>
      <c r="C642" t="s">
        <v>4152</v>
      </c>
      <c r="D642" t="s">
        <v>6142</v>
      </c>
      <c r="E642">
        <v>5</v>
      </c>
      <c r="F642" t="str">
        <f>VLOOKUP(Table1[[#This Row],[Customer ID]],Table2[#All],2,FALSE)</f>
        <v>Tuckie Mathonnet</v>
      </c>
      <c r="G642" t="str">
        <f>VLOOKUP(Table1[[#This Row],[Customer ID]],Table2[#All],3,FALSE)</f>
        <v>tmathonneti0@google.co.jp</v>
      </c>
      <c r="H642" t="str">
        <f>VLOOKUP(Table1[[#This Row],[Customer ID]],Table2[#All],4,FALSE)</f>
        <v>+1 (614) 781-0396</v>
      </c>
      <c r="I642" t="str">
        <f>VLOOKUP(Table1[[#This Row],[Customer ID]],Table2[#All],6,FALSE)</f>
        <v>Columbus</v>
      </c>
      <c r="J642" s="1" t="str">
        <f>VLOOKUP(Table1[[#This Row],[Customer ID]],Table2[#All],7,FALSE)</f>
        <v>United States</v>
      </c>
      <c r="K642" s="1" t="str">
        <f>VLOOKUP(Table1[[#This Row],[Customer ID]],Table2[#All],9,FALSE)</f>
        <v>No</v>
      </c>
      <c r="L642" t="str">
        <f>VLOOKUP(Table1[[#This Row],[Product ID]],Table3[#All],2,FALSE)</f>
        <v>Rob</v>
      </c>
      <c r="M642" t="str">
        <f>VLOOKUP(Table1[[#This Row],[Product ID]],Table3[#All],3,FALSE)</f>
        <v>L</v>
      </c>
      <c r="N642">
        <f>VLOOKUP(Table1[[#This Row],[Product ID]],Table3[#All],4,FALSE)</f>
        <v>2.5</v>
      </c>
      <c r="O642">
        <f>VLOOKUP(Table1[[#This Row],[Product ID]],Table3[#All],5,FALSE)</f>
        <v>27.484999999999996</v>
      </c>
      <c r="P642">
        <f>Table1[[#This Row],[Quantity]]*Table1[[#This Row],[Unit Price]]</f>
        <v>137.42499999999998</v>
      </c>
    </row>
    <row r="643" spans="1:16" x14ac:dyDescent="0.3">
      <c r="A643" t="s">
        <v>4109</v>
      </c>
      <c r="B643" s="3">
        <v>44448</v>
      </c>
      <c r="C643" t="s">
        <v>4110</v>
      </c>
      <c r="D643" t="s">
        <v>6179</v>
      </c>
      <c r="E643">
        <v>3</v>
      </c>
      <c r="F643" t="str">
        <f>VLOOKUP(Table1[[#This Row],[Customer ID]],Table2[#All],2,FALSE)</f>
        <v>Yardley Basill</v>
      </c>
      <c r="G643" t="str">
        <f>VLOOKUP(Table1[[#This Row],[Customer ID]],Table2[#All],3,FALSE)</f>
        <v>ybasillht@theguardian.com</v>
      </c>
      <c r="H643" t="str">
        <f>VLOOKUP(Table1[[#This Row],[Customer ID]],Table2[#All],4,FALSE)</f>
        <v>+1 (412) 297-2806</v>
      </c>
      <c r="I643" t="str">
        <f>VLOOKUP(Table1[[#This Row],[Customer ID]],Table2[#All],6,FALSE)</f>
        <v>Pittsburgh</v>
      </c>
      <c r="J643" s="1" t="str">
        <f>VLOOKUP(Table1[[#This Row],[Customer ID]],Table2[#All],7,FALSE)</f>
        <v>United States</v>
      </c>
      <c r="K643" s="1" t="str">
        <f>VLOOKUP(Table1[[#This Row],[Customer ID]],Table2[#All],9,FALSE)</f>
        <v>Yes</v>
      </c>
      <c r="L643" t="str">
        <f>VLOOKUP(Table1[[#This Row],[Product ID]],Table3[#All],2,FALSE)</f>
        <v>Rob</v>
      </c>
      <c r="M643" t="str">
        <f>VLOOKUP(Table1[[#This Row],[Product ID]],Table3[#All],3,FALSE)</f>
        <v>L</v>
      </c>
      <c r="N643">
        <f>VLOOKUP(Table1[[#This Row],[Product ID]],Table3[#All],4,FALSE)</f>
        <v>1</v>
      </c>
      <c r="O643">
        <f>VLOOKUP(Table1[[#This Row],[Product ID]],Table3[#All],5,FALSE)</f>
        <v>11.95</v>
      </c>
      <c r="P643">
        <f>Table1[[#This Row],[Quantity]]*Table1[[#This Row],[Unit Price]]</f>
        <v>35.849999999999994</v>
      </c>
    </row>
    <row r="644" spans="1:16" x14ac:dyDescent="0.3">
      <c r="A644" t="s">
        <v>4115</v>
      </c>
      <c r="B644" s="3">
        <v>43880</v>
      </c>
      <c r="C644" t="s">
        <v>4116</v>
      </c>
      <c r="D644" t="s">
        <v>6156</v>
      </c>
      <c r="E644">
        <v>2</v>
      </c>
      <c r="F644" t="str">
        <f>VLOOKUP(Table1[[#This Row],[Customer ID]],Table2[#All],2,FALSE)</f>
        <v>Maggy Baistow</v>
      </c>
      <c r="G644" t="str">
        <f>VLOOKUP(Table1[[#This Row],[Customer ID]],Table2[#All],3,FALSE)</f>
        <v>mbaistowhu@i2i.jp</v>
      </c>
      <c r="H644" t="str">
        <f>VLOOKUP(Table1[[#This Row],[Customer ID]],Table2[#All],4,FALSE)</f>
        <v>+44 (876) 508-3376</v>
      </c>
      <c r="I644" t="str">
        <f>VLOOKUP(Table1[[#This Row],[Customer ID]],Table2[#All],6,FALSE)</f>
        <v>Ford</v>
      </c>
      <c r="J644" s="1" t="str">
        <f>VLOOKUP(Table1[[#This Row],[Customer ID]],Table2[#All],7,FALSE)</f>
        <v>United Kingdom</v>
      </c>
      <c r="K644" s="1" t="str">
        <f>VLOOKUP(Table1[[#This Row],[Customer ID]],Table2[#All],9,FALSE)</f>
        <v>Yes</v>
      </c>
      <c r="L644" t="str">
        <f>VLOOKUP(Table1[[#This Row],[Product ID]],Table3[#All],2,FALSE)</f>
        <v>Exc</v>
      </c>
      <c r="M644" t="str">
        <f>VLOOKUP(Table1[[#This Row],[Product ID]],Table3[#All],3,FALSE)</f>
        <v>M</v>
      </c>
      <c r="N644">
        <f>VLOOKUP(Table1[[#This Row],[Product ID]],Table3[#All],4,FALSE)</f>
        <v>0.2</v>
      </c>
      <c r="O644">
        <f>VLOOKUP(Table1[[#This Row],[Product ID]],Table3[#All],5,FALSE)</f>
        <v>4.125</v>
      </c>
      <c r="P644">
        <f>Table1[[#This Row],[Quantity]]*Table1[[#This Row],[Unit Price]]</f>
        <v>8.25</v>
      </c>
    </row>
    <row r="645" spans="1:16" x14ac:dyDescent="0.3">
      <c r="A645" t="s">
        <v>4123</v>
      </c>
      <c r="B645" s="3">
        <v>44011</v>
      </c>
      <c r="C645" t="s">
        <v>4124</v>
      </c>
      <c r="D645" t="s">
        <v>6148</v>
      </c>
      <c r="E645">
        <v>3</v>
      </c>
      <c r="F645" t="str">
        <f>VLOOKUP(Table1[[#This Row],[Customer ID]],Table2[#All],2,FALSE)</f>
        <v>Courtney Pallant</v>
      </c>
      <c r="G645" t="str">
        <f>VLOOKUP(Table1[[#This Row],[Customer ID]],Table2[#All],3,FALSE)</f>
        <v>cpallanthv@typepad.com</v>
      </c>
      <c r="H645">
        <f>VLOOKUP(Table1[[#This Row],[Customer ID]],Table2[#All],4,FALSE)</f>
        <v>0</v>
      </c>
      <c r="I645" t="str">
        <f>VLOOKUP(Table1[[#This Row],[Customer ID]],Table2[#All],6,FALSE)</f>
        <v>Dallas</v>
      </c>
      <c r="J645" s="1" t="str">
        <f>VLOOKUP(Table1[[#This Row],[Customer ID]],Table2[#All],7,FALSE)</f>
        <v>United States</v>
      </c>
      <c r="K645" s="1" t="str">
        <f>VLOOKUP(Table1[[#This Row],[Customer ID]],Table2[#All],9,FALSE)</f>
        <v>Yes</v>
      </c>
      <c r="L645" t="str">
        <f>VLOOKUP(Table1[[#This Row],[Product ID]],Table3[#All],2,FALSE)</f>
        <v>Exc</v>
      </c>
      <c r="M645" t="str">
        <f>VLOOKUP(Table1[[#This Row],[Product ID]],Table3[#All],3,FALSE)</f>
        <v>L</v>
      </c>
      <c r="N645">
        <f>VLOOKUP(Table1[[#This Row],[Product ID]],Table3[#All],4,FALSE)</f>
        <v>2.5</v>
      </c>
      <c r="O645">
        <f>VLOOKUP(Table1[[#This Row],[Product ID]],Table3[#All],5,FALSE)</f>
        <v>34.154999999999994</v>
      </c>
      <c r="P645">
        <f>Table1[[#This Row],[Quantity]]*Table1[[#This Row],[Unit Price]]</f>
        <v>102.46499999999997</v>
      </c>
    </row>
    <row r="646" spans="1:16" x14ac:dyDescent="0.3">
      <c r="A646" t="s">
        <v>4128</v>
      </c>
      <c r="B646" s="3">
        <v>44694</v>
      </c>
      <c r="C646" t="s">
        <v>4129</v>
      </c>
      <c r="D646" t="s">
        <v>6149</v>
      </c>
      <c r="E646">
        <v>2</v>
      </c>
      <c r="F646" t="str">
        <f>VLOOKUP(Table1[[#This Row],[Customer ID]],Table2[#All],2,FALSE)</f>
        <v>Marne Mingey</v>
      </c>
      <c r="G646">
        <f>VLOOKUP(Table1[[#This Row],[Customer ID]],Table2[#All],3,FALSE)</f>
        <v>0</v>
      </c>
      <c r="H646" t="str">
        <f>VLOOKUP(Table1[[#This Row],[Customer ID]],Table2[#All],4,FALSE)</f>
        <v>+1 (786) 445-8879</v>
      </c>
      <c r="I646" t="str">
        <f>VLOOKUP(Table1[[#This Row],[Customer ID]],Table2[#All],6,FALSE)</f>
        <v>Miami</v>
      </c>
      <c r="J646" s="1" t="str">
        <f>VLOOKUP(Table1[[#This Row],[Customer ID]],Table2[#All],7,FALSE)</f>
        <v>United States</v>
      </c>
      <c r="K646" s="1" t="str">
        <f>VLOOKUP(Table1[[#This Row],[Customer ID]],Table2[#All],9,FALSE)</f>
        <v>No</v>
      </c>
      <c r="L646" t="str">
        <f>VLOOKUP(Table1[[#This Row],[Product ID]],Table3[#All],2,FALSE)</f>
        <v>Rob</v>
      </c>
      <c r="M646" t="str">
        <f>VLOOKUP(Table1[[#This Row],[Product ID]],Table3[#All],3,FALSE)</f>
        <v>D</v>
      </c>
      <c r="N646">
        <f>VLOOKUP(Table1[[#This Row],[Product ID]],Table3[#All],4,FALSE)</f>
        <v>2.5</v>
      </c>
      <c r="O646">
        <f>VLOOKUP(Table1[[#This Row],[Product ID]],Table3[#All],5,FALSE)</f>
        <v>20.584999999999997</v>
      </c>
      <c r="P646">
        <f>Table1[[#This Row],[Quantity]]*Table1[[#This Row],[Unit Price]]</f>
        <v>41.169999999999995</v>
      </c>
    </row>
    <row r="647" spans="1:16" x14ac:dyDescent="0.3">
      <c r="A647" t="s">
        <v>4133</v>
      </c>
      <c r="B647" s="3">
        <v>44106</v>
      </c>
      <c r="C647" t="s">
        <v>4134</v>
      </c>
      <c r="D647" t="s">
        <v>6168</v>
      </c>
      <c r="E647">
        <v>3</v>
      </c>
      <c r="F647" t="str">
        <f>VLOOKUP(Table1[[#This Row],[Customer ID]],Table2[#All],2,FALSE)</f>
        <v>Denny O' Ronan</v>
      </c>
      <c r="G647" t="str">
        <f>VLOOKUP(Table1[[#This Row],[Customer ID]],Table2[#All],3,FALSE)</f>
        <v>dohx@redcross.org</v>
      </c>
      <c r="H647" t="str">
        <f>VLOOKUP(Table1[[#This Row],[Customer ID]],Table2[#All],4,FALSE)</f>
        <v>+1 (325) 276-3690</v>
      </c>
      <c r="I647" t="str">
        <f>VLOOKUP(Table1[[#This Row],[Customer ID]],Table2[#All],6,FALSE)</f>
        <v>San Angelo</v>
      </c>
      <c r="J647" s="1" t="str">
        <f>VLOOKUP(Table1[[#This Row],[Customer ID]],Table2[#All],7,FALSE)</f>
        <v>United States</v>
      </c>
      <c r="K647" s="1" t="str">
        <f>VLOOKUP(Table1[[#This Row],[Customer ID]],Table2[#All],9,FALSE)</f>
        <v>Yes</v>
      </c>
      <c r="L647" t="str">
        <f>VLOOKUP(Table1[[#This Row],[Product ID]],Table3[#All],2,FALSE)</f>
        <v>Ara</v>
      </c>
      <c r="M647" t="str">
        <f>VLOOKUP(Table1[[#This Row],[Product ID]],Table3[#All],3,FALSE)</f>
        <v>D</v>
      </c>
      <c r="N647">
        <f>VLOOKUP(Table1[[#This Row],[Product ID]],Table3[#All],4,FALSE)</f>
        <v>2.5</v>
      </c>
      <c r="O647">
        <f>VLOOKUP(Table1[[#This Row],[Product ID]],Table3[#All],5,FALSE)</f>
        <v>22.884999999999998</v>
      </c>
      <c r="P647">
        <f>Table1[[#This Row],[Quantity]]*Table1[[#This Row],[Unit Price]]</f>
        <v>68.655000000000001</v>
      </c>
    </row>
    <row r="648" spans="1:16" x14ac:dyDescent="0.3">
      <c r="A648" t="s">
        <v>4139</v>
      </c>
      <c r="B648" s="3">
        <v>44532</v>
      </c>
      <c r="C648" t="s">
        <v>4140</v>
      </c>
      <c r="D648" t="s">
        <v>6147</v>
      </c>
      <c r="E648">
        <v>1</v>
      </c>
      <c r="F648" t="str">
        <f>VLOOKUP(Table1[[#This Row],[Customer ID]],Table2[#All],2,FALSE)</f>
        <v>Dottie Rallin</v>
      </c>
      <c r="G648" t="str">
        <f>VLOOKUP(Table1[[#This Row],[Customer ID]],Table2[#All],3,FALSE)</f>
        <v>drallinhy@howstuffworks.com</v>
      </c>
      <c r="H648" t="str">
        <f>VLOOKUP(Table1[[#This Row],[Customer ID]],Table2[#All],4,FALSE)</f>
        <v>+1 (518) 981-1531</v>
      </c>
      <c r="I648" t="str">
        <f>VLOOKUP(Table1[[#This Row],[Customer ID]],Table2[#All],6,FALSE)</f>
        <v>Albany</v>
      </c>
      <c r="J648" s="1" t="str">
        <f>VLOOKUP(Table1[[#This Row],[Customer ID]],Table2[#All],7,FALSE)</f>
        <v>United States</v>
      </c>
      <c r="K648" s="1" t="str">
        <f>VLOOKUP(Table1[[#This Row],[Customer ID]],Table2[#All],9,FALSE)</f>
        <v>Yes</v>
      </c>
      <c r="L648" t="str">
        <f>VLOOKUP(Table1[[#This Row],[Product ID]],Table3[#All],2,FALSE)</f>
        <v>Ara</v>
      </c>
      <c r="M648" t="str">
        <f>VLOOKUP(Table1[[#This Row],[Product ID]],Table3[#All],3,FALSE)</f>
        <v>D</v>
      </c>
      <c r="N648">
        <f>VLOOKUP(Table1[[#This Row],[Product ID]],Table3[#All],4,FALSE)</f>
        <v>1</v>
      </c>
      <c r="O648">
        <f>VLOOKUP(Table1[[#This Row],[Product ID]],Table3[#All],5,FALSE)</f>
        <v>9.9499999999999993</v>
      </c>
      <c r="P648">
        <f>Table1[[#This Row],[Quantity]]*Table1[[#This Row],[Unit Price]]</f>
        <v>9.9499999999999993</v>
      </c>
    </row>
    <row r="649" spans="1:16" x14ac:dyDescent="0.3">
      <c r="A649" t="s">
        <v>4145</v>
      </c>
      <c r="B649" s="3">
        <v>44502</v>
      </c>
      <c r="C649" t="s">
        <v>4146</v>
      </c>
      <c r="D649" t="s">
        <v>6161</v>
      </c>
      <c r="E649">
        <v>3</v>
      </c>
      <c r="F649" t="str">
        <f>VLOOKUP(Table1[[#This Row],[Customer ID]],Table2[#All],2,FALSE)</f>
        <v>Ardith Chill</v>
      </c>
      <c r="G649" t="str">
        <f>VLOOKUP(Table1[[#This Row],[Customer ID]],Table2[#All],3,FALSE)</f>
        <v>achillhz@epa.gov</v>
      </c>
      <c r="H649" t="str">
        <f>VLOOKUP(Table1[[#This Row],[Customer ID]],Table2[#All],4,FALSE)</f>
        <v>+44 (411) 344-1320</v>
      </c>
      <c r="I649" t="str">
        <f>VLOOKUP(Table1[[#This Row],[Customer ID]],Table2[#All],6,FALSE)</f>
        <v>Thorpe</v>
      </c>
      <c r="J649" s="1" t="str">
        <f>VLOOKUP(Table1[[#This Row],[Customer ID]],Table2[#All],7,FALSE)</f>
        <v>United Kingdom</v>
      </c>
      <c r="K649" s="1" t="str">
        <f>VLOOKUP(Table1[[#This Row],[Customer ID]],Table2[#All],9,FALSE)</f>
        <v>Yes</v>
      </c>
      <c r="L649" t="str">
        <f>VLOOKUP(Table1[[#This Row],[Product ID]],Table3[#All],2,FALSE)</f>
        <v>Lib</v>
      </c>
      <c r="M649" t="str">
        <f>VLOOKUP(Table1[[#This Row],[Product ID]],Table3[#All],3,FALSE)</f>
        <v>L</v>
      </c>
      <c r="N649">
        <f>VLOOKUP(Table1[[#This Row],[Product ID]],Table3[#All],4,FALSE)</f>
        <v>0.5</v>
      </c>
      <c r="O649">
        <f>VLOOKUP(Table1[[#This Row],[Product ID]],Table3[#All],5,FALSE)</f>
        <v>9.51</v>
      </c>
      <c r="P649">
        <f>Table1[[#This Row],[Quantity]]*Table1[[#This Row],[Unit Price]]</f>
        <v>28.53</v>
      </c>
    </row>
    <row r="650" spans="1:16" x14ac:dyDescent="0.3">
      <c r="A650" t="s">
        <v>4151</v>
      </c>
      <c r="B650" s="3">
        <v>43884</v>
      </c>
      <c r="C650" t="s">
        <v>4152</v>
      </c>
      <c r="D650" t="s">
        <v>6163</v>
      </c>
      <c r="E650">
        <v>6</v>
      </c>
      <c r="F650" t="str">
        <f>VLOOKUP(Table1[[#This Row],[Customer ID]],Table2[#All],2,FALSE)</f>
        <v>Tuckie Mathonnet</v>
      </c>
      <c r="G650" t="str">
        <f>VLOOKUP(Table1[[#This Row],[Customer ID]],Table2[#All],3,FALSE)</f>
        <v>tmathonneti0@google.co.jp</v>
      </c>
      <c r="H650" t="str">
        <f>VLOOKUP(Table1[[#This Row],[Customer ID]],Table2[#All],4,FALSE)</f>
        <v>+1 (614) 781-0396</v>
      </c>
      <c r="I650" t="str">
        <f>VLOOKUP(Table1[[#This Row],[Customer ID]],Table2[#All],6,FALSE)</f>
        <v>Columbus</v>
      </c>
      <c r="J650" s="1" t="str">
        <f>VLOOKUP(Table1[[#This Row],[Customer ID]],Table2[#All],7,FALSE)</f>
        <v>United States</v>
      </c>
      <c r="K650" s="1" t="str">
        <f>VLOOKUP(Table1[[#This Row],[Customer ID]],Table2[#All],9,FALSE)</f>
        <v>No</v>
      </c>
      <c r="L650" t="str">
        <f>VLOOKUP(Table1[[#This Row],[Product ID]],Table3[#All],2,FALSE)</f>
        <v>Rob</v>
      </c>
      <c r="M650" t="str">
        <f>VLOOKUP(Table1[[#This Row],[Product ID]],Table3[#All],3,FALSE)</f>
        <v>D</v>
      </c>
      <c r="N650">
        <f>VLOOKUP(Table1[[#This Row],[Product ID]],Table3[#All],4,FALSE)</f>
        <v>0.2</v>
      </c>
      <c r="O650">
        <f>VLOOKUP(Table1[[#This Row],[Product ID]],Table3[#All],5,FALSE)</f>
        <v>2.6849999999999996</v>
      </c>
      <c r="P650">
        <f>Table1[[#This Row],[Quantity]]*Table1[[#This Row],[Unit Price]]</f>
        <v>16.11</v>
      </c>
    </row>
    <row r="651" spans="1:16" x14ac:dyDescent="0.3">
      <c r="A651" t="s">
        <v>4157</v>
      </c>
      <c r="B651" s="3">
        <v>44015</v>
      </c>
      <c r="C651" t="s">
        <v>4158</v>
      </c>
      <c r="D651" t="s">
        <v>6170</v>
      </c>
      <c r="E651">
        <v>6</v>
      </c>
      <c r="F651" t="str">
        <f>VLOOKUP(Table1[[#This Row],[Customer ID]],Table2[#All],2,FALSE)</f>
        <v>Charmane Denys</v>
      </c>
      <c r="G651" t="str">
        <f>VLOOKUP(Table1[[#This Row],[Customer ID]],Table2[#All],3,FALSE)</f>
        <v>cdenysi1@is.gd</v>
      </c>
      <c r="H651" t="str">
        <f>VLOOKUP(Table1[[#This Row],[Customer ID]],Table2[#All],4,FALSE)</f>
        <v>+44 (341) 297-2539</v>
      </c>
      <c r="I651" t="str">
        <f>VLOOKUP(Table1[[#This Row],[Customer ID]],Table2[#All],6,FALSE)</f>
        <v>Carlton</v>
      </c>
      <c r="J651" s="1" t="str">
        <f>VLOOKUP(Table1[[#This Row],[Customer ID]],Table2[#All],7,FALSE)</f>
        <v>United Kingdom</v>
      </c>
      <c r="K651" s="1" t="str">
        <f>VLOOKUP(Table1[[#This Row],[Customer ID]],Table2[#All],9,FALSE)</f>
        <v>No</v>
      </c>
      <c r="L651" t="str">
        <f>VLOOKUP(Table1[[#This Row],[Product ID]],Table3[#All],2,FALSE)</f>
        <v>Lib</v>
      </c>
      <c r="M651" t="str">
        <f>VLOOKUP(Table1[[#This Row],[Product ID]],Table3[#All],3,FALSE)</f>
        <v>L</v>
      </c>
      <c r="N651">
        <f>VLOOKUP(Table1[[#This Row],[Product ID]],Table3[#All],4,FALSE)</f>
        <v>1</v>
      </c>
      <c r="O651">
        <f>VLOOKUP(Table1[[#This Row],[Product ID]],Table3[#All],5,FALSE)</f>
        <v>15.85</v>
      </c>
      <c r="P651">
        <f>Table1[[#This Row],[Quantity]]*Table1[[#This Row],[Unit Price]]</f>
        <v>95.1</v>
      </c>
    </row>
    <row r="652" spans="1:16" x14ac:dyDescent="0.3">
      <c r="A652" t="s">
        <v>4163</v>
      </c>
      <c r="B652" s="3">
        <v>43507</v>
      </c>
      <c r="C652" t="s">
        <v>4164</v>
      </c>
      <c r="D652" t="s">
        <v>6172</v>
      </c>
      <c r="E652">
        <v>1</v>
      </c>
      <c r="F652" t="str">
        <f>VLOOKUP(Table1[[#This Row],[Customer ID]],Table2[#All],2,FALSE)</f>
        <v>Cecily Stebbings</v>
      </c>
      <c r="G652" t="str">
        <f>VLOOKUP(Table1[[#This Row],[Customer ID]],Table2[#All],3,FALSE)</f>
        <v>cstebbingsi2@drupal.org</v>
      </c>
      <c r="H652" t="str">
        <f>VLOOKUP(Table1[[#This Row],[Customer ID]],Table2[#All],4,FALSE)</f>
        <v>+1 (951) 986-4062</v>
      </c>
      <c r="I652" t="str">
        <f>VLOOKUP(Table1[[#This Row],[Customer ID]],Table2[#All],6,FALSE)</f>
        <v>Corona</v>
      </c>
      <c r="J652" s="1" t="str">
        <f>VLOOKUP(Table1[[#This Row],[Customer ID]],Table2[#All],7,FALSE)</f>
        <v>United States</v>
      </c>
      <c r="K652" s="1" t="str">
        <f>VLOOKUP(Table1[[#This Row],[Customer ID]],Table2[#All],9,FALSE)</f>
        <v>Yes</v>
      </c>
      <c r="L652" t="str">
        <f>VLOOKUP(Table1[[#This Row],[Product ID]],Table3[#All],2,FALSE)</f>
        <v>Rob</v>
      </c>
      <c r="M652" t="str">
        <f>VLOOKUP(Table1[[#This Row],[Product ID]],Table3[#All],3,FALSE)</f>
        <v>D</v>
      </c>
      <c r="N652">
        <f>VLOOKUP(Table1[[#This Row],[Product ID]],Table3[#All],4,FALSE)</f>
        <v>0.5</v>
      </c>
      <c r="O652">
        <f>VLOOKUP(Table1[[#This Row],[Product ID]],Table3[#All],5,FALSE)</f>
        <v>5.3699999999999992</v>
      </c>
      <c r="P652">
        <f>Table1[[#This Row],[Quantity]]*Table1[[#This Row],[Unit Price]]</f>
        <v>5.3699999999999992</v>
      </c>
    </row>
    <row r="653" spans="1:16" x14ac:dyDescent="0.3">
      <c r="A653" t="s">
        <v>4169</v>
      </c>
      <c r="B653" s="3">
        <v>44084</v>
      </c>
      <c r="C653" t="s">
        <v>4170</v>
      </c>
      <c r="D653" t="s">
        <v>6179</v>
      </c>
      <c r="E653">
        <v>4</v>
      </c>
      <c r="F653" t="str">
        <f>VLOOKUP(Table1[[#This Row],[Customer ID]],Table2[#All],2,FALSE)</f>
        <v>Giana Tonnesen</v>
      </c>
      <c r="G653">
        <f>VLOOKUP(Table1[[#This Row],[Customer ID]],Table2[#All],3,FALSE)</f>
        <v>0</v>
      </c>
      <c r="H653" t="str">
        <f>VLOOKUP(Table1[[#This Row],[Customer ID]],Table2[#All],4,FALSE)</f>
        <v>+1 (202) 931-2413</v>
      </c>
      <c r="I653" t="str">
        <f>VLOOKUP(Table1[[#This Row],[Customer ID]],Table2[#All],6,FALSE)</f>
        <v>Washington</v>
      </c>
      <c r="J653" s="1" t="str">
        <f>VLOOKUP(Table1[[#This Row],[Customer ID]],Table2[#All],7,FALSE)</f>
        <v>United States</v>
      </c>
      <c r="K653" s="1" t="str">
        <f>VLOOKUP(Table1[[#This Row],[Customer ID]],Table2[#All],9,FALSE)</f>
        <v>No</v>
      </c>
      <c r="L653" t="str">
        <f>VLOOKUP(Table1[[#This Row],[Product ID]],Table3[#All],2,FALSE)</f>
        <v>Rob</v>
      </c>
      <c r="M653" t="str">
        <f>VLOOKUP(Table1[[#This Row],[Product ID]],Table3[#All],3,FALSE)</f>
        <v>L</v>
      </c>
      <c r="N653">
        <f>VLOOKUP(Table1[[#This Row],[Product ID]],Table3[#All],4,FALSE)</f>
        <v>1</v>
      </c>
      <c r="O653">
        <f>VLOOKUP(Table1[[#This Row],[Product ID]],Table3[#All],5,FALSE)</f>
        <v>11.95</v>
      </c>
      <c r="P653">
        <f>Table1[[#This Row],[Quantity]]*Table1[[#This Row],[Unit Price]]</f>
        <v>47.8</v>
      </c>
    </row>
    <row r="654" spans="1:16" x14ac:dyDescent="0.3">
      <c r="A654" t="s">
        <v>4174</v>
      </c>
      <c r="B654" s="3">
        <v>43892</v>
      </c>
      <c r="C654" t="s">
        <v>4175</v>
      </c>
      <c r="D654" t="s">
        <v>6170</v>
      </c>
      <c r="E654">
        <v>4</v>
      </c>
      <c r="F654" t="str">
        <f>VLOOKUP(Table1[[#This Row],[Customer ID]],Table2[#All],2,FALSE)</f>
        <v>Rhetta Zywicki</v>
      </c>
      <c r="G654" t="str">
        <f>VLOOKUP(Table1[[#This Row],[Customer ID]],Table2[#All],3,FALSE)</f>
        <v>rzywickii4@ifeng.com</v>
      </c>
      <c r="H654">
        <f>VLOOKUP(Table1[[#This Row],[Customer ID]],Table2[#All],4,FALSE)</f>
        <v>0</v>
      </c>
      <c r="I654" t="str">
        <f>VLOOKUP(Table1[[#This Row],[Customer ID]],Table2[#All],6,FALSE)</f>
        <v>Ballinteer</v>
      </c>
      <c r="J654" s="1" t="str">
        <f>VLOOKUP(Table1[[#This Row],[Customer ID]],Table2[#All],7,FALSE)</f>
        <v>Ireland</v>
      </c>
      <c r="K654" s="1" t="str">
        <f>VLOOKUP(Table1[[#This Row],[Customer ID]],Table2[#All],9,FALSE)</f>
        <v>No</v>
      </c>
      <c r="L654" t="str">
        <f>VLOOKUP(Table1[[#This Row],[Product ID]],Table3[#All],2,FALSE)</f>
        <v>Lib</v>
      </c>
      <c r="M654" t="str">
        <f>VLOOKUP(Table1[[#This Row],[Product ID]],Table3[#All],3,FALSE)</f>
        <v>L</v>
      </c>
      <c r="N654">
        <f>VLOOKUP(Table1[[#This Row],[Product ID]],Table3[#All],4,FALSE)</f>
        <v>1</v>
      </c>
      <c r="O654">
        <f>VLOOKUP(Table1[[#This Row],[Product ID]],Table3[#All],5,FALSE)</f>
        <v>15.85</v>
      </c>
      <c r="P654">
        <f>Table1[[#This Row],[Quantity]]*Table1[[#This Row],[Unit Price]]</f>
        <v>63.4</v>
      </c>
    </row>
    <row r="655" spans="1:16" x14ac:dyDescent="0.3">
      <c r="A655" t="s">
        <v>4179</v>
      </c>
      <c r="B655" s="3">
        <v>44375</v>
      </c>
      <c r="C655" t="s">
        <v>4180</v>
      </c>
      <c r="D655" t="s">
        <v>6175</v>
      </c>
      <c r="E655">
        <v>4</v>
      </c>
      <c r="F655" t="str">
        <f>VLOOKUP(Table1[[#This Row],[Customer ID]],Table2[#All],2,FALSE)</f>
        <v>Almeria Burgett</v>
      </c>
      <c r="G655" t="str">
        <f>VLOOKUP(Table1[[#This Row],[Customer ID]],Table2[#All],3,FALSE)</f>
        <v>aburgetti5@moonfruit.com</v>
      </c>
      <c r="H655" t="str">
        <f>VLOOKUP(Table1[[#This Row],[Customer ID]],Table2[#All],4,FALSE)</f>
        <v>+1 (419) 372-4746</v>
      </c>
      <c r="I655" t="str">
        <f>VLOOKUP(Table1[[#This Row],[Customer ID]],Table2[#All],6,FALSE)</f>
        <v>Toledo</v>
      </c>
      <c r="J655" s="1" t="str">
        <f>VLOOKUP(Table1[[#This Row],[Customer ID]],Table2[#All],7,FALSE)</f>
        <v>United States</v>
      </c>
      <c r="K655" s="1" t="str">
        <f>VLOOKUP(Table1[[#This Row],[Customer ID]],Table2[#All],9,FALSE)</f>
        <v>No</v>
      </c>
      <c r="L655" t="str">
        <f>VLOOKUP(Table1[[#This Row],[Product ID]],Table3[#All],2,FALSE)</f>
        <v>Ara</v>
      </c>
      <c r="M655" t="str">
        <f>VLOOKUP(Table1[[#This Row],[Product ID]],Table3[#All],3,FALSE)</f>
        <v>M</v>
      </c>
      <c r="N655">
        <f>VLOOKUP(Table1[[#This Row],[Product ID]],Table3[#All],4,FALSE)</f>
        <v>2.5</v>
      </c>
      <c r="O655">
        <f>VLOOKUP(Table1[[#This Row],[Product ID]],Table3[#All],5,FALSE)</f>
        <v>25.874999999999996</v>
      </c>
      <c r="P655">
        <f>Table1[[#This Row],[Quantity]]*Table1[[#This Row],[Unit Price]]</f>
        <v>103.49999999999999</v>
      </c>
    </row>
    <row r="656" spans="1:16" x14ac:dyDescent="0.3">
      <c r="A656" t="s">
        <v>4185</v>
      </c>
      <c r="B656" s="3">
        <v>43476</v>
      </c>
      <c r="C656" t="s">
        <v>4186</v>
      </c>
      <c r="D656" t="s">
        <v>6168</v>
      </c>
      <c r="E656">
        <v>3</v>
      </c>
      <c r="F656" t="str">
        <f>VLOOKUP(Table1[[#This Row],[Customer ID]],Table2[#All],2,FALSE)</f>
        <v>Marvin Malloy</v>
      </c>
      <c r="G656" t="str">
        <f>VLOOKUP(Table1[[#This Row],[Customer ID]],Table2[#All],3,FALSE)</f>
        <v>mmalloyi6@seattletimes.com</v>
      </c>
      <c r="H656" t="str">
        <f>VLOOKUP(Table1[[#This Row],[Customer ID]],Table2[#All],4,FALSE)</f>
        <v>+1 (202) 284-7115</v>
      </c>
      <c r="I656" t="str">
        <f>VLOOKUP(Table1[[#This Row],[Customer ID]],Table2[#All],6,FALSE)</f>
        <v>Washington</v>
      </c>
      <c r="J656" s="1" t="str">
        <f>VLOOKUP(Table1[[#This Row],[Customer ID]],Table2[#All],7,FALSE)</f>
        <v>United States</v>
      </c>
      <c r="K656" s="1" t="str">
        <f>VLOOKUP(Table1[[#This Row],[Customer ID]],Table2[#All],9,FALSE)</f>
        <v>No</v>
      </c>
      <c r="L656" t="str">
        <f>VLOOKUP(Table1[[#This Row],[Product ID]],Table3[#All],2,FALSE)</f>
        <v>Ara</v>
      </c>
      <c r="M656" t="str">
        <f>VLOOKUP(Table1[[#This Row],[Product ID]],Table3[#All],3,FALSE)</f>
        <v>D</v>
      </c>
      <c r="N656">
        <f>VLOOKUP(Table1[[#This Row],[Product ID]],Table3[#All],4,FALSE)</f>
        <v>2.5</v>
      </c>
      <c r="O656">
        <f>VLOOKUP(Table1[[#This Row],[Product ID]],Table3[#All],5,FALSE)</f>
        <v>22.884999999999998</v>
      </c>
      <c r="P656">
        <f>Table1[[#This Row],[Quantity]]*Table1[[#This Row],[Unit Price]]</f>
        <v>68.655000000000001</v>
      </c>
    </row>
    <row r="657" spans="1:16" x14ac:dyDescent="0.3">
      <c r="A657" t="s">
        <v>4191</v>
      </c>
      <c r="B657" s="3">
        <v>43728</v>
      </c>
      <c r="C657" t="s">
        <v>4192</v>
      </c>
      <c r="D657" t="s">
        <v>6151</v>
      </c>
      <c r="E657">
        <v>2</v>
      </c>
      <c r="F657" t="str">
        <f>VLOOKUP(Table1[[#This Row],[Customer ID]],Table2[#All],2,FALSE)</f>
        <v>Maxim McParland</v>
      </c>
      <c r="G657" t="str">
        <f>VLOOKUP(Table1[[#This Row],[Customer ID]],Table2[#All],3,FALSE)</f>
        <v>mmcparlandi7@w3.org</v>
      </c>
      <c r="H657">
        <f>VLOOKUP(Table1[[#This Row],[Customer ID]],Table2[#All],4,FALSE)</f>
        <v>0</v>
      </c>
      <c r="I657" t="str">
        <f>VLOOKUP(Table1[[#This Row],[Customer ID]],Table2[#All],6,FALSE)</f>
        <v>Cedar Rapids</v>
      </c>
      <c r="J657" s="1" t="str">
        <f>VLOOKUP(Table1[[#This Row],[Customer ID]],Table2[#All],7,FALSE)</f>
        <v>United States</v>
      </c>
      <c r="K657" s="1" t="str">
        <f>VLOOKUP(Table1[[#This Row],[Customer ID]],Table2[#All],9,FALSE)</f>
        <v>Yes</v>
      </c>
      <c r="L657" t="str">
        <f>VLOOKUP(Table1[[#This Row],[Product ID]],Table3[#All],2,FALSE)</f>
        <v>Rob</v>
      </c>
      <c r="M657" t="str">
        <f>VLOOKUP(Table1[[#This Row],[Product ID]],Table3[#All],3,FALSE)</f>
        <v>M</v>
      </c>
      <c r="N657">
        <f>VLOOKUP(Table1[[#This Row],[Product ID]],Table3[#All],4,FALSE)</f>
        <v>2.5</v>
      </c>
      <c r="O657">
        <f>VLOOKUP(Table1[[#This Row],[Product ID]],Table3[#All],5,FALSE)</f>
        <v>22.884999999999998</v>
      </c>
      <c r="P657">
        <f>Table1[[#This Row],[Quantity]]*Table1[[#This Row],[Unit Price]]</f>
        <v>45.769999999999996</v>
      </c>
    </row>
    <row r="658" spans="1:16" x14ac:dyDescent="0.3">
      <c r="A658" t="s">
        <v>4196</v>
      </c>
      <c r="B658" s="3">
        <v>44485</v>
      </c>
      <c r="C658" t="s">
        <v>4197</v>
      </c>
      <c r="D658" t="s">
        <v>6143</v>
      </c>
      <c r="E658">
        <v>4</v>
      </c>
      <c r="F658" t="str">
        <f>VLOOKUP(Table1[[#This Row],[Customer ID]],Table2[#All],2,FALSE)</f>
        <v>Sylas Jennaroy</v>
      </c>
      <c r="G658" t="str">
        <f>VLOOKUP(Table1[[#This Row],[Customer ID]],Table2[#All],3,FALSE)</f>
        <v>sjennaroyi8@purevolume.com</v>
      </c>
      <c r="H658">
        <f>VLOOKUP(Table1[[#This Row],[Customer ID]],Table2[#All],4,FALSE)</f>
        <v>0</v>
      </c>
      <c r="I658" t="str">
        <f>VLOOKUP(Table1[[#This Row],[Customer ID]],Table2[#All],6,FALSE)</f>
        <v>Aurora</v>
      </c>
      <c r="J658" s="1" t="str">
        <f>VLOOKUP(Table1[[#This Row],[Customer ID]],Table2[#All],7,FALSE)</f>
        <v>United States</v>
      </c>
      <c r="K658" s="1" t="str">
        <f>VLOOKUP(Table1[[#This Row],[Customer ID]],Table2[#All],9,FALSE)</f>
        <v>No</v>
      </c>
      <c r="L658" t="str">
        <f>VLOOKUP(Table1[[#This Row],[Product ID]],Table3[#All],2,FALSE)</f>
        <v>Lib</v>
      </c>
      <c r="M658" t="str">
        <f>VLOOKUP(Table1[[#This Row],[Product ID]],Table3[#All],3,FALSE)</f>
        <v>D</v>
      </c>
      <c r="N658">
        <f>VLOOKUP(Table1[[#This Row],[Product ID]],Table3[#All],4,FALSE)</f>
        <v>1</v>
      </c>
      <c r="O658">
        <f>VLOOKUP(Table1[[#This Row],[Product ID]],Table3[#All],5,FALSE)</f>
        <v>12.95</v>
      </c>
      <c r="P658">
        <f>Table1[[#This Row],[Quantity]]*Table1[[#This Row],[Unit Price]]</f>
        <v>51.8</v>
      </c>
    </row>
    <row r="659" spans="1:16" x14ac:dyDescent="0.3">
      <c r="A659" t="s">
        <v>4201</v>
      </c>
      <c r="B659" s="3">
        <v>43831</v>
      </c>
      <c r="C659" t="s">
        <v>4202</v>
      </c>
      <c r="D659" t="s">
        <v>6157</v>
      </c>
      <c r="E659">
        <v>2</v>
      </c>
      <c r="F659" t="str">
        <f>VLOOKUP(Table1[[#This Row],[Customer ID]],Table2[#All],2,FALSE)</f>
        <v>Wren Place</v>
      </c>
      <c r="G659" t="str">
        <f>VLOOKUP(Table1[[#This Row],[Customer ID]],Table2[#All],3,FALSE)</f>
        <v>wplacei9@wsj.com</v>
      </c>
      <c r="H659" t="str">
        <f>VLOOKUP(Table1[[#This Row],[Customer ID]],Table2[#All],4,FALSE)</f>
        <v>+1 (408) 106-8863</v>
      </c>
      <c r="I659" t="str">
        <f>VLOOKUP(Table1[[#This Row],[Customer ID]],Table2[#All],6,FALSE)</f>
        <v>Sunnyvale</v>
      </c>
      <c r="J659" s="1" t="str">
        <f>VLOOKUP(Table1[[#This Row],[Customer ID]],Table2[#All],7,FALSE)</f>
        <v>United States</v>
      </c>
      <c r="K659" s="1" t="str">
        <f>VLOOKUP(Table1[[#This Row],[Customer ID]],Table2[#All],9,FALSE)</f>
        <v>Yes</v>
      </c>
      <c r="L659" t="str">
        <f>VLOOKUP(Table1[[#This Row],[Product ID]],Table3[#All],2,FALSE)</f>
        <v>Ara</v>
      </c>
      <c r="M659" t="str">
        <f>VLOOKUP(Table1[[#This Row],[Product ID]],Table3[#All],3,FALSE)</f>
        <v>M</v>
      </c>
      <c r="N659">
        <f>VLOOKUP(Table1[[#This Row],[Product ID]],Table3[#All],4,FALSE)</f>
        <v>0.5</v>
      </c>
      <c r="O659">
        <f>VLOOKUP(Table1[[#This Row],[Product ID]],Table3[#All],5,FALSE)</f>
        <v>6.75</v>
      </c>
      <c r="P659">
        <f>Table1[[#This Row],[Quantity]]*Table1[[#This Row],[Unit Price]]</f>
        <v>13.5</v>
      </c>
    </row>
    <row r="660" spans="1:16" x14ac:dyDescent="0.3">
      <c r="A660" t="s">
        <v>4207</v>
      </c>
      <c r="B660" s="3">
        <v>44630</v>
      </c>
      <c r="C660" t="s">
        <v>4263</v>
      </c>
      <c r="D660" t="s">
        <v>6139</v>
      </c>
      <c r="E660">
        <v>3</v>
      </c>
      <c r="F660" t="str">
        <f>VLOOKUP(Table1[[#This Row],[Customer ID]],Table2[#All],2,FALSE)</f>
        <v>Janella Millett</v>
      </c>
      <c r="G660" t="str">
        <f>VLOOKUP(Table1[[#This Row],[Customer ID]],Table2[#All],3,FALSE)</f>
        <v>jmillettik@addtoany.com</v>
      </c>
      <c r="H660" t="str">
        <f>VLOOKUP(Table1[[#This Row],[Customer ID]],Table2[#All],4,FALSE)</f>
        <v>+1 (919) 302-3228</v>
      </c>
      <c r="I660" t="str">
        <f>VLOOKUP(Table1[[#This Row],[Customer ID]],Table2[#All],6,FALSE)</f>
        <v>Durham</v>
      </c>
      <c r="J660" s="1" t="str">
        <f>VLOOKUP(Table1[[#This Row],[Customer ID]],Table2[#All],7,FALSE)</f>
        <v>United States</v>
      </c>
      <c r="K660" s="1" t="str">
        <f>VLOOKUP(Table1[[#This Row],[Customer ID]],Table2[#All],9,FALSE)</f>
        <v>Yes</v>
      </c>
      <c r="L660" t="str">
        <f>VLOOKUP(Table1[[#This Row],[Product ID]],Table3[#All],2,FALSE)</f>
        <v>Exc</v>
      </c>
      <c r="M660" t="str">
        <f>VLOOKUP(Table1[[#This Row],[Product ID]],Table3[#All],3,FALSE)</f>
        <v>M</v>
      </c>
      <c r="N660">
        <f>VLOOKUP(Table1[[#This Row],[Product ID]],Table3[#All],4,FALSE)</f>
        <v>0.5</v>
      </c>
      <c r="O660">
        <f>VLOOKUP(Table1[[#This Row],[Product ID]],Table3[#All],5,FALSE)</f>
        <v>8.25</v>
      </c>
      <c r="P660">
        <f>Table1[[#This Row],[Quantity]]*Table1[[#This Row],[Unit Price]]</f>
        <v>24.75</v>
      </c>
    </row>
    <row r="661" spans="1:16" x14ac:dyDescent="0.3">
      <c r="A661" t="s">
        <v>4211</v>
      </c>
      <c r="B661" s="3">
        <v>44693</v>
      </c>
      <c r="C661" t="s">
        <v>4212</v>
      </c>
      <c r="D661" t="s">
        <v>6168</v>
      </c>
      <c r="E661">
        <v>2</v>
      </c>
      <c r="F661" t="str">
        <f>VLOOKUP(Table1[[#This Row],[Customer ID]],Table2[#All],2,FALSE)</f>
        <v>Dollie Gadsden</v>
      </c>
      <c r="G661" t="str">
        <f>VLOOKUP(Table1[[#This Row],[Customer ID]],Table2[#All],3,FALSE)</f>
        <v>dgadsdenib@google.com.hk</v>
      </c>
      <c r="H661" t="str">
        <f>VLOOKUP(Table1[[#This Row],[Customer ID]],Table2[#All],4,FALSE)</f>
        <v>+353 (847) 447-7835</v>
      </c>
      <c r="I661" t="str">
        <f>VLOOKUP(Table1[[#This Row],[Customer ID]],Table2[#All],6,FALSE)</f>
        <v>Cluain Meala</v>
      </c>
      <c r="J661" s="1" t="str">
        <f>VLOOKUP(Table1[[#This Row],[Customer ID]],Table2[#All],7,FALSE)</f>
        <v>Ireland</v>
      </c>
      <c r="K661" s="1" t="str">
        <f>VLOOKUP(Table1[[#This Row],[Customer ID]],Table2[#All],9,FALSE)</f>
        <v>Yes</v>
      </c>
      <c r="L661" t="str">
        <f>VLOOKUP(Table1[[#This Row],[Product ID]],Table3[#All],2,FALSE)</f>
        <v>Ara</v>
      </c>
      <c r="M661" t="str">
        <f>VLOOKUP(Table1[[#This Row],[Product ID]],Table3[#All],3,FALSE)</f>
        <v>D</v>
      </c>
      <c r="N661">
        <f>VLOOKUP(Table1[[#This Row],[Product ID]],Table3[#All],4,FALSE)</f>
        <v>2.5</v>
      </c>
      <c r="O661">
        <f>VLOOKUP(Table1[[#This Row],[Product ID]],Table3[#All],5,FALSE)</f>
        <v>22.884999999999998</v>
      </c>
      <c r="P661">
        <f>Table1[[#This Row],[Quantity]]*Table1[[#This Row],[Unit Price]]</f>
        <v>45.769999999999996</v>
      </c>
    </row>
    <row r="662" spans="1:16" x14ac:dyDescent="0.3">
      <c r="A662" t="s">
        <v>4217</v>
      </c>
      <c r="B662" s="3">
        <v>44084</v>
      </c>
      <c r="C662" t="s">
        <v>4218</v>
      </c>
      <c r="D662" t="s">
        <v>6176</v>
      </c>
      <c r="E662">
        <v>6</v>
      </c>
      <c r="F662" t="str">
        <f>VLOOKUP(Table1[[#This Row],[Customer ID]],Table2[#All],2,FALSE)</f>
        <v>Val Wakelin</v>
      </c>
      <c r="G662" t="str">
        <f>VLOOKUP(Table1[[#This Row],[Customer ID]],Table2[#All],3,FALSE)</f>
        <v>vwakelinic@unesco.org</v>
      </c>
      <c r="H662" t="str">
        <f>VLOOKUP(Table1[[#This Row],[Customer ID]],Table2[#All],4,FALSE)</f>
        <v>+1 (517) 163-7746</v>
      </c>
      <c r="I662" t="str">
        <f>VLOOKUP(Table1[[#This Row],[Customer ID]],Table2[#All],6,FALSE)</f>
        <v>Lansing</v>
      </c>
      <c r="J662" s="1" t="str">
        <f>VLOOKUP(Table1[[#This Row],[Customer ID]],Table2[#All],7,FALSE)</f>
        <v>United States</v>
      </c>
      <c r="K662" s="1" t="str">
        <f>VLOOKUP(Table1[[#This Row],[Customer ID]],Table2[#All],9,FALSE)</f>
        <v>No</v>
      </c>
      <c r="L662" t="str">
        <f>VLOOKUP(Table1[[#This Row],[Product ID]],Table3[#All],2,FALSE)</f>
        <v>Exc</v>
      </c>
      <c r="M662" t="str">
        <f>VLOOKUP(Table1[[#This Row],[Product ID]],Table3[#All],3,FALSE)</f>
        <v>L</v>
      </c>
      <c r="N662">
        <f>VLOOKUP(Table1[[#This Row],[Product ID]],Table3[#All],4,FALSE)</f>
        <v>0.5</v>
      </c>
      <c r="O662">
        <f>VLOOKUP(Table1[[#This Row],[Product ID]],Table3[#All],5,FALSE)</f>
        <v>8.91</v>
      </c>
      <c r="P662">
        <f>Table1[[#This Row],[Quantity]]*Table1[[#This Row],[Unit Price]]</f>
        <v>53.46</v>
      </c>
    </row>
    <row r="663" spans="1:16" x14ac:dyDescent="0.3">
      <c r="A663" t="s">
        <v>4223</v>
      </c>
      <c r="B663" s="3">
        <v>44485</v>
      </c>
      <c r="C663" t="s">
        <v>4224</v>
      </c>
      <c r="D663" t="s">
        <v>6152</v>
      </c>
      <c r="E663">
        <v>6</v>
      </c>
      <c r="F663" t="str">
        <f>VLOOKUP(Table1[[#This Row],[Customer ID]],Table2[#All],2,FALSE)</f>
        <v>Annie Campsall</v>
      </c>
      <c r="G663" t="str">
        <f>VLOOKUP(Table1[[#This Row],[Customer ID]],Table2[#All],3,FALSE)</f>
        <v>acampsallid@zimbio.com</v>
      </c>
      <c r="H663" t="str">
        <f>VLOOKUP(Table1[[#This Row],[Customer ID]],Table2[#All],4,FALSE)</f>
        <v>+1 (713) 339-5547</v>
      </c>
      <c r="I663" t="str">
        <f>VLOOKUP(Table1[[#This Row],[Customer ID]],Table2[#All],6,FALSE)</f>
        <v>Houston</v>
      </c>
      <c r="J663" s="1" t="str">
        <f>VLOOKUP(Table1[[#This Row],[Customer ID]],Table2[#All],7,FALSE)</f>
        <v>United States</v>
      </c>
      <c r="K663" s="1" t="str">
        <f>VLOOKUP(Table1[[#This Row],[Customer ID]],Table2[#All],9,FALSE)</f>
        <v>Yes</v>
      </c>
      <c r="L663" t="str">
        <f>VLOOKUP(Table1[[#This Row],[Product ID]],Table3[#All],2,FALSE)</f>
        <v>Ara</v>
      </c>
      <c r="M663" t="str">
        <f>VLOOKUP(Table1[[#This Row],[Product ID]],Table3[#All],3,FALSE)</f>
        <v>M</v>
      </c>
      <c r="N663">
        <f>VLOOKUP(Table1[[#This Row],[Product ID]],Table3[#All],4,FALSE)</f>
        <v>0.2</v>
      </c>
      <c r="O663">
        <f>VLOOKUP(Table1[[#This Row],[Product ID]],Table3[#All],5,FALSE)</f>
        <v>3.375</v>
      </c>
      <c r="P663">
        <f>Table1[[#This Row],[Quantity]]*Table1[[#This Row],[Unit Price]]</f>
        <v>20.25</v>
      </c>
    </row>
    <row r="664" spans="1:16" x14ac:dyDescent="0.3">
      <c r="A664" t="s">
        <v>4229</v>
      </c>
      <c r="B664" s="3">
        <v>44364</v>
      </c>
      <c r="C664" t="s">
        <v>4230</v>
      </c>
      <c r="D664" t="s">
        <v>6165</v>
      </c>
      <c r="E664">
        <v>5</v>
      </c>
      <c r="F664" t="str">
        <f>VLOOKUP(Table1[[#This Row],[Customer ID]],Table2[#All],2,FALSE)</f>
        <v>Shermy Moseby</v>
      </c>
      <c r="G664" t="str">
        <f>VLOOKUP(Table1[[#This Row],[Customer ID]],Table2[#All],3,FALSE)</f>
        <v>smosebyie@stanford.edu</v>
      </c>
      <c r="H664">
        <f>VLOOKUP(Table1[[#This Row],[Customer ID]],Table2[#All],4,FALSE)</f>
        <v>0</v>
      </c>
      <c r="I664" t="str">
        <f>VLOOKUP(Table1[[#This Row],[Customer ID]],Table2[#All],6,FALSE)</f>
        <v>Murfreesboro</v>
      </c>
      <c r="J664" s="1" t="str">
        <f>VLOOKUP(Table1[[#This Row],[Customer ID]],Table2[#All],7,FALSE)</f>
        <v>United States</v>
      </c>
      <c r="K664" s="1" t="str">
        <f>VLOOKUP(Table1[[#This Row],[Customer ID]],Table2[#All],9,FALSE)</f>
        <v>No</v>
      </c>
      <c r="L664" t="str">
        <f>VLOOKUP(Table1[[#This Row],[Product ID]],Table3[#All],2,FALSE)</f>
        <v>Lib</v>
      </c>
      <c r="M664" t="str">
        <f>VLOOKUP(Table1[[#This Row],[Product ID]],Table3[#All],3,FALSE)</f>
        <v>D</v>
      </c>
      <c r="N664">
        <f>VLOOKUP(Table1[[#This Row],[Product ID]],Table3[#All],4,FALSE)</f>
        <v>2.5</v>
      </c>
      <c r="O664">
        <f>VLOOKUP(Table1[[#This Row],[Product ID]],Table3[#All],5,FALSE)</f>
        <v>29.784999999999997</v>
      </c>
      <c r="P664">
        <f>Table1[[#This Row],[Quantity]]*Table1[[#This Row],[Unit Price]]</f>
        <v>148.92499999999998</v>
      </c>
    </row>
    <row r="665" spans="1:16" x14ac:dyDescent="0.3">
      <c r="A665" t="s">
        <v>4234</v>
      </c>
      <c r="B665" s="3">
        <v>43554</v>
      </c>
      <c r="C665" t="s">
        <v>4235</v>
      </c>
      <c r="D665" t="s">
        <v>6155</v>
      </c>
      <c r="E665">
        <v>6</v>
      </c>
      <c r="F665" t="str">
        <f>VLOOKUP(Table1[[#This Row],[Customer ID]],Table2[#All],2,FALSE)</f>
        <v>Corrie Wass</v>
      </c>
      <c r="G665" t="str">
        <f>VLOOKUP(Table1[[#This Row],[Customer ID]],Table2[#All],3,FALSE)</f>
        <v>cwassif@prweb.com</v>
      </c>
      <c r="H665">
        <f>VLOOKUP(Table1[[#This Row],[Customer ID]],Table2[#All],4,FALSE)</f>
        <v>0</v>
      </c>
      <c r="I665" t="str">
        <f>VLOOKUP(Table1[[#This Row],[Customer ID]],Table2[#All],6,FALSE)</f>
        <v>Charleston</v>
      </c>
      <c r="J665" s="1" t="str">
        <f>VLOOKUP(Table1[[#This Row],[Customer ID]],Table2[#All],7,FALSE)</f>
        <v>United States</v>
      </c>
      <c r="K665" s="1" t="str">
        <f>VLOOKUP(Table1[[#This Row],[Customer ID]],Table2[#All],9,FALSE)</f>
        <v>No</v>
      </c>
      <c r="L665" t="str">
        <f>VLOOKUP(Table1[[#This Row],[Product ID]],Table3[#All],2,FALSE)</f>
        <v>Ara</v>
      </c>
      <c r="M665" t="str">
        <f>VLOOKUP(Table1[[#This Row],[Product ID]],Table3[#All],3,FALSE)</f>
        <v>M</v>
      </c>
      <c r="N665">
        <f>VLOOKUP(Table1[[#This Row],[Product ID]],Table3[#All],4,FALSE)</f>
        <v>1</v>
      </c>
      <c r="O665">
        <f>VLOOKUP(Table1[[#This Row],[Product ID]],Table3[#All],5,FALSE)</f>
        <v>11.25</v>
      </c>
      <c r="P665">
        <f>Table1[[#This Row],[Quantity]]*Table1[[#This Row],[Unit Price]]</f>
        <v>67.5</v>
      </c>
    </row>
    <row r="666" spans="1:16" x14ac:dyDescent="0.3">
      <c r="A666" t="s">
        <v>4239</v>
      </c>
      <c r="B666" s="3">
        <v>44549</v>
      </c>
      <c r="C666" t="s">
        <v>4240</v>
      </c>
      <c r="D666" t="s">
        <v>6183</v>
      </c>
      <c r="E666">
        <v>6</v>
      </c>
      <c r="F666" t="str">
        <f>VLOOKUP(Table1[[#This Row],[Customer ID]],Table2[#All],2,FALSE)</f>
        <v>Ira Sjostrom</v>
      </c>
      <c r="G666" t="str">
        <f>VLOOKUP(Table1[[#This Row],[Customer ID]],Table2[#All],3,FALSE)</f>
        <v>isjostromig@pbs.org</v>
      </c>
      <c r="H666" t="str">
        <f>VLOOKUP(Table1[[#This Row],[Customer ID]],Table2[#All],4,FALSE)</f>
        <v>+1 (814) 359-4610</v>
      </c>
      <c r="I666" t="str">
        <f>VLOOKUP(Table1[[#This Row],[Customer ID]],Table2[#All],6,FALSE)</f>
        <v>Erie</v>
      </c>
      <c r="J666" s="1" t="str">
        <f>VLOOKUP(Table1[[#This Row],[Customer ID]],Table2[#All],7,FALSE)</f>
        <v>United States</v>
      </c>
      <c r="K666" s="1" t="str">
        <f>VLOOKUP(Table1[[#This Row],[Customer ID]],Table2[#All],9,FALSE)</f>
        <v>No</v>
      </c>
      <c r="L666" t="str">
        <f>VLOOKUP(Table1[[#This Row],[Product ID]],Table3[#All],2,FALSE)</f>
        <v>Exc</v>
      </c>
      <c r="M666" t="str">
        <f>VLOOKUP(Table1[[#This Row],[Product ID]],Table3[#All],3,FALSE)</f>
        <v>D</v>
      </c>
      <c r="N666">
        <f>VLOOKUP(Table1[[#This Row],[Product ID]],Table3[#All],4,FALSE)</f>
        <v>1</v>
      </c>
      <c r="O666">
        <f>VLOOKUP(Table1[[#This Row],[Product ID]],Table3[#All],5,FALSE)</f>
        <v>12.15</v>
      </c>
      <c r="P666">
        <f>Table1[[#This Row],[Quantity]]*Table1[[#This Row],[Unit Price]]</f>
        <v>72.900000000000006</v>
      </c>
    </row>
    <row r="667" spans="1:16" x14ac:dyDescent="0.3">
      <c r="A667" t="s">
        <v>4239</v>
      </c>
      <c r="B667" s="3">
        <v>44549</v>
      </c>
      <c r="C667" t="s">
        <v>4240</v>
      </c>
      <c r="D667" t="s">
        <v>6150</v>
      </c>
      <c r="E667">
        <v>2</v>
      </c>
      <c r="F667" t="str">
        <f>VLOOKUP(Table1[[#This Row],[Customer ID]],Table2[#All],2,FALSE)</f>
        <v>Ira Sjostrom</v>
      </c>
      <c r="G667" t="str">
        <f>VLOOKUP(Table1[[#This Row],[Customer ID]],Table2[#All],3,FALSE)</f>
        <v>isjostromig@pbs.org</v>
      </c>
      <c r="H667" t="str">
        <f>VLOOKUP(Table1[[#This Row],[Customer ID]],Table2[#All],4,FALSE)</f>
        <v>+1 (814) 359-4610</v>
      </c>
      <c r="I667" t="str">
        <f>VLOOKUP(Table1[[#This Row],[Customer ID]],Table2[#All],6,FALSE)</f>
        <v>Erie</v>
      </c>
      <c r="J667" s="1" t="str">
        <f>VLOOKUP(Table1[[#This Row],[Customer ID]],Table2[#All],7,FALSE)</f>
        <v>United States</v>
      </c>
      <c r="K667" s="1" t="str">
        <f>VLOOKUP(Table1[[#This Row],[Customer ID]],Table2[#All],9,FALSE)</f>
        <v>No</v>
      </c>
      <c r="L667" t="str">
        <f>VLOOKUP(Table1[[#This Row],[Product ID]],Table3[#All],2,FALSE)</f>
        <v>Lib</v>
      </c>
      <c r="M667" t="str">
        <f>VLOOKUP(Table1[[#This Row],[Product ID]],Table3[#All],3,FALSE)</f>
        <v>D</v>
      </c>
      <c r="N667">
        <f>VLOOKUP(Table1[[#This Row],[Product ID]],Table3[#All],4,FALSE)</f>
        <v>0.2</v>
      </c>
      <c r="O667">
        <f>VLOOKUP(Table1[[#This Row],[Product ID]],Table3[#All],5,FALSE)</f>
        <v>3.8849999999999998</v>
      </c>
      <c r="P667">
        <f>Table1[[#This Row],[Quantity]]*Table1[[#This Row],[Unit Price]]</f>
        <v>7.77</v>
      </c>
    </row>
    <row r="668" spans="1:16" x14ac:dyDescent="0.3">
      <c r="A668" t="s">
        <v>4250</v>
      </c>
      <c r="B668" s="3">
        <v>43987</v>
      </c>
      <c r="C668" t="s">
        <v>4251</v>
      </c>
      <c r="D668" t="s">
        <v>6168</v>
      </c>
      <c r="E668">
        <v>4</v>
      </c>
      <c r="F668" t="str">
        <f>VLOOKUP(Table1[[#This Row],[Customer ID]],Table2[#All],2,FALSE)</f>
        <v>Jermaine Branchett</v>
      </c>
      <c r="G668" t="str">
        <f>VLOOKUP(Table1[[#This Row],[Customer ID]],Table2[#All],3,FALSE)</f>
        <v>jbranchettii@bravesites.com</v>
      </c>
      <c r="H668" t="str">
        <f>VLOOKUP(Table1[[#This Row],[Customer ID]],Table2[#All],4,FALSE)</f>
        <v>+1 (806) 376-6144</v>
      </c>
      <c r="I668" t="str">
        <f>VLOOKUP(Table1[[#This Row],[Customer ID]],Table2[#All],6,FALSE)</f>
        <v>Lubbock</v>
      </c>
      <c r="J668" s="1" t="str">
        <f>VLOOKUP(Table1[[#This Row],[Customer ID]],Table2[#All],7,FALSE)</f>
        <v>United States</v>
      </c>
      <c r="K668" s="1" t="str">
        <f>VLOOKUP(Table1[[#This Row],[Customer ID]],Table2[#All],9,FALSE)</f>
        <v>No</v>
      </c>
      <c r="L668" t="str">
        <f>VLOOKUP(Table1[[#This Row],[Product ID]],Table3[#All],2,FALSE)</f>
        <v>Ara</v>
      </c>
      <c r="M668" t="str">
        <f>VLOOKUP(Table1[[#This Row],[Product ID]],Table3[#All],3,FALSE)</f>
        <v>D</v>
      </c>
      <c r="N668">
        <f>VLOOKUP(Table1[[#This Row],[Product ID]],Table3[#All],4,FALSE)</f>
        <v>2.5</v>
      </c>
      <c r="O668">
        <f>VLOOKUP(Table1[[#This Row],[Product ID]],Table3[#All],5,FALSE)</f>
        <v>22.884999999999998</v>
      </c>
      <c r="P668">
        <f>Table1[[#This Row],[Quantity]]*Table1[[#This Row],[Unit Price]]</f>
        <v>91.539999999999992</v>
      </c>
    </row>
    <row r="669" spans="1:16" x14ac:dyDescent="0.3">
      <c r="A669" t="s">
        <v>4256</v>
      </c>
      <c r="B669" s="3">
        <v>44451</v>
      </c>
      <c r="C669" t="s">
        <v>4257</v>
      </c>
      <c r="D669" t="s">
        <v>6147</v>
      </c>
      <c r="E669">
        <v>6</v>
      </c>
      <c r="F669" t="str">
        <f>VLOOKUP(Table1[[#This Row],[Customer ID]],Table2[#All],2,FALSE)</f>
        <v>Nissie Rudland</v>
      </c>
      <c r="G669" t="str">
        <f>VLOOKUP(Table1[[#This Row],[Customer ID]],Table2[#All],3,FALSE)</f>
        <v>nrudlandij@blogs.com</v>
      </c>
      <c r="H669" t="str">
        <f>VLOOKUP(Table1[[#This Row],[Customer ID]],Table2[#All],4,FALSE)</f>
        <v>+353 (445) 224-6111</v>
      </c>
      <c r="I669" t="str">
        <f>VLOOKUP(Table1[[#This Row],[Customer ID]],Table2[#All],6,FALSE)</f>
        <v>Gorey</v>
      </c>
      <c r="J669" s="1" t="str">
        <f>VLOOKUP(Table1[[#This Row],[Customer ID]],Table2[#All],7,FALSE)</f>
        <v>Ireland</v>
      </c>
      <c r="K669" s="1" t="str">
        <f>VLOOKUP(Table1[[#This Row],[Customer ID]],Table2[#All],9,FALSE)</f>
        <v>No</v>
      </c>
      <c r="L669" t="str">
        <f>VLOOKUP(Table1[[#This Row],[Product ID]],Table3[#All],2,FALSE)</f>
        <v>Ara</v>
      </c>
      <c r="M669" t="str">
        <f>VLOOKUP(Table1[[#This Row],[Product ID]],Table3[#All],3,FALSE)</f>
        <v>D</v>
      </c>
      <c r="N669">
        <f>VLOOKUP(Table1[[#This Row],[Product ID]],Table3[#All],4,FALSE)</f>
        <v>1</v>
      </c>
      <c r="O669">
        <f>VLOOKUP(Table1[[#This Row],[Product ID]],Table3[#All],5,FALSE)</f>
        <v>9.9499999999999993</v>
      </c>
      <c r="P669">
        <f>Table1[[#This Row],[Quantity]]*Table1[[#This Row],[Unit Price]]</f>
        <v>59.699999999999996</v>
      </c>
    </row>
    <row r="670" spans="1:16" x14ac:dyDescent="0.3">
      <c r="A670" t="s">
        <v>4262</v>
      </c>
      <c r="B670" s="3">
        <v>44636</v>
      </c>
      <c r="C670" t="s">
        <v>4263</v>
      </c>
      <c r="D670" t="s">
        <v>6142</v>
      </c>
      <c r="E670">
        <v>5</v>
      </c>
      <c r="F670" t="str">
        <f>VLOOKUP(Table1[[#This Row],[Customer ID]],Table2[#All],2,FALSE)</f>
        <v>Janella Millett</v>
      </c>
      <c r="G670" t="str">
        <f>VLOOKUP(Table1[[#This Row],[Customer ID]],Table2[#All],3,FALSE)</f>
        <v>jmillettik@addtoany.com</v>
      </c>
      <c r="H670" t="str">
        <f>VLOOKUP(Table1[[#This Row],[Customer ID]],Table2[#All],4,FALSE)</f>
        <v>+1 (919) 302-3228</v>
      </c>
      <c r="I670" t="str">
        <f>VLOOKUP(Table1[[#This Row],[Customer ID]],Table2[#All],6,FALSE)</f>
        <v>Durham</v>
      </c>
      <c r="J670" s="1" t="str">
        <f>VLOOKUP(Table1[[#This Row],[Customer ID]],Table2[#All],7,FALSE)</f>
        <v>United States</v>
      </c>
      <c r="K670" s="1" t="str">
        <f>VLOOKUP(Table1[[#This Row],[Customer ID]],Table2[#All],9,FALSE)</f>
        <v>Yes</v>
      </c>
      <c r="L670" t="str">
        <f>VLOOKUP(Table1[[#This Row],[Product ID]],Table3[#All],2,FALSE)</f>
        <v>Rob</v>
      </c>
      <c r="M670" t="str">
        <f>VLOOKUP(Table1[[#This Row],[Product ID]],Table3[#All],3,FALSE)</f>
        <v>L</v>
      </c>
      <c r="N670">
        <f>VLOOKUP(Table1[[#This Row],[Product ID]],Table3[#All],4,FALSE)</f>
        <v>2.5</v>
      </c>
      <c r="O670">
        <f>VLOOKUP(Table1[[#This Row],[Product ID]],Table3[#All],5,FALSE)</f>
        <v>27.484999999999996</v>
      </c>
      <c r="P670">
        <f>Table1[[#This Row],[Quantity]]*Table1[[#This Row],[Unit Price]]</f>
        <v>137.42499999999998</v>
      </c>
    </row>
    <row r="671" spans="1:16" x14ac:dyDescent="0.3">
      <c r="A671" t="s">
        <v>4268</v>
      </c>
      <c r="B671" s="3">
        <v>44551</v>
      </c>
      <c r="C671" t="s">
        <v>4269</v>
      </c>
      <c r="D671" t="s">
        <v>6181</v>
      </c>
      <c r="E671">
        <v>2</v>
      </c>
      <c r="F671" t="str">
        <f>VLOOKUP(Table1[[#This Row],[Customer ID]],Table2[#All],2,FALSE)</f>
        <v>Ferdie Tourry</v>
      </c>
      <c r="G671" t="str">
        <f>VLOOKUP(Table1[[#This Row],[Customer ID]],Table2[#All],3,FALSE)</f>
        <v>ftourryil@google.de</v>
      </c>
      <c r="H671" t="str">
        <f>VLOOKUP(Table1[[#This Row],[Customer ID]],Table2[#All],4,FALSE)</f>
        <v>+1 (843) 243-1686</v>
      </c>
      <c r="I671" t="str">
        <f>VLOOKUP(Table1[[#This Row],[Customer ID]],Table2[#All],6,FALSE)</f>
        <v>Florence</v>
      </c>
      <c r="J671" s="1" t="str">
        <f>VLOOKUP(Table1[[#This Row],[Customer ID]],Table2[#All],7,FALSE)</f>
        <v>United States</v>
      </c>
      <c r="K671" s="1" t="str">
        <f>VLOOKUP(Table1[[#This Row],[Customer ID]],Table2[#All],9,FALSE)</f>
        <v>No</v>
      </c>
      <c r="L671" t="str">
        <f>VLOOKUP(Table1[[#This Row],[Product ID]],Table3[#All],2,FALSE)</f>
        <v>Lib</v>
      </c>
      <c r="M671" t="str">
        <f>VLOOKUP(Table1[[#This Row],[Product ID]],Table3[#All],3,FALSE)</f>
        <v>M</v>
      </c>
      <c r="N671">
        <f>VLOOKUP(Table1[[#This Row],[Product ID]],Table3[#All],4,FALSE)</f>
        <v>2.5</v>
      </c>
      <c r="O671">
        <f>VLOOKUP(Table1[[#This Row],[Product ID]],Table3[#All],5,FALSE)</f>
        <v>33.464999999999996</v>
      </c>
      <c r="P671">
        <f>Table1[[#This Row],[Quantity]]*Table1[[#This Row],[Unit Price]]</f>
        <v>66.929999999999993</v>
      </c>
    </row>
    <row r="672" spans="1:16" x14ac:dyDescent="0.3">
      <c r="A672" t="s">
        <v>4274</v>
      </c>
      <c r="B672" s="3">
        <v>43606</v>
      </c>
      <c r="C672" t="s">
        <v>4275</v>
      </c>
      <c r="D672" t="s">
        <v>6159</v>
      </c>
      <c r="E672">
        <v>3</v>
      </c>
      <c r="F672" t="str">
        <f>VLOOKUP(Table1[[#This Row],[Customer ID]],Table2[#All],2,FALSE)</f>
        <v>Cecil Weatherall</v>
      </c>
      <c r="G672" t="str">
        <f>VLOOKUP(Table1[[#This Row],[Customer ID]],Table2[#All],3,FALSE)</f>
        <v>cweatherallim@toplist.cz</v>
      </c>
      <c r="H672" t="str">
        <f>VLOOKUP(Table1[[#This Row],[Customer ID]],Table2[#All],4,FALSE)</f>
        <v>+1 (315) 335-0182</v>
      </c>
      <c r="I672" t="str">
        <f>VLOOKUP(Table1[[#This Row],[Customer ID]],Table2[#All],6,FALSE)</f>
        <v>Syracuse</v>
      </c>
      <c r="J672" s="1" t="str">
        <f>VLOOKUP(Table1[[#This Row],[Customer ID]],Table2[#All],7,FALSE)</f>
        <v>United States</v>
      </c>
      <c r="K672" s="1" t="str">
        <f>VLOOKUP(Table1[[#This Row],[Customer ID]],Table2[#All],9,FALSE)</f>
        <v>Yes</v>
      </c>
      <c r="L672" t="str">
        <f>VLOOKUP(Table1[[#This Row],[Product ID]],Table3[#All],2,FALSE)</f>
        <v>Lib</v>
      </c>
      <c r="M672" t="str">
        <f>VLOOKUP(Table1[[#This Row],[Product ID]],Table3[#All],3,FALSE)</f>
        <v>M</v>
      </c>
      <c r="N672">
        <f>VLOOKUP(Table1[[#This Row],[Product ID]],Table3[#All],4,FALSE)</f>
        <v>0.2</v>
      </c>
      <c r="O672">
        <f>VLOOKUP(Table1[[#This Row],[Product ID]],Table3[#All],5,FALSE)</f>
        <v>4.3650000000000002</v>
      </c>
      <c r="P672">
        <f>Table1[[#This Row],[Quantity]]*Table1[[#This Row],[Unit Price]]</f>
        <v>13.095000000000001</v>
      </c>
    </row>
    <row r="673" spans="1:16" x14ac:dyDescent="0.3">
      <c r="A673" t="s">
        <v>4280</v>
      </c>
      <c r="B673" s="3">
        <v>44495</v>
      </c>
      <c r="C673" t="s">
        <v>4281</v>
      </c>
      <c r="D673" t="s">
        <v>6179</v>
      </c>
      <c r="E673">
        <v>5</v>
      </c>
      <c r="F673" t="str">
        <f>VLOOKUP(Table1[[#This Row],[Customer ID]],Table2[#All],2,FALSE)</f>
        <v>Gale Heindrick</v>
      </c>
      <c r="G673" t="str">
        <f>VLOOKUP(Table1[[#This Row],[Customer ID]],Table2[#All],3,FALSE)</f>
        <v>gheindrickin@usda.gov</v>
      </c>
      <c r="H673" t="str">
        <f>VLOOKUP(Table1[[#This Row],[Customer ID]],Table2[#All],4,FALSE)</f>
        <v>+1 (229) 111-7292</v>
      </c>
      <c r="I673" t="str">
        <f>VLOOKUP(Table1[[#This Row],[Customer ID]],Table2[#All],6,FALSE)</f>
        <v>Lawrenceville</v>
      </c>
      <c r="J673" s="1" t="str">
        <f>VLOOKUP(Table1[[#This Row],[Customer ID]],Table2[#All],7,FALSE)</f>
        <v>United States</v>
      </c>
      <c r="K673" s="1" t="str">
        <f>VLOOKUP(Table1[[#This Row],[Customer ID]],Table2[#All],9,FALSE)</f>
        <v>No</v>
      </c>
      <c r="L673" t="str">
        <f>VLOOKUP(Table1[[#This Row],[Product ID]],Table3[#All],2,FALSE)</f>
        <v>Rob</v>
      </c>
      <c r="M673" t="str">
        <f>VLOOKUP(Table1[[#This Row],[Product ID]],Table3[#All],3,FALSE)</f>
        <v>L</v>
      </c>
      <c r="N673">
        <f>VLOOKUP(Table1[[#This Row],[Product ID]],Table3[#All],4,FALSE)</f>
        <v>1</v>
      </c>
      <c r="O673">
        <f>VLOOKUP(Table1[[#This Row],[Product ID]],Table3[#All],5,FALSE)</f>
        <v>11.95</v>
      </c>
      <c r="P673">
        <f>Table1[[#This Row],[Quantity]]*Table1[[#This Row],[Unit Price]]</f>
        <v>59.75</v>
      </c>
    </row>
    <row r="674" spans="1:16" x14ac:dyDescent="0.3">
      <c r="A674" t="s">
        <v>4286</v>
      </c>
      <c r="B674" s="3">
        <v>43916</v>
      </c>
      <c r="C674" t="s">
        <v>4287</v>
      </c>
      <c r="D674" t="s">
        <v>6160</v>
      </c>
      <c r="E674">
        <v>5</v>
      </c>
      <c r="F674" t="str">
        <f>VLOOKUP(Table1[[#This Row],[Customer ID]],Table2[#All],2,FALSE)</f>
        <v>Layne Imason</v>
      </c>
      <c r="G674" t="str">
        <f>VLOOKUP(Table1[[#This Row],[Customer ID]],Table2[#All],3,FALSE)</f>
        <v>limasonio@discuz.net</v>
      </c>
      <c r="H674">
        <f>VLOOKUP(Table1[[#This Row],[Customer ID]],Table2[#All],4,FALSE)</f>
        <v>0</v>
      </c>
      <c r="I674" t="str">
        <f>VLOOKUP(Table1[[#This Row],[Customer ID]],Table2[#All],6,FALSE)</f>
        <v>Houston</v>
      </c>
      <c r="J674" s="1" t="str">
        <f>VLOOKUP(Table1[[#This Row],[Customer ID]],Table2[#All],7,FALSE)</f>
        <v>United States</v>
      </c>
      <c r="K674" s="1" t="str">
        <f>VLOOKUP(Table1[[#This Row],[Customer ID]],Table2[#All],9,FALSE)</f>
        <v>Yes</v>
      </c>
      <c r="L674" t="str">
        <f>VLOOKUP(Table1[[#This Row],[Product ID]],Table3[#All],2,FALSE)</f>
        <v>Lib</v>
      </c>
      <c r="M674" t="str">
        <f>VLOOKUP(Table1[[#This Row],[Product ID]],Table3[#All],3,FALSE)</f>
        <v>M</v>
      </c>
      <c r="N674">
        <f>VLOOKUP(Table1[[#This Row],[Product ID]],Table3[#All],4,FALSE)</f>
        <v>0.5</v>
      </c>
      <c r="O674">
        <f>VLOOKUP(Table1[[#This Row],[Product ID]],Table3[#All],5,FALSE)</f>
        <v>8.73</v>
      </c>
      <c r="P674">
        <f>Table1[[#This Row],[Quantity]]*Table1[[#This Row],[Unit Price]]</f>
        <v>43.650000000000006</v>
      </c>
    </row>
    <row r="675" spans="1:16" x14ac:dyDescent="0.3">
      <c r="A675" t="s">
        <v>4291</v>
      </c>
      <c r="B675" s="3">
        <v>44118</v>
      </c>
      <c r="C675" t="s">
        <v>4292</v>
      </c>
      <c r="D675" t="s">
        <v>6141</v>
      </c>
      <c r="E675">
        <v>6</v>
      </c>
      <c r="F675" t="str">
        <f>VLOOKUP(Table1[[#This Row],[Customer ID]],Table2[#All],2,FALSE)</f>
        <v>Hazel Saill</v>
      </c>
      <c r="G675" t="str">
        <f>VLOOKUP(Table1[[#This Row],[Customer ID]],Table2[#All],3,FALSE)</f>
        <v>hsaillip@odnoklassniki.ru</v>
      </c>
      <c r="H675" t="str">
        <f>VLOOKUP(Table1[[#This Row],[Customer ID]],Table2[#All],4,FALSE)</f>
        <v>+1 (913) 968-8024</v>
      </c>
      <c r="I675" t="str">
        <f>VLOOKUP(Table1[[#This Row],[Customer ID]],Table2[#All],6,FALSE)</f>
        <v>Kansas City</v>
      </c>
      <c r="J675" s="1" t="str">
        <f>VLOOKUP(Table1[[#This Row],[Customer ID]],Table2[#All],7,FALSE)</f>
        <v>United States</v>
      </c>
      <c r="K675" s="1" t="str">
        <f>VLOOKUP(Table1[[#This Row],[Customer ID]],Table2[#All],9,FALSE)</f>
        <v>Yes</v>
      </c>
      <c r="L675" t="str">
        <f>VLOOKUP(Table1[[#This Row],[Product ID]],Table3[#All],2,FALSE)</f>
        <v>Exc</v>
      </c>
      <c r="M675" t="str">
        <f>VLOOKUP(Table1[[#This Row],[Product ID]],Table3[#All],3,FALSE)</f>
        <v>M</v>
      </c>
      <c r="N675">
        <f>VLOOKUP(Table1[[#This Row],[Product ID]],Table3[#All],4,FALSE)</f>
        <v>1</v>
      </c>
      <c r="O675">
        <f>VLOOKUP(Table1[[#This Row],[Product ID]],Table3[#All],5,FALSE)</f>
        <v>13.75</v>
      </c>
      <c r="P675">
        <f>Table1[[#This Row],[Quantity]]*Table1[[#This Row],[Unit Price]]</f>
        <v>82.5</v>
      </c>
    </row>
    <row r="676" spans="1:16" x14ac:dyDescent="0.3">
      <c r="A676" t="s">
        <v>4297</v>
      </c>
      <c r="B676" s="3">
        <v>44543</v>
      </c>
      <c r="C676" t="s">
        <v>4298</v>
      </c>
      <c r="D676" t="s">
        <v>6182</v>
      </c>
      <c r="E676">
        <v>6</v>
      </c>
      <c r="F676" t="str">
        <f>VLOOKUP(Table1[[#This Row],[Customer ID]],Table2[#All],2,FALSE)</f>
        <v>Hermann Larvor</v>
      </c>
      <c r="G676" t="str">
        <f>VLOOKUP(Table1[[#This Row],[Customer ID]],Table2[#All],3,FALSE)</f>
        <v>hlarvoriq@last.fm</v>
      </c>
      <c r="H676" t="str">
        <f>VLOOKUP(Table1[[#This Row],[Customer ID]],Table2[#All],4,FALSE)</f>
        <v>+1 (941) 779-2195</v>
      </c>
      <c r="I676" t="str">
        <f>VLOOKUP(Table1[[#This Row],[Customer ID]],Table2[#All],6,FALSE)</f>
        <v>Bradenton</v>
      </c>
      <c r="J676" s="1" t="str">
        <f>VLOOKUP(Table1[[#This Row],[Customer ID]],Table2[#All],7,FALSE)</f>
        <v>United States</v>
      </c>
      <c r="K676" s="1" t="str">
        <f>VLOOKUP(Table1[[#This Row],[Customer ID]],Table2[#All],9,FALSE)</f>
        <v>Yes</v>
      </c>
      <c r="L676" t="str">
        <f>VLOOKUP(Table1[[#This Row],[Product ID]],Table3[#All],2,FALSE)</f>
        <v>Ara</v>
      </c>
      <c r="M676" t="str">
        <f>VLOOKUP(Table1[[#This Row],[Product ID]],Table3[#All],3,FALSE)</f>
        <v>L</v>
      </c>
      <c r="N676">
        <f>VLOOKUP(Table1[[#This Row],[Product ID]],Table3[#All],4,FALSE)</f>
        <v>2.5</v>
      </c>
      <c r="O676">
        <f>VLOOKUP(Table1[[#This Row],[Product ID]],Table3[#All],5,FALSE)</f>
        <v>29.784999999999997</v>
      </c>
      <c r="P676">
        <f>Table1[[#This Row],[Quantity]]*Table1[[#This Row],[Unit Price]]</f>
        <v>178.70999999999998</v>
      </c>
    </row>
    <row r="677" spans="1:16" x14ac:dyDescent="0.3">
      <c r="A677" t="s">
        <v>4303</v>
      </c>
      <c r="B677" s="3">
        <v>44263</v>
      </c>
      <c r="C677" t="s">
        <v>4304</v>
      </c>
      <c r="D677" t="s">
        <v>6165</v>
      </c>
      <c r="E677">
        <v>4</v>
      </c>
      <c r="F677" t="str">
        <f>VLOOKUP(Table1[[#This Row],[Customer ID]],Table2[#All],2,FALSE)</f>
        <v>Terri Lyford</v>
      </c>
      <c r="G677">
        <f>VLOOKUP(Table1[[#This Row],[Customer ID]],Table2[#All],3,FALSE)</f>
        <v>0</v>
      </c>
      <c r="H677" t="str">
        <f>VLOOKUP(Table1[[#This Row],[Customer ID]],Table2[#All],4,FALSE)</f>
        <v>+1 (610) 942-2790</v>
      </c>
      <c r="I677" t="str">
        <f>VLOOKUP(Table1[[#This Row],[Customer ID]],Table2[#All],6,FALSE)</f>
        <v>Allentown</v>
      </c>
      <c r="J677" s="1" t="str">
        <f>VLOOKUP(Table1[[#This Row],[Customer ID]],Table2[#All],7,FALSE)</f>
        <v>United States</v>
      </c>
      <c r="K677" s="1" t="str">
        <f>VLOOKUP(Table1[[#This Row],[Customer ID]],Table2[#All],9,FALSE)</f>
        <v>Yes</v>
      </c>
      <c r="L677" t="str">
        <f>VLOOKUP(Table1[[#This Row],[Product ID]],Table3[#All],2,FALSE)</f>
        <v>Lib</v>
      </c>
      <c r="M677" t="str">
        <f>VLOOKUP(Table1[[#This Row],[Product ID]],Table3[#All],3,FALSE)</f>
        <v>D</v>
      </c>
      <c r="N677">
        <f>VLOOKUP(Table1[[#This Row],[Product ID]],Table3[#All],4,FALSE)</f>
        <v>2.5</v>
      </c>
      <c r="O677">
        <f>VLOOKUP(Table1[[#This Row],[Product ID]],Table3[#All],5,FALSE)</f>
        <v>29.784999999999997</v>
      </c>
      <c r="P677">
        <f>Table1[[#This Row],[Quantity]]*Table1[[#This Row],[Unit Price]]</f>
        <v>119.13999999999999</v>
      </c>
    </row>
    <row r="678" spans="1:16" x14ac:dyDescent="0.3">
      <c r="A678" t="s">
        <v>4308</v>
      </c>
      <c r="B678" s="3">
        <v>44217</v>
      </c>
      <c r="C678" t="s">
        <v>4309</v>
      </c>
      <c r="D678" t="s">
        <v>6161</v>
      </c>
      <c r="E678">
        <v>5</v>
      </c>
      <c r="F678" t="str">
        <f>VLOOKUP(Table1[[#This Row],[Customer ID]],Table2[#All],2,FALSE)</f>
        <v>Gabey Cogan</v>
      </c>
      <c r="G678">
        <f>VLOOKUP(Table1[[#This Row],[Customer ID]],Table2[#All],3,FALSE)</f>
        <v>0</v>
      </c>
      <c r="H678" t="str">
        <f>VLOOKUP(Table1[[#This Row],[Customer ID]],Table2[#All],4,FALSE)</f>
        <v>+1 (757) 101-9459</v>
      </c>
      <c r="I678" t="str">
        <f>VLOOKUP(Table1[[#This Row],[Customer ID]],Table2[#All],6,FALSE)</f>
        <v>Hampton</v>
      </c>
      <c r="J678" s="1" t="str">
        <f>VLOOKUP(Table1[[#This Row],[Customer ID]],Table2[#All],7,FALSE)</f>
        <v>United States</v>
      </c>
      <c r="K678" s="1" t="str">
        <f>VLOOKUP(Table1[[#This Row],[Customer ID]],Table2[#All],9,FALSE)</f>
        <v>No</v>
      </c>
      <c r="L678" t="str">
        <f>VLOOKUP(Table1[[#This Row],[Product ID]],Table3[#All],2,FALSE)</f>
        <v>Lib</v>
      </c>
      <c r="M678" t="str">
        <f>VLOOKUP(Table1[[#This Row],[Product ID]],Table3[#All],3,FALSE)</f>
        <v>L</v>
      </c>
      <c r="N678">
        <f>VLOOKUP(Table1[[#This Row],[Product ID]],Table3[#All],4,FALSE)</f>
        <v>0.5</v>
      </c>
      <c r="O678">
        <f>VLOOKUP(Table1[[#This Row],[Product ID]],Table3[#All],5,FALSE)</f>
        <v>9.51</v>
      </c>
      <c r="P678">
        <f>Table1[[#This Row],[Quantity]]*Table1[[#This Row],[Unit Price]]</f>
        <v>47.55</v>
      </c>
    </row>
    <row r="679" spans="1:16" x14ac:dyDescent="0.3">
      <c r="A679" t="s">
        <v>4313</v>
      </c>
      <c r="B679" s="3">
        <v>44206</v>
      </c>
      <c r="C679" t="s">
        <v>4314</v>
      </c>
      <c r="D679" t="s">
        <v>6160</v>
      </c>
      <c r="E679">
        <v>5</v>
      </c>
      <c r="F679" t="str">
        <f>VLOOKUP(Table1[[#This Row],[Customer ID]],Table2[#All],2,FALSE)</f>
        <v>Charin Penwarden</v>
      </c>
      <c r="G679" t="str">
        <f>VLOOKUP(Table1[[#This Row],[Customer ID]],Table2[#All],3,FALSE)</f>
        <v>cpenwardenit@mlb.com</v>
      </c>
      <c r="H679" t="str">
        <f>VLOOKUP(Table1[[#This Row],[Customer ID]],Table2[#All],4,FALSE)</f>
        <v>+353 (765) 345-5590</v>
      </c>
      <c r="I679" t="str">
        <f>VLOOKUP(Table1[[#This Row],[Customer ID]],Table2[#All],6,FALSE)</f>
        <v>Whitegate</v>
      </c>
      <c r="J679" s="1" t="str">
        <f>VLOOKUP(Table1[[#This Row],[Customer ID]],Table2[#All],7,FALSE)</f>
        <v>Ireland</v>
      </c>
      <c r="K679" s="1" t="str">
        <f>VLOOKUP(Table1[[#This Row],[Customer ID]],Table2[#All],9,FALSE)</f>
        <v>No</v>
      </c>
      <c r="L679" t="str">
        <f>VLOOKUP(Table1[[#This Row],[Product ID]],Table3[#All],2,FALSE)</f>
        <v>Lib</v>
      </c>
      <c r="M679" t="str">
        <f>VLOOKUP(Table1[[#This Row],[Product ID]],Table3[#All],3,FALSE)</f>
        <v>M</v>
      </c>
      <c r="N679">
        <f>VLOOKUP(Table1[[#This Row],[Product ID]],Table3[#All],4,FALSE)</f>
        <v>0.5</v>
      </c>
      <c r="O679">
        <f>VLOOKUP(Table1[[#This Row],[Product ID]],Table3[#All],5,FALSE)</f>
        <v>8.73</v>
      </c>
      <c r="P679">
        <f>Table1[[#This Row],[Quantity]]*Table1[[#This Row],[Unit Price]]</f>
        <v>43.650000000000006</v>
      </c>
    </row>
    <row r="680" spans="1:16" x14ac:dyDescent="0.3">
      <c r="A680" t="s">
        <v>4319</v>
      </c>
      <c r="B680" s="3">
        <v>44281</v>
      </c>
      <c r="C680" t="s">
        <v>4320</v>
      </c>
      <c r="D680" t="s">
        <v>6182</v>
      </c>
      <c r="E680">
        <v>6</v>
      </c>
      <c r="F680" t="str">
        <f>VLOOKUP(Table1[[#This Row],[Customer ID]],Table2[#All],2,FALSE)</f>
        <v>Milty Middis</v>
      </c>
      <c r="G680" t="str">
        <f>VLOOKUP(Table1[[#This Row],[Customer ID]],Table2[#All],3,FALSE)</f>
        <v>mmiddisiu@dmoz.org</v>
      </c>
      <c r="H680" t="str">
        <f>VLOOKUP(Table1[[#This Row],[Customer ID]],Table2[#All],4,FALSE)</f>
        <v>+1 (316) 736-9645</v>
      </c>
      <c r="I680" t="str">
        <f>VLOOKUP(Table1[[#This Row],[Customer ID]],Table2[#All],6,FALSE)</f>
        <v>Wichita</v>
      </c>
      <c r="J680" s="1" t="str">
        <f>VLOOKUP(Table1[[#This Row],[Customer ID]],Table2[#All],7,FALSE)</f>
        <v>United States</v>
      </c>
      <c r="K680" s="1" t="str">
        <f>VLOOKUP(Table1[[#This Row],[Customer ID]],Table2[#All],9,FALSE)</f>
        <v>Yes</v>
      </c>
      <c r="L680" t="str">
        <f>VLOOKUP(Table1[[#This Row],[Product ID]],Table3[#All],2,FALSE)</f>
        <v>Ara</v>
      </c>
      <c r="M680" t="str">
        <f>VLOOKUP(Table1[[#This Row],[Product ID]],Table3[#All],3,FALSE)</f>
        <v>L</v>
      </c>
      <c r="N680">
        <f>VLOOKUP(Table1[[#This Row],[Product ID]],Table3[#All],4,FALSE)</f>
        <v>2.5</v>
      </c>
      <c r="O680">
        <f>VLOOKUP(Table1[[#This Row],[Product ID]],Table3[#All],5,FALSE)</f>
        <v>29.784999999999997</v>
      </c>
      <c r="P680">
        <f>Table1[[#This Row],[Quantity]]*Table1[[#This Row],[Unit Price]]</f>
        <v>178.70999999999998</v>
      </c>
    </row>
    <row r="681" spans="1:16" x14ac:dyDescent="0.3">
      <c r="A681" t="s">
        <v>4325</v>
      </c>
      <c r="B681" s="3">
        <v>44645</v>
      </c>
      <c r="C681" t="s">
        <v>4326</v>
      </c>
      <c r="D681" t="s">
        <v>6142</v>
      </c>
      <c r="E681">
        <v>1</v>
      </c>
      <c r="F681" t="str">
        <f>VLOOKUP(Table1[[#This Row],[Customer ID]],Table2[#All],2,FALSE)</f>
        <v>Adrianne Vairow</v>
      </c>
      <c r="G681" t="str">
        <f>VLOOKUP(Table1[[#This Row],[Customer ID]],Table2[#All],3,FALSE)</f>
        <v>avairowiv@studiopress.com</v>
      </c>
      <c r="H681" t="str">
        <f>VLOOKUP(Table1[[#This Row],[Customer ID]],Table2[#All],4,FALSE)</f>
        <v>+44 (236) 517-2586</v>
      </c>
      <c r="I681" t="str">
        <f>VLOOKUP(Table1[[#This Row],[Customer ID]],Table2[#All],6,FALSE)</f>
        <v>Thorpe</v>
      </c>
      <c r="J681" s="1" t="str">
        <f>VLOOKUP(Table1[[#This Row],[Customer ID]],Table2[#All],7,FALSE)</f>
        <v>United Kingdom</v>
      </c>
      <c r="K681" s="1" t="str">
        <f>VLOOKUP(Table1[[#This Row],[Customer ID]],Table2[#All],9,FALSE)</f>
        <v>No</v>
      </c>
      <c r="L681" t="str">
        <f>VLOOKUP(Table1[[#This Row],[Product ID]],Table3[#All],2,FALSE)</f>
        <v>Rob</v>
      </c>
      <c r="M681" t="str">
        <f>VLOOKUP(Table1[[#This Row],[Product ID]],Table3[#All],3,FALSE)</f>
        <v>L</v>
      </c>
      <c r="N681">
        <f>VLOOKUP(Table1[[#This Row],[Product ID]],Table3[#All],4,FALSE)</f>
        <v>2.5</v>
      </c>
      <c r="O681">
        <f>VLOOKUP(Table1[[#This Row],[Product ID]],Table3[#All],5,FALSE)</f>
        <v>27.484999999999996</v>
      </c>
      <c r="P681">
        <f>Table1[[#This Row],[Quantity]]*Table1[[#This Row],[Unit Price]]</f>
        <v>27.484999999999996</v>
      </c>
    </row>
    <row r="682" spans="1:16" x14ac:dyDescent="0.3">
      <c r="A682" t="s">
        <v>4331</v>
      </c>
      <c r="B682" s="3">
        <v>44399</v>
      </c>
      <c r="C682" t="s">
        <v>4332</v>
      </c>
      <c r="D682" t="s">
        <v>6155</v>
      </c>
      <c r="E682">
        <v>5</v>
      </c>
      <c r="F682" t="str">
        <f>VLOOKUP(Table1[[#This Row],[Customer ID]],Table2[#All],2,FALSE)</f>
        <v>Anjanette Goldie</v>
      </c>
      <c r="G682" t="str">
        <f>VLOOKUP(Table1[[#This Row],[Customer ID]],Table2[#All],3,FALSE)</f>
        <v>agoldieiw@goo.gl</v>
      </c>
      <c r="H682">
        <f>VLOOKUP(Table1[[#This Row],[Customer ID]],Table2[#All],4,FALSE)</f>
        <v>0</v>
      </c>
      <c r="I682" t="str">
        <f>VLOOKUP(Table1[[#This Row],[Customer ID]],Table2[#All],6,FALSE)</f>
        <v>Danbury</v>
      </c>
      <c r="J682" s="1" t="str">
        <f>VLOOKUP(Table1[[#This Row],[Customer ID]],Table2[#All],7,FALSE)</f>
        <v>United States</v>
      </c>
      <c r="K682" s="1" t="str">
        <f>VLOOKUP(Table1[[#This Row],[Customer ID]],Table2[#All],9,FALSE)</f>
        <v>No</v>
      </c>
      <c r="L682" t="str">
        <f>VLOOKUP(Table1[[#This Row],[Product ID]],Table3[#All],2,FALSE)</f>
        <v>Ara</v>
      </c>
      <c r="M682" t="str">
        <f>VLOOKUP(Table1[[#This Row],[Product ID]],Table3[#All],3,FALSE)</f>
        <v>M</v>
      </c>
      <c r="N682">
        <f>VLOOKUP(Table1[[#This Row],[Product ID]],Table3[#All],4,FALSE)</f>
        <v>1</v>
      </c>
      <c r="O682">
        <f>VLOOKUP(Table1[[#This Row],[Product ID]],Table3[#All],5,FALSE)</f>
        <v>11.25</v>
      </c>
      <c r="P682">
        <f>Table1[[#This Row],[Quantity]]*Table1[[#This Row],[Unit Price]]</f>
        <v>56.25</v>
      </c>
    </row>
    <row r="683" spans="1:16" x14ac:dyDescent="0.3">
      <c r="A683" t="s">
        <v>4336</v>
      </c>
      <c r="B683" s="3">
        <v>44080</v>
      </c>
      <c r="C683" t="s">
        <v>4337</v>
      </c>
      <c r="D683" t="s">
        <v>6145</v>
      </c>
      <c r="E683">
        <v>2</v>
      </c>
      <c r="F683" t="str">
        <f>VLOOKUP(Table1[[#This Row],[Customer ID]],Table2[#All],2,FALSE)</f>
        <v>Nicky Ayris</v>
      </c>
      <c r="G683" t="str">
        <f>VLOOKUP(Table1[[#This Row],[Customer ID]],Table2[#All],3,FALSE)</f>
        <v>nayrisix@t-online.de</v>
      </c>
      <c r="H683" t="str">
        <f>VLOOKUP(Table1[[#This Row],[Customer ID]],Table2[#All],4,FALSE)</f>
        <v>+44 (627) 552-5656</v>
      </c>
      <c r="I683" t="str">
        <f>VLOOKUP(Table1[[#This Row],[Customer ID]],Table2[#All],6,FALSE)</f>
        <v>Kinloch</v>
      </c>
      <c r="J683" s="1" t="str">
        <f>VLOOKUP(Table1[[#This Row],[Customer ID]],Table2[#All],7,FALSE)</f>
        <v>United Kingdom</v>
      </c>
      <c r="K683" s="1" t="str">
        <f>VLOOKUP(Table1[[#This Row],[Customer ID]],Table2[#All],9,FALSE)</f>
        <v>Yes</v>
      </c>
      <c r="L683" t="str">
        <f>VLOOKUP(Table1[[#This Row],[Product ID]],Table3[#All],2,FALSE)</f>
        <v>Lib</v>
      </c>
      <c r="M683" t="str">
        <f>VLOOKUP(Table1[[#This Row],[Product ID]],Table3[#All],3,FALSE)</f>
        <v>L</v>
      </c>
      <c r="N683">
        <f>VLOOKUP(Table1[[#This Row],[Product ID]],Table3[#All],4,FALSE)</f>
        <v>0.2</v>
      </c>
      <c r="O683">
        <f>VLOOKUP(Table1[[#This Row],[Product ID]],Table3[#All],5,FALSE)</f>
        <v>4.7549999999999999</v>
      </c>
      <c r="P683">
        <f>Table1[[#This Row],[Quantity]]*Table1[[#This Row],[Unit Price]]</f>
        <v>9.51</v>
      </c>
    </row>
    <row r="684" spans="1:16" x14ac:dyDescent="0.3">
      <c r="A684" t="s">
        <v>4342</v>
      </c>
      <c r="B684" s="3">
        <v>43827</v>
      </c>
      <c r="C684" t="s">
        <v>4343</v>
      </c>
      <c r="D684" t="s">
        <v>6156</v>
      </c>
      <c r="E684">
        <v>2</v>
      </c>
      <c r="F684" t="str">
        <f>VLOOKUP(Table1[[#This Row],[Customer ID]],Table2[#All],2,FALSE)</f>
        <v>Laryssa Benediktovich</v>
      </c>
      <c r="G684" t="str">
        <f>VLOOKUP(Table1[[#This Row],[Customer ID]],Table2[#All],3,FALSE)</f>
        <v>lbenediktovichiy@wunderground.com</v>
      </c>
      <c r="H684" t="str">
        <f>VLOOKUP(Table1[[#This Row],[Customer ID]],Table2[#All],4,FALSE)</f>
        <v>+1 (904) 330-1211</v>
      </c>
      <c r="I684" t="str">
        <f>VLOOKUP(Table1[[#This Row],[Customer ID]],Table2[#All],6,FALSE)</f>
        <v>Jacksonville</v>
      </c>
      <c r="J684" s="1" t="str">
        <f>VLOOKUP(Table1[[#This Row],[Customer ID]],Table2[#All],7,FALSE)</f>
        <v>United States</v>
      </c>
      <c r="K684" s="1" t="str">
        <f>VLOOKUP(Table1[[#This Row],[Customer ID]],Table2[#All],9,FALSE)</f>
        <v>Yes</v>
      </c>
      <c r="L684" t="str">
        <f>VLOOKUP(Table1[[#This Row],[Product ID]],Table3[#All],2,FALSE)</f>
        <v>Exc</v>
      </c>
      <c r="M684" t="str">
        <f>VLOOKUP(Table1[[#This Row],[Product ID]],Table3[#All],3,FALSE)</f>
        <v>M</v>
      </c>
      <c r="N684">
        <f>VLOOKUP(Table1[[#This Row],[Product ID]],Table3[#All],4,FALSE)</f>
        <v>0.2</v>
      </c>
      <c r="O684">
        <f>VLOOKUP(Table1[[#This Row],[Product ID]],Table3[#All],5,FALSE)</f>
        <v>4.125</v>
      </c>
      <c r="P684">
        <f>Table1[[#This Row],[Quantity]]*Table1[[#This Row],[Unit Price]]</f>
        <v>8.25</v>
      </c>
    </row>
    <row r="685" spans="1:16" x14ac:dyDescent="0.3">
      <c r="A685" t="s">
        <v>4348</v>
      </c>
      <c r="B685" s="3">
        <v>43941</v>
      </c>
      <c r="C685" t="s">
        <v>4349</v>
      </c>
      <c r="D685" t="s">
        <v>6169</v>
      </c>
      <c r="E685">
        <v>6</v>
      </c>
      <c r="F685" t="str">
        <f>VLOOKUP(Table1[[#This Row],[Customer ID]],Table2[#All],2,FALSE)</f>
        <v>Theo Jacobovitz</v>
      </c>
      <c r="G685" t="str">
        <f>VLOOKUP(Table1[[#This Row],[Customer ID]],Table2[#All],3,FALSE)</f>
        <v>tjacobovitziz@cbc.ca</v>
      </c>
      <c r="H685" t="str">
        <f>VLOOKUP(Table1[[#This Row],[Customer ID]],Table2[#All],4,FALSE)</f>
        <v>+1 (713) 642-2082</v>
      </c>
      <c r="I685" t="str">
        <f>VLOOKUP(Table1[[#This Row],[Customer ID]],Table2[#All],6,FALSE)</f>
        <v>Houston</v>
      </c>
      <c r="J685" s="1" t="str">
        <f>VLOOKUP(Table1[[#This Row],[Customer ID]],Table2[#All],7,FALSE)</f>
        <v>United States</v>
      </c>
      <c r="K685" s="1" t="str">
        <f>VLOOKUP(Table1[[#This Row],[Customer ID]],Table2[#All],9,FALSE)</f>
        <v>No</v>
      </c>
      <c r="L685" t="str">
        <f>VLOOKUP(Table1[[#This Row],[Product ID]],Table3[#All],2,FALSE)</f>
        <v>Lib</v>
      </c>
      <c r="M685" t="str">
        <f>VLOOKUP(Table1[[#This Row],[Product ID]],Table3[#All],3,FALSE)</f>
        <v>D</v>
      </c>
      <c r="N685">
        <f>VLOOKUP(Table1[[#This Row],[Product ID]],Table3[#All],4,FALSE)</f>
        <v>0.5</v>
      </c>
      <c r="O685">
        <f>VLOOKUP(Table1[[#This Row],[Product ID]],Table3[#All],5,FALSE)</f>
        <v>7.77</v>
      </c>
      <c r="P685">
        <f>Table1[[#This Row],[Quantity]]*Table1[[#This Row],[Unit Price]]</f>
        <v>46.62</v>
      </c>
    </row>
    <row r="686" spans="1:16" x14ac:dyDescent="0.3">
      <c r="A686" t="s">
        <v>4354</v>
      </c>
      <c r="B686" s="3">
        <v>43517</v>
      </c>
      <c r="C686" t="s">
        <v>4355</v>
      </c>
      <c r="D686" t="s">
        <v>6179</v>
      </c>
      <c r="E686">
        <v>6</v>
      </c>
      <c r="F686" t="str">
        <f>VLOOKUP(Table1[[#This Row],[Customer ID]],Table2[#All],2,FALSE)</f>
        <v>Becca Ableson</v>
      </c>
      <c r="G686">
        <f>VLOOKUP(Table1[[#This Row],[Customer ID]],Table2[#All],3,FALSE)</f>
        <v>0</v>
      </c>
      <c r="H686" t="str">
        <f>VLOOKUP(Table1[[#This Row],[Customer ID]],Table2[#All],4,FALSE)</f>
        <v>+1 (971) 254-5295</v>
      </c>
      <c r="I686" t="str">
        <f>VLOOKUP(Table1[[#This Row],[Customer ID]],Table2[#All],6,FALSE)</f>
        <v>Portland</v>
      </c>
      <c r="J686" s="1" t="str">
        <f>VLOOKUP(Table1[[#This Row],[Customer ID]],Table2[#All],7,FALSE)</f>
        <v>United States</v>
      </c>
      <c r="K686" s="1" t="str">
        <f>VLOOKUP(Table1[[#This Row],[Customer ID]],Table2[#All],9,FALSE)</f>
        <v>No</v>
      </c>
      <c r="L686" t="str">
        <f>VLOOKUP(Table1[[#This Row],[Product ID]],Table3[#All],2,FALSE)</f>
        <v>Rob</v>
      </c>
      <c r="M686" t="str">
        <f>VLOOKUP(Table1[[#This Row],[Product ID]],Table3[#All],3,FALSE)</f>
        <v>L</v>
      </c>
      <c r="N686">
        <f>VLOOKUP(Table1[[#This Row],[Product ID]],Table3[#All],4,FALSE)</f>
        <v>1</v>
      </c>
      <c r="O686">
        <f>VLOOKUP(Table1[[#This Row],[Product ID]],Table3[#All],5,FALSE)</f>
        <v>11.95</v>
      </c>
      <c r="P686">
        <f>Table1[[#This Row],[Quantity]]*Table1[[#This Row],[Unit Price]]</f>
        <v>71.699999999999989</v>
      </c>
    </row>
    <row r="687" spans="1:16" x14ac:dyDescent="0.3">
      <c r="A687" t="s">
        <v>4359</v>
      </c>
      <c r="B687" s="3">
        <v>44637</v>
      </c>
      <c r="C687" t="s">
        <v>4360</v>
      </c>
      <c r="D687" t="s">
        <v>6164</v>
      </c>
      <c r="E687">
        <v>2</v>
      </c>
      <c r="F687" t="str">
        <f>VLOOKUP(Table1[[#This Row],[Customer ID]],Table2[#All],2,FALSE)</f>
        <v>Jeno Druitt</v>
      </c>
      <c r="G687" t="str">
        <f>VLOOKUP(Table1[[#This Row],[Customer ID]],Table2[#All],3,FALSE)</f>
        <v>jdruittj1@feedburner.com</v>
      </c>
      <c r="H687" t="str">
        <f>VLOOKUP(Table1[[#This Row],[Customer ID]],Table2[#All],4,FALSE)</f>
        <v>+1 (650) 693-6904</v>
      </c>
      <c r="I687" t="str">
        <f>VLOOKUP(Table1[[#This Row],[Customer ID]],Table2[#All],6,FALSE)</f>
        <v>Pasadena</v>
      </c>
      <c r="J687" s="1" t="str">
        <f>VLOOKUP(Table1[[#This Row],[Customer ID]],Table2[#All],7,FALSE)</f>
        <v>United States</v>
      </c>
      <c r="K687" s="1" t="str">
        <f>VLOOKUP(Table1[[#This Row],[Customer ID]],Table2[#All],9,FALSE)</f>
        <v>Yes</v>
      </c>
      <c r="L687" t="str">
        <f>VLOOKUP(Table1[[#This Row],[Product ID]],Table3[#All],2,FALSE)</f>
        <v>Lib</v>
      </c>
      <c r="M687" t="str">
        <f>VLOOKUP(Table1[[#This Row],[Product ID]],Table3[#All],3,FALSE)</f>
        <v>L</v>
      </c>
      <c r="N687">
        <f>VLOOKUP(Table1[[#This Row],[Product ID]],Table3[#All],4,FALSE)</f>
        <v>2.5</v>
      </c>
      <c r="O687">
        <f>VLOOKUP(Table1[[#This Row],[Product ID]],Table3[#All],5,FALSE)</f>
        <v>36.454999999999998</v>
      </c>
      <c r="P687">
        <f>Table1[[#This Row],[Quantity]]*Table1[[#This Row],[Unit Price]]</f>
        <v>72.91</v>
      </c>
    </row>
    <row r="688" spans="1:16" x14ac:dyDescent="0.3">
      <c r="A688" t="s">
        <v>4365</v>
      </c>
      <c r="B688" s="3">
        <v>44330</v>
      </c>
      <c r="C688" t="s">
        <v>4366</v>
      </c>
      <c r="D688" t="s">
        <v>6163</v>
      </c>
      <c r="E688">
        <v>3</v>
      </c>
      <c r="F688" t="str">
        <f>VLOOKUP(Table1[[#This Row],[Customer ID]],Table2[#All],2,FALSE)</f>
        <v>Deonne Shortall</v>
      </c>
      <c r="G688" t="str">
        <f>VLOOKUP(Table1[[#This Row],[Customer ID]],Table2[#All],3,FALSE)</f>
        <v>dshortallj2@wikipedia.org</v>
      </c>
      <c r="H688" t="str">
        <f>VLOOKUP(Table1[[#This Row],[Customer ID]],Table2[#All],4,FALSE)</f>
        <v>+1 (714) 917-8665</v>
      </c>
      <c r="I688" t="str">
        <f>VLOOKUP(Table1[[#This Row],[Customer ID]],Table2[#All],6,FALSE)</f>
        <v>Santa Ana</v>
      </c>
      <c r="J688" s="1" t="str">
        <f>VLOOKUP(Table1[[#This Row],[Customer ID]],Table2[#All],7,FALSE)</f>
        <v>United States</v>
      </c>
      <c r="K688" s="1" t="str">
        <f>VLOOKUP(Table1[[#This Row],[Customer ID]],Table2[#All],9,FALSE)</f>
        <v>Yes</v>
      </c>
      <c r="L688" t="str">
        <f>VLOOKUP(Table1[[#This Row],[Product ID]],Table3[#All],2,FALSE)</f>
        <v>Rob</v>
      </c>
      <c r="M688" t="str">
        <f>VLOOKUP(Table1[[#This Row],[Product ID]],Table3[#All],3,FALSE)</f>
        <v>D</v>
      </c>
      <c r="N688">
        <f>VLOOKUP(Table1[[#This Row],[Product ID]],Table3[#All],4,FALSE)</f>
        <v>0.2</v>
      </c>
      <c r="O688">
        <f>VLOOKUP(Table1[[#This Row],[Product ID]],Table3[#All],5,FALSE)</f>
        <v>2.6849999999999996</v>
      </c>
      <c r="P688">
        <f>Table1[[#This Row],[Quantity]]*Table1[[#This Row],[Unit Price]]</f>
        <v>8.0549999999999997</v>
      </c>
    </row>
    <row r="689" spans="1:16" x14ac:dyDescent="0.3">
      <c r="A689" t="s">
        <v>4371</v>
      </c>
      <c r="B689" s="3">
        <v>43471</v>
      </c>
      <c r="C689" t="s">
        <v>4372</v>
      </c>
      <c r="D689" t="s">
        <v>6139</v>
      </c>
      <c r="E689">
        <v>2</v>
      </c>
      <c r="F689" t="str">
        <f>VLOOKUP(Table1[[#This Row],[Customer ID]],Table2[#All],2,FALSE)</f>
        <v>Wilton Cottier</v>
      </c>
      <c r="G689" t="str">
        <f>VLOOKUP(Table1[[#This Row],[Customer ID]],Table2[#All],3,FALSE)</f>
        <v>wcottierj3@cafepress.com</v>
      </c>
      <c r="H689" t="str">
        <f>VLOOKUP(Table1[[#This Row],[Customer ID]],Table2[#All],4,FALSE)</f>
        <v>+1 (408) 261-7902</v>
      </c>
      <c r="I689" t="str">
        <f>VLOOKUP(Table1[[#This Row],[Customer ID]],Table2[#All],6,FALSE)</f>
        <v>San Jose</v>
      </c>
      <c r="J689" s="1" t="str">
        <f>VLOOKUP(Table1[[#This Row],[Customer ID]],Table2[#All],7,FALSE)</f>
        <v>United States</v>
      </c>
      <c r="K689" s="1" t="str">
        <f>VLOOKUP(Table1[[#This Row],[Customer ID]],Table2[#All],9,FALSE)</f>
        <v>No</v>
      </c>
      <c r="L689" t="str">
        <f>VLOOKUP(Table1[[#This Row],[Product ID]],Table3[#All],2,FALSE)</f>
        <v>Exc</v>
      </c>
      <c r="M689" t="str">
        <f>VLOOKUP(Table1[[#This Row],[Product ID]],Table3[#All],3,FALSE)</f>
        <v>M</v>
      </c>
      <c r="N689">
        <f>VLOOKUP(Table1[[#This Row],[Product ID]],Table3[#All],4,FALSE)</f>
        <v>0.5</v>
      </c>
      <c r="O689">
        <f>VLOOKUP(Table1[[#This Row],[Product ID]],Table3[#All],5,FALSE)</f>
        <v>8.25</v>
      </c>
      <c r="P689">
        <f>Table1[[#This Row],[Quantity]]*Table1[[#This Row],[Unit Price]]</f>
        <v>16.5</v>
      </c>
    </row>
    <row r="690" spans="1:16" x14ac:dyDescent="0.3">
      <c r="A690" t="s">
        <v>4377</v>
      </c>
      <c r="B690" s="3">
        <v>43579</v>
      </c>
      <c r="C690" t="s">
        <v>4378</v>
      </c>
      <c r="D690" t="s">
        <v>6140</v>
      </c>
      <c r="E690">
        <v>5</v>
      </c>
      <c r="F690" t="str">
        <f>VLOOKUP(Table1[[#This Row],[Customer ID]],Table2[#All],2,FALSE)</f>
        <v>Kevan Grinsted</v>
      </c>
      <c r="G690" t="str">
        <f>VLOOKUP(Table1[[#This Row],[Customer ID]],Table2[#All],3,FALSE)</f>
        <v>kgrinstedj4@google.com.br</v>
      </c>
      <c r="H690" t="str">
        <f>VLOOKUP(Table1[[#This Row],[Customer ID]],Table2[#All],4,FALSE)</f>
        <v>+353 (773) 225-6216</v>
      </c>
      <c r="I690" t="str">
        <f>VLOOKUP(Table1[[#This Row],[Customer ID]],Table2[#All],6,FALSE)</f>
        <v>Tallaght</v>
      </c>
      <c r="J690" s="1" t="str">
        <f>VLOOKUP(Table1[[#This Row],[Customer ID]],Table2[#All],7,FALSE)</f>
        <v>Ireland</v>
      </c>
      <c r="K690" s="1" t="str">
        <f>VLOOKUP(Table1[[#This Row],[Customer ID]],Table2[#All],9,FALSE)</f>
        <v>No</v>
      </c>
      <c r="L690" t="str">
        <f>VLOOKUP(Table1[[#This Row],[Product ID]],Table3[#All],2,FALSE)</f>
        <v>Ara</v>
      </c>
      <c r="M690" t="str">
        <f>VLOOKUP(Table1[[#This Row],[Product ID]],Table3[#All],3,FALSE)</f>
        <v>L</v>
      </c>
      <c r="N690">
        <f>VLOOKUP(Table1[[#This Row],[Product ID]],Table3[#All],4,FALSE)</f>
        <v>1</v>
      </c>
      <c r="O690">
        <f>VLOOKUP(Table1[[#This Row],[Product ID]],Table3[#All],5,FALSE)</f>
        <v>12.95</v>
      </c>
      <c r="P690">
        <f>Table1[[#This Row],[Quantity]]*Table1[[#This Row],[Unit Price]]</f>
        <v>64.75</v>
      </c>
    </row>
    <row r="691" spans="1:16" x14ac:dyDescent="0.3">
      <c r="A691" t="s">
        <v>4383</v>
      </c>
      <c r="B691" s="3">
        <v>44346</v>
      </c>
      <c r="C691" t="s">
        <v>4384</v>
      </c>
      <c r="D691" t="s">
        <v>6157</v>
      </c>
      <c r="E691">
        <v>5</v>
      </c>
      <c r="F691" t="str">
        <f>VLOOKUP(Table1[[#This Row],[Customer ID]],Table2[#All],2,FALSE)</f>
        <v>Dionne Skyner</v>
      </c>
      <c r="G691" t="str">
        <f>VLOOKUP(Table1[[#This Row],[Customer ID]],Table2[#All],3,FALSE)</f>
        <v>dskynerj5@hubpages.com</v>
      </c>
      <c r="H691" t="str">
        <f>VLOOKUP(Table1[[#This Row],[Customer ID]],Table2[#All],4,FALSE)</f>
        <v>+1 (719) 937-4913</v>
      </c>
      <c r="I691" t="str">
        <f>VLOOKUP(Table1[[#This Row],[Customer ID]],Table2[#All],6,FALSE)</f>
        <v>Colorado Springs</v>
      </c>
      <c r="J691" s="1" t="str">
        <f>VLOOKUP(Table1[[#This Row],[Customer ID]],Table2[#All],7,FALSE)</f>
        <v>United States</v>
      </c>
      <c r="K691" s="1" t="str">
        <f>VLOOKUP(Table1[[#This Row],[Customer ID]],Table2[#All],9,FALSE)</f>
        <v>No</v>
      </c>
      <c r="L691" t="str">
        <f>VLOOKUP(Table1[[#This Row],[Product ID]],Table3[#All],2,FALSE)</f>
        <v>Ara</v>
      </c>
      <c r="M691" t="str">
        <f>VLOOKUP(Table1[[#This Row],[Product ID]],Table3[#All],3,FALSE)</f>
        <v>M</v>
      </c>
      <c r="N691">
        <f>VLOOKUP(Table1[[#This Row],[Product ID]],Table3[#All],4,FALSE)</f>
        <v>0.5</v>
      </c>
      <c r="O691">
        <f>VLOOKUP(Table1[[#This Row],[Product ID]],Table3[#All],5,FALSE)</f>
        <v>6.75</v>
      </c>
      <c r="P691">
        <f>Table1[[#This Row],[Quantity]]*Table1[[#This Row],[Unit Price]]</f>
        <v>33.75</v>
      </c>
    </row>
    <row r="692" spans="1:16" x14ac:dyDescent="0.3">
      <c r="A692" t="s">
        <v>4389</v>
      </c>
      <c r="B692" s="3">
        <v>44754</v>
      </c>
      <c r="C692" t="s">
        <v>4390</v>
      </c>
      <c r="D692" t="s">
        <v>6165</v>
      </c>
      <c r="E692">
        <v>6</v>
      </c>
      <c r="F692" t="str">
        <f>VLOOKUP(Table1[[#This Row],[Customer ID]],Table2[#All],2,FALSE)</f>
        <v>Francesco Dressel</v>
      </c>
      <c r="G692">
        <f>VLOOKUP(Table1[[#This Row],[Customer ID]],Table2[#All],3,FALSE)</f>
        <v>0</v>
      </c>
      <c r="H692">
        <f>VLOOKUP(Table1[[#This Row],[Customer ID]],Table2[#All],4,FALSE)</f>
        <v>0</v>
      </c>
      <c r="I692" t="str">
        <f>VLOOKUP(Table1[[#This Row],[Customer ID]],Table2[#All],6,FALSE)</f>
        <v>Toledo</v>
      </c>
      <c r="J692" s="1" t="str">
        <f>VLOOKUP(Table1[[#This Row],[Customer ID]],Table2[#All],7,FALSE)</f>
        <v>United States</v>
      </c>
      <c r="K692" s="1" t="str">
        <f>VLOOKUP(Table1[[#This Row],[Customer ID]],Table2[#All],9,FALSE)</f>
        <v>No</v>
      </c>
      <c r="L692" t="str">
        <f>VLOOKUP(Table1[[#This Row],[Product ID]],Table3[#All],2,FALSE)</f>
        <v>Lib</v>
      </c>
      <c r="M692" t="str">
        <f>VLOOKUP(Table1[[#This Row],[Product ID]],Table3[#All],3,FALSE)</f>
        <v>D</v>
      </c>
      <c r="N692">
        <f>VLOOKUP(Table1[[#This Row],[Product ID]],Table3[#All],4,FALSE)</f>
        <v>2.5</v>
      </c>
      <c r="O692">
        <f>VLOOKUP(Table1[[#This Row],[Product ID]],Table3[#All],5,FALSE)</f>
        <v>29.784999999999997</v>
      </c>
      <c r="P692">
        <f>Table1[[#This Row],[Quantity]]*Table1[[#This Row],[Unit Price]]</f>
        <v>178.70999999999998</v>
      </c>
    </row>
    <row r="693" spans="1:16" x14ac:dyDescent="0.3">
      <c r="A693" t="s">
        <v>4393</v>
      </c>
      <c r="B693" s="3">
        <v>44227</v>
      </c>
      <c r="C693" t="s">
        <v>4434</v>
      </c>
      <c r="D693" t="s">
        <v>6155</v>
      </c>
      <c r="E693">
        <v>2</v>
      </c>
      <c r="F693" t="str">
        <f>VLOOKUP(Table1[[#This Row],[Customer ID]],Table2[#All],2,FALSE)</f>
        <v>Jimmy Dymoke</v>
      </c>
      <c r="G693" t="str">
        <f>VLOOKUP(Table1[[#This Row],[Customer ID]],Table2[#All],3,FALSE)</f>
        <v>jdymokeje@prnewswire.com</v>
      </c>
      <c r="H693" t="str">
        <f>VLOOKUP(Table1[[#This Row],[Customer ID]],Table2[#All],4,FALSE)</f>
        <v>+353 (390) 459-9269</v>
      </c>
      <c r="I693" t="str">
        <f>VLOOKUP(Table1[[#This Row],[Customer ID]],Table2[#All],6,FALSE)</f>
        <v>Beaumont</v>
      </c>
      <c r="J693" s="1" t="str">
        <f>VLOOKUP(Table1[[#This Row],[Customer ID]],Table2[#All],7,FALSE)</f>
        <v>Ireland</v>
      </c>
      <c r="K693" s="1" t="str">
        <f>VLOOKUP(Table1[[#This Row],[Customer ID]],Table2[#All],9,FALSE)</f>
        <v>No</v>
      </c>
      <c r="L693" t="str">
        <f>VLOOKUP(Table1[[#This Row],[Product ID]],Table3[#All],2,FALSE)</f>
        <v>Ara</v>
      </c>
      <c r="M693" t="str">
        <f>VLOOKUP(Table1[[#This Row],[Product ID]],Table3[#All],3,FALSE)</f>
        <v>M</v>
      </c>
      <c r="N693">
        <f>VLOOKUP(Table1[[#This Row],[Product ID]],Table3[#All],4,FALSE)</f>
        <v>1</v>
      </c>
      <c r="O693">
        <f>VLOOKUP(Table1[[#This Row],[Product ID]],Table3[#All],5,FALSE)</f>
        <v>11.25</v>
      </c>
      <c r="P693">
        <f>Table1[[#This Row],[Quantity]]*Table1[[#This Row],[Unit Price]]</f>
        <v>22.5</v>
      </c>
    </row>
    <row r="694" spans="1:16" x14ac:dyDescent="0.3">
      <c r="A694" t="s">
        <v>4399</v>
      </c>
      <c r="B694" s="3">
        <v>43720</v>
      </c>
      <c r="C694" t="s">
        <v>4400</v>
      </c>
      <c r="D694" t="s">
        <v>6143</v>
      </c>
      <c r="E694">
        <v>1</v>
      </c>
      <c r="F694" t="str">
        <f>VLOOKUP(Table1[[#This Row],[Customer ID]],Table2[#All],2,FALSE)</f>
        <v>Ambrosio Weinmann</v>
      </c>
      <c r="G694" t="str">
        <f>VLOOKUP(Table1[[#This Row],[Customer ID]],Table2[#All],3,FALSE)</f>
        <v>aweinmannj8@shinystat.com</v>
      </c>
      <c r="H694" t="str">
        <f>VLOOKUP(Table1[[#This Row],[Customer ID]],Table2[#All],4,FALSE)</f>
        <v>+1 (513) 966-3308</v>
      </c>
      <c r="I694" t="str">
        <f>VLOOKUP(Table1[[#This Row],[Customer ID]],Table2[#All],6,FALSE)</f>
        <v>Cincinnati</v>
      </c>
      <c r="J694" s="1" t="str">
        <f>VLOOKUP(Table1[[#This Row],[Customer ID]],Table2[#All],7,FALSE)</f>
        <v>United States</v>
      </c>
      <c r="K694" s="1" t="str">
        <f>VLOOKUP(Table1[[#This Row],[Customer ID]],Table2[#All],9,FALSE)</f>
        <v>No</v>
      </c>
      <c r="L694" t="str">
        <f>VLOOKUP(Table1[[#This Row],[Product ID]],Table3[#All],2,FALSE)</f>
        <v>Lib</v>
      </c>
      <c r="M694" t="str">
        <f>VLOOKUP(Table1[[#This Row],[Product ID]],Table3[#All],3,FALSE)</f>
        <v>D</v>
      </c>
      <c r="N694">
        <f>VLOOKUP(Table1[[#This Row],[Product ID]],Table3[#All],4,FALSE)</f>
        <v>1</v>
      </c>
      <c r="O694">
        <f>VLOOKUP(Table1[[#This Row],[Product ID]],Table3[#All],5,FALSE)</f>
        <v>12.95</v>
      </c>
      <c r="P694">
        <f>Table1[[#This Row],[Quantity]]*Table1[[#This Row],[Unit Price]]</f>
        <v>12.95</v>
      </c>
    </row>
    <row r="695" spans="1:16" x14ac:dyDescent="0.3">
      <c r="A695" t="s">
        <v>4405</v>
      </c>
      <c r="B695" s="3">
        <v>44012</v>
      </c>
      <c r="C695" t="s">
        <v>4406</v>
      </c>
      <c r="D695" t="s">
        <v>6175</v>
      </c>
      <c r="E695">
        <v>2</v>
      </c>
      <c r="F695" t="str">
        <f>VLOOKUP(Table1[[#This Row],[Customer ID]],Table2[#All],2,FALSE)</f>
        <v>Elden Andriessen</v>
      </c>
      <c r="G695" t="str">
        <f>VLOOKUP(Table1[[#This Row],[Customer ID]],Table2[#All],3,FALSE)</f>
        <v>eandriessenj9@europa.eu</v>
      </c>
      <c r="H695" t="str">
        <f>VLOOKUP(Table1[[#This Row],[Customer ID]],Table2[#All],4,FALSE)</f>
        <v>+1 (314) 307-5250</v>
      </c>
      <c r="I695" t="str">
        <f>VLOOKUP(Table1[[#This Row],[Customer ID]],Table2[#All],6,FALSE)</f>
        <v>Saint Louis</v>
      </c>
      <c r="J695" s="1" t="str">
        <f>VLOOKUP(Table1[[#This Row],[Customer ID]],Table2[#All],7,FALSE)</f>
        <v>United States</v>
      </c>
      <c r="K695" s="1" t="str">
        <f>VLOOKUP(Table1[[#This Row],[Customer ID]],Table2[#All],9,FALSE)</f>
        <v>Yes</v>
      </c>
      <c r="L695" t="str">
        <f>VLOOKUP(Table1[[#This Row],[Product ID]],Table3[#All],2,FALSE)</f>
        <v>Ara</v>
      </c>
      <c r="M695" t="str">
        <f>VLOOKUP(Table1[[#This Row],[Product ID]],Table3[#All],3,FALSE)</f>
        <v>M</v>
      </c>
      <c r="N695">
        <f>VLOOKUP(Table1[[#This Row],[Product ID]],Table3[#All],4,FALSE)</f>
        <v>2.5</v>
      </c>
      <c r="O695">
        <f>VLOOKUP(Table1[[#This Row],[Product ID]],Table3[#All],5,FALSE)</f>
        <v>25.874999999999996</v>
      </c>
      <c r="P695">
        <f>Table1[[#This Row],[Quantity]]*Table1[[#This Row],[Unit Price]]</f>
        <v>51.749999999999993</v>
      </c>
    </row>
    <row r="696" spans="1:16" x14ac:dyDescent="0.3">
      <c r="A696" t="s">
        <v>4411</v>
      </c>
      <c r="B696" s="3">
        <v>43915</v>
      </c>
      <c r="C696" t="s">
        <v>4412</v>
      </c>
      <c r="D696" t="s">
        <v>6144</v>
      </c>
      <c r="E696">
        <v>5</v>
      </c>
      <c r="F696" t="str">
        <f>VLOOKUP(Table1[[#This Row],[Customer ID]],Table2[#All],2,FALSE)</f>
        <v>Roxie Deaconson</v>
      </c>
      <c r="G696" t="str">
        <f>VLOOKUP(Table1[[#This Row],[Customer ID]],Table2[#All],3,FALSE)</f>
        <v>rdeaconsonja@archive.org</v>
      </c>
      <c r="H696" t="str">
        <f>VLOOKUP(Table1[[#This Row],[Customer ID]],Table2[#All],4,FALSE)</f>
        <v>+1 (914) 524-1161</v>
      </c>
      <c r="I696" t="str">
        <f>VLOOKUP(Table1[[#This Row],[Customer ID]],Table2[#All],6,FALSE)</f>
        <v>Yonkers</v>
      </c>
      <c r="J696" s="1" t="str">
        <f>VLOOKUP(Table1[[#This Row],[Customer ID]],Table2[#All],7,FALSE)</f>
        <v>United States</v>
      </c>
      <c r="K696" s="1" t="str">
        <f>VLOOKUP(Table1[[#This Row],[Customer ID]],Table2[#All],9,FALSE)</f>
        <v>No</v>
      </c>
      <c r="L696" t="str">
        <f>VLOOKUP(Table1[[#This Row],[Product ID]],Table3[#All],2,FALSE)</f>
        <v>Exc</v>
      </c>
      <c r="M696" t="str">
        <f>VLOOKUP(Table1[[#This Row],[Product ID]],Table3[#All],3,FALSE)</f>
        <v>D</v>
      </c>
      <c r="N696">
        <f>VLOOKUP(Table1[[#This Row],[Product ID]],Table3[#All],4,FALSE)</f>
        <v>0.5</v>
      </c>
      <c r="O696">
        <f>VLOOKUP(Table1[[#This Row],[Product ID]],Table3[#All],5,FALSE)</f>
        <v>7.29</v>
      </c>
      <c r="P696">
        <f>Table1[[#This Row],[Quantity]]*Table1[[#This Row],[Unit Price]]</f>
        <v>36.450000000000003</v>
      </c>
    </row>
    <row r="697" spans="1:16" x14ac:dyDescent="0.3">
      <c r="A697" t="s">
        <v>4417</v>
      </c>
      <c r="B697" s="3">
        <v>44300</v>
      </c>
      <c r="C697" t="s">
        <v>4418</v>
      </c>
      <c r="D697" t="s">
        <v>6164</v>
      </c>
      <c r="E697">
        <v>5</v>
      </c>
      <c r="F697" t="str">
        <f>VLOOKUP(Table1[[#This Row],[Customer ID]],Table2[#All],2,FALSE)</f>
        <v>Davida Caro</v>
      </c>
      <c r="G697" t="str">
        <f>VLOOKUP(Table1[[#This Row],[Customer ID]],Table2[#All],3,FALSE)</f>
        <v>dcarojb@twitter.com</v>
      </c>
      <c r="H697" t="str">
        <f>VLOOKUP(Table1[[#This Row],[Customer ID]],Table2[#All],4,FALSE)</f>
        <v>+1 (410) 594-3041</v>
      </c>
      <c r="I697" t="str">
        <f>VLOOKUP(Table1[[#This Row],[Customer ID]],Table2[#All],6,FALSE)</f>
        <v>Baltimore</v>
      </c>
      <c r="J697" s="1" t="str">
        <f>VLOOKUP(Table1[[#This Row],[Customer ID]],Table2[#All],7,FALSE)</f>
        <v>United States</v>
      </c>
      <c r="K697" s="1" t="str">
        <f>VLOOKUP(Table1[[#This Row],[Customer ID]],Table2[#All],9,FALSE)</f>
        <v>Yes</v>
      </c>
      <c r="L697" t="str">
        <f>VLOOKUP(Table1[[#This Row],[Product ID]],Table3[#All],2,FALSE)</f>
        <v>Lib</v>
      </c>
      <c r="M697" t="str">
        <f>VLOOKUP(Table1[[#This Row],[Product ID]],Table3[#All],3,FALSE)</f>
        <v>L</v>
      </c>
      <c r="N697">
        <f>VLOOKUP(Table1[[#This Row],[Product ID]],Table3[#All],4,FALSE)</f>
        <v>2.5</v>
      </c>
      <c r="O697">
        <f>VLOOKUP(Table1[[#This Row],[Product ID]],Table3[#All],5,FALSE)</f>
        <v>36.454999999999998</v>
      </c>
      <c r="P697">
        <f>Table1[[#This Row],[Quantity]]*Table1[[#This Row],[Unit Price]]</f>
        <v>182.27499999999998</v>
      </c>
    </row>
    <row r="698" spans="1:16" x14ac:dyDescent="0.3">
      <c r="A698" t="s">
        <v>4423</v>
      </c>
      <c r="B698" s="3">
        <v>43693</v>
      </c>
      <c r="C698" t="s">
        <v>4424</v>
      </c>
      <c r="D698" t="s">
        <v>6169</v>
      </c>
      <c r="E698">
        <v>4</v>
      </c>
      <c r="F698" t="str">
        <f>VLOOKUP(Table1[[#This Row],[Customer ID]],Table2[#All],2,FALSE)</f>
        <v>Johna Bluck</v>
      </c>
      <c r="G698" t="str">
        <f>VLOOKUP(Table1[[#This Row],[Customer ID]],Table2[#All],3,FALSE)</f>
        <v>jbluckjc@imageshack.us</v>
      </c>
      <c r="H698" t="str">
        <f>VLOOKUP(Table1[[#This Row],[Customer ID]],Table2[#All],4,FALSE)</f>
        <v>+1 (904) 875-3139</v>
      </c>
      <c r="I698" t="str">
        <f>VLOOKUP(Table1[[#This Row],[Customer ID]],Table2[#All],6,FALSE)</f>
        <v>Jacksonville</v>
      </c>
      <c r="J698" s="1" t="str">
        <f>VLOOKUP(Table1[[#This Row],[Customer ID]],Table2[#All],7,FALSE)</f>
        <v>United States</v>
      </c>
      <c r="K698" s="1" t="str">
        <f>VLOOKUP(Table1[[#This Row],[Customer ID]],Table2[#All],9,FALSE)</f>
        <v>No</v>
      </c>
      <c r="L698" t="str">
        <f>VLOOKUP(Table1[[#This Row],[Product ID]],Table3[#All],2,FALSE)</f>
        <v>Lib</v>
      </c>
      <c r="M698" t="str">
        <f>VLOOKUP(Table1[[#This Row],[Product ID]],Table3[#All],3,FALSE)</f>
        <v>D</v>
      </c>
      <c r="N698">
        <f>VLOOKUP(Table1[[#This Row],[Product ID]],Table3[#All],4,FALSE)</f>
        <v>0.5</v>
      </c>
      <c r="O698">
        <f>VLOOKUP(Table1[[#This Row],[Product ID]],Table3[#All],5,FALSE)</f>
        <v>7.77</v>
      </c>
      <c r="P698">
        <f>Table1[[#This Row],[Quantity]]*Table1[[#This Row],[Unit Price]]</f>
        <v>31.08</v>
      </c>
    </row>
    <row r="699" spans="1:16" x14ac:dyDescent="0.3">
      <c r="A699" t="s">
        <v>4429</v>
      </c>
      <c r="B699" s="3">
        <v>44547</v>
      </c>
      <c r="C699" t="s">
        <v>4430</v>
      </c>
      <c r="D699" t="s">
        <v>6157</v>
      </c>
      <c r="E699">
        <v>3</v>
      </c>
      <c r="F699" t="str">
        <f>VLOOKUP(Table1[[#This Row],[Customer ID]],Table2[#All],2,FALSE)</f>
        <v>Myrle Dearden</v>
      </c>
      <c r="G699">
        <f>VLOOKUP(Table1[[#This Row],[Customer ID]],Table2[#All],3,FALSE)</f>
        <v>0</v>
      </c>
      <c r="H699">
        <f>VLOOKUP(Table1[[#This Row],[Customer ID]],Table2[#All],4,FALSE)</f>
        <v>0</v>
      </c>
      <c r="I699" t="str">
        <f>VLOOKUP(Table1[[#This Row],[Customer ID]],Table2[#All],6,FALSE)</f>
        <v>Bayside</v>
      </c>
      <c r="J699" s="1" t="str">
        <f>VLOOKUP(Table1[[#This Row],[Customer ID]],Table2[#All],7,FALSE)</f>
        <v>Ireland</v>
      </c>
      <c r="K699" s="1" t="str">
        <f>VLOOKUP(Table1[[#This Row],[Customer ID]],Table2[#All],9,FALSE)</f>
        <v>No</v>
      </c>
      <c r="L699" t="str">
        <f>VLOOKUP(Table1[[#This Row],[Product ID]],Table3[#All],2,FALSE)</f>
        <v>Ara</v>
      </c>
      <c r="M699" t="str">
        <f>VLOOKUP(Table1[[#This Row],[Product ID]],Table3[#All],3,FALSE)</f>
        <v>M</v>
      </c>
      <c r="N699">
        <f>VLOOKUP(Table1[[#This Row],[Product ID]],Table3[#All],4,FALSE)</f>
        <v>0.5</v>
      </c>
      <c r="O699">
        <f>VLOOKUP(Table1[[#This Row],[Product ID]],Table3[#All],5,FALSE)</f>
        <v>6.75</v>
      </c>
      <c r="P699">
        <f>Table1[[#This Row],[Quantity]]*Table1[[#This Row],[Unit Price]]</f>
        <v>20.25</v>
      </c>
    </row>
    <row r="700" spans="1:16" x14ac:dyDescent="0.3">
      <c r="A700" t="s">
        <v>4433</v>
      </c>
      <c r="B700" s="3">
        <v>43830</v>
      </c>
      <c r="C700" t="s">
        <v>4434</v>
      </c>
      <c r="D700" t="s">
        <v>6143</v>
      </c>
      <c r="E700">
        <v>2</v>
      </c>
      <c r="F700" t="str">
        <f>VLOOKUP(Table1[[#This Row],[Customer ID]],Table2[#All],2,FALSE)</f>
        <v>Jimmy Dymoke</v>
      </c>
      <c r="G700" t="str">
        <f>VLOOKUP(Table1[[#This Row],[Customer ID]],Table2[#All],3,FALSE)</f>
        <v>jdymokeje@prnewswire.com</v>
      </c>
      <c r="H700" t="str">
        <f>VLOOKUP(Table1[[#This Row],[Customer ID]],Table2[#All],4,FALSE)</f>
        <v>+353 (390) 459-9269</v>
      </c>
      <c r="I700" t="str">
        <f>VLOOKUP(Table1[[#This Row],[Customer ID]],Table2[#All],6,FALSE)</f>
        <v>Beaumont</v>
      </c>
      <c r="J700" s="1" t="str">
        <f>VLOOKUP(Table1[[#This Row],[Customer ID]],Table2[#All],7,FALSE)</f>
        <v>Ireland</v>
      </c>
      <c r="K700" s="1" t="str">
        <f>VLOOKUP(Table1[[#This Row],[Customer ID]],Table2[#All],9,FALSE)</f>
        <v>No</v>
      </c>
      <c r="L700" t="str">
        <f>VLOOKUP(Table1[[#This Row],[Product ID]],Table3[#All],2,FALSE)</f>
        <v>Lib</v>
      </c>
      <c r="M700" t="str">
        <f>VLOOKUP(Table1[[#This Row],[Product ID]],Table3[#All],3,FALSE)</f>
        <v>D</v>
      </c>
      <c r="N700">
        <f>VLOOKUP(Table1[[#This Row],[Product ID]],Table3[#All],4,FALSE)</f>
        <v>1</v>
      </c>
      <c r="O700">
        <f>VLOOKUP(Table1[[#This Row],[Product ID]],Table3[#All],5,FALSE)</f>
        <v>12.95</v>
      </c>
      <c r="P700">
        <f>Table1[[#This Row],[Quantity]]*Table1[[#This Row],[Unit Price]]</f>
        <v>25.9</v>
      </c>
    </row>
    <row r="701" spans="1:16" x14ac:dyDescent="0.3">
      <c r="A701" t="s">
        <v>4439</v>
      </c>
      <c r="B701" s="3">
        <v>44298</v>
      </c>
      <c r="C701" t="s">
        <v>4440</v>
      </c>
      <c r="D701" t="s">
        <v>6158</v>
      </c>
      <c r="E701">
        <v>4</v>
      </c>
      <c r="F701" t="str">
        <f>VLOOKUP(Table1[[#This Row],[Customer ID]],Table2[#All],2,FALSE)</f>
        <v>Orland Tadman</v>
      </c>
      <c r="G701" t="str">
        <f>VLOOKUP(Table1[[#This Row],[Customer ID]],Table2[#All],3,FALSE)</f>
        <v>otadmanjf@ft.com</v>
      </c>
      <c r="H701" t="str">
        <f>VLOOKUP(Table1[[#This Row],[Customer ID]],Table2[#All],4,FALSE)</f>
        <v>+1 (305) 205-3682</v>
      </c>
      <c r="I701" t="str">
        <f>VLOOKUP(Table1[[#This Row],[Customer ID]],Table2[#All],6,FALSE)</f>
        <v>Miami</v>
      </c>
      <c r="J701" s="1" t="str">
        <f>VLOOKUP(Table1[[#This Row],[Customer ID]],Table2[#All],7,FALSE)</f>
        <v>United States</v>
      </c>
      <c r="K701" s="1" t="str">
        <f>VLOOKUP(Table1[[#This Row],[Customer ID]],Table2[#All],9,FALSE)</f>
        <v>Yes</v>
      </c>
      <c r="L701" t="str">
        <f>VLOOKUP(Table1[[#This Row],[Product ID]],Table3[#All],2,FALSE)</f>
        <v>Ara</v>
      </c>
      <c r="M701" t="str">
        <f>VLOOKUP(Table1[[#This Row],[Product ID]],Table3[#All],3,FALSE)</f>
        <v>D</v>
      </c>
      <c r="N701">
        <f>VLOOKUP(Table1[[#This Row],[Product ID]],Table3[#All],4,FALSE)</f>
        <v>0.5</v>
      </c>
      <c r="O701">
        <f>VLOOKUP(Table1[[#This Row],[Product ID]],Table3[#All],5,FALSE)</f>
        <v>5.97</v>
      </c>
      <c r="P701">
        <f>Table1[[#This Row],[Quantity]]*Table1[[#This Row],[Unit Price]]</f>
        <v>23.88</v>
      </c>
    </row>
    <row r="702" spans="1:16" x14ac:dyDescent="0.3">
      <c r="A702" t="s">
        <v>4445</v>
      </c>
      <c r="B702" s="3">
        <v>43736</v>
      </c>
      <c r="C702" t="s">
        <v>4446</v>
      </c>
      <c r="D702" t="s">
        <v>6161</v>
      </c>
      <c r="E702">
        <v>2</v>
      </c>
      <c r="F702" t="str">
        <f>VLOOKUP(Table1[[#This Row],[Customer ID]],Table2[#All],2,FALSE)</f>
        <v>Barrett Gudde</v>
      </c>
      <c r="G702" t="str">
        <f>VLOOKUP(Table1[[#This Row],[Customer ID]],Table2[#All],3,FALSE)</f>
        <v>bguddejg@dailymotion.com</v>
      </c>
      <c r="H702">
        <f>VLOOKUP(Table1[[#This Row],[Customer ID]],Table2[#All],4,FALSE)</f>
        <v>0</v>
      </c>
      <c r="I702" t="str">
        <f>VLOOKUP(Table1[[#This Row],[Customer ID]],Table2[#All],6,FALSE)</f>
        <v>San Francisco</v>
      </c>
      <c r="J702" s="1" t="str">
        <f>VLOOKUP(Table1[[#This Row],[Customer ID]],Table2[#All],7,FALSE)</f>
        <v>United States</v>
      </c>
      <c r="K702" s="1" t="str">
        <f>VLOOKUP(Table1[[#This Row],[Customer ID]],Table2[#All],9,FALSE)</f>
        <v>No</v>
      </c>
      <c r="L702" t="str">
        <f>VLOOKUP(Table1[[#This Row],[Product ID]],Table3[#All],2,FALSE)</f>
        <v>Lib</v>
      </c>
      <c r="M702" t="str">
        <f>VLOOKUP(Table1[[#This Row],[Product ID]],Table3[#All],3,FALSE)</f>
        <v>L</v>
      </c>
      <c r="N702">
        <f>VLOOKUP(Table1[[#This Row],[Product ID]],Table3[#All],4,FALSE)</f>
        <v>0.5</v>
      </c>
      <c r="O702">
        <f>VLOOKUP(Table1[[#This Row],[Product ID]],Table3[#All],5,FALSE)</f>
        <v>9.51</v>
      </c>
      <c r="P702">
        <f>Table1[[#This Row],[Quantity]]*Table1[[#This Row],[Unit Price]]</f>
        <v>19.02</v>
      </c>
    </row>
    <row r="703" spans="1:16" x14ac:dyDescent="0.3">
      <c r="A703" t="s">
        <v>4450</v>
      </c>
      <c r="B703" s="3">
        <v>44727</v>
      </c>
      <c r="C703" t="s">
        <v>4451</v>
      </c>
      <c r="D703" t="s">
        <v>6158</v>
      </c>
      <c r="E703">
        <v>5</v>
      </c>
      <c r="F703" t="str">
        <f>VLOOKUP(Table1[[#This Row],[Customer ID]],Table2[#All],2,FALSE)</f>
        <v>Nathan Sictornes</v>
      </c>
      <c r="G703" t="str">
        <f>VLOOKUP(Table1[[#This Row],[Customer ID]],Table2[#All],3,FALSE)</f>
        <v>nsictornesjh@buzzfeed.com</v>
      </c>
      <c r="H703" t="str">
        <f>VLOOKUP(Table1[[#This Row],[Customer ID]],Table2[#All],4,FALSE)</f>
        <v>+353 (410) 713-0145</v>
      </c>
      <c r="I703" t="str">
        <f>VLOOKUP(Table1[[#This Row],[Customer ID]],Table2[#All],6,FALSE)</f>
        <v>Sandyford</v>
      </c>
      <c r="J703" s="1" t="str">
        <f>VLOOKUP(Table1[[#This Row],[Customer ID]],Table2[#All],7,FALSE)</f>
        <v>Ireland</v>
      </c>
      <c r="K703" s="1" t="str">
        <f>VLOOKUP(Table1[[#This Row],[Customer ID]],Table2[#All],9,FALSE)</f>
        <v>Yes</v>
      </c>
      <c r="L703" t="str">
        <f>VLOOKUP(Table1[[#This Row],[Product ID]],Table3[#All],2,FALSE)</f>
        <v>Ara</v>
      </c>
      <c r="M703" t="str">
        <f>VLOOKUP(Table1[[#This Row],[Product ID]],Table3[#All],3,FALSE)</f>
        <v>D</v>
      </c>
      <c r="N703">
        <f>VLOOKUP(Table1[[#This Row],[Product ID]],Table3[#All],4,FALSE)</f>
        <v>0.5</v>
      </c>
      <c r="O703">
        <f>VLOOKUP(Table1[[#This Row],[Product ID]],Table3[#All],5,FALSE)</f>
        <v>5.97</v>
      </c>
      <c r="P703">
        <f>Table1[[#This Row],[Quantity]]*Table1[[#This Row],[Unit Price]]</f>
        <v>29.849999999999998</v>
      </c>
    </row>
    <row r="704" spans="1:16" x14ac:dyDescent="0.3">
      <c r="A704" t="s">
        <v>4456</v>
      </c>
      <c r="B704" s="3">
        <v>43661</v>
      </c>
      <c r="C704" t="s">
        <v>4457</v>
      </c>
      <c r="D704" t="s">
        <v>6180</v>
      </c>
      <c r="E704">
        <v>1</v>
      </c>
      <c r="F704" t="str">
        <f>VLOOKUP(Table1[[#This Row],[Customer ID]],Table2[#All],2,FALSE)</f>
        <v>Vivyan Dunning</v>
      </c>
      <c r="G704" t="str">
        <f>VLOOKUP(Table1[[#This Row],[Customer ID]],Table2[#All],3,FALSE)</f>
        <v>vdunningji@independent.co.uk</v>
      </c>
      <c r="H704">
        <f>VLOOKUP(Table1[[#This Row],[Customer ID]],Table2[#All],4,FALSE)</f>
        <v>0</v>
      </c>
      <c r="I704" t="str">
        <f>VLOOKUP(Table1[[#This Row],[Customer ID]],Table2[#All],6,FALSE)</f>
        <v>Punta Gorda</v>
      </c>
      <c r="J704" s="1" t="str">
        <f>VLOOKUP(Table1[[#This Row],[Customer ID]],Table2[#All],7,FALSE)</f>
        <v>United States</v>
      </c>
      <c r="K704" s="1" t="str">
        <f>VLOOKUP(Table1[[#This Row],[Customer ID]],Table2[#All],9,FALSE)</f>
        <v>Yes</v>
      </c>
      <c r="L704" t="str">
        <f>VLOOKUP(Table1[[#This Row],[Product ID]],Table3[#All],2,FALSE)</f>
        <v>Ara</v>
      </c>
      <c r="M704" t="str">
        <f>VLOOKUP(Table1[[#This Row],[Product ID]],Table3[#All],3,FALSE)</f>
        <v>L</v>
      </c>
      <c r="N704">
        <f>VLOOKUP(Table1[[#This Row],[Product ID]],Table3[#All],4,FALSE)</f>
        <v>0.5</v>
      </c>
      <c r="O704">
        <f>VLOOKUP(Table1[[#This Row],[Product ID]],Table3[#All],5,FALSE)</f>
        <v>7.77</v>
      </c>
      <c r="P704">
        <f>Table1[[#This Row],[Quantity]]*Table1[[#This Row],[Unit Price]]</f>
        <v>7.77</v>
      </c>
    </row>
    <row r="705" spans="1:16" x14ac:dyDescent="0.3">
      <c r="A705" t="s">
        <v>4461</v>
      </c>
      <c r="B705" s="3">
        <v>43506</v>
      </c>
      <c r="C705" t="s">
        <v>4462</v>
      </c>
      <c r="D705" t="s">
        <v>6165</v>
      </c>
      <c r="E705">
        <v>4</v>
      </c>
      <c r="F705" t="str">
        <f>VLOOKUP(Table1[[#This Row],[Customer ID]],Table2[#All],2,FALSE)</f>
        <v>Doralin Baison</v>
      </c>
      <c r="G705">
        <f>VLOOKUP(Table1[[#This Row],[Customer ID]],Table2[#All],3,FALSE)</f>
        <v>0</v>
      </c>
      <c r="H705" t="str">
        <f>VLOOKUP(Table1[[#This Row],[Customer ID]],Table2[#All],4,FALSE)</f>
        <v>+353 (214) 406-4884</v>
      </c>
      <c r="I705" t="str">
        <f>VLOOKUP(Table1[[#This Row],[Customer ID]],Table2[#All],6,FALSE)</f>
        <v>Ballivor</v>
      </c>
      <c r="J705" s="1" t="str">
        <f>VLOOKUP(Table1[[#This Row],[Customer ID]],Table2[#All],7,FALSE)</f>
        <v>Ireland</v>
      </c>
      <c r="K705" s="1" t="str">
        <f>VLOOKUP(Table1[[#This Row],[Customer ID]],Table2[#All],9,FALSE)</f>
        <v>Yes</v>
      </c>
      <c r="L705" t="str">
        <f>VLOOKUP(Table1[[#This Row],[Product ID]],Table3[#All],2,FALSE)</f>
        <v>Lib</v>
      </c>
      <c r="M705" t="str">
        <f>VLOOKUP(Table1[[#This Row],[Product ID]],Table3[#All],3,FALSE)</f>
        <v>D</v>
      </c>
      <c r="N705">
        <f>VLOOKUP(Table1[[#This Row],[Product ID]],Table3[#All],4,FALSE)</f>
        <v>2.5</v>
      </c>
      <c r="O705">
        <f>VLOOKUP(Table1[[#This Row],[Product ID]],Table3[#All],5,FALSE)</f>
        <v>29.784999999999997</v>
      </c>
      <c r="P705">
        <f>Table1[[#This Row],[Quantity]]*Table1[[#This Row],[Unit Price]]</f>
        <v>119.13999999999999</v>
      </c>
    </row>
    <row r="706" spans="1:16" x14ac:dyDescent="0.3">
      <c r="A706" t="s">
        <v>4466</v>
      </c>
      <c r="B706" s="3">
        <v>44716</v>
      </c>
      <c r="C706" t="s">
        <v>4467</v>
      </c>
      <c r="D706" t="s">
        <v>6153</v>
      </c>
      <c r="E706">
        <v>6</v>
      </c>
      <c r="F706" t="str">
        <f>VLOOKUP(Table1[[#This Row],[Customer ID]],Table2[#All],2,FALSE)</f>
        <v>Josefina Ferens</v>
      </c>
      <c r="G706">
        <f>VLOOKUP(Table1[[#This Row],[Customer ID]],Table2[#All],3,FALSE)</f>
        <v>0</v>
      </c>
      <c r="H706" t="str">
        <f>VLOOKUP(Table1[[#This Row],[Customer ID]],Table2[#All],4,FALSE)</f>
        <v>+1 (212) 163-1916</v>
      </c>
      <c r="I706" t="str">
        <f>VLOOKUP(Table1[[#This Row],[Customer ID]],Table2[#All],6,FALSE)</f>
        <v>New York City</v>
      </c>
      <c r="J706" s="1" t="str">
        <f>VLOOKUP(Table1[[#This Row],[Customer ID]],Table2[#All],7,FALSE)</f>
        <v>United States</v>
      </c>
      <c r="K706" s="1" t="str">
        <f>VLOOKUP(Table1[[#This Row],[Customer ID]],Table2[#All],9,FALSE)</f>
        <v>Yes</v>
      </c>
      <c r="L706" t="str">
        <f>VLOOKUP(Table1[[#This Row],[Product ID]],Table3[#All],2,FALSE)</f>
        <v>Exc</v>
      </c>
      <c r="M706" t="str">
        <f>VLOOKUP(Table1[[#This Row],[Product ID]],Table3[#All],3,FALSE)</f>
        <v>D</v>
      </c>
      <c r="N706">
        <f>VLOOKUP(Table1[[#This Row],[Product ID]],Table3[#All],4,FALSE)</f>
        <v>0.2</v>
      </c>
      <c r="O706">
        <f>VLOOKUP(Table1[[#This Row],[Product ID]],Table3[#All],5,FALSE)</f>
        <v>3.645</v>
      </c>
      <c r="P706">
        <f>Table1[[#This Row],[Quantity]]*Table1[[#This Row],[Unit Price]]</f>
        <v>21.87</v>
      </c>
    </row>
    <row r="707" spans="1:16" x14ac:dyDescent="0.3">
      <c r="A707" t="s">
        <v>4471</v>
      </c>
      <c r="B707" s="3">
        <v>44114</v>
      </c>
      <c r="C707" t="s">
        <v>4472</v>
      </c>
      <c r="D707" t="s">
        <v>6176</v>
      </c>
      <c r="E707">
        <v>2</v>
      </c>
      <c r="F707" t="str">
        <f>VLOOKUP(Table1[[#This Row],[Customer ID]],Table2[#All],2,FALSE)</f>
        <v>Shelley Gehring</v>
      </c>
      <c r="G707" t="str">
        <f>VLOOKUP(Table1[[#This Row],[Customer ID]],Table2[#All],3,FALSE)</f>
        <v>sgehringjl@gnu.org</v>
      </c>
      <c r="H707" t="str">
        <f>VLOOKUP(Table1[[#This Row],[Customer ID]],Table2[#All],4,FALSE)</f>
        <v>+1 (864) 940-7075</v>
      </c>
      <c r="I707" t="str">
        <f>VLOOKUP(Table1[[#This Row],[Customer ID]],Table2[#All],6,FALSE)</f>
        <v>Spartanburg</v>
      </c>
      <c r="J707" s="1" t="str">
        <f>VLOOKUP(Table1[[#This Row],[Customer ID]],Table2[#All],7,FALSE)</f>
        <v>United States</v>
      </c>
      <c r="K707" s="1" t="str">
        <f>VLOOKUP(Table1[[#This Row],[Customer ID]],Table2[#All],9,FALSE)</f>
        <v>No</v>
      </c>
      <c r="L707" t="str">
        <f>VLOOKUP(Table1[[#This Row],[Product ID]],Table3[#All],2,FALSE)</f>
        <v>Exc</v>
      </c>
      <c r="M707" t="str">
        <f>VLOOKUP(Table1[[#This Row],[Product ID]],Table3[#All],3,FALSE)</f>
        <v>L</v>
      </c>
      <c r="N707">
        <f>VLOOKUP(Table1[[#This Row],[Product ID]],Table3[#All],4,FALSE)</f>
        <v>0.5</v>
      </c>
      <c r="O707">
        <f>VLOOKUP(Table1[[#This Row],[Product ID]],Table3[#All],5,FALSE)</f>
        <v>8.91</v>
      </c>
      <c r="P707">
        <f>Table1[[#This Row],[Quantity]]*Table1[[#This Row],[Unit Price]]</f>
        <v>17.82</v>
      </c>
    </row>
    <row r="708" spans="1:16" x14ac:dyDescent="0.3">
      <c r="A708" t="s">
        <v>4477</v>
      </c>
      <c r="B708" s="3">
        <v>44353</v>
      </c>
      <c r="C708" t="s">
        <v>4478</v>
      </c>
      <c r="D708" t="s">
        <v>6156</v>
      </c>
      <c r="E708">
        <v>3</v>
      </c>
      <c r="F708" t="str">
        <f>VLOOKUP(Table1[[#This Row],[Customer ID]],Table2[#All],2,FALSE)</f>
        <v>Barrie Fallowes</v>
      </c>
      <c r="G708" t="str">
        <f>VLOOKUP(Table1[[#This Row],[Customer ID]],Table2[#All],3,FALSE)</f>
        <v>bfallowesjm@purevolume.com</v>
      </c>
      <c r="H708" t="str">
        <f>VLOOKUP(Table1[[#This Row],[Customer ID]],Table2[#All],4,FALSE)</f>
        <v>+1 (805) 975-3527</v>
      </c>
      <c r="I708" t="str">
        <f>VLOOKUP(Table1[[#This Row],[Customer ID]],Table2[#All],6,FALSE)</f>
        <v>Bakersfield</v>
      </c>
      <c r="J708" s="1" t="str">
        <f>VLOOKUP(Table1[[#This Row],[Customer ID]],Table2[#All],7,FALSE)</f>
        <v>United States</v>
      </c>
      <c r="K708" s="1" t="str">
        <f>VLOOKUP(Table1[[#This Row],[Customer ID]],Table2[#All],9,FALSE)</f>
        <v>No</v>
      </c>
      <c r="L708" t="str">
        <f>VLOOKUP(Table1[[#This Row],[Product ID]],Table3[#All],2,FALSE)</f>
        <v>Exc</v>
      </c>
      <c r="M708" t="str">
        <f>VLOOKUP(Table1[[#This Row],[Product ID]],Table3[#All],3,FALSE)</f>
        <v>M</v>
      </c>
      <c r="N708">
        <f>VLOOKUP(Table1[[#This Row],[Product ID]],Table3[#All],4,FALSE)</f>
        <v>0.2</v>
      </c>
      <c r="O708">
        <f>VLOOKUP(Table1[[#This Row],[Product ID]],Table3[#All],5,FALSE)</f>
        <v>4.125</v>
      </c>
      <c r="P708">
        <f>Table1[[#This Row],[Quantity]]*Table1[[#This Row],[Unit Price]]</f>
        <v>12.375</v>
      </c>
    </row>
    <row r="709" spans="1:16" x14ac:dyDescent="0.3">
      <c r="A709" t="s">
        <v>4483</v>
      </c>
      <c r="B709" s="3">
        <v>43540</v>
      </c>
      <c r="C709" t="s">
        <v>4484</v>
      </c>
      <c r="D709" t="s">
        <v>6143</v>
      </c>
      <c r="E709">
        <v>2</v>
      </c>
      <c r="F709" t="str">
        <f>VLOOKUP(Table1[[#This Row],[Customer ID]],Table2[#All],2,FALSE)</f>
        <v>Nicolas Aiton</v>
      </c>
      <c r="G709">
        <f>VLOOKUP(Table1[[#This Row],[Customer ID]],Table2[#All],3,FALSE)</f>
        <v>0</v>
      </c>
      <c r="H709" t="str">
        <f>VLOOKUP(Table1[[#This Row],[Customer ID]],Table2[#All],4,FALSE)</f>
        <v>+353 (861) 791-0313</v>
      </c>
      <c r="I709" t="str">
        <f>VLOOKUP(Table1[[#This Row],[Customer ID]],Table2[#All],6,FALSE)</f>
        <v>Dungarvan</v>
      </c>
      <c r="J709" s="1" t="str">
        <f>VLOOKUP(Table1[[#This Row],[Customer ID]],Table2[#All],7,FALSE)</f>
        <v>Ireland</v>
      </c>
      <c r="K709" s="1" t="str">
        <f>VLOOKUP(Table1[[#This Row],[Customer ID]],Table2[#All],9,FALSE)</f>
        <v>No</v>
      </c>
      <c r="L709" t="str">
        <f>VLOOKUP(Table1[[#This Row],[Product ID]],Table3[#All],2,FALSE)</f>
        <v>Lib</v>
      </c>
      <c r="M709" t="str">
        <f>VLOOKUP(Table1[[#This Row],[Product ID]],Table3[#All],3,FALSE)</f>
        <v>D</v>
      </c>
      <c r="N709">
        <f>VLOOKUP(Table1[[#This Row],[Product ID]],Table3[#All],4,FALSE)</f>
        <v>1</v>
      </c>
      <c r="O709">
        <f>VLOOKUP(Table1[[#This Row],[Product ID]],Table3[#All],5,FALSE)</f>
        <v>12.95</v>
      </c>
      <c r="P709">
        <f>Table1[[#This Row],[Quantity]]*Table1[[#This Row],[Unit Price]]</f>
        <v>25.9</v>
      </c>
    </row>
    <row r="710" spans="1:16" x14ac:dyDescent="0.3">
      <c r="A710" t="s">
        <v>4488</v>
      </c>
      <c r="B710" s="3">
        <v>43804</v>
      </c>
      <c r="C710" t="s">
        <v>4489</v>
      </c>
      <c r="D710" t="s">
        <v>6157</v>
      </c>
      <c r="E710">
        <v>2</v>
      </c>
      <c r="F710" t="str">
        <f>VLOOKUP(Table1[[#This Row],[Customer ID]],Table2[#All],2,FALSE)</f>
        <v>Shelli De Banke</v>
      </c>
      <c r="G710" t="str">
        <f>VLOOKUP(Table1[[#This Row],[Customer ID]],Table2[#All],3,FALSE)</f>
        <v>sdejo@newsvine.com</v>
      </c>
      <c r="H710" t="str">
        <f>VLOOKUP(Table1[[#This Row],[Customer ID]],Table2[#All],4,FALSE)</f>
        <v>+1 (314) 496-2561</v>
      </c>
      <c r="I710" t="str">
        <f>VLOOKUP(Table1[[#This Row],[Customer ID]],Table2[#All],6,FALSE)</f>
        <v>Saint Louis</v>
      </c>
      <c r="J710" s="1" t="str">
        <f>VLOOKUP(Table1[[#This Row],[Customer ID]],Table2[#All],7,FALSE)</f>
        <v>United States</v>
      </c>
      <c r="K710" s="1" t="str">
        <f>VLOOKUP(Table1[[#This Row],[Customer ID]],Table2[#All],9,FALSE)</f>
        <v>Yes</v>
      </c>
      <c r="L710" t="str">
        <f>VLOOKUP(Table1[[#This Row],[Product ID]],Table3[#All],2,FALSE)</f>
        <v>Ara</v>
      </c>
      <c r="M710" t="str">
        <f>VLOOKUP(Table1[[#This Row],[Product ID]],Table3[#All],3,FALSE)</f>
        <v>M</v>
      </c>
      <c r="N710">
        <f>VLOOKUP(Table1[[#This Row],[Product ID]],Table3[#All],4,FALSE)</f>
        <v>0.5</v>
      </c>
      <c r="O710">
        <f>VLOOKUP(Table1[[#This Row],[Product ID]],Table3[#All],5,FALSE)</f>
        <v>6.75</v>
      </c>
      <c r="P710">
        <f>Table1[[#This Row],[Quantity]]*Table1[[#This Row],[Unit Price]]</f>
        <v>13.5</v>
      </c>
    </row>
    <row r="711" spans="1:16" x14ac:dyDescent="0.3">
      <c r="A711" t="s">
        <v>4494</v>
      </c>
      <c r="B711" s="3">
        <v>43485</v>
      </c>
      <c r="C711" t="s">
        <v>4495</v>
      </c>
      <c r="D711" t="s">
        <v>6176</v>
      </c>
      <c r="E711">
        <v>2</v>
      </c>
      <c r="F711" t="str">
        <f>VLOOKUP(Table1[[#This Row],[Customer ID]],Table2[#All],2,FALSE)</f>
        <v>Lyell Murch</v>
      </c>
      <c r="G711">
        <f>VLOOKUP(Table1[[#This Row],[Customer ID]],Table2[#All],3,FALSE)</f>
        <v>0</v>
      </c>
      <c r="H711" t="str">
        <f>VLOOKUP(Table1[[#This Row],[Customer ID]],Table2[#All],4,FALSE)</f>
        <v>+1 (260) 280-7251</v>
      </c>
      <c r="I711" t="str">
        <f>VLOOKUP(Table1[[#This Row],[Customer ID]],Table2[#All],6,FALSE)</f>
        <v>Fort Wayne</v>
      </c>
      <c r="J711" s="1" t="str">
        <f>VLOOKUP(Table1[[#This Row],[Customer ID]],Table2[#All],7,FALSE)</f>
        <v>United States</v>
      </c>
      <c r="K711" s="1" t="str">
        <f>VLOOKUP(Table1[[#This Row],[Customer ID]],Table2[#All],9,FALSE)</f>
        <v>Yes</v>
      </c>
      <c r="L711" t="str">
        <f>VLOOKUP(Table1[[#This Row],[Product ID]],Table3[#All],2,FALSE)</f>
        <v>Exc</v>
      </c>
      <c r="M711" t="str">
        <f>VLOOKUP(Table1[[#This Row],[Product ID]],Table3[#All],3,FALSE)</f>
        <v>L</v>
      </c>
      <c r="N711">
        <f>VLOOKUP(Table1[[#This Row],[Product ID]],Table3[#All],4,FALSE)</f>
        <v>0.5</v>
      </c>
      <c r="O711">
        <f>VLOOKUP(Table1[[#This Row],[Product ID]],Table3[#All],5,FALSE)</f>
        <v>8.91</v>
      </c>
      <c r="P711">
        <f>Table1[[#This Row],[Quantity]]*Table1[[#This Row],[Unit Price]]</f>
        <v>17.82</v>
      </c>
    </row>
    <row r="712" spans="1:16" x14ac:dyDescent="0.3">
      <c r="A712" t="s">
        <v>4499</v>
      </c>
      <c r="B712" s="3">
        <v>44655</v>
      </c>
      <c r="C712" t="s">
        <v>4500</v>
      </c>
      <c r="D712" t="s">
        <v>6139</v>
      </c>
      <c r="E712">
        <v>3</v>
      </c>
      <c r="F712" t="str">
        <f>VLOOKUP(Table1[[#This Row],[Customer ID]],Table2[#All],2,FALSE)</f>
        <v>Stearne Count</v>
      </c>
      <c r="G712" t="str">
        <f>VLOOKUP(Table1[[#This Row],[Customer ID]],Table2[#All],3,FALSE)</f>
        <v>scountjq@nba.com</v>
      </c>
      <c r="H712" t="str">
        <f>VLOOKUP(Table1[[#This Row],[Customer ID]],Table2[#All],4,FALSE)</f>
        <v>+1 (952) 721-7276</v>
      </c>
      <c r="I712" t="str">
        <f>VLOOKUP(Table1[[#This Row],[Customer ID]],Table2[#All],6,FALSE)</f>
        <v>Young America</v>
      </c>
      <c r="J712" s="1" t="str">
        <f>VLOOKUP(Table1[[#This Row],[Customer ID]],Table2[#All],7,FALSE)</f>
        <v>United States</v>
      </c>
      <c r="K712" s="1" t="str">
        <f>VLOOKUP(Table1[[#This Row],[Customer ID]],Table2[#All],9,FALSE)</f>
        <v>No</v>
      </c>
      <c r="L712" t="str">
        <f>VLOOKUP(Table1[[#This Row],[Product ID]],Table3[#All],2,FALSE)</f>
        <v>Exc</v>
      </c>
      <c r="M712" t="str">
        <f>VLOOKUP(Table1[[#This Row],[Product ID]],Table3[#All],3,FALSE)</f>
        <v>M</v>
      </c>
      <c r="N712">
        <f>VLOOKUP(Table1[[#This Row],[Product ID]],Table3[#All],4,FALSE)</f>
        <v>0.5</v>
      </c>
      <c r="O712">
        <f>VLOOKUP(Table1[[#This Row],[Product ID]],Table3[#All],5,FALSE)</f>
        <v>8.25</v>
      </c>
      <c r="P712">
        <f>Table1[[#This Row],[Quantity]]*Table1[[#This Row],[Unit Price]]</f>
        <v>24.75</v>
      </c>
    </row>
    <row r="713" spans="1:16" x14ac:dyDescent="0.3">
      <c r="A713" t="s">
        <v>4505</v>
      </c>
      <c r="B713" s="3">
        <v>44600</v>
      </c>
      <c r="C713" t="s">
        <v>4506</v>
      </c>
      <c r="D713" t="s">
        <v>6174</v>
      </c>
      <c r="E713">
        <v>6</v>
      </c>
      <c r="F713" t="str">
        <f>VLOOKUP(Table1[[#This Row],[Customer ID]],Table2[#All],2,FALSE)</f>
        <v>Selia Ragles</v>
      </c>
      <c r="G713" t="str">
        <f>VLOOKUP(Table1[[#This Row],[Customer ID]],Table2[#All],3,FALSE)</f>
        <v>sraglesjr@blogtalkradio.com</v>
      </c>
      <c r="H713" t="str">
        <f>VLOOKUP(Table1[[#This Row],[Customer ID]],Table2[#All],4,FALSE)</f>
        <v>+1 (479) 494-1369</v>
      </c>
      <c r="I713" t="str">
        <f>VLOOKUP(Table1[[#This Row],[Customer ID]],Table2[#All],6,FALSE)</f>
        <v>Fort Smith</v>
      </c>
      <c r="J713" s="1" t="str">
        <f>VLOOKUP(Table1[[#This Row],[Customer ID]],Table2[#All],7,FALSE)</f>
        <v>United States</v>
      </c>
      <c r="K713" s="1" t="str">
        <f>VLOOKUP(Table1[[#This Row],[Customer ID]],Table2[#All],9,FALSE)</f>
        <v>No</v>
      </c>
      <c r="L713" t="str">
        <f>VLOOKUP(Table1[[#This Row],[Product ID]],Table3[#All],2,FALSE)</f>
        <v>Rob</v>
      </c>
      <c r="M713" t="str">
        <f>VLOOKUP(Table1[[#This Row],[Product ID]],Table3[#All],3,FALSE)</f>
        <v>M</v>
      </c>
      <c r="N713">
        <f>VLOOKUP(Table1[[#This Row],[Product ID]],Table3[#All],4,FALSE)</f>
        <v>0.2</v>
      </c>
      <c r="O713">
        <f>VLOOKUP(Table1[[#This Row],[Product ID]],Table3[#All],5,FALSE)</f>
        <v>2.9849999999999999</v>
      </c>
      <c r="P713">
        <f>Table1[[#This Row],[Quantity]]*Table1[[#This Row],[Unit Price]]</f>
        <v>17.91</v>
      </c>
    </row>
    <row r="714" spans="1:16" x14ac:dyDescent="0.3">
      <c r="A714" t="s">
        <v>4512</v>
      </c>
      <c r="B714" s="3">
        <v>43646</v>
      </c>
      <c r="C714" t="s">
        <v>4513</v>
      </c>
      <c r="D714" t="s">
        <v>6139</v>
      </c>
      <c r="E714">
        <v>2</v>
      </c>
      <c r="F714" t="str">
        <f>VLOOKUP(Table1[[#This Row],[Customer ID]],Table2[#All],2,FALSE)</f>
        <v>Silas Deehan</v>
      </c>
      <c r="G714">
        <f>VLOOKUP(Table1[[#This Row],[Customer ID]],Table2[#All],3,FALSE)</f>
        <v>0</v>
      </c>
      <c r="H714">
        <f>VLOOKUP(Table1[[#This Row],[Customer ID]],Table2[#All],4,FALSE)</f>
        <v>0</v>
      </c>
      <c r="I714" t="str">
        <f>VLOOKUP(Table1[[#This Row],[Customer ID]],Table2[#All],6,FALSE)</f>
        <v>Charlton</v>
      </c>
      <c r="J714" s="1" t="str">
        <f>VLOOKUP(Table1[[#This Row],[Customer ID]],Table2[#All],7,FALSE)</f>
        <v>United Kingdom</v>
      </c>
      <c r="K714" s="1" t="str">
        <f>VLOOKUP(Table1[[#This Row],[Customer ID]],Table2[#All],9,FALSE)</f>
        <v>No</v>
      </c>
      <c r="L714" t="str">
        <f>VLOOKUP(Table1[[#This Row],[Product ID]],Table3[#All],2,FALSE)</f>
        <v>Exc</v>
      </c>
      <c r="M714" t="str">
        <f>VLOOKUP(Table1[[#This Row],[Product ID]],Table3[#All],3,FALSE)</f>
        <v>M</v>
      </c>
      <c r="N714">
        <f>VLOOKUP(Table1[[#This Row],[Product ID]],Table3[#All],4,FALSE)</f>
        <v>0.5</v>
      </c>
      <c r="O714">
        <f>VLOOKUP(Table1[[#This Row],[Product ID]],Table3[#All],5,FALSE)</f>
        <v>8.25</v>
      </c>
      <c r="P714">
        <f>Table1[[#This Row],[Quantity]]*Table1[[#This Row],[Unit Price]]</f>
        <v>16.5</v>
      </c>
    </row>
    <row r="715" spans="1:16" x14ac:dyDescent="0.3">
      <c r="A715" t="s">
        <v>4516</v>
      </c>
      <c r="B715" s="3">
        <v>43960</v>
      </c>
      <c r="C715" t="s">
        <v>4517</v>
      </c>
      <c r="D715" t="s">
        <v>6174</v>
      </c>
      <c r="E715">
        <v>1</v>
      </c>
      <c r="F715" t="str">
        <f>VLOOKUP(Table1[[#This Row],[Customer ID]],Table2[#All],2,FALSE)</f>
        <v>Sacha Bruun</v>
      </c>
      <c r="G715" t="str">
        <f>VLOOKUP(Table1[[#This Row],[Customer ID]],Table2[#All],3,FALSE)</f>
        <v>sbruunjt@blogtalkradio.com</v>
      </c>
      <c r="H715" t="str">
        <f>VLOOKUP(Table1[[#This Row],[Customer ID]],Table2[#All],4,FALSE)</f>
        <v>+1 (209) 784-1969</v>
      </c>
      <c r="I715" t="str">
        <f>VLOOKUP(Table1[[#This Row],[Customer ID]],Table2[#All],6,FALSE)</f>
        <v>Stockton</v>
      </c>
      <c r="J715" s="1" t="str">
        <f>VLOOKUP(Table1[[#This Row],[Customer ID]],Table2[#All],7,FALSE)</f>
        <v>United States</v>
      </c>
      <c r="K715" s="1" t="str">
        <f>VLOOKUP(Table1[[#This Row],[Customer ID]],Table2[#All],9,FALSE)</f>
        <v>No</v>
      </c>
      <c r="L715" t="str">
        <f>VLOOKUP(Table1[[#This Row],[Product ID]],Table3[#All],2,FALSE)</f>
        <v>Rob</v>
      </c>
      <c r="M715" t="str">
        <f>VLOOKUP(Table1[[#This Row],[Product ID]],Table3[#All],3,FALSE)</f>
        <v>M</v>
      </c>
      <c r="N715">
        <f>VLOOKUP(Table1[[#This Row],[Product ID]],Table3[#All],4,FALSE)</f>
        <v>0.2</v>
      </c>
      <c r="O715">
        <f>VLOOKUP(Table1[[#This Row],[Product ID]],Table3[#All],5,FALSE)</f>
        <v>2.9849999999999999</v>
      </c>
      <c r="P715">
        <f>Table1[[#This Row],[Quantity]]*Table1[[#This Row],[Unit Price]]</f>
        <v>2.9849999999999999</v>
      </c>
    </row>
    <row r="716" spans="1:16" x14ac:dyDescent="0.3">
      <c r="A716" t="s">
        <v>4522</v>
      </c>
      <c r="B716" s="3">
        <v>44358</v>
      </c>
      <c r="C716" t="s">
        <v>4523</v>
      </c>
      <c r="D716" t="s">
        <v>6153</v>
      </c>
      <c r="E716">
        <v>4</v>
      </c>
      <c r="F716" t="str">
        <f>VLOOKUP(Table1[[#This Row],[Customer ID]],Table2[#All],2,FALSE)</f>
        <v>Alon Pllu</v>
      </c>
      <c r="G716" t="str">
        <f>VLOOKUP(Table1[[#This Row],[Customer ID]],Table2[#All],3,FALSE)</f>
        <v>aplluju@dagondesign.com</v>
      </c>
      <c r="H716" t="str">
        <f>VLOOKUP(Table1[[#This Row],[Customer ID]],Table2[#All],4,FALSE)</f>
        <v>+353 (915) 742-6707</v>
      </c>
      <c r="I716" t="str">
        <f>VLOOKUP(Table1[[#This Row],[Customer ID]],Table2[#All],6,FALSE)</f>
        <v>Navan</v>
      </c>
      <c r="J716" s="1" t="str">
        <f>VLOOKUP(Table1[[#This Row],[Customer ID]],Table2[#All],7,FALSE)</f>
        <v>Ireland</v>
      </c>
      <c r="K716" s="1" t="str">
        <f>VLOOKUP(Table1[[#This Row],[Customer ID]],Table2[#All],9,FALSE)</f>
        <v>Yes</v>
      </c>
      <c r="L716" t="str">
        <f>VLOOKUP(Table1[[#This Row],[Product ID]],Table3[#All],2,FALSE)</f>
        <v>Exc</v>
      </c>
      <c r="M716" t="str">
        <f>VLOOKUP(Table1[[#This Row],[Product ID]],Table3[#All],3,FALSE)</f>
        <v>D</v>
      </c>
      <c r="N716">
        <f>VLOOKUP(Table1[[#This Row],[Product ID]],Table3[#All],4,FALSE)</f>
        <v>0.2</v>
      </c>
      <c r="O716">
        <f>VLOOKUP(Table1[[#This Row],[Product ID]],Table3[#All],5,FALSE)</f>
        <v>3.645</v>
      </c>
      <c r="P716">
        <f>Table1[[#This Row],[Quantity]]*Table1[[#This Row],[Unit Price]]</f>
        <v>14.58</v>
      </c>
    </row>
    <row r="717" spans="1:16" x14ac:dyDescent="0.3">
      <c r="A717" t="s">
        <v>4528</v>
      </c>
      <c r="B717" s="3">
        <v>44504</v>
      </c>
      <c r="C717" t="s">
        <v>4529</v>
      </c>
      <c r="D717" t="s">
        <v>6171</v>
      </c>
      <c r="E717">
        <v>6</v>
      </c>
      <c r="F717" t="str">
        <f>VLOOKUP(Table1[[#This Row],[Customer ID]],Table2[#All],2,FALSE)</f>
        <v>Gilberto Cornier</v>
      </c>
      <c r="G717" t="str">
        <f>VLOOKUP(Table1[[#This Row],[Customer ID]],Table2[#All],3,FALSE)</f>
        <v>gcornierjv@techcrunch.com</v>
      </c>
      <c r="H717">
        <f>VLOOKUP(Table1[[#This Row],[Customer ID]],Table2[#All],4,FALSE)</f>
        <v>0</v>
      </c>
      <c r="I717" t="str">
        <f>VLOOKUP(Table1[[#This Row],[Customer ID]],Table2[#All],6,FALSE)</f>
        <v>Tampa</v>
      </c>
      <c r="J717" s="1" t="str">
        <f>VLOOKUP(Table1[[#This Row],[Customer ID]],Table2[#All],7,FALSE)</f>
        <v>United States</v>
      </c>
      <c r="K717" s="1" t="str">
        <f>VLOOKUP(Table1[[#This Row],[Customer ID]],Table2[#All],9,FALSE)</f>
        <v>No</v>
      </c>
      <c r="L717" t="str">
        <f>VLOOKUP(Table1[[#This Row],[Product ID]],Table3[#All],2,FALSE)</f>
        <v>Exc</v>
      </c>
      <c r="M717" t="str">
        <f>VLOOKUP(Table1[[#This Row],[Product ID]],Table3[#All],3,FALSE)</f>
        <v>L</v>
      </c>
      <c r="N717">
        <f>VLOOKUP(Table1[[#This Row],[Product ID]],Table3[#All],4,FALSE)</f>
        <v>1</v>
      </c>
      <c r="O717">
        <f>VLOOKUP(Table1[[#This Row],[Product ID]],Table3[#All],5,FALSE)</f>
        <v>14.85</v>
      </c>
      <c r="P717">
        <f>Table1[[#This Row],[Quantity]]*Table1[[#This Row],[Unit Price]]</f>
        <v>89.1</v>
      </c>
    </row>
    <row r="718" spans="1:16" x14ac:dyDescent="0.3">
      <c r="A718" t="s">
        <v>4533</v>
      </c>
      <c r="B718" s="3">
        <v>44612</v>
      </c>
      <c r="C718" t="s">
        <v>4434</v>
      </c>
      <c r="D718" t="s">
        <v>6179</v>
      </c>
      <c r="E718">
        <v>3</v>
      </c>
      <c r="F718" t="str">
        <f>VLOOKUP(Table1[[#This Row],[Customer ID]],Table2[#All],2,FALSE)</f>
        <v>Jimmy Dymoke</v>
      </c>
      <c r="G718" t="str">
        <f>VLOOKUP(Table1[[#This Row],[Customer ID]],Table2[#All],3,FALSE)</f>
        <v>jdymokeje@prnewswire.com</v>
      </c>
      <c r="H718" t="str">
        <f>VLOOKUP(Table1[[#This Row],[Customer ID]],Table2[#All],4,FALSE)</f>
        <v>+353 (390) 459-9269</v>
      </c>
      <c r="I718" t="str">
        <f>VLOOKUP(Table1[[#This Row],[Customer ID]],Table2[#All],6,FALSE)</f>
        <v>Beaumont</v>
      </c>
      <c r="J718" s="1" t="str">
        <f>VLOOKUP(Table1[[#This Row],[Customer ID]],Table2[#All],7,FALSE)</f>
        <v>Ireland</v>
      </c>
      <c r="K718" s="1" t="str">
        <f>VLOOKUP(Table1[[#This Row],[Customer ID]],Table2[#All],9,FALSE)</f>
        <v>No</v>
      </c>
      <c r="L718" t="str">
        <f>VLOOKUP(Table1[[#This Row],[Product ID]],Table3[#All],2,FALSE)</f>
        <v>Rob</v>
      </c>
      <c r="M718" t="str">
        <f>VLOOKUP(Table1[[#This Row],[Product ID]],Table3[#All],3,FALSE)</f>
        <v>L</v>
      </c>
      <c r="N718">
        <f>VLOOKUP(Table1[[#This Row],[Product ID]],Table3[#All],4,FALSE)</f>
        <v>1</v>
      </c>
      <c r="O718">
        <f>VLOOKUP(Table1[[#This Row],[Product ID]],Table3[#All],5,FALSE)</f>
        <v>11.95</v>
      </c>
      <c r="P718">
        <f>Table1[[#This Row],[Quantity]]*Table1[[#This Row],[Unit Price]]</f>
        <v>35.849999999999994</v>
      </c>
    </row>
    <row r="719" spans="1:16" x14ac:dyDescent="0.3">
      <c r="A719" t="s">
        <v>4539</v>
      </c>
      <c r="B719" s="3">
        <v>43649</v>
      </c>
      <c r="C719" t="s">
        <v>4540</v>
      </c>
      <c r="D719" t="s">
        <v>6168</v>
      </c>
      <c r="E719">
        <v>3</v>
      </c>
      <c r="F719" t="str">
        <f>VLOOKUP(Table1[[#This Row],[Customer ID]],Table2[#All],2,FALSE)</f>
        <v>Willabella Harvison</v>
      </c>
      <c r="G719" t="str">
        <f>VLOOKUP(Table1[[#This Row],[Customer ID]],Table2[#All],3,FALSE)</f>
        <v>wharvisonjx@gizmodo.com</v>
      </c>
      <c r="H719" t="str">
        <f>VLOOKUP(Table1[[#This Row],[Customer ID]],Table2[#All],4,FALSE)</f>
        <v>+1 (610) 316-8430</v>
      </c>
      <c r="I719" t="str">
        <f>VLOOKUP(Table1[[#This Row],[Customer ID]],Table2[#All],6,FALSE)</f>
        <v>Philadelphia</v>
      </c>
      <c r="J719" s="1" t="str">
        <f>VLOOKUP(Table1[[#This Row],[Customer ID]],Table2[#All],7,FALSE)</f>
        <v>United States</v>
      </c>
      <c r="K719" s="1" t="str">
        <f>VLOOKUP(Table1[[#This Row],[Customer ID]],Table2[#All],9,FALSE)</f>
        <v>No</v>
      </c>
      <c r="L719" t="str">
        <f>VLOOKUP(Table1[[#This Row],[Product ID]],Table3[#All],2,FALSE)</f>
        <v>Ara</v>
      </c>
      <c r="M719" t="str">
        <f>VLOOKUP(Table1[[#This Row],[Product ID]],Table3[#All],3,FALSE)</f>
        <v>D</v>
      </c>
      <c r="N719">
        <f>VLOOKUP(Table1[[#This Row],[Product ID]],Table3[#All],4,FALSE)</f>
        <v>2.5</v>
      </c>
      <c r="O719">
        <f>VLOOKUP(Table1[[#This Row],[Product ID]],Table3[#All],5,FALSE)</f>
        <v>22.884999999999998</v>
      </c>
      <c r="P719">
        <f>Table1[[#This Row],[Quantity]]*Table1[[#This Row],[Unit Price]]</f>
        <v>68.655000000000001</v>
      </c>
    </row>
    <row r="720" spans="1:16" x14ac:dyDescent="0.3">
      <c r="A720" t="s">
        <v>4545</v>
      </c>
      <c r="B720" s="3">
        <v>44348</v>
      </c>
      <c r="C720" t="s">
        <v>4546</v>
      </c>
      <c r="D720" t="s">
        <v>6143</v>
      </c>
      <c r="E720">
        <v>3</v>
      </c>
      <c r="F720" t="str">
        <f>VLOOKUP(Table1[[#This Row],[Customer ID]],Table2[#All],2,FALSE)</f>
        <v>Darice Heaford</v>
      </c>
      <c r="G720" t="str">
        <f>VLOOKUP(Table1[[#This Row],[Customer ID]],Table2[#All],3,FALSE)</f>
        <v>dheafordjy@twitpic.com</v>
      </c>
      <c r="H720" t="str">
        <f>VLOOKUP(Table1[[#This Row],[Customer ID]],Table2[#All],4,FALSE)</f>
        <v>+1 (325) 537-8835</v>
      </c>
      <c r="I720" t="str">
        <f>VLOOKUP(Table1[[#This Row],[Customer ID]],Table2[#All],6,FALSE)</f>
        <v>San Angelo</v>
      </c>
      <c r="J720" s="1" t="str">
        <f>VLOOKUP(Table1[[#This Row],[Customer ID]],Table2[#All],7,FALSE)</f>
        <v>United States</v>
      </c>
      <c r="K720" s="1" t="str">
        <f>VLOOKUP(Table1[[#This Row],[Customer ID]],Table2[#All],9,FALSE)</f>
        <v>No</v>
      </c>
      <c r="L720" t="str">
        <f>VLOOKUP(Table1[[#This Row],[Product ID]],Table3[#All],2,FALSE)</f>
        <v>Lib</v>
      </c>
      <c r="M720" t="str">
        <f>VLOOKUP(Table1[[#This Row],[Product ID]],Table3[#All],3,FALSE)</f>
        <v>D</v>
      </c>
      <c r="N720">
        <f>VLOOKUP(Table1[[#This Row],[Product ID]],Table3[#All],4,FALSE)</f>
        <v>1</v>
      </c>
      <c r="O720">
        <f>VLOOKUP(Table1[[#This Row],[Product ID]],Table3[#All],5,FALSE)</f>
        <v>12.95</v>
      </c>
      <c r="P720">
        <f>Table1[[#This Row],[Quantity]]*Table1[[#This Row],[Unit Price]]</f>
        <v>38.849999999999994</v>
      </c>
    </row>
    <row r="721" spans="1:16" x14ac:dyDescent="0.3">
      <c r="A721" t="s">
        <v>4551</v>
      </c>
      <c r="B721" s="3">
        <v>44150</v>
      </c>
      <c r="C721" t="s">
        <v>4552</v>
      </c>
      <c r="D721" t="s">
        <v>6170</v>
      </c>
      <c r="E721">
        <v>5</v>
      </c>
      <c r="F721" t="str">
        <f>VLOOKUP(Table1[[#This Row],[Customer ID]],Table2[#All],2,FALSE)</f>
        <v>Granger Fantham</v>
      </c>
      <c r="G721" t="str">
        <f>VLOOKUP(Table1[[#This Row],[Customer ID]],Table2[#All],3,FALSE)</f>
        <v>gfanthamjz@hexun.com</v>
      </c>
      <c r="H721" t="str">
        <f>VLOOKUP(Table1[[#This Row],[Customer ID]],Table2[#All],4,FALSE)</f>
        <v>+1 (323) 878-8818</v>
      </c>
      <c r="I721" t="str">
        <f>VLOOKUP(Table1[[#This Row],[Customer ID]],Table2[#All],6,FALSE)</f>
        <v>Los Angeles</v>
      </c>
      <c r="J721" s="1" t="str">
        <f>VLOOKUP(Table1[[#This Row],[Customer ID]],Table2[#All],7,FALSE)</f>
        <v>United States</v>
      </c>
      <c r="K721" s="1" t="str">
        <f>VLOOKUP(Table1[[#This Row],[Customer ID]],Table2[#All],9,FALSE)</f>
        <v>Yes</v>
      </c>
      <c r="L721" t="str">
        <f>VLOOKUP(Table1[[#This Row],[Product ID]],Table3[#All],2,FALSE)</f>
        <v>Lib</v>
      </c>
      <c r="M721" t="str">
        <f>VLOOKUP(Table1[[#This Row],[Product ID]],Table3[#All],3,FALSE)</f>
        <v>L</v>
      </c>
      <c r="N721">
        <f>VLOOKUP(Table1[[#This Row],[Product ID]],Table3[#All],4,FALSE)</f>
        <v>1</v>
      </c>
      <c r="O721">
        <f>VLOOKUP(Table1[[#This Row],[Product ID]],Table3[#All],5,FALSE)</f>
        <v>15.85</v>
      </c>
      <c r="P721">
        <f>Table1[[#This Row],[Quantity]]*Table1[[#This Row],[Unit Price]]</f>
        <v>79.25</v>
      </c>
    </row>
    <row r="722" spans="1:16" x14ac:dyDescent="0.3">
      <c r="A722" t="s">
        <v>4557</v>
      </c>
      <c r="B722" s="3">
        <v>44215</v>
      </c>
      <c r="C722" t="s">
        <v>4558</v>
      </c>
      <c r="D722" t="s">
        <v>6144</v>
      </c>
      <c r="E722">
        <v>5</v>
      </c>
      <c r="F722" t="str">
        <f>VLOOKUP(Table1[[#This Row],[Customer ID]],Table2[#All],2,FALSE)</f>
        <v>Reynolds Crookshanks</v>
      </c>
      <c r="G722" t="str">
        <f>VLOOKUP(Table1[[#This Row],[Customer ID]],Table2[#All],3,FALSE)</f>
        <v>rcrookshanksk0@unc.edu</v>
      </c>
      <c r="H722" t="str">
        <f>VLOOKUP(Table1[[#This Row],[Customer ID]],Table2[#All],4,FALSE)</f>
        <v>+1 (517) 654-6004</v>
      </c>
      <c r="I722" t="str">
        <f>VLOOKUP(Table1[[#This Row],[Customer ID]],Table2[#All],6,FALSE)</f>
        <v>Lansing</v>
      </c>
      <c r="J722" s="1" t="str">
        <f>VLOOKUP(Table1[[#This Row],[Customer ID]],Table2[#All],7,FALSE)</f>
        <v>United States</v>
      </c>
      <c r="K722" s="1" t="str">
        <f>VLOOKUP(Table1[[#This Row],[Customer ID]],Table2[#All],9,FALSE)</f>
        <v>Yes</v>
      </c>
      <c r="L722" t="str">
        <f>VLOOKUP(Table1[[#This Row],[Product ID]],Table3[#All],2,FALSE)</f>
        <v>Exc</v>
      </c>
      <c r="M722" t="str">
        <f>VLOOKUP(Table1[[#This Row],[Product ID]],Table3[#All],3,FALSE)</f>
        <v>D</v>
      </c>
      <c r="N722">
        <f>VLOOKUP(Table1[[#This Row],[Product ID]],Table3[#All],4,FALSE)</f>
        <v>0.5</v>
      </c>
      <c r="O722">
        <f>VLOOKUP(Table1[[#This Row],[Product ID]],Table3[#All],5,FALSE)</f>
        <v>7.29</v>
      </c>
      <c r="P722">
        <f>Table1[[#This Row],[Quantity]]*Table1[[#This Row],[Unit Price]]</f>
        <v>36.450000000000003</v>
      </c>
    </row>
    <row r="723" spans="1:16" x14ac:dyDescent="0.3">
      <c r="A723" t="s">
        <v>4563</v>
      </c>
      <c r="B723" s="3">
        <v>44479</v>
      </c>
      <c r="C723" t="s">
        <v>4564</v>
      </c>
      <c r="D723" t="s">
        <v>6174</v>
      </c>
      <c r="E723">
        <v>3</v>
      </c>
      <c r="F723" t="str">
        <f>VLOOKUP(Table1[[#This Row],[Customer ID]],Table2[#All],2,FALSE)</f>
        <v>Niels Leake</v>
      </c>
      <c r="G723" t="str">
        <f>VLOOKUP(Table1[[#This Row],[Customer ID]],Table2[#All],3,FALSE)</f>
        <v>nleakek1@cmu.edu</v>
      </c>
      <c r="H723" t="str">
        <f>VLOOKUP(Table1[[#This Row],[Customer ID]],Table2[#All],4,FALSE)</f>
        <v>+1 (786) 470-1233</v>
      </c>
      <c r="I723" t="str">
        <f>VLOOKUP(Table1[[#This Row],[Customer ID]],Table2[#All],6,FALSE)</f>
        <v>Clearwater</v>
      </c>
      <c r="J723" s="1" t="str">
        <f>VLOOKUP(Table1[[#This Row],[Customer ID]],Table2[#All],7,FALSE)</f>
        <v>United States</v>
      </c>
      <c r="K723" s="1" t="str">
        <f>VLOOKUP(Table1[[#This Row],[Customer ID]],Table2[#All],9,FALSE)</f>
        <v>Yes</v>
      </c>
      <c r="L723" t="str">
        <f>VLOOKUP(Table1[[#This Row],[Product ID]],Table3[#All],2,FALSE)</f>
        <v>Rob</v>
      </c>
      <c r="M723" t="str">
        <f>VLOOKUP(Table1[[#This Row],[Product ID]],Table3[#All],3,FALSE)</f>
        <v>M</v>
      </c>
      <c r="N723">
        <f>VLOOKUP(Table1[[#This Row],[Product ID]],Table3[#All],4,FALSE)</f>
        <v>0.2</v>
      </c>
      <c r="O723">
        <f>VLOOKUP(Table1[[#This Row],[Product ID]],Table3[#All],5,FALSE)</f>
        <v>2.9849999999999999</v>
      </c>
      <c r="P723">
        <f>Table1[[#This Row],[Quantity]]*Table1[[#This Row],[Unit Price]]</f>
        <v>8.9550000000000001</v>
      </c>
    </row>
    <row r="724" spans="1:16" x14ac:dyDescent="0.3">
      <c r="A724" t="s">
        <v>4569</v>
      </c>
      <c r="B724" s="3">
        <v>44620</v>
      </c>
      <c r="C724" t="s">
        <v>4570</v>
      </c>
      <c r="D724" t="s">
        <v>6183</v>
      </c>
      <c r="E724">
        <v>2</v>
      </c>
      <c r="F724" t="str">
        <f>VLOOKUP(Table1[[#This Row],[Customer ID]],Table2[#All],2,FALSE)</f>
        <v>Hetti Measures</v>
      </c>
      <c r="G724">
        <f>VLOOKUP(Table1[[#This Row],[Customer ID]],Table2[#All],3,FALSE)</f>
        <v>0</v>
      </c>
      <c r="H724" t="str">
        <f>VLOOKUP(Table1[[#This Row],[Customer ID]],Table2[#All],4,FALSE)</f>
        <v>+1 (562) 343-9707</v>
      </c>
      <c r="I724" t="str">
        <f>VLOOKUP(Table1[[#This Row],[Customer ID]],Table2[#All],6,FALSE)</f>
        <v>Whittier</v>
      </c>
      <c r="J724" s="1" t="str">
        <f>VLOOKUP(Table1[[#This Row],[Customer ID]],Table2[#All],7,FALSE)</f>
        <v>United States</v>
      </c>
      <c r="K724" s="1" t="str">
        <f>VLOOKUP(Table1[[#This Row],[Customer ID]],Table2[#All],9,FALSE)</f>
        <v>No</v>
      </c>
      <c r="L724" t="str">
        <f>VLOOKUP(Table1[[#This Row],[Product ID]],Table3[#All],2,FALSE)</f>
        <v>Exc</v>
      </c>
      <c r="M724" t="str">
        <f>VLOOKUP(Table1[[#This Row],[Product ID]],Table3[#All],3,FALSE)</f>
        <v>D</v>
      </c>
      <c r="N724">
        <f>VLOOKUP(Table1[[#This Row],[Product ID]],Table3[#All],4,FALSE)</f>
        <v>1</v>
      </c>
      <c r="O724">
        <f>VLOOKUP(Table1[[#This Row],[Product ID]],Table3[#All],5,FALSE)</f>
        <v>12.15</v>
      </c>
      <c r="P724">
        <f>Table1[[#This Row],[Quantity]]*Table1[[#This Row],[Unit Price]]</f>
        <v>24.3</v>
      </c>
    </row>
    <row r="725" spans="1:16" x14ac:dyDescent="0.3">
      <c r="A725" t="s">
        <v>4574</v>
      </c>
      <c r="B725" s="3">
        <v>44470</v>
      </c>
      <c r="C725" t="s">
        <v>4575</v>
      </c>
      <c r="D725" t="s">
        <v>6166</v>
      </c>
      <c r="E725">
        <v>2</v>
      </c>
      <c r="F725" t="str">
        <f>VLOOKUP(Table1[[#This Row],[Customer ID]],Table2[#All],2,FALSE)</f>
        <v>Gay Eilhersen</v>
      </c>
      <c r="G725" t="str">
        <f>VLOOKUP(Table1[[#This Row],[Customer ID]],Table2[#All],3,FALSE)</f>
        <v>geilhersenk3@networksolutions.com</v>
      </c>
      <c r="H725" t="str">
        <f>VLOOKUP(Table1[[#This Row],[Customer ID]],Table2[#All],4,FALSE)</f>
        <v>+1 (559) 791-5117</v>
      </c>
      <c r="I725" t="str">
        <f>VLOOKUP(Table1[[#This Row],[Customer ID]],Table2[#All],6,FALSE)</f>
        <v>Fresno</v>
      </c>
      <c r="J725" s="1" t="str">
        <f>VLOOKUP(Table1[[#This Row],[Customer ID]],Table2[#All],7,FALSE)</f>
        <v>United States</v>
      </c>
      <c r="K725" s="1" t="str">
        <f>VLOOKUP(Table1[[#This Row],[Customer ID]],Table2[#All],9,FALSE)</f>
        <v>No</v>
      </c>
      <c r="L725" t="str">
        <f>VLOOKUP(Table1[[#This Row],[Product ID]],Table3[#All],2,FALSE)</f>
        <v>Exc</v>
      </c>
      <c r="M725" t="str">
        <f>VLOOKUP(Table1[[#This Row],[Product ID]],Table3[#All],3,FALSE)</f>
        <v>M</v>
      </c>
      <c r="N725">
        <f>VLOOKUP(Table1[[#This Row],[Product ID]],Table3[#All],4,FALSE)</f>
        <v>2.5</v>
      </c>
      <c r="O725">
        <f>VLOOKUP(Table1[[#This Row],[Product ID]],Table3[#All],5,FALSE)</f>
        <v>31.624999999999996</v>
      </c>
      <c r="P725">
        <f>Table1[[#This Row],[Quantity]]*Table1[[#This Row],[Unit Price]]</f>
        <v>63.249999999999993</v>
      </c>
    </row>
    <row r="726" spans="1:16" x14ac:dyDescent="0.3">
      <c r="A726" t="s">
        <v>4580</v>
      </c>
      <c r="B726" s="3">
        <v>44076</v>
      </c>
      <c r="C726" t="s">
        <v>4581</v>
      </c>
      <c r="D726" t="s">
        <v>6152</v>
      </c>
      <c r="E726">
        <v>2</v>
      </c>
      <c r="F726" t="str">
        <f>VLOOKUP(Table1[[#This Row],[Customer ID]],Table2[#All],2,FALSE)</f>
        <v>Nico Hubert</v>
      </c>
      <c r="G726">
        <f>VLOOKUP(Table1[[#This Row],[Customer ID]],Table2[#All],3,FALSE)</f>
        <v>0</v>
      </c>
      <c r="H726" t="str">
        <f>VLOOKUP(Table1[[#This Row],[Customer ID]],Table2[#All],4,FALSE)</f>
        <v>+1 (646) 228-3492</v>
      </c>
      <c r="I726" t="str">
        <f>VLOOKUP(Table1[[#This Row],[Customer ID]],Table2[#All],6,FALSE)</f>
        <v>New York City</v>
      </c>
      <c r="J726" s="1" t="str">
        <f>VLOOKUP(Table1[[#This Row],[Customer ID]],Table2[#All],7,FALSE)</f>
        <v>United States</v>
      </c>
      <c r="K726" s="1" t="str">
        <f>VLOOKUP(Table1[[#This Row],[Customer ID]],Table2[#All],9,FALSE)</f>
        <v>Yes</v>
      </c>
      <c r="L726" t="str">
        <f>VLOOKUP(Table1[[#This Row],[Product ID]],Table3[#All],2,FALSE)</f>
        <v>Ara</v>
      </c>
      <c r="M726" t="str">
        <f>VLOOKUP(Table1[[#This Row],[Product ID]],Table3[#All],3,FALSE)</f>
        <v>M</v>
      </c>
      <c r="N726">
        <f>VLOOKUP(Table1[[#This Row],[Product ID]],Table3[#All],4,FALSE)</f>
        <v>0.2</v>
      </c>
      <c r="O726">
        <f>VLOOKUP(Table1[[#This Row],[Product ID]],Table3[#All],5,FALSE)</f>
        <v>3.375</v>
      </c>
      <c r="P726">
        <f>Table1[[#This Row],[Quantity]]*Table1[[#This Row],[Unit Price]]</f>
        <v>6.75</v>
      </c>
    </row>
    <row r="727" spans="1:16" x14ac:dyDescent="0.3">
      <c r="A727" t="s">
        <v>4585</v>
      </c>
      <c r="B727" s="3">
        <v>44043</v>
      </c>
      <c r="C727" t="s">
        <v>4586</v>
      </c>
      <c r="D727" t="s">
        <v>6167</v>
      </c>
      <c r="E727">
        <v>6</v>
      </c>
      <c r="F727" t="str">
        <f>VLOOKUP(Table1[[#This Row],[Customer ID]],Table2[#All],2,FALSE)</f>
        <v>Cristina Aleixo</v>
      </c>
      <c r="G727" t="str">
        <f>VLOOKUP(Table1[[#This Row],[Customer ID]],Table2[#All],3,FALSE)</f>
        <v>caleixok5@globo.com</v>
      </c>
      <c r="H727" t="str">
        <f>VLOOKUP(Table1[[#This Row],[Customer ID]],Table2[#All],4,FALSE)</f>
        <v>+1 (719) 241-4639</v>
      </c>
      <c r="I727" t="str">
        <f>VLOOKUP(Table1[[#This Row],[Customer ID]],Table2[#All],6,FALSE)</f>
        <v>Colorado Springs</v>
      </c>
      <c r="J727" s="1" t="str">
        <f>VLOOKUP(Table1[[#This Row],[Customer ID]],Table2[#All],7,FALSE)</f>
        <v>United States</v>
      </c>
      <c r="K727" s="1" t="str">
        <f>VLOOKUP(Table1[[#This Row],[Customer ID]],Table2[#All],9,FALSE)</f>
        <v>No</v>
      </c>
      <c r="L727" t="str">
        <f>VLOOKUP(Table1[[#This Row],[Product ID]],Table3[#All],2,FALSE)</f>
        <v>Ara</v>
      </c>
      <c r="M727" t="str">
        <f>VLOOKUP(Table1[[#This Row],[Product ID]],Table3[#All],3,FALSE)</f>
        <v>L</v>
      </c>
      <c r="N727">
        <f>VLOOKUP(Table1[[#This Row],[Product ID]],Table3[#All],4,FALSE)</f>
        <v>0.2</v>
      </c>
      <c r="O727">
        <f>VLOOKUP(Table1[[#This Row],[Product ID]],Table3[#All],5,FALSE)</f>
        <v>3.8849999999999998</v>
      </c>
      <c r="P727">
        <f>Table1[[#This Row],[Quantity]]*Table1[[#This Row],[Unit Price]]</f>
        <v>23.31</v>
      </c>
    </row>
    <row r="728" spans="1:16" x14ac:dyDescent="0.3">
      <c r="A728" t="s">
        <v>4591</v>
      </c>
      <c r="B728" s="3">
        <v>44571</v>
      </c>
      <c r="C728" t="s">
        <v>4592</v>
      </c>
      <c r="D728" t="s">
        <v>6164</v>
      </c>
      <c r="E728">
        <v>4</v>
      </c>
      <c r="F728" t="str">
        <f>VLOOKUP(Table1[[#This Row],[Customer ID]],Table2[#All],2,FALSE)</f>
        <v>Derrek Allpress</v>
      </c>
      <c r="G728">
        <f>VLOOKUP(Table1[[#This Row],[Customer ID]],Table2[#All],3,FALSE)</f>
        <v>0</v>
      </c>
      <c r="H728" t="str">
        <f>VLOOKUP(Table1[[#This Row],[Customer ID]],Table2[#All],4,FALSE)</f>
        <v>+1 (562) 723-4457</v>
      </c>
      <c r="I728" t="str">
        <f>VLOOKUP(Table1[[#This Row],[Customer ID]],Table2[#All],6,FALSE)</f>
        <v>Long Beach</v>
      </c>
      <c r="J728" s="1" t="str">
        <f>VLOOKUP(Table1[[#This Row],[Customer ID]],Table2[#All],7,FALSE)</f>
        <v>United States</v>
      </c>
      <c r="K728" s="1" t="str">
        <f>VLOOKUP(Table1[[#This Row],[Customer ID]],Table2[#All],9,FALSE)</f>
        <v>No</v>
      </c>
      <c r="L728" t="str">
        <f>VLOOKUP(Table1[[#This Row],[Product ID]],Table3[#All],2,FALSE)</f>
        <v>Lib</v>
      </c>
      <c r="M728" t="str">
        <f>VLOOKUP(Table1[[#This Row],[Product ID]],Table3[#All],3,FALSE)</f>
        <v>L</v>
      </c>
      <c r="N728">
        <f>VLOOKUP(Table1[[#This Row],[Product ID]],Table3[#All],4,FALSE)</f>
        <v>2.5</v>
      </c>
      <c r="O728">
        <f>VLOOKUP(Table1[[#This Row],[Product ID]],Table3[#All],5,FALSE)</f>
        <v>36.454999999999998</v>
      </c>
      <c r="P728">
        <f>Table1[[#This Row],[Quantity]]*Table1[[#This Row],[Unit Price]]</f>
        <v>145.82</v>
      </c>
    </row>
    <row r="729" spans="1:16" x14ac:dyDescent="0.3">
      <c r="A729" t="s">
        <v>4596</v>
      </c>
      <c r="B729" s="3">
        <v>44264</v>
      </c>
      <c r="C729" t="s">
        <v>4597</v>
      </c>
      <c r="D729" t="s">
        <v>6146</v>
      </c>
      <c r="E729">
        <v>5</v>
      </c>
      <c r="F729" t="str">
        <f>VLOOKUP(Table1[[#This Row],[Customer ID]],Table2[#All],2,FALSE)</f>
        <v>Rikki Tomkowicz</v>
      </c>
      <c r="G729" t="str">
        <f>VLOOKUP(Table1[[#This Row],[Customer ID]],Table2[#All],3,FALSE)</f>
        <v>rtomkowiczk7@bravesites.com</v>
      </c>
      <c r="H729" t="str">
        <f>VLOOKUP(Table1[[#This Row],[Customer ID]],Table2[#All],4,FALSE)</f>
        <v>+353 (849) 645-1593</v>
      </c>
      <c r="I729" t="str">
        <f>VLOOKUP(Table1[[#This Row],[Customer ID]],Table2[#All],6,FALSE)</f>
        <v>Lusk</v>
      </c>
      <c r="J729" s="1" t="str">
        <f>VLOOKUP(Table1[[#This Row],[Customer ID]],Table2[#All],7,FALSE)</f>
        <v>Ireland</v>
      </c>
      <c r="K729" s="1" t="str">
        <f>VLOOKUP(Table1[[#This Row],[Customer ID]],Table2[#All],9,FALSE)</f>
        <v>Yes</v>
      </c>
      <c r="L729" t="str">
        <f>VLOOKUP(Table1[[#This Row],[Product ID]],Table3[#All],2,FALSE)</f>
        <v>Rob</v>
      </c>
      <c r="M729" t="str">
        <f>VLOOKUP(Table1[[#This Row],[Product ID]],Table3[#All],3,FALSE)</f>
        <v>M</v>
      </c>
      <c r="N729">
        <f>VLOOKUP(Table1[[#This Row],[Product ID]],Table3[#All],4,FALSE)</f>
        <v>0.5</v>
      </c>
      <c r="O729">
        <f>VLOOKUP(Table1[[#This Row],[Product ID]],Table3[#All],5,FALSE)</f>
        <v>5.97</v>
      </c>
      <c r="P729">
        <f>Table1[[#This Row],[Quantity]]*Table1[[#This Row],[Unit Price]]</f>
        <v>29.849999999999998</v>
      </c>
    </row>
    <row r="730" spans="1:16" x14ac:dyDescent="0.3">
      <c r="A730" t="s">
        <v>4602</v>
      </c>
      <c r="B730" s="3">
        <v>44155</v>
      </c>
      <c r="C730" t="s">
        <v>4603</v>
      </c>
      <c r="D730" t="s">
        <v>6144</v>
      </c>
      <c r="E730">
        <v>3</v>
      </c>
      <c r="F730" t="str">
        <f>VLOOKUP(Table1[[#This Row],[Customer ID]],Table2[#All],2,FALSE)</f>
        <v>Rochette Huscroft</v>
      </c>
      <c r="G730" t="str">
        <f>VLOOKUP(Table1[[#This Row],[Customer ID]],Table2[#All],3,FALSE)</f>
        <v>rhuscroftk8@jimdo.com</v>
      </c>
      <c r="H730" t="str">
        <f>VLOOKUP(Table1[[#This Row],[Customer ID]],Table2[#All],4,FALSE)</f>
        <v>+1 (775) 223-5044</v>
      </c>
      <c r="I730" t="str">
        <f>VLOOKUP(Table1[[#This Row],[Customer ID]],Table2[#All],6,FALSE)</f>
        <v>Reno</v>
      </c>
      <c r="J730" s="1" t="str">
        <f>VLOOKUP(Table1[[#This Row],[Customer ID]],Table2[#All],7,FALSE)</f>
        <v>United States</v>
      </c>
      <c r="K730" s="1" t="str">
        <f>VLOOKUP(Table1[[#This Row],[Customer ID]],Table2[#All],9,FALSE)</f>
        <v>Yes</v>
      </c>
      <c r="L730" t="str">
        <f>VLOOKUP(Table1[[#This Row],[Product ID]],Table3[#All],2,FALSE)</f>
        <v>Exc</v>
      </c>
      <c r="M730" t="str">
        <f>VLOOKUP(Table1[[#This Row],[Product ID]],Table3[#All],3,FALSE)</f>
        <v>D</v>
      </c>
      <c r="N730">
        <f>VLOOKUP(Table1[[#This Row],[Product ID]],Table3[#All],4,FALSE)</f>
        <v>0.5</v>
      </c>
      <c r="O730">
        <f>VLOOKUP(Table1[[#This Row],[Product ID]],Table3[#All],5,FALSE)</f>
        <v>7.29</v>
      </c>
      <c r="P730">
        <f>Table1[[#This Row],[Quantity]]*Table1[[#This Row],[Unit Price]]</f>
        <v>21.87</v>
      </c>
    </row>
    <row r="731" spans="1:16" x14ac:dyDescent="0.3">
      <c r="A731" t="s">
        <v>4608</v>
      </c>
      <c r="B731" s="3">
        <v>44634</v>
      </c>
      <c r="C731" t="s">
        <v>4609</v>
      </c>
      <c r="D731" t="s">
        <v>6159</v>
      </c>
      <c r="E731">
        <v>1</v>
      </c>
      <c r="F731" t="str">
        <f>VLOOKUP(Table1[[#This Row],[Customer ID]],Table2[#All],2,FALSE)</f>
        <v>Selle Scurrer</v>
      </c>
      <c r="G731" t="str">
        <f>VLOOKUP(Table1[[#This Row],[Customer ID]],Table2[#All],3,FALSE)</f>
        <v>sscurrerk9@flavors.me</v>
      </c>
      <c r="H731" t="str">
        <f>VLOOKUP(Table1[[#This Row],[Customer ID]],Table2[#All],4,FALSE)</f>
        <v>+44 (520) 402-1303</v>
      </c>
      <c r="I731" t="str">
        <f>VLOOKUP(Table1[[#This Row],[Customer ID]],Table2[#All],6,FALSE)</f>
        <v>Upton</v>
      </c>
      <c r="J731" s="1" t="str">
        <f>VLOOKUP(Table1[[#This Row],[Customer ID]],Table2[#All],7,FALSE)</f>
        <v>United Kingdom</v>
      </c>
      <c r="K731" s="1" t="str">
        <f>VLOOKUP(Table1[[#This Row],[Customer ID]],Table2[#All],9,FALSE)</f>
        <v>No</v>
      </c>
      <c r="L731" t="str">
        <f>VLOOKUP(Table1[[#This Row],[Product ID]],Table3[#All],2,FALSE)</f>
        <v>Lib</v>
      </c>
      <c r="M731" t="str">
        <f>VLOOKUP(Table1[[#This Row],[Product ID]],Table3[#All],3,FALSE)</f>
        <v>M</v>
      </c>
      <c r="N731">
        <f>VLOOKUP(Table1[[#This Row],[Product ID]],Table3[#All],4,FALSE)</f>
        <v>0.2</v>
      </c>
      <c r="O731">
        <f>VLOOKUP(Table1[[#This Row],[Product ID]],Table3[#All],5,FALSE)</f>
        <v>4.3650000000000002</v>
      </c>
      <c r="P731">
        <f>Table1[[#This Row],[Quantity]]*Table1[[#This Row],[Unit Price]]</f>
        <v>4.3650000000000002</v>
      </c>
    </row>
    <row r="732" spans="1:16" x14ac:dyDescent="0.3">
      <c r="A732" t="s">
        <v>4614</v>
      </c>
      <c r="B732" s="3">
        <v>43475</v>
      </c>
      <c r="C732" t="s">
        <v>4615</v>
      </c>
      <c r="D732" t="s">
        <v>6164</v>
      </c>
      <c r="E732">
        <v>1</v>
      </c>
      <c r="F732" t="str">
        <f>VLOOKUP(Table1[[#This Row],[Customer ID]],Table2[#All],2,FALSE)</f>
        <v>Andie Rudram</v>
      </c>
      <c r="G732" t="str">
        <f>VLOOKUP(Table1[[#This Row],[Customer ID]],Table2[#All],3,FALSE)</f>
        <v>arudramka@prnewswire.com</v>
      </c>
      <c r="H732" t="str">
        <f>VLOOKUP(Table1[[#This Row],[Customer ID]],Table2[#All],4,FALSE)</f>
        <v>+1 (702) 333-7442</v>
      </c>
      <c r="I732" t="str">
        <f>VLOOKUP(Table1[[#This Row],[Customer ID]],Table2[#All],6,FALSE)</f>
        <v>Las Vegas</v>
      </c>
      <c r="J732" s="1" t="str">
        <f>VLOOKUP(Table1[[#This Row],[Customer ID]],Table2[#All],7,FALSE)</f>
        <v>United States</v>
      </c>
      <c r="K732" s="1" t="str">
        <f>VLOOKUP(Table1[[#This Row],[Customer ID]],Table2[#All],9,FALSE)</f>
        <v>No</v>
      </c>
      <c r="L732" t="str">
        <f>VLOOKUP(Table1[[#This Row],[Product ID]],Table3[#All],2,FALSE)</f>
        <v>Lib</v>
      </c>
      <c r="M732" t="str">
        <f>VLOOKUP(Table1[[#This Row],[Product ID]],Table3[#All],3,FALSE)</f>
        <v>L</v>
      </c>
      <c r="N732">
        <f>VLOOKUP(Table1[[#This Row],[Product ID]],Table3[#All],4,FALSE)</f>
        <v>2.5</v>
      </c>
      <c r="O732">
        <f>VLOOKUP(Table1[[#This Row],[Product ID]],Table3[#All],5,FALSE)</f>
        <v>36.454999999999998</v>
      </c>
      <c r="P732">
        <f>Table1[[#This Row],[Quantity]]*Table1[[#This Row],[Unit Price]]</f>
        <v>36.454999999999998</v>
      </c>
    </row>
    <row r="733" spans="1:16" x14ac:dyDescent="0.3">
      <c r="A733" t="s">
        <v>4620</v>
      </c>
      <c r="B733" s="3">
        <v>44222</v>
      </c>
      <c r="C733" t="s">
        <v>4621</v>
      </c>
      <c r="D733" t="s">
        <v>6150</v>
      </c>
      <c r="E733">
        <v>4</v>
      </c>
      <c r="F733" t="str">
        <f>VLOOKUP(Table1[[#This Row],[Customer ID]],Table2[#All],2,FALSE)</f>
        <v>Leta Clarricoates</v>
      </c>
      <c r="G733">
        <f>VLOOKUP(Table1[[#This Row],[Customer ID]],Table2[#All],3,FALSE)</f>
        <v>0</v>
      </c>
      <c r="H733" t="str">
        <f>VLOOKUP(Table1[[#This Row],[Customer ID]],Table2[#All],4,FALSE)</f>
        <v>+1 (302) 620-1205</v>
      </c>
      <c r="I733" t="str">
        <f>VLOOKUP(Table1[[#This Row],[Customer ID]],Table2[#All],6,FALSE)</f>
        <v>Wilmington</v>
      </c>
      <c r="J733" s="1" t="str">
        <f>VLOOKUP(Table1[[#This Row],[Customer ID]],Table2[#All],7,FALSE)</f>
        <v>United States</v>
      </c>
      <c r="K733" s="1" t="str">
        <f>VLOOKUP(Table1[[#This Row],[Customer ID]],Table2[#All],9,FALSE)</f>
        <v>Yes</v>
      </c>
      <c r="L733" t="str">
        <f>VLOOKUP(Table1[[#This Row],[Product ID]],Table3[#All],2,FALSE)</f>
        <v>Lib</v>
      </c>
      <c r="M733" t="str">
        <f>VLOOKUP(Table1[[#This Row],[Product ID]],Table3[#All],3,FALSE)</f>
        <v>D</v>
      </c>
      <c r="N733">
        <f>VLOOKUP(Table1[[#This Row],[Product ID]],Table3[#All],4,FALSE)</f>
        <v>0.2</v>
      </c>
      <c r="O733">
        <f>VLOOKUP(Table1[[#This Row],[Product ID]],Table3[#All],5,FALSE)</f>
        <v>3.8849999999999998</v>
      </c>
      <c r="P733">
        <f>Table1[[#This Row],[Quantity]]*Table1[[#This Row],[Unit Price]]</f>
        <v>15.54</v>
      </c>
    </row>
    <row r="734" spans="1:16" x14ac:dyDescent="0.3">
      <c r="A734" t="s">
        <v>4625</v>
      </c>
      <c r="B734" s="3">
        <v>44312</v>
      </c>
      <c r="C734" t="s">
        <v>4626</v>
      </c>
      <c r="D734" t="s">
        <v>6184</v>
      </c>
      <c r="E734">
        <v>2</v>
      </c>
      <c r="F734" t="str">
        <f>VLOOKUP(Table1[[#This Row],[Customer ID]],Table2[#All],2,FALSE)</f>
        <v>Jacquelyn Maha</v>
      </c>
      <c r="G734" t="str">
        <f>VLOOKUP(Table1[[#This Row],[Customer ID]],Table2[#All],3,FALSE)</f>
        <v>jmahakc@cyberchimps.com</v>
      </c>
      <c r="H734" t="str">
        <f>VLOOKUP(Table1[[#This Row],[Customer ID]],Table2[#All],4,FALSE)</f>
        <v>+1 (702) 238-8287</v>
      </c>
      <c r="I734" t="str">
        <f>VLOOKUP(Table1[[#This Row],[Customer ID]],Table2[#All],6,FALSE)</f>
        <v>Reno</v>
      </c>
      <c r="J734" s="1" t="str">
        <f>VLOOKUP(Table1[[#This Row],[Customer ID]],Table2[#All],7,FALSE)</f>
        <v>United States</v>
      </c>
      <c r="K734" s="1" t="str">
        <f>VLOOKUP(Table1[[#This Row],[Customer ID]],Table2[#All],9,FALSE)</f>
        <v>No</v>
      </c>
      <c r="L734" t="str">
        <f>VLOOKUP(Table1[[#This Row],[Product ID]],Table3[#All],2,FALSE)</f>
        <v>Exc</v>
      </c>
      <c r="M734" t="str">
        <f>VLOOKUP(Table1[[#This Row],[Product ID]],Table3[#All],3,FALSE)</f>
        <v>L</v>
      </c>
      <c r="N734">
        <f>VLOOKUP(Table1[[#This Row],[Product ID]],Table3[#All],4,FALSE)</f>
        <v>0.2</v>
      </c>
      <c r="O734">
        <f>VLOOKUP(Table1[[#This Row],[Product ID]],Table3[#All],5,FALSE)</f>
        <v>4.4550000000000001</v>
      </c>
      <c r="P734">
        <f>Table1[[#This Row],[Quantity]]*Table1[[#This Row],[Unit Price]]</f>
        <v>8.91</v>
      </c>
    </row>
    <row r="735" spans="1:16" x14ac:dyDescent="0.3">
      <c r="A735" t="s">
        <v>4631</v>
      </c>
      <c r="B735" s="3">
        <v>44565</v>
      </c>
      <c r="C735" t="s">
        <v>4632</v>
      </c>
      <c r="D735" t="s">
        <v>6181</v>
      </c>
      <c r="E735">
        <v>3</v>
      </c>
      <c r="F735" t="str">
        <f>VLOOKUP(Table1[[#This Row],[Customer ID]],Table2[#All],2,FALSE)</f>
        <v>Glory Clemon</v>
      </c>
      <c r="G735" t="str">
        <f>VLOOKUP(Table1[[#This Row],[Customer ID]],Table2[#All],3,FALSE)</f>
        <v>gclemonkd@networksolutions.com</v>
      </c>
      <c r="H735" t="str">
        <f>VLOOKUP(Table1[[#This Row],[Customer ID]],Table2[#All],4,FALSE)</f>
        <v>+1 (205) 681-2376</v>
      </c>
      <c r="I735" t="str">
        <f>VLOOKUP(Table1[[#This Row],[Customer ID]],Table2[#All],6,FALSE)</f>
        <v>Tuscaloosa</v>
      </c>
      <c r="J735" s="1" t="str">
        <f>VLOOKUP(Table1[[#This Row],[Customer ID]],Table2[#All],7,FALSE)</f>
        <v>United States</v>
      </c>
      <c r="K735" s="1" t="str">
        <f>VLOOKUP(Table1[[#This Row],[Customer ID]],Table2[#All],9,FALSE)</f>
        <v>Yes</v>
      </c>
      <c r="L735" t="str">
        <f>VLOOKUP(Table1[[#This Row],[Product ID]],Table3[#All],2,FALSE)</f>
        <v>Lib</v>
      </c>
      <c r="M735" t="str">
        <f>VLOOKUP(Table1[[#This Row],[Product ID]],Table3[#All],3,FALSE)</f>
        <v>M</v>
      </c>
      <c r="N735">
        <f>VLOOKUP(Table1[[#This Row],[Product ID]],Table3[#All],4,FALSE)</f>
        <v>2.5</v>
      </c>
      <c r="O735">
        <f>VLOOKUP(Table1[[#This Row],[Product ID]],Table3[#All],5,FALSE)</f>
        <v>33.464999999999996</v>
      </c>
      <c r="P735">
        <f>Table1[[#This Row],[Quantity]]*Table1[[#This Row],[Unit Price]]</f>
        <v>100.39499999999998</v>
      </c>
    </row>
    <row r="736" spans="1:16" x14ac:dyDescent="0.3">
      <c r="A736" t="s">
        <v>4637</v>
      </c>
      <c r="B736" s="3">
        <v>43697</v>
      </c>
      <c r="C736" t="s">
        <v>4638</v>
      </c>
      <c r="D736" t="s">
        <v>6163</v>
      </c>
      <c r="E736">
        <v>5</v>
      </c>
      <c r="F736" t="str">
        <f>VLOOKUP(Table1[[#This Row],[Customer ID]],Table2[#All],2,FALSE)</f>
        <v>Alica Kift</v>
      </c>
      <c r="G736">
        <f>VLOOKUP(Table1[[#This Row],[Customer ID]],Table2[#All],3,FALSE)</f>
        <v>0</v>
      </c>
      <c r="H736" t="str">
        <f>VLOOKUP(Table1[[#This Row],[Customer ID]],Table2[#All],4,FALSE)</f>
        <v>+1 (209) 133-9447</v>
      </c>
      <c r="I736" t="str">
        <f>VLOOKUP(Table1[[#This Row],[Customer ID]],Table2[#All],6,FALSE)</f>
        <v>Garden Grove</v>
      </c>
      <c r="J736" s="1" t="str">
        <f>VLOOKUP(Table1[[#This Row],[Customer ID]],Table2[#All],7,FALSE)</f>
        <v>United States</v>
      </c>
      <c r="K736" s="1" t="str">
        <f>VLOOKUP(Table1[[#This Row],[Customer ID]],Table2[#All],9,FALSE)</f>
        <v>No</v>
      </c>
      <c r="L736" t="str">
        <f>VLOOKUP(Table1[[#This Row],[Product ID]],Table3[#All],2,FALSE)</f>
        <v>Rob</v>
      </c>
      <c r="M736" t="str">
        <f>VLOOKUP(Table1[[#This Row],[Product ID]],Table3[#All],3,FALSE)</f>
        <v>D</v>
      </c>
      <c r="N736">
        <f>VLOOKUP(Table1[[#This Row],[Product ID]],Table3[#All],4,FALSE)</f>
        <v>0.2</v>
      </c>
      <c r="O736">
        <f>VLOOKUP(Table1[[#This Row],[Product ID]],Table3[#All],5,FALSE)</f>
        <v>2.6849999999999996</v>
      </c>
      <c r="P736">
        <f>Table1[[#This Row],[Quantity]]*Table1[[#This Row],[Unit Price]]</f>
        <v>13.424999999999997</v>
      </c>
    </row>
    <row r="737" spans="1:16" x14ac:dyDescent="0.3">
      <c r="A737" t="s">
        <v>4642</v>
      </c>
      <c r="B737" s="3">
        <v>44757</v>
      </c>
      <c r="C737" t="s">
        <v>4643</v>
      </c>
      <c r="D737" t="s">
        <v>6153</v>
      </c>
      <c r="E737">
        <v>6</v>
      </c>
      <c r="F737" t="str">
        <f>VLOOKUP(Table1[[#This Row],[Customer ID]],Table2[#All],2,FALSE)</f>
        <v>Babb Pollins</v>
      </c>
      <c r="G737" t="str">
        <f>VLOOKUP(Table1[[#This Row],[Customer ID]],Table2[#All],3,FALSE)</f>
        <v>bpollinskf@shinystat.com</v>
      </c>
      <c r="H737">
        <f>VLOOKUP(Table1[[#This Row],[Customer ID]],Table2[#All],4,FALSE)</f>
        <v>0</v>
      </c>
      <c r="I737" t="str">
        <f>VLOOKUP(Table1[[#This Row],[Customer ID]],Table2[#All],6,FALSE)</f>
        <v>Shawnee Mission</v>
      </c>
      <c r="J737" s="1" t="str">
        <f>VLOOKUP(Table1[[#This Row],[Customer ID]],Table2[#All],7,FALSE)</f>
        <v>United States</v>
      </c>
      <c r="K737" s="1" t="str">
        <f>VLOOKUP(Table1[[#This Row],[Customer ID]],Table2[#All],9,FALSE)</f>
        <v>No</v>
      </c>
      <c r="L737" t="str">
        <f>VLOOKUP(Table1[[#This Row],[Product ID]],Table3[#All],2,FALSE)</f>
        <v>Exc</v>
      </c>
      <c r="M737" t="str">
        <f>VLOOKUP(Table1[[#This Row],[Product ID]],Table3[#All],3,FALSE)</f>
        <v>D</v>
      </c>
      <c r="N737">
        <f>VLOOKUP(Table1[[#This Row],[Product ID]],Table3[#All],4,FALSE)</f>
        <v>0.2</v>
      </c>
      <c r="O737">
        <f>VLOOKUP(Table1[[#This Row],[Product ID]],Table3[#All],5,FALSE)</f>
        <v>3.645</v>
      </c>
      <c r="P737">
        <f>Table1[[#This Row],[Quantity]]*Table1[[#This Row],[Unit Price]]</f>
        <v>21.87</v>
      </c>
    </row>
    <row r="738" spans="1:16" x14ac:dyDescent="0.3">
      <c r="A738" t="s">
        <v>4647</v>
      </c>
      <c r="B738" s="3">
        <v>43508</v>
      </c>
      <c r="C738" t="s">
        <v>4648</v>
      </c>
      <c r="D738" t="s">
        <v>6143</v>
      </c>
      <c r="E738">
        <v>2</v>
      </c>
      <c r="F738" t="str">
        <f>VLOOKUP(Table1[[#This Row],[Customer ID]],Table2[#All],2,FALSE)</f>
        <v>Jarret Toye</v>
      </c>
      <c r="G738" t="str">
        <f>VLOOKUP(Table1[[#This Row],[Customer ID]],Table2[#All],3,FALSE)</f>
        <v>jtoyekg@pinterest.com</v>
      </c>
      <c r="H738" t="str">
        <f>VLOOKUP(Table1[[#This Row],[Customer ID]],Table2[#All],4,FALSE)</f>
        <v>+353 (587) 270-6561</v>
      </c>
      <c r="I738" t="str">
        <f>VLOOKUP(Table1[[#This Row],[Customer ID]],Table2[#All],6,FALSE)</f>
        <v>Ballivor</v>
      </c>
      <c r="J738" s="1" t="str">
        <f>VLOOKUP(Table1[[#This Row],[Customer ID]],Table2[#All],7,FALSE)</f>
        <v>Ireland</v>
      </c>
      <c r="K738" s="1" t="str">
        <f>VLOOKUP(Table1[[#This Row],[Customer ID]],Table2[#All],9,FALSE)</f>
        <v>Yes</v>
      </c>
      <c r="L738" t="str">
        <f>VLOOKUP(Table1[[#This Row],[Product ID]],Table3[#All],2,FALSE)</f>
        <v>Lib</v>
      </c>
      <c r="M738" t="str">
        <f>VLOOKUP(Table1[[#This Row],[Product ID]],Table3[#All],3,FALSE)</f>
        <v>D</v>
      </c>
      <c r="N738">
        <f>VLOOKUP(Table1[[#This Row],[Product ID]],Table3[#All],4,FALSE)</f>
        <v>1</v>
      </c>
      <c r="O738">
        <f>VLOOKUP(Table1[[#This Row],[Product ID]],Table3[#All],5,FALSE)</f>
        <v>12.95</v>
      </c>
      <c r="P738">
        <f>Table1[[#This Row],[Quantity]]*Table1[[#This Row],[Unit Price]]</f>
        <v>25.9</v>
      </c>
    </row>
    <row r="739" spans="1:16" x14ac:dyDescent="0.3">
      <c r="A739" t="s">
        <v>4653</v>
      </c>
      <c r="B739" s="3">
        <v>44447</v>
      </c>
      <c r="C739" t="s">
        <v>4654</v>
      </c>
      <c r="D739" t="s">
        <v>6155</v>
      </c>
      <c r="E739">
        <v>5</v>
      </c>
      <c r="F739" t="str">
        <f>VLOOKUP(Table1[[#This Row],[Customer ID]],Table2[#All],2,FALSE)</f>
        <v>Carlie Linskill</v>
      </c>
      <c r="G739" t="str">
        <f>VLOOKUP(Table1[[#This Row],[Customer ID]],Table2[#All],3,FALSE)</f>
        <v>clinskillkh@sphinn.com</v>
      </c>
      <c r="H739" t="str">
        <f>VLOOKUP(Table1[[#This Row],[Customer ID]],Table2[#All],4,FALSE)</f>
        <v>+1 (513) 743-7556</v>
      </c>
      <c r="I739" t="str">
        <f>VLOOKUP(Table1[[#This Row],[Customer ID]],Table2[#All],6,FALSE)</f>
        <v>Cincinnati</v>
      </c>
      <c r="J739" s="1" t="str">
        <f>VLOOKUP(Table1[[#This Row],[Customer ID]],Table2[#All],7,FALSE)</f>
        <v>United States</v>
      </c>
      <c r="K739" s="1" t="str">
        <f>VLOOKUP(Table1[[#This Row],[Customer ID]],Table2[#All],9,FALSE)</f>
        <v>No</v>
      </c>
      <c r="L739" t="str">
        <f>VLOOKUP(Table1[[#This Row],[Product ID]],Table3[#All],2,FALSE)</f>
        <v>Ara</v>
      </c>
      <c r="M739" t="str">
        <f>VLOOKUP(Table1[[#This Row],[Product ID]],Table3[#All],3,FALSE)</f>
        <v>M</v>
      </c>
      <c r="N739">
        <f>VLOOKUP(Table1[[#This Row],[Product ID]],Table3[#All],4,FALSE)</f>
        <v>1</v>
      </c>
      <c r="O739">
        <f>VLOOKUP(Table1[[#This Row],[Product ID]],Table3[#All],5,FALSE)</f>
        <v>11.25</v>
      </c>
      <c r="P739">
        <f>Table1[[#This Row],[Quantity]]*Table1[[#This Row],[Unit Price]]</f>
        <v>56.25</v>
      </c>
    </row>
    <row r="740" spans="1:16" x14ac:dyDescent="0.3">
      <c r="A740" t="s">
        <v>4659</v>
      </c>
      <c r="B740" s="3">
        <v>43812</v>
      </c>
      <c r="C740" t="s">
        <v>4660</v>
      </c>
      <c r="D740" t="s">
        <v>6178</v>
      </c>
      <c r="E740">
        <v>3</v>
      </c>
      <c r="F740" t="str">
        <f>VLOOKUP(Table1[[#This Row],[Customer ID]],Table2[#All],2,FALSE)</f>
        <v>Natal Vigrass</v>
      </c>
      <c r="G740" t="str">
        <f>VLOOKUP(Table1[[#This Row],[Customer ID]],Table2[#All],3,FALSE)</f>
        <v>nvigrasski@ezinearticles.com</v>
      </c>
      <c r="H740" t="str">
        <f>VLOOKUP(Table1[[#This Row],[Customer ID]],Table2[#All],4,FALSE)</f>
        <v>+44 (336) 257-7415</v>
      </c>
      <c r="I740" t="str">
        <f>VLOOKUP(Table1[[#This Row],[Customer ID]],Table2[#All],6,FALSE)</f>
        <v>Whitwell</v>
      </c>
      <c r="J740" s="1" t="str">
        <f>VLOOKUP(Table1[[#This Row],[Customer ID]],Table2[#All],7,FALSE)</f>
        <v>United Kingdom</v>
      </c>
      <c r="K740" s="1" t="str">
        <f>VLOOKUP(Table1[[#This Row],[Customer ID]],Table2[#All],9,FALSE)</f>
        <v>No</v>
      </c>
      <c r="L740" t="str">
        <f>VLOOKUP(Table1[[#This Row],[Product ID]],Table3[#All],2,FALSE)</f>
        <v>Rob</v>
      </c>
      <c r="M740" t="str">
        <f>VLOOKUP(Table1[[#This Row],[Product ID]],Table3[#All],3,FALSE)</f>
        <v>L</v>
      </c>
      <c r="N740">
        <f>VLOOKUP(Table1[[#This Row],[Product ID]],Table3[#All],4,FALSE)</f>
        <v>0.2</v>
      </c>
      <c r="O740">
        <f>VLOOKUP(Table1[[#This Row],[Product ID]],Table3[#All],5,FALSE)</f>
        <v>3.5849999999999995</v>
      </c>
      <c r="P740">
        <f>Table1[[#This Row],[Quantity]]*Table1[[#This Row],[Unit Price]]</f>
        <v>10.754999999999999</v>
      </c>
    </row>
    <row r="741" spans="1:16" x14ac:dyDescent="0.3">
      <c r="A741" t="s">
        <v>4665</v>
      </c>
      <c r="B741" s="3">
        <v>44433</v>
      </c>
      <c r="C741" t="s">
        <v>4434</v>
      </c>
      <c r="D741" t="s">
        <v>6153</v>
      </c>
      <c r="E741">
        <v>5</v>
      </c>
      <c r="F741" t="str">
        <f>VLOOKUP(Table1[[#This Row],[Customer ID]],Table2[#All],2,FALSE)</f>
        <v>Jimmy Dymoke</v>
      </c>
      <c r="G741" t="str">
        <f>VLOOKUP(Table1[[#This Row],[Customer ID]],Table2[#All],3,FALSE)</f>
        <v>jdymokeje@prnewswire.com</v>
      </c>
      <c r="H741" t="str">
        <f>VLOOKUP(Table1[[#This Row],[Customer ID]],Table2[#All],4,FALSE)</f>
        <v>+353 (390) 459-9269</v>
      </c>
      <c r="I741" t="str">
        <f>VLOOKUP(Table1[[#This Row],[Customer ID]],Table2[#All],6,FALSE)</f>
        <v>Beaumont</v>
      </c>
      <c r="J741" s="1" t="str">
        <f>VLOOKUP(Table1[[#This Row],[Customer ID]],Table2[#All],7,FALSE)</f>
        <v>Ireland</v>
      </c>
      <c r="K741" s="1" t="str">
        <f>VLOOKUP(Table1[[#This Row],[Customer ID]],Table2[#All],9,FALSE)</f>
        <v>No</v>
      </c>
      <c r="L741" t="str">
        <f>VLOOKUP(Table1[[#This Row],[Product ID]],Table3[#All],2,FALSE)</f>
        <v>Exc</v>
      </c>
      <c r="M741" t="str">
        <f>VLOOKUP(Table1[[#This Row],[Product ID]],Table3[#All],3,FALSE)</f>
        <v>D</v>
      </c>
      <c r="N741">
        <f>VLOOKUP(Table1[[#This Row],[Product ID]],Table3[#All],4,FALSE)</f>
        <v>0.2</v>
      </c>
      <c r="O741">
        <f>VLOOKUP(Table1[[#This Row],[Product ID]],Table3[#All],5,FALSE)</f>
        <v>3.645</v>
      </c>
      <c r="P741">
        <f>Table1[[#This Row],[Quantity]]*Table1[[#This Row],[Unit Price]]</f>
        <v>18.225000000000001</v>
      </c>
    </row>
    <row r="742" spans="1:16" x14ac:dyDescent="0.3">
      <c r="A742" t="s">
        <v>4670</v>
      </c>
      <c r="B742" s="3">
        <v>44643</v>
      </c>
      <c r="C742" t="s">
        <v>4671</v>
      </c>
      <c r="D742" t="s">
        <v>6173</v>
      </c>
      <c r="E742">
        <v>4</v>
      </c>
      <c r="F742" t="str">
        <f>VLOOKUP(Table1[[#This Row],[Customer ID]],Table2[#All],2,FALSE)</f>
        <v>Kandace Cragell</v>
      </c>
      <c r="G742" t="str">
        <f>VLOOKUP(Table1[[#This Row],[Customer ID]],Table2[#All],3,FALSE)</f>
        <v>kcragellkk@google.com</v>
      </c>
      <c r="H742" t="str">
        <f>VLOOKUP(Table1[[#This Row],[Customer ID]],Table2[#All],4,FALSE)</f>
        <v>+353 (458) 634-2269</v>
      </c>
      <c r="I742" t="str">
        <f>VLOOKUP(Table1[[#This Row],[Customer ID]],Table2[#All],6,FALSE)</f>
        <v>Dungarvan</v>
      </c>
      <c r="J742" s="1" t="str">
        <f>VLOOKUP(Table1[[#This Row],[Customer ID]],Table2[#All],7,FALSE)</f>
        <v>Ireland</v>
      </c>
      <c r="K742" s="1" t="str">
        <f>VLOOKUP(Table1[[#This Row],[Customer ID]],Table2[#All],9,FALSE)</f>
        <v>No</v>
      </c>
      <c r="L742" t="str">
        <f>VLOOKUP(Table1[[#This Row],[Product ID]],Table3[#All],2,FALSE)</f>
        <v>Rob</v>
      </c>
      <c r="M742" t="str">
        <f>VLOOKUP(Table1[[#This Row],[Product ID]],Table3[#All],3,FALSE)</f>
        <v>L</v>
      </c>
      <c r="N742">
        <f>VLOOKUP(Table1[[#This Row],[Product ID]],Table3[#All],4,FALSE)</f>
        <v>0.5</v>
      </c>
      <c r="O742">
        <f>VLOOKUP(Table1[[#This Row],[Product ID]],Table3[#All],5,FALSE)</f>
        <v>7.169999999999999</v>
      </c>
      <c r="P742">
        <f>Table1[[#This Row],[Quantity]]*Table1[[#This Row],[Unit Price]]</f>
        <v>28.679999999999996</v>
      </c>
    </row>
    <row r="743" spans="1:16" x14ac:dyDescent="0.3">
      <c r="A743" t="s">
        <v>4676</v>
      </c>
      <c r="B743" s="3">
        <v>43566</v>
      </c>
      <c r="C743" t="s">
        <v>4677</v>
      </c>
      <c r="D743" t="s">
        <v>6159</v>
      </c>
      <c r="E743">
        <v>2</v>
      </c>
      <c r="F743" t="str">
        <f>VLOOKUP(Table1[[#This Row],[Customer ID]],Table2[#All],2,FALSE)</f>
        <v>Lyon Ibert</v>
      </c>
      <c r="G743" t="str">
        <f>VLOOKUP(Table1[[#This Row],[Customer ID]],Table2[#All],3,FALSE)</f>
        <v>libertkl@huffingtonpost.com</v>
      </c>
      <c r="H743" t="str">
        <f>VLOOKUP(Table1[[#This Row],[Customer ID]],Table2[#All],4,FALSE)</f>
        <v>+1 (408) 546-0790</v>
      </c>
      <c r="I743" t="str">
        <f>VLOOKUP(Table1[[#This Row],[Customer ID]],Table2[#All],6,FALSE)</f>
        <v>Sunnyvale</v>
      </c>
      <c r="J743" s="1" t="str">
        <f>VLOOKUP(Table1[[#This Row],[Customer ID]],Table2[#All],7,FALSE)</f>
        <v>United States</v>
      </c>
      <c r="K743" s="1" t="str">
        <f>VLOOKUP(Table1[[#This Row],[Customer ID]],Table2[#All],9,FALSE)</f>
        <v>No</v>
      </c>
      <c r="L743" t="str">
        <f>VLOOKUP(Table1[[#This Row],[Product ID]],Table3[#All],2,FALSE)</f>
        <v>Lib</v>
      </c>
      <c r="M743" t="str">
        <f>VLOOKUP(Table1[[#This Row],[Product ID]],Table3[#All],3,FALSE)</f>
        <v>M</v>
      </c>
      <c r="N743">
        <f>VLOOKUP(Table1[[#This Row],[Product ID]],Table3[#All],4,FALSE)</f>
        <v>0.2</v>
      </c>
      <c r="O743">
        <f>VLOOKUP(Table1[[#This Row],[Product ID]],Table3[#All],5,FALSE)</f>
        <v>4.3650000000000002</v>
      </c>
      <c r="P743">
        <f>Table1[[#This Row],[Quantity]]*Table1[[#This Row],[Unit Price]]</f>
        <v>8.73</v>
      </c>
    </row>
    <row r="744" spans="1:16" x14ac:dyDescent="0.3">
      <c r="A744" t="s">
        <v>4682</v>
      </c>
      <c r="B744" s="3">
        <v>44133</v>
      </c>
      <c r="C744" t="s">
        <v>4683</v>
      </c>
      <c r="D744" t="s">
        <v>6162</v>
      </c>
      <c r="E744">
        <v>4</v>
      </c>
      <c r="F744" t="str">
        <f>VLOOKUP(Table1[[#This Row],[Customer ID]],Table2[#All],2,FALSE)</f>
        <v>Reese Lidgey</v>
      </c>
      <c r="G744" t="str">
        <f>VLOOKUP(Table1[[#This Row],[Customer ID]],Table2[#All],3,FALSE)</f>
        <v>rlidgeykm@vimeo.com</v>
      </c>
      <c r="H744" t="str">
        <f>VLOOKUP(Table1[[#This Row],[Customer ID]],Table2[#All],4,FALSE)</f>
        <v>+1 (901) 276-4141</v>
      </c>
      <c r="I744" t="str">
        <f>VLOOKUP(Table1[[#This Row],[Customer ID]],Table2[#All],6,FALSE)</f>
        <v>Memphis</v>
      </c>
      <c r="J744" s="1" t="str">
        <f>VLOOKUP(Table1[[#This Row],[Customer ID]],Table2[#All],7,FALSE)</f>
        <v>United States</v>
      </c>
      <c r="K744" s="1" t="str">
        <f>VLOOKUP(Table1[[#This Row],[Customer ID]],Table2[#All],9,FALSE)</f>
        <v>No</v>
      </c>
      <c r="L744" t="str">
        <f>VLOOKUP(Table1[[#This Row],[Product ID]],Table3[#All],2,FALSE)</f>
        <v>Lib</v>
      </c>
      <c r="M744" t="str">
        <f>VLOOKUP(Table1[[#This Row],[Product ID]],Table3[#All],3,FALSE)</f>
        <v>M</v>
      </c>
      <c r="N744">
        <f>VLOOKUP(Table1[[#This Row],[Product ID]],Table3[#All],4,FALSE)</f>
        <v>1</v>
      </c>
      <c r="O744">
        <f>VLOOKUP(Table1[[#This Row],[Product ID]],Table3[#All],5,FALSE)</f>
        <v>14.55</v>
      </c>
      <c r="P744">
        <f>Table1[[#This Row],[Quantity]]*Table1[[#This Row],[Unit Price]]</f>
        <v>58.2</v>
      </c>
    </row>
    <row r="745" spans="1:16" x14ac:dyDescent="0.3">
      <c r="A745" t="s">
        <v>4688</v>
      </c>
      <c r="B745" s="3">
        <v>44042</v>
      </c>
      <c r="C745" t="s">
        <v>4689</v>
      </c>
      <c r="D745" t="s">
        <v>6158</v>
      </c>
      <c r="E745">
        <v>3</v>
      </c>
      <c r="F745" t="str">
        <f>VLOOKUP(Table1[[#This Row],[Customer ID]],Table2[#All],2,FALSE)</f>
        <v>Tersina Castagne</v>
      </c>
      <c r="G745" t="str">
        <f>VLOOKUP(Table1[[#This Row],[Customer ID]],Table2[#All],3,FALSE)</f>
        <v>tcastagnekn@wikia.com</v>
      </c>
      <c r="H745" t="str">
        <f>VLOOKUP(Table1[[#This Row],[Customer ID]],Table2[#All],4,FALSE)</f>
        <v>+1 (407) 154-6967</v>
      </c>
      <c r="I745" t="str">
        <f>VLOOKUP(Table1[[#This Row],[Customer ID]],Table2[#All],6,FALSE)</f>
        <v>Orlando</v>
      </c>
      <c r="J745" s="1" t="str">
        <f>VLOOKUP(Table1[[#This Row],[Customer ID]],Table2[#All],7,FALSE)</f>
        <v>United States</v>
      </c>
      <c r="K745" s="1" t="str">
        <f>VLOOKUP(Table1[[#This Row],[Customer ID]],Table2[#All],9,FALSE)</f>
        <v>No</v>
      </c>
      <c r="L745" t="str">
        <f>VLOOKUP(Table1[[#This Row],[Product ID]],Table3[#All],2,FALSE)</f>
        <v>Ara</v>
      </c>
      <c r="M745" t="str">
        <f>VLOOKUP(Table1[[#This Row],[Product ID]],Table3[#All],3,FALSE)</f>
        <v>D</v>
      </c>
      <c r="N745">
        <f>VLOOKUP(Table1[[#This Row],[Product ID]],Table3[#All],4,FALSE)</f>
        <v>0.5</v>
      </c>
      <c r="O745">
        <f>VLOOKUP(Table1[[#This Row],[Product ID]],Table3[#All],5,FALSE)</f>
        <v>5.97</v>
      </c>
      <c r="P745">
        <f>Table1[[#This Row],[Quantity]]*Table1[[#This Row],[Unit Price]]</f>
        <v>17.91</v>
      </c>
    </row>
    <row r="746" spans="1:16" x14ac:dyDescent="0.3">
      <c r="A746" t="s">
        <v>4694</v>
      </c>
      <c r="B746" s="3">
        <v>43539</v>
      </c>
      <c r="C746" t="s">
        <v>4695</v>
      </c>
      <c r="D746" t="s">
        <v>6174</v>
      </c>
      <c r="E746">
        <v>6</v>
      </c>
      <c r="F746" t="str">
        <f>VLOOKUP(Table1[[#This Row],[Customer ID]],Table2[#All],2,FALSE)</f>
        <v>Samuele Klaaassen</v>
      </c>
      <c r="G746">
        <f>VLOOKUP(Table1[[#This Row],[Customer ID]],Table2[#All],3,FALSE)</f>
        <v>0</v>
      </c>
      <c r="H746" t="str">
        <f>VLOOKUP(Table1[[#This Row],[Customer ID]],Table2[#All],4,FALSE)</f>
        <v>+1 (313) 436-2249</v>
      </c>
      <c r="I746" t="str">
        <f>VLOOKUP(Table1[[#This Row],[Customer ID]],Table2[#All],6,FALSE)</f>
        <v>Detroit</v>
      </c>
      <c r="J746" s="1" t="str">
        <f>VLOOKUP(Table1[[#This Row],[Customer ID]],Table2[#All],7,FALSE)</f>
        <v>United States</v>
      </c>
      <c r="K746" s="1" t="str">
        <f>VLOOKUP(Table1[[#This Row],[Customer ID]],Table2[#All],9,FALSE)</f>
        <v>Yes</v>
      </c>
      <c r="L746" t="str">
        <f>VLOOKUP(Table1[[#This Row],[Product ID]],Table3[#All],2,FALSE)</f>
        <v>Rob</v>
      </c>
      <c r="M746" t="str">
        <f>VLOOKUP(Table1[[#This Row],[Product ID]],Table3[#All],3,FALSE)</f>
        <v>M</v>
      </c>
      <c r="N746">
        <f>VLOOKUP(Table1[[#This Row],[Product ID]],Table3[#All],4,FALSE)</f>
        <v>0.2</v>
      </c>
      <c r="O746">
        <f>VLOOKUP(Table1[[#This Row],[Product ID]],Table3[#All],5,FALSE)</f>
        <v>2.9849999999999999</v>
      </c>
      <c r="P746">
        <f>Table1[[#This Row],[Quantity]]*Table1[[#This Row],[Unit Price]]</f>
        <v>17.91</v>
      </c>
    </row>
    <row r="747" spans="1:16" x14ac:dyDescent="0.3">
      <c r="A747" t="s">
        <v>4699</v>
      </c>
      <c r="B747" s="3">
        <v>44557</v>
      </c>
      <c r="C747" t="s">
        <v>4700</v>
      </c>
      <c r="D747" t="s">
        <v>6144</v>
      </c>
      <c r="E747">
        <v>2</v>
      </c>
      <c r="F747" t="str">
        <f>VLOOKUP(Table1[[#This Row],[Customer ID]],Table2[#All],2,FALSE)</f>
        <v>Jordana Halden</v>
      </c>
      <c r="G747" t="str">
        <f>VLOOKUP(Table1[[#This Row],[Customer ID]],Table2[#All],3,FALSE)</f>
        <v>jhaldenkp@comcast.net</v>
      </c>
      <c r="H747" t="str">
        <f>VLOOKUP(Table1[[#This Row],[Customer ID]],Table2[#All],4,FALSE)</f>
        <v>+353 (278) 873-4395</v>
      </c>
      <c r="I747" t="str">
        <f>VLOOKUP(Table1[[#This Row],[Customer ID]],Table2[#All],6,FALSE)</f>
        <v>Clones</v>
      </c>
      <c r="J747" s="1" t="str">
        <f>VLOOKUP(Table1[[#This Row],[Customer ID]],Table2[#All],7,FALSE)</f>
        <v>Ireland</v>
      </c>
      <c r="K747" s="1" t="str">
        <f>VLOOKUP(Table1[[#This Row],[Customer ID]],Table2[#All],9,FALSE)</f>
        <v>No</v>
      </c>
      <c r="L747" t="str">
        <f>VLOOKUP(Table1[[#This Row],[Product ID]],Table3[#All],2,FALSE)</f>
        <v>Exc</v>
      </c>
      <c r="M747" t="str">
        <f>VLOOKUP(Table1[[#This Row],[Product ID]],Table3[#All],3,FALSE)</f>
        <v>D</v>
      </c>
      <c r="N747">
        <f>VLOOKUP(Table1[[#This Row],[Product ID]],Table3[#All],4,FALSE)</f>
        <v>0.5</v>
      </c>
      <c r="O747">
        <f>VLOOKUP(Table1[[#This Row],[Product ID]],Table3[#All],5,FALSE)</f>
        <v>7.29</v>
      </c>
      <c r="P747">
        <f>Table1[[#This Row],[Quantity]]*Table1[[#This Row],[Unit Price]]</f>
        <v>14.58</v>
      </c>
    </row>
    <row r="748" spans="1:16" x14ac:dyDescent="0.3">
      <c r="A748" t="s">
        <v>4705</v>
      </c>
      <c r="B748" s="3">
        <v>43741</v>
      </c>
      <c r="C748" t="s">
        <v>4706</v>
      </c>
      <c r="D748" t="s">
        <v>6155</v>
      </c>
      <c r="E748">
        <v>3</v>
      </c>
      <c r="F748" t="str">
        <f>VLOOKUP(Table1[[#This Row],[Customer ID]],Table2[#All],2,FALSE)</f>
        <v>Hussein Olliff</v>
      </c>
      <c r="G748" t="str">
        <f>VLOOKUP(Table1[[#This Row],[Customer ID]],Table2[#All],3,FALSE)</f>
        <v>holliffkq@sciencedirect.com</v>
      </c>
      <c r="H748" t="str">
        <f>VLOOKUP(Table1[[#This Row],[Customer ID]],Table2[#All],4,FALSE)</f>
        <v>+353 (203) 716-7239</v>
      </c>
      <c r="I748" t="str">
        <f>VLOOKUP(Table1[[#This Row],[Customer ID]],Table2[#All],6,FALSE)</f>
        <v>Stradbally</v>
      </c>
      <c r="J748" s="1" t="str">
        <f>VLOOKUP(Table1[[#This Row],[Customer ID]],Table2[#All],7,FALSE)</f>
        <v>Ireland</v>
      </c>
      <c r="K748" s="1" t="str">
        <f>VLOOKUP(Table1[[#This Row],[Customer ID]],Table2[#All],9,FALSE)</f>
        <v>No</v>
      </c>
      <c r="L748" t="str">
        <f>VLOOKUP(Table1[[#This Row],[Product ID]],Table3[#All],2,FALSE)</f>
        <v>Ara</v>
      </c>
      <c r="M748" t="str">
        <f>VLOOKUP(Table1[[#This Row],[Product ID]],Table3[#All],3,FALSE)</f>
        <v>M</v>
      </c>
      <c r="N748">
        <f>VLOOKUP(Table1[[#This Row],[Product ID]],Table3[#All],4,FALSE)</f>
        <v>1</v>
      </c>
      <c r="O748">
        <f>VLOOKUP(Table1[[#This Row],[Product ID]],Table3[#All],5,FALSE)</f>
        <v>11.25</v>
      </c>
      <c r="P748">
        <f>Table1[[#This Row],[Quantity]]*Table1[[#This Row],[Unit Price]]</f>
        <v>33.75</v>
      </c>
    </row>
    <row r="749" spans="1:16" x14ac:dyDescent="0.3">
      <c r="A749" t="s">
        <v>4711</v>
      </c>
      <c r="B749" s="3">
        <v>43501</v>
      </c>
      <c r="C749" t="s">
        <v>4712</v>
      </c>
      <c r="D749" t="s">
        <v>6160</v>
      </c>
      <c r="E749">
        <v>4</v>
      </c>
      <c r="F749" t="str">
        <f>VLOOKUP(Table1[[#This Row],[Customer ID]],Table2[#All],2,FALSE)</f>
        <v>Teddi Quadri</v>
      </c>
      <c r="G749" t="str">
        <f>VLOOKUP(Table1[[#This Row],[Customer ID]],Table2[#All],3,FALSE)</f>
        <v>tquadrikr@opensource.org</v>
      </c>
      <c r="H749" t="str">
        <f>VLOOKUP(Table1[[#This Row],[Customer ID]],Table2[#All],4,FALSE)</f>
        <v>+353 (789) 442-3189</v>
      </c>
      <c r="I749" t="str">
        <f>VLOOKUP(Table1[[#This Row],[Customer ID]],Table2[#All],6,FALSE)</f>
        <v>Ballina</v>
      </c>
      <c r="J749" s="1" t="str">
        <f>VLOOKUP(Table1[[#This Row],[Customer ID]],Table2[#All],7,FALSE)</f>
        <v>Ireland</v>
      </c>
      <c r="K749" s="1" t="str">
        <f>VLOOKUP(Table1[[#This Row],[Customer ID]],Table2[#All],9,FALSE)</f>
        <v>Yes</v>
      </c>
      <c r="L749" t="str">
        <f>VLOOKUP(Table1[[#This Row],[Product ID]],Table3[#All],2,FALSE)</f>
        <v>Lib</v>
      </c>
      <c r="M749" t="str">
        <f>VLOOKUP(Table1[[#This Row],[Product ID]],Table3[#All],3,FALSE)</f>
        <v>M</v>
      </c>
      <c r="N749">
        <f>VLOOKUP(Table1[[#This Row],[Product ID]],Table3[#All],4,FALSE)</f>
        <v>0.5</v>
      </c>
      <c r="O749">
        <f>VLOOKUP(Table1[[#This Row],[Product ID]],Table3[#All],5,FALSE)</f>
        <v>8.73</v>
      </c>
      <c r="P749">
        <f>Table1[[#This Row],[Quantity]]*Table1[[#This Row],[Unit Price]]</f>
        <v>34.92</v>
      </c>
    </row>
    <row r="750" spans="1:16" x14ac:dyDescent="0.3">
      <c r="A750" t="s">
        <v>4717</v>
      </c>
      <c r="B750" s="3">
        <v>44074</v>
      </c>
      <c r="C750" t="s">
        <v>4718</v>
      </c>
      <c r="D750" t="s">
        <v>6144</v>
      </c>
      <c r="E750">
        <v>2</v>
      </c>
      <c r="F750" t="str">
        <f>VLOOKUP(Table1[[#This Row],[Customer ID]],Table2[#All],2,FALSE)</f>
        <v>Felita Eshmade</v>
      </c>
      <c r="G750" t="str">
        <f>VLOOKUP(Table1[[#This Row],[Customer ID]],Table2[#All],3,FALSE)</f>
        <v>feshmadeks@umn.edu</v>
      </c>
      <c r="H750" t="str">
        <f>VLOOKUP(Table1[[#This Row],[Customer ID]],Table2[#All],4,FALSE)</f>
        <v>+1 (804) 531-4136</v>
      </c>
      <c r="I750" t="str">
        <f>VLOOKUP(Table1[[#This Row],[Customer ID]],Table2[#All],6,FALSE)</f>
        <v>Richmond</v>
      </c>
      <c r="J750" s="1" t="str">
        <f>VLOOKUP(Table1[[#This Row],[Customer ID]],Table2[#All],7,FALSE)</f>
        <v>United States</v>
      </c>
      <c r="K750" s="1" t="str">
        <f>VLOOKUP(Table1[[#This Row],[Customer ID]],Table2[#All],9,FALSE)</f>
        <v>No</v>
      </c>
      <c r="L750" t="str">
        <f>VLOOKUP(Table1[[#This Row],[Product ID]],Table3[#All],2,FALSE)</f>
        <v>Exc</v>
      </c>
      <c r="M750" t="str">
        <f>VLOOKUP(Table1[[#This Row],[Product ID]],Table3[#All],3,FALSE)</f>
        <v>D</v>
      </c>
      <c r="N750">
        <f>VLOOKUP(Table1[[#This Row],[Product ID]],Table3[#All],4,FALSE)</f>
        <v>0.5</v>
      </c>
      <c r="O750">
        <f>VLOOKUP(Table1[[#This Row],[Product ID]],Table3[#All],5,FALSE)</f>
        <v>7.29</v>
      </c>
      <c r="P750">
        <f>Table1[[#This Row],[Quantity]]*Table1[[#This Row],[Unit Price]]</f>
        <v>14.58</v>
      </c>
    </row>
    <row r="751" spans="1:16" x14ac:dyDescent="0.3">
      <c r="A751" t="s">
        <v>4723</v>
      </c>
      <c r="B751" s="3">
        <v>44209</v>
      </c>
      <c r="C751" t="s">
        <v>4724</v>
      </c>
      <c r="D751" t="s">
        <v>6163</v>
      </c>
      <c r="E751">
        <v>2</v>
      </c>
      <c r="F751" t="str">
        <f>VLOOKUP(Table1[[#This Row],[Customer ID]],Table2[#All],2,FALSE)</f>
        <v>Melodie OIlier</v>
      </c>
      <c r="G751" t="str">
        <f>VLOOKUP(Table1[[#This Row],[Customer ID]],Table2[#All],3,FALSE)</f>
        <v>moilierkt@paginegialle.it</v>
      </c>
      <c r="H751" t="str">
        <f>VLOOKUP(Table1[[#This Row],[Customer ID]],Table2[#All],4,FALSE)</f>
        <v>+353 (675) 503-7567</v>
      </c>
      <c r="I751" t="str">
        <f>VLOOKUP(Table1[[#This Row],[Customer ID]],Table2[#All],6,FALSE)</f>
        <v>Glasnevin</v>
      </c>
      <c r="J751" s="1" t="str">
        <f>VLOOKUP(Table1[[#This Row],[Customer ID]],Table2[#All],7,FALSE)</f>
        <v>Ireland</v>
      </c>
      <c r="K751" s="1" t="str">
        <f>VLOOKUP(Table1[[#This Row],[Customer ID]],Table2[#All],9,FALSE)</f>
        <v>Yes</v>
      </c>
      <c r="L751" t="str">
        <f>VLOOKUP(Table1[[#This Row],[Product ID]],Table3[#All],2,FALSE)</f>
        <v>Rob</v>
      </c>
      <c r="M751" t="str">
        <f>VLOOKUP(Table1[[#This Row],[Product ID]],Table3[#All],3,FALSE)</f>
        <v>D</v>
      </c>
      <c r="N751">
        <f>VLOOKUP(Table1[[#This Row],[Product ID]],Table3[#All],4,FALSE)</f>
        <v>0.2</v>
      </c>
      <c r="O751">
        <f>VLOOKUP(Table1[[#This Row],[Product ID]],Table3[#All],5,FALSE)</f>
        <v>2.6849999999999996</v>
      </c>
      <c r="P751">
        <f>Table1[[#This Row],[Quantity]]*Table1[[#This Row],[Unit Price]]</f>
        <v>5.3699999999999992</v>
      </c>
    </row>
    <row r="752" spans="1:16" x14ac:dyDescent="0.3">
      <c r="A752" t="s">
        <v>4730</v>
      </c>
      <c r="B752" s="3">
        <v>44277</v>
      </c>
      <c r="C752" t="s">
        <v>4731</v>
      </c>
      <c r="D752" t="s">
        <v>6146</v>
      </c>
      <c r="E752">
        <v>1</v>
      </c>
      <c r="F752" t="str">
        <f>VLOOKUP(Table1[[#This Row],[Customer ID]],Table2[#All],2,FALSE)</f>
        <v>Hazel Iacopini</v>
      </c>
      <c r="G752">
        <f>VLOOKUP(Table1[[#This Row],[Customer ID]],Table2[#All],3,FALSE)</f>
        <v>0</v>
      </c>
      <c r="H752" t="str">
        <f>VLOOKUP(Table1[[#This Row],[Customer ID]],Table2[#All],4,FALSE)</f>
        <v>+1 (682) 246-6139</v>
      </c>
      <c r="I752" t="str">
        <f>VLOOKUP(Table1[[#This Row],[Customer ID]],Table2[#All],6,FALSE)</f>
        <v>Fort Worth</v>
      </c>
      <c r="J752" s="1" t="str">
        <f>VLOOKUP(Table1[[#This Row],[Customer ID]],Table2[#All],7,FALSE)</f>
        <v>United States</v>
      </c>
      <c r="K752" s="1" t="str">
        <f>VLOOKUP(Table1[[#This Row],[Customer ID]],Table2[#All],9,FALSE)</f>
        <v>Yes</v>
      </c>
      <c r="L752" t="str">
        <f>VLOOKUP(Table1[[#This Row],[Product ID]],Table3[#All],2,FALSE)</f>
        <v>Rob</v>
      </c>
      <c r="M752" t="str">
        <f>VLOOKUP(Table1[[#This Row],[Product ID]],Table3[#All],3,FALSE)</f>
        <v>M</v>
      </c>
      <c r="N752">
        <f>VLOOKUP(Table1[[#This Row],[Product ID]],Table3[#All],4,FALSE)</f>
        <v>0.5</v>
      </c>
      <c r="O752">
        <f>VLOOKUP(Table1[[#This Row],[Product ID]],Table3[#All],5,FALSE)</f>
        <v>5.97</v>
      </c>
      <c r="P752">
        <f>Table1[[#This Row],[Quantity]]*Table1[[#This Row],[Unit Price]]</f>
        <v>5.97</v>
      </c>
    </row>
    <row r="753" spans="1:16" x14ac:dyDescent="0.3">
      <c r="A753" t="s">
        <v>4735</v>
      </c>
      <c r="B753" s="3">
        <v>43847</v>
      </c>
      <c r="C753" t="s">
        <v>4736</v>
      </c>
      <c r="D753" t="s">
        <v>6161</v>
      </c>
      <c r="E753">
        <v>2</v>
      </c>
      <c r="F753" t="str">
        <f>VLOOKUP(Table1[[#This Row],[Customer ID]],Table2[#All],2,FALSE)</f>
        <v>Vinny Shoebotham</v>
      </c>
      <c r="G753" t="str">
        <f>VLOOKUP(Table1[[#This Row],[Customer ID]],Table2[#All],3,FALSE)</f>
        <v>vshoebothamkv@redcross.org</v>
      </c>
      <c r="H753" t="str">
        <f>VLOOKUP(Table1[[#This Row],[Customer ID]],Table2[#All],4,FALSE)</f>
        <v>+1 (212) 998-0802</v>
      </c>
      <c r="I753" t="str">
        <f>VLOOKUP(Table1[[#This Row],[Customer ID]],Table2[#All],6,FALSE)</f>
        <v>Brooklyn</v>
      </c>
      <c r="J753" s="1" t="str">
        <f>VLOOKUP(Table1[[#This Row],[Customer ID]],Table2[#All],7,FALSE)</f>
        <v>United States</v>
      </c>
      <c r="K753" s="1" t="str">
        <f>VLOOKUP(Table1[[#This Row],[Customer ID]],Table2[#All],9,FALSE)</f>
        <v>No</v>
      </c>
      <c r="L753" t="str">
        <f>VLOOKUP(Table1[[#This Row],[Product ID]],Table3[#All],2,FALSE)</f>
        <v>Lib</v>
      </c>
      <c r="M753" t="str">
        <f>VLOOKUP(Table1[[#This Row],[Product ID]],Table3[#All],3,FALSE)</f>
        <v>L</v>
      </c>
      <c r="N753">
        <f>VLOOKUP(Table1[[#This Row],[Product ID]],Table3[#All],4,FALSE)</f>
        <v>0.5</v>
      </c>
      <c r="O753">
        <f>VLOOKUP(Table1[[#This Row],[Product ID]],Table3[#All],5,FALSE)</f>
        <v>9.51</v>
      </c>
      <c r="P753">
        <f>Table1[[#This Row],[Quantity]]*Table1[[#This Row],[Unit Price]]</f>
        <v>19.02</v>
      </c>
    </row>
    <row r="754" spans="1:16" x14ac:dyDescent="0.3">
      <c r="A754" t="s">
        <v>4741</v>
      </c>
      <c r="B754" s="3">
        <v>43648</v>
      </c>
      <c r="C754" t="s">
        <v>4742</v>
      </c>
      <c r="D754" t="s">
        <v>6141</v>
      </c>
      <c r="E754">
        <v>2</v>
      </c>
      <c r="F754" t="str">
        <f>VLOOKUP(Table1[[#This Row],[Customer ID]],Table2[#All],2,FALSE)</f>
        <v>Bran Sterke</v>
      </c>
      <c r="G754" t="str">
        <f>VLOOKUP(Table1[[#This Row],[Customer ID]],Table2[#All],3,FALSE)</f>
        <v>bsterkekw@biblegateway.com</v>
      </c>
      <c r="H754" t="str">
        <f>VLOOKUP(Table1[[#This Row],[Customer ID]],Table2[#All],4,FALSE)</f>
        <v>+1 (682) 617-0470</v>
      </c>
      <c r="I754" t="str">
        <f>VLOOKUP(Table1[[#This Row],[Customer ID]],Table2[#All],6,FALSE)</f>
        <v>Fort Worth</v>
      </c>
      <c r="J754" s="1" t="str">
        <f>VLOOKUP(Table1[[#This Row],[Customer ID]],Table2[#All],7,FALSE)</f>
        <v>United States</v>
      </c>
      <c r="K754" s="1" t="str">
        <f>VLOOKUP(Table1[[#This Row],[Customer ID]],Table2[#All],9,FALSE)</f>
        <v>Yes</v>
      </c>
      <c r="L754" t="str">
        <f>VLOOKUP(Table1[[#This Row],[Product ID]],Table3[#All],2,FALSE)</f>
        <v>Exc</v>
      </c>
      <c r="M754" t="str">
        <f>VLOOKUP(Table1[[#This Row],[Product ID]],Table3[#All],3,FALSE)</f>
        <v>M</v>
      </c>
      <c r="N754">
        <f>VLOOKUP(Table1[[#This Row],[Product ID]],Table3[#All],4,FALSE)</f>
        <v>1</v>
      </c>
      <c r="O754">
        <f>VLOOKUP(Table1[[#This Row],[Product ID]],Table3[#All],5,FALSE)</f>
        <v>13.75</v>
      </c>
      <c r="P754">
        <f>Table1[[#This Row],[Quantity]]*Table1[[#This Row],[Unit Price]]</f>
        <v>27.5</v>
      </c>
    </row>
    <row r="755" spans="1:16" x14ac:dyDescent="0.3">
      <c r="A755" t="s">
        <v>4747</v>
      </c>
      <c r="B755" s="3">
        <v>44704</v>
      </c>
      <c r="C755" t="s">
        <v>4748</v>
      </c>
      <c r="D755" t="s">
        <v>6158</v>
      </c>
      <c r="E755">
        <v>5</v>
      </c>
      <c r="F755" t="str">
        <f>VLOOKUP(Table1[[#This Row],[Customer ID]],Table2[#All],2,FALSE)</f>
        <v>Simone Capon</v>
      </c>
      <c r="G755" t="str">
        <f>VLOOKUP(Table1[[#This Row],[Customer ID]],Table2[#All],3,FALSE)</f>
        <v>scaponkx@craigslist.org</v>
      </c>
      <c r="H755" t="str">
        <f>VLOOKUP(Table1[[#This Row],[Customer ID]],Table2[#All],4,FALSE)</f>
        <v>+1 (602) 619-0168</v>
      </c>
      <c r="I755" t="str">
        <f>VLOOKUP(Table1[[#This Row],[Customer ID]],Table2[#All],6,FALSE)</f>
        <v>Phoenix</v>
      </c>
      <c r="J755" s="1" t="str">
        <f>VLOOKUP(Table1[[#This Row],[Customer ID]],Table2[#All],7,FALSE)</f>
        <v>United States</v>
      </c>
      <c r="K755" s="1" t="str">
        <f>VLOOKUP(Table1[[#This Row],[Customer ID]],Table2[#All],9,FALSE)</f>
        <v>No</v>
      </c>
      <c r="L755" t="str">
        <f>VLOOKUP(Table1[[#This Row],[Product ID]],Table3[#All],2,FALSE)</f>
        <v>Ara</v>
      </c>
      <c r="M755" t="str">
        <f>VLOOKUP(Table1[[#This Row],[Product ID]],Table3[#All],3,FALSE)</f>
        <v>D</v>
      </c>
      <c r="N755">
        <f>VLOOKUP(Table1[[#This Row],[Product ID]],Table3[#All],4,FALSE)</f>
        <v>0.5</v>
      </c>
      <c r="O755">
        <f>VLOOKUP(Table1[[#This Row],[Product ID]],Table3[#All],5,FALSE)</f>
        <v>5.97</v>
      </c>
      <c r="P755">
        <f>Table1[[#This Row],[Quantity]]*Table1[[#This Row],[Unit Price]]</f>
        <v>29.849999999999998</v>
      </c>
    </row>
    <row r="756" spans="1:16" x14ac:dyDescent="0.3">
      <c r="A756" t="s">
        <v>4753</v>
      </c>
      <c r="B756" s="3">
        <v>44726</v>
      </c>
      <c r="C756" t="s">
        <v>4434</v>
      </c>
      <c r="D756" t="s">
        <v>6154</v>
      </c>
      <c r="E756">
        <v>6</v>
      </c>
      <c r="F756" t="str">
        <f>VLOOKUP(Table1[[#This Row],[Customer ID]],Table2[#All],2,FALSE)</f>
        <v>Jimmy Dymoke</v>
      </c>
      <c r="G756" t="str">
        <f>VLOOKUP(Table1[[#This Row],[Customer ID]],Table2[#All],3,FALSE)</f>
        <v>jdymokeje@prnewswire.com</v>
      </c>
      <c r="H756" t="str">
        <f>VLOOKUP(Table1[[#This Row],[Customer ID]],Table2[#All],4,FALSE)</f>
        <v>+353 (390) 459-9269</v>
      </c>
      <c r="I756" t="str">
        <f>VLOOKUP(Table1[[#This Row],[Customer ID]],Table2[#All],6,FALSE)</f>
        <v>Beaumont</v>
      </c>
      <c r="J756" s="1" t="str">
        <f>VLOOKUP(Table1[[#This Row],[Customer ID]],Table2[#All],7,FALSE)</f>
        <v>Ireland</v>
      </c>
      <c r="K756" s="1" t="str">
        <f>VLOOKUP(Table1[[#This Row],[Customer ID]],Table2[#All],9,FALSE)</f>
        <v>No</v>
      </c>
      <c r="L756" t="str">
        <f>VLOOKUP(Table1[[#This Row],[Product ID]],Table3[#All],2,FALSE)</f>
        <v>Ara</v>
      </c>
      <c r="M756" t="str">
        <f>VLOOKUP(Table1[[#This Row],[Product ID]],Table3[#All],3,FALSE)</f>
        <v>D</v>
      </c>
      <c r="N756">
        <f>VLOOKUP(Table1[[#This Row],[Product ID]],Table3[#All],4,FALSE)</f>
        <v>0.2</v>
      </c>
      <c r="O756">
        <f>VLOOKUP(Table1[[#This Row],[Product ID]],Table3[#All],5,FALSE)</f>
        <v>2.9849999999999999</v>
      </c>
      <c r="P756">
        <f>Table1[[#This Row],[Quantity]]*Table1[[#This Row],[Unit Price]]</f>
        <v>17.91</v>
      </c>
    </row>
    <row r="757" spans="1:16" x14ac:dyDescent="0.3">
      <c r="A757" t="s">
        <v>4758</v>
      </c>
      <c r="B757" s="3">
        <v>44397</v>
      </c>
      <c r="C757" t="s">
        <v>4759</v>
      </c>
      <c r="D757" t="s">
        <v>6145</v>
      </c>
      <c r="E757">
        <v>6</v>
      </c>
      <c r="F757" t="str">
        <f>VLOOKUP(Table1[[#This Row],[Customer ID]],Table2[#All],2,FALSE)</f>
        <v>Foster Constance</v>
      </c>
      <c r="G757" t="str">
        <f>VLOOKUP(Table1[[#This Row],[Customer ID]],Table2[#All],3,FALSE)</f>
        <v>fconstancekz@ifeng.com</v>
      </c>
      <c r="H757" t="str">
        <f>VLOOKUP(Table1[[#This Row],[Customer ID]],Table2[#All],4,FALSE)</f>
        <v>+1 (214) 388-6754</v>
      </c>
      <c r="I757" t="str">
        <f>VLOOKUP(Table1[[#This Row],[Customer ID]],Table2[#All],6,FALSE)</f>
        <v>Dallas</v>
      </c>
      <c r="J757" s="1" t="str">
        <f>VLOOKUP(Table1[[#This Row],[Customer ID]],Table2[#All],7,FALSE)</f>
        <v>United States</v>
      </c>
      <c r="K757" s="1" t="str">
        <f>VLOOKUP(Table1[[#This Row],[Customer ID]],Table2[#All],9,FALSE)</f>
        <v>No</v>
      </c>
      <c r="L757" t="str">
        <f>VLOOKUP(Table1[[#This Row],[Product ID]],Table3[#All],2,FALSE)</f>
        <v>Lib</v>
      </c>
      <c r="M757" t="str">
        <f>VLOOKUP(Table1[[#This Row],[Product ID]],Table3[#All],3,FALSE)</f>
        <v>L</v>
      </c>
      <c r="N757">
        <f>VLOOKUP(Table1[[#This Row],[Product ID]],Table3[#All],4,FALSE)</f>
        <v>0.2</v>
      </c>
      <c r="O757">
        <f>VLOOKUP(Table1[[#This Row],[Product ID]],Table3[#All],5,FALSE)</f>
        <v>4.7549999999999999</v>
      </c>
      <c r="P757">
        <f>Table1[[#This Row],[Quantity]]*Table1[[#This Row],[Unit Price]]</f>
        <v>28.53</v>
      </c>
    </row>
    <row r="758" spans="1:16" x14ac:dyDescent="0.3">
      <c r="A758" t="s">
        <v>4764</v>
      </c>
      <c r="B758" s="3">
        <v>44715</v>
      </c>
      <c r="C758" t="s">
        <v>4765</v>
      </c>
      <c r="D758" t="s">
        <v>6177</v>
      </c>
      <c r="E758">
        <v>4</v>
      </c>
      <c r="F758" t="str">
        <f>VLOOKUP(Table1[[#This Row],[Customer ID]],Table2[#All],2,FALSE)</f>
        <v>Fernando Sulman</v>
      </c>
      <c r="G758" t="str">
        <f>VLOOKUP(Table1[[#This Row],[Customer ID]],Table2[#All],3,FALSE)</f>
        <v>fsulmanl0@washington.edu</v>
      </c>
      <c r="H758" t="str">
        <f>VLOOKUP(Table1[[#This Row],[Customer ID]],Table2[#All],4,FALSE)</f>
        <v>+1 (828) 464-2678</v>
      </c>
      <c r="I758" t="str">
        <f>VLOOKUP(Table1[[#This Row],[Customer ID]],Table2[#All],6,FALSE)</f>
        <v>Asheville</v>
      </c>
      <c r="J758" s="1" t="str">
        <f>VLOOKUP(Table1[[#This Row],[Customer ID]],Table2[#All],7,FALSE)</f>
        <v>United States</v>
      </c>
      <c r="K758" s="1" t="str">
        <f>VLOOKUP(Table1[[#This Row],[Customer ID]],Table2[#All],9,FALSE)</f>
        <v>Yes</v>
      </c>
      <c r="L758" t="str">
        <f>VLOOKUP(Table1[[#This Row],[Product ID]],Table3[#All],2,FALSE)</f>
        <v>Rob</v>
      </c>
      <c r="M758" t="str">
        <f>VLOOKUP(Table1[[#This Row],[Product ID]],Table3[#All],3,FALSE)</f>
        <v>D</v>
      </c>
      <c r="N758">
        <f>VLOOKUP(Table1[[#This Row],[Product ID]],Table3[#All],4,FALSE)</f>
        <v>1</v>
      </c>
      <c r="O758">
        <f>VLOOKUP(Table1[[#This Row],[Product ID]],Table3[#All],5,FALSE)</f>
        <v>8.9499999999999993</v>
      </c>
      <c r="P758">
        <f>Table1[[#This Row],[Quantity]]*Table1[[#This Row],[Unit Price]]</f>
        <v>35.799999999999997</v>
      </c>
    </row>
    <row r="759" spans="1:16" x14ac:dyDescent="0.3">
      <c r="A759" t="s">
        <v>4770</v>
      </c>
      <c r="B759" s="3">
        <v>43977</v>
      </c>
      <c r="C759" t="s">
        <v>4771</v>
      </c>
      <c r="D759" t="s">
        <v>6158</v>
      </c>
      <c r="E759">
        <v>3</v>
      </c>
      <c r="F759" t="str">
        <f>VLOOKUP(Table1[[#This Row],[Customer ID]],Table2[#All],2,FALSE)</f>
        <v>Dorotea Hollyman</v>
      </c>
      <c r="G759" t="str">
        <f>VLOOKUP(Table1[[#This Row],[Customer ID]],Table2[#All],3,FALSE)</f>
        <v>dhollymanl1@ibm.com</v>
      </c>
      <c r="H759" t="str">
        <f>VLOOKUP(Table1[[#This Row],[Customer ID]],Table2[#All],4,FALSE)</f>
        <v>+1 (406) 851-1244</v>
      </c>
      <c r="I759" t="str">
        <f>VLOOKUP(Table1[[#This Row],[Customer ID]],Table2[#All],6,FALSE)</f>
        <v>Billings</v>
      </c>
      <c r="J759" s="1" t="str">
        <f>VLOOKUP(Table1[[#This Row],[Customer ID]],Table2[#All],7,FALSE)</f>
        <v>United States</v>
      </c>
      <c r="K759" s="1" t="str">
        <f>VLOOKUP(Table1[[#This Row],[Customer ID]],Table2[#All],9,FALSE)</f>
        <v>Yes</v>
      </c>
      <c r="L759" t="str">
        <f>VLOOKUP(Table1[[#This Row],[Product ID]],Table3[#All],2,FALSE)</f>
        <v>Ara</v>
      </c>
      <c r="M759" t="str">
        <f>VLOOKUP(Table1[[#This Row],[Product ID]],Table3[#All],3,FALSE)</f>
        <v>D</v>
      </c>
      <c r="N759">
        <f>VLOOKUP(Table1[[#This Row],[Product ID]],Table3[#All],4,FALSE)</f>
        <v>0.5</v>
      </c>
      <c r="O759">
        <f>VLOOKUP(Table1[[#This Row],[Product ID]],Table3[#All],5,FALSE)</f>
        <v>5.97</v>
      </c>
      <c r="P759">
        <f>Table1[[#This Row],[Quantity]]*Table1[[#This Row],[Unit Price]]</f>
        <v>17.91</v>
      </c>
    </row>
    <row r="760" spans="1:16" x14ac:dyDescent="0.3">
      <c r="A760" t="s">
        <v>4776</v>
      </c>
      <c r="B760" s="3">
        <v>43672</v>
      </c>
      <c r="C760" t="s">
        <v>4777</v>
      </c>
      <c r="D760" t="s">
        <v>6177</v>
      </c>
      <c r="E760">
        <v>1</v>
      </c>
      <c r="F760" t="str">
        <f>VLOOKUP(Table1[[#This Row],[Customer ID]],Table2[#All],2,FALSE)</f>
        <v>Lorelei Nardoni</v>
      </c>
      <c r="G760" t="str">
        <f>VLOOKUP(Table1[[#This Row],[Customer ID]],Table2[#All],3,FALSE)</f>
        <v>lnardonil2@hao123.com</v>
      </c>
      <c r="H760">
        <f>VLOOKUP(Table1[[#This Row],[Customer ID]],Table2[#All],4,FALSE)</f>
        <v>0</v>
      </c>
      <c r="I760" t="str">
        <f>VLOOKUP(Table1[[#This Row],[Customer ID]],Table2[#All],6,FALSE)</f>
        <v>Saint Louis</v>
      </c>
      <c r="J760" s="1" t="str">
        <f>VLOOKUP(Table1[[#This Row],[Customer ID]],Table2[#All],7,FALSE)</f>
        <v>United States</v>
      </c>
      <c r="K760" s="1" t="str">
        <f>VLOOKUP(Table1[[#This Row],[Customer ID]],Table2[#All],9,FALSE)</f>
        <v>No</v>
      </c>
      <c r="L760" t="str">
        <f>VLOOKUP(Table1[[#This Row],[Product ID]],Table3[#All],2,FALSE)</f>
        <v>Rob</v>
      </c>
      <c r="M760" t="str">
        <f>VLOOKUP(Table1[[#This Row],[Product ID]],Table3[#All],3,FALSE)</f>
        <v>D</v>
      </c>
      <c r="N760">
        <f>VLOOKUP(Table1[[#This Row],[Product ID]],Table3[#All],4,FALSE)</f>
        <v>1</v>
      </c>
      <c r="O760">
        <f>VLOOKUP(Table1[[#This Row],[Product ID]],Table3[#All],5,FALSE)</f>
        <v>8.9499999999999993</v>
      </c>
      <c r="P760">
        <f>Table1[[#This Row],[Quantity]]*Table1[[#This Row],[Unit Price]]</f>
        <v>8.9499999999999993</v>
      </c>
    </row>
    <row r="761" spans="1:16" x14ac:dyDescent="0.3">
      <c r="A761" t="s">
        <v>4781</v>
      </c>
      <c r="B761" s="3">
        <v>44126</v>
      </c>
      <c r="C761" t="s">
        <v>4782</v>
      </c>
      <c r="D761" t="s">
        <v>6165</v>
      </c>
      <c r="E761">
        <v>1</v>
      </c>
      <c r="F761" t="str">
        <f>VLOOKUP(Table1[[#This Row],[Customer ID]],Table2[#All],2,FALSE)</f>
        <v>Dallas Yarham</v>
      </c>
      <c r="G761" t="str">
        <f>VLOOKUP(Table1[[#This Row],[Customer ID]],Table2[#All],3,FALSE)</f>
        <v>dyarhaml3@moonfruit.com</v>
      </c>
      <c r="H761" t="str">
        <f>VLOOKUP(Table1[[#This Row],[Customer ID]],Table2[#All],4,FALSE)</f>
        <v>+1 (816) 213-5248</v>
      </c>
      <c r="I761" t="str">
        <f>VLOOKUP(Table1[[#This Row],[Customer ID]],Table2[#All],6,FALSE)</f>
        <v>Independence</v>
      </c>
      <c r="J761" s="1" t="str">
        <f>VLOOKUP(Table1[[#This Row],[Customer ID]],Table2[#All],7,FALSE)</f>
        <v>United States</v>
      </c>
      <c r="K761" s="1" t="str">
        <f>VLOOKUP(Table1[[#This Row],[Customer ID]],Table2[#All],9,FALSE)</f>
        <v>Yes</v>
      </c>
      <c r="L761" t="str">
        <f>VLOOKUP(Table1[[#This Row],[Product ID]],Table3[#All],2,FALSE)</f>
        <v>Lib</v>
      </c>
      <c r="M761" t="str">
        <f>VLOOKUP(Table1[[#This Row],[Product ID]],Table3[#All],3,FALSE)</f>
        <v>D</v>
      </c>
      <c r="N761">
        <f>VLOOKUP(Table1[[#This Row],[Product ID]],Table3[#All],4,FALSE)</f>
        <v>2.5</v>
      </c>
      <c r="O761">
        <f>VLOOKUP(Table1[[#This Row],[Product ID]],Table3[#All],5,FALSE)</f>
        <v>29.784999999999997</v>
      </c>
      <c r="P761">
        <f>Table1[[#This Row],[Quantity]]*Table1[[#This Row],[Unit Price]]</f>
        <v>29.784999999999997</v>
      </c>
    </row>
    <row r="762" spans="1:16" x14ac:dyDescent="0.3">
      <c r="A762" t="s">
        <v>4787</v>
      </c>
      <c r="B762" s="3">
        <v>44189</v>
      </c>
      <c r="C762" t="s">
        <v>4788</v>
      </c>
      <c r="D762" t="s">
        <v>6176</v>
      </c>
      <c r="E762">
        <v>5</v>
      </c>
      <c r="F762" t="str">
        <f>VLOOKUP(Table1[[#This Row],[Customer ID]],Table2[#All],2,FALSE)</f>
        <v>Arlana Ferrea</v>
      </c>
      <c r="G762" t="str">
        <f>VLOOKUP(Table1[[#This Row],[Customer ID]],Table2[#All],3,FALSE)</f>
        <v>aferreal4@wikia.com</v>
      </c>
      <c r="H762">
        <f>VLOOKUP(Table1[[#This Row],[Customer ID]],Table2[#All],4,FALSE)</f>
        <v>0</v>
      </c>
      <c r="I762" t="str">
        <f>VLOOKUP(Table1[[#This Row],[Customer ID]],Table2[#All],6,FALSE)</f>
        <v>Greensboro</v>
      </c>
      <c r="J762" s="1" t="str">
        <f>VLOOKUP(Table1[[#This Row],[Customer ID]],Table2[#All],7,FALSE)</f>
        <v>United States</v>
      </c>
      <c r="K762" s="1" t="str">
        <f>VLOOKUP(Table1[[#This Row],[Customer ID]],Table2[#All],9,FALSE)</f>
        <v>No</v>
      </c>
      <c r="L762" t="str">
        <f>VLOOKUP(Table1[[#This Row],[Product ID]],Table3[#All],2,FALSE)</f>
        <v>Exc</v>
      </c>
      <c r="M762" t="str">
        <f>VLOOKUP(Table1[[#This Row],[Product ID]],Table3[#All],3,FALSE)</f>
        <v>L</v>
      </c>
      <c r="N762">
        <f>VLOOKUP(Table1[[#This Row],[Product ID]],Table3[#All],4,FALSE)</f>
        <v>0.5</v>
      </c>
      <c r="O762">
        <f>VLOOKUP(Table1[[#This Row],[Product ID]],Table3[#All],5,FALSE)</f>
        <v>8.91</v>
      </c>
      <c r="P762">
        <f>Table1[[#This Row],[Quantity]]*Table1[[#This Row],[Unit Price]]</f>
        <v>44.55</v>
      </c>
    </row>
    <row r="763" spans="1:16" x14ac:dyDescent="0.3">
      <c r="A763" t="s">
        <v>4792</v>
      </c>
      <c r="B763" s="3">
        <v>43714</v>
      </c>
      <c r="C763" t="s">
        <v>4793</v>
      </c>
      <c r="D763" t="s">
        <v>6171</v>
      </c>
      <c r="E763">
        <v>6</v>
      </c>
      <c r="F763" t="str">
        <f>VLOOKUP(Table1[[#This Row],[Customer ID]],Table2[#All],2,FALSE)</f>
        <v>Chuck Kendrick</v>
      </c>
      <c r="G763" t="str">
        <f>VLOOKUP(Table1[[#This Row],[Customer ID]],Table2[#All],3,FALSE)</f>
        <v>ckendrickl5@webnode.com</v>
      </c>
      <c r="H763">
        <f>VLOOKUP(Table1[[#This Row],[Customer ID]],Table2[#All],4,FALSE)</f>
        <v>0</v>
      </c>
      <c r="I763" t="str">
        <f>VLOOKUP(Table1[[#This Row],[Customer ID]],Table2[#All],6,FALSE)</f>
        <v>Monroe</v>
      </c>
      <c r="J763" s="1" t="str">
        <f>VLOOKUP(Table1[[#This Row],[Customer ID]],Table2[#All],7,FALSE)</f>
        <v>United States</v>
      </c>
      <c r="K763" s="1" t="str">
        <f>VLOOKUP(Table1[[#This Row],[Customer ID]],Table2[#All],9,FALSE)</f>
        <v>Yes</v>
      </c>
      <c r="L763" t="str">
        <f>VLOOKUP(Table1[[#This Row],[Product ID]],Table3[#All],2,FALSE)</f>
        <v>Exc</v>
      </c>
      <c r="M763" t="str">
        <f>VLOOKUP(Table1[[#This Row],[Product ID]],Table3[#All],3,FALSE)</f>
        <v>L</v>
      </c>
      <c r="N763">
        <f>VLOOKUP(Table1[[#This Row],[Product ID]],Table3[#All],4,FALSE)</f>
        <v>1</v>
      </c>
      <c r="O763">
        <f>VLOOKUP(Table1[[#This Row],[Product ID]],Table3[#All],5,FALSE)</f>
        <v>14.85</v>
      </c>
      <c r="P763">
        <f>Table1[[#This Row],[Quantity]]*Table1[[#This Row],[Unit Price]]</f>
        <v>89.1</v>
      </c>
    </row>
    <row r="764" spans="1:16" x14ac:dyDescent="0.3">
      <c r="A764" t="s">
        <v>4797</v>
      </c>
      <c r="B764" s="3">
        <v>43563</v>
      </c>
      <c r="C764" t="s">
        <v>4798</v>
      </c>
      <c r="D764" t="s">
        <v>6160</v>
      </c>
      <c r="E764">
        <v>5</v>
      </c>
      <c r="F764" t="str">
        <f>VLOOKUP(Table1[[#This Row],[Customer ID]],Table2[#All],2,FALSE)</f>
        <v>Sharona Danilchik</v>
      </c>
      <c r="G764" t="str">
        <f>VLOOKUP(Table1[[#This Row],[Customer ID]],Table2[#All],3,FALSE)</f>
        <v>sdanilchikl6@mit.edu</v>
      </c>
      <c r="H764" t="str">
        <f>VLOOKUP(Table1[[#This Row],[Customer ID]],Table2[#All],4,FALSE)</f>
        <v>+44 (292) 975-0144</v>
      </c>
      <c r="I764" t="str">
        <f>VLOOKUP(Table1[[#This Row],[Customer ID]],Table2[#All],6,FALSE)</f>
        <v>Halton</v>
      </c>
      <c r="J764" s="1" t="str">
        <f>VLOOKUP(Table1[[#This Row],[Customer ID]],Table2[#All],7,FALSE)</f>
        <v>United Kingdom</v>
      </c>
      <c r="K764" s="1" t="str">
        <f>VLOOKUP(Table1[[#This Row],[Customer ID]],Table2[#All],9,FALSE)</f>
        <v>No</v>
      </c>
      <c r="L764" t="str">
        <f>VLOOKUP(Table1[[#This Row],[Product ID]],Table3[#All],2,FALSE)</f>
        <v>Lib</v>
      </c>
      <c r="M764" t="str">
        <f>VLOOKUP(Table1[[#This Row],[Product ID]],Table3[#All],3,FALSE)</f>
        <v>M</v>
      </c>
      <c r="N764">
        <f>VLOOKUP(Table1[[#This Row],[Product ID]],Table3[#All],4,FALSE)</f>
        <v>0.5</v>
      </c>
      <c r="O764">
        <f>VLOOKUP(Table1[[#This Row],[Product ID]],Table3[#All],5,FALSE)</f>
        <v>8.73</v>
      </c>
      <c r="P764">
        <f>Table1[[#This Row],[Quantity]]*Table1[[#This Row],[Unit Price]]</f>
        <v>43.650000000000006</v>
      </c>
    </row>
    <row r="765" spans="1:16" x14ac:dyDescent="0.3">
      <c r="A765" t="s">
        <v>4803</v>
      </c>
      <c r="B765" s="3">
        <v>44587</v>
      </c>
      <c r="C765" t="s">
        <v>4804</v>
      </c>
      <c r="D765" t="s">
        <v>6180</v>
      </c>
      <c r="E765">
        <v>3</v>
      </c>
      <c r="F765" t="str">
        <f>VLOOKUP(Table1[[#This Row],[Customer ID]],Table2[#All],2,FALSE)</f>
        <v>Sarajane Potter</v>
      </c>
      <c r="G765">
        <f>VLOOKUP(Table1[[#This Row],[Customer ID]],Table2[#All],3,FALSE)</f>
        <v>0</v>
      </c>
      <c r="H765" t="str">
        <f>VLOOKUP(Table1[[#This Row],[Customer ID]],Table2[#All],4,FALSE)</f>
        <v>+1 (817) 389-2294</v>
      </c>
      <c r="I765" t="str">
        <f>VLOOKUP(Table1[[#This Row],[Customer ID]],Table2[#All],6,FALSE)</f>
        <v>Fort Worth</v>
      </c>
      <c r="J765" s="1" t="str">
        <f>VLOOKUP(Table1[[#This Row],[Customer ID]],Table2[#All],7,FALSE)</f>
        <v>United States</v>
      </c>
      <c r="K765" s="1" t="str">
        <f>VLOOKUP(Table1[[#This Row],[Customer ID]],Table2[#All],9,FALSE)</f>
        <v>No</v>
      </c>
      <c r="L765" t="str">
        <f>VLOOKUP(Table1[[#This Row],[Product ID]],Table3[#All],2,FALSE)</f>
        <v>Ara</v>
      </c>
      <c r="M765" t="str">
        <f>VLOOKUP(Table1[[#This Row],[Product ID]],Table3[#All],3,FALSE)</f>
        <v>L</v>
      </c>
      <c r="N765">
        <f>VLOOKUP(Table1[[#This Row],[Product ID]],Table3[#All],4,FALSE)</f>
        <v>0.5</v>
      </c>
      <c r="O765">
        <f>VLOOKUP(Table1[[#This Row],[Product ID]],Table3[#All],5,FALSE)</f>
        <v>7.77</v>
      </c>
      <c r="P765">
        <f>Table1[[#This Row],[Quantity]]*Table1[[#This Row],[Unit Price]]</f>
        <v>23.31</v>
      </c>
    </row>
    <row r="766" spans="1:16" x14ac:dyDescent="0.3">
      <c r="A766" t="s">
        <v>4808</v>
      </c>
      <c r="B766" s="3">
        <v>43797</v>
      </c>
      <c r="C766" t="s">
        <v>4809</v>
      </c>
      <c r="D766" t="s">
        <v>6182</v>
      </c>
      <c r="E766">
        <v>6</v>
      </c>
      <c r="F766" t="str">
        <f>VLOOKUP(Table1[[#This Row],[Customer ID]],Table2[#All],2,FALSE)</f>
        <v>Bobby Folomkin</v>
      </c>
      <c r="G766" t="str">
        <f>VLOOKUP(Table1[[#This Row],[Customer ID]],Table2[#All],3,FALSE)</f>
        <v>bfolomkinl8@yolasite.com</v>
      </c>
      <c r="H766" t="str">
        <f>VLOOKUP(Table1[[#This Row],[Customer ID]],Table2[#All],4,FALSE)</f>
        <v>+1 (701) 278-8412</v>
      </c>
      <c r="I766" t="str">
        <f>VLOOKUP(Table1[[#This Row],[Customer ID]],Table2[#All],6,FALSE)</f>
        <v>Fargo</v>
      </c>
      <c r="J766" s="1" t="str">
        <f>VLOOKUP(Table1[[#This Row],[Customer ID]],Table2[#All],7,FALSE)</f>
        <v>United States</v>
      </c>
      <c r="K766" s="1" t="str">
        <f>VLOOKUP(Table1[[#This Row],[Customer ID]],Table2[#All],9,FALSE)</f>
        <v>Yes</v>
      </c>
      <c r="L766" t="str">
        <f>VLOOKUP(Table1[[#This Row],[Product ID]],Table3[#All],2,FALSE)</f>
        <v>Ara</v>
      </c>
      <c r="M766" t="str">
        <f>VLOOKUP(Table1[[#This Row],[Product ID]],Table3[#All],3,FALSE)</f>
        <v>L</v>
      </c>
      <c r="N766">
        <f>VLOOKUP(Table1[[#This Row],[Product ID]],Table3[#All],4,FALSE)</f>
        <v>2.5</v>
      </c>
      <c r="O766">
        <f>VLOOKUP(Table1[[#This Row],[Product ID]],Table3[#All],5,FALSE)</f>
        <v>29.784999999999997</v>
      </c>
      <c r="P766">
        <f>Table1[[#This Row],[Quantity]]*Table1[[#This Row],[Unit Price]]</f>
        <v>178.70999999999998</v>
      </c>
    </row>
    <row r="767" spans="1:16" x14ac:dyDescent="0.3">
      <c r="A767" t="s">
        <v>4814</v>
      </c>
      <c r="B767" s="3">
        <v>43667</v>
      </c>
      <c r="C767" t="s">
        <v>4815</v>
      </c>
      <c r="D767" t="s">
        <v>6138</v>
      </c>
      <c r="E767">
        <v>6</v>
      </c>
      <c r="F767" t="str">
        <f>VLOOKUP(Table1[[#This Row],[Customer ID]],Table2[#All],2,FALSE)</f>
        <v>Rafferty Pursglove</v>
      </c>
      <c r="G767" t="str">
        <f>VLOOKUP(Table1[[#This Row],[Customer ID]],Table2[#All],3,FALSE)</f>
        <v>rpursglovel9@biblegateway.com</v>
      </c>
      <c r="H767" t="str">
        <f>VLOOKUP(Table1[[#This Row],[Customer ID]],Table2[#All],4,FALSE)</f>
        <v>+1 (214) 813-8745</v>
      </c>
      <c r="I767" t="str">
        <f>VLOOKUP(Table1[[#This Row],[Customer ID]],Table2[#All],6,FALSE)</f>
        <v>Garland</v>
      </c>
      <c r="J767" s="1" t="str">
        <f>VLOOKUP(Table1[[#This Row],[Customer ID]],Table2[#All],7,FALSE)</f>
        <v>United States</v>
      </c>
      <c r="K767" s="1" t="str">
        <f>VLOOKUP(Table1[[#This Row],[Customer ID]],Table2[#All],9,FALSE)</f>
        <v>Yes</v>
      </c>
      <c r="L767" t="str">
        <f>VLOOKUP(Table1[[#This Row],[Product ID]],Table3[#All],2,FALSE)</f>
        <v>Rob</v>
      </c>
      <c r="M767" t="str">
        <f>VLOOKUP(Table1[[#This Row],[Product ID]],Table3[#All],3,FALSE)</f>
        <v>M</v>
      </c>
      <c r="N767">
        <f>VLOOKUP(Table1[[#This Row],[Product ID]],Table3[#All],4,FALSE)</f>
        <v>1</v>
      </c>
      <c r="O767">
        <f>VLOOKUP(Table1[[#This Row],[Product ID]],Table3[#All],5,FALSE)</f>
        <v>9.9499999999999993</v>
      </c>
      <c r="P767">
        <f>Table1[[#This Row],[Quantity]]*Table1[[#This Row],[Unit Price]]</f>
        <v>59.699999999999996</v>
      </c>
    </row>
    <row r="768" spans="1:16" x14ac:dyDescent="0.3">
      <c r="A768" t="s">
        <v>4814</v>
      </c>
      <c r="B768" s="3">
        <v>43667</v>
      </c>
      <c r="C768" t="s">
        <v>4815</v>
      </c>
      <c r="D768" t="s">
        <v>6180</v>
      </c>
      <c r="E768">
        <v>2</v>
      </c>
      <c r="F768" t="str">
        <f>VLOOKUP(Table1[[#This Row],[Customer ID]],Table2[#All],2,FALSE)</f>
        <v>Rafferty Pursglove</v>
      </c>
      <c r="G768" t="str">
        <f>VLOOKUP(Table1[[#This Row],[Customer ID]],Table2[#All],3,FALSE)</f>
        <v>rpursglovel9@biblegateway.com</v>
      </c>
      <c r="H768" t="str">
        <f>VLOOKUP(Table1[[#This Row],[Customer ID]],Table2[#All],4,FALSE)</f>
        <v>+1 (214) 813-8745</v>
      </c>
      <c r="I768" t="str">
        <f>VLOOKUP(Table1[[#This Row],[Customer ID]],Table2[#All],6,FALSE)</f>
        <v>Garland</v>
      </c>
      <c r="J768" s="1" t="str">
        <f>VLOOKUP(Table1[[#This Row],[Customer ID]],Table2[#All],7,FALSE)</f>
        <v>United States</v>
      </c>
      <c r="K768" s="1" t="str">
        <f>VLOOKUP(Table1[[#This Row],[Customer ID]],Table2[#All],9,FALSE)</f>
        <v>Yes</v>
      </c>
      <c r="L768" t="str">
        <f>VLOOKUP(Table1[[#This Row],[Product ID]],Table3[#All],2,FALSE)</f>
        <v>Ara</v>
      </c>
      <c r="M768" t="str">
        <f>VLOOKUP(Table1[[#This Row],[Product ID]],Table3[#All],3,FALSE)</f>
        <v>L</v>
      </c>
      <c r="N768">
        <f>VLOOKUP(Table1[[#This Row],[Product ID]],Table3[#All],4,FALSE)</f>
        <v>0.5</v>
      </c>
      <c r="O768">
        <f>VLOOKUP(Table1[[#This Row],[Product ID]],Table3[#All],5,FALSE)</f>
        <v>7.77</v>
      </c>
      <c r="P768">
        <f>Table1[[#This Row],[Quantity]]*Table1[[#This Row],[Unit Price]]</f>
        <v>15.54</v>
      </c>
    </row>
    <row r="769" spans="1:16" x14ac:dyDescent="0.3">
      <c r="A769" t="s">
        <v>4825</v>
      </c>
      <c r="B769" s="3">
        <v>44267</v>
      </c>
      <c r="C769" t="s">
        <v>4759</v>
      </c>
      <c r="D769" t="s">
        <v>6182</v>
      </c>
      <c r="E769">
        <v>3</v>
      </c>
      <c r="F769" t="str">
        <f>VLOOKUP(Table1[[#This Row],[Customer ID]],Table2[#All],2,FALSE)</f>
        <v>Foster Constance</v>
      </c>
      <c r="G769" t="str">
        <f>VLOOKUP(Table1[[#This Row],[Customer ID]],Table2[#All],3,FALSE)</f>
        <v>fconstancekz@ifeng.com</v>
      </c>
      <c r="H769" t="str">
        <f>VLOOKUP(Table1[[#This Row],[Customer ID]],Table2[#All],4,FALSE)</f>
        <v>+1 (214) 388-6754</v>
      </c>
      <c r="I769" t="str">
        <f>VLOOKUP(Table1[[#This Row],[Customer ID]],Table2[#All],6,FALSE)</f>
        <v>Dallas</v>
      </c>
      <c r="J769" s="1" t="str">
        <f>VLOOKUP(Table1[[#This Row],[Customer ID]],Table2[#All],7,FALSE)</f>
        <v>United States</v>
      </c>
      <c r="K769" s="1" t="str">
        <f>VLOOKUP(Table1[[#This Row],[Customer ID]],Table2[#All],9,FALSE)</f>
        <v>No</v>
      </c>
      <c r="L769" t="str">
        <f>VLOOKUP(Table1[[#This Row],[Product ID]],Table3[#All],2,FALSE)</f>
        <v>Ara</v>
      </c>
      <c r="M769" t="str">
        <f>VLOOKUP(Table1[[#This Row],[Product ID]],Table3[#All],3,FALSE)</f>
        <v>L</v>
      </c>
      <c r="N769">
        <f>VLOOKUP(Table1[[#This Row],[Product ID]],Table3[#All],4,FALSE)</f>
        <v>2.5</v>
      </c>
      <c r="O769">
        <f>VLOOKUP(Table1[[#This Row],[Product ID]],Table3[#All],5,FALSE)</f>
        <v>29.784999999999997</v>
      </c>
      <c r="P769">
        <f>Table1[[#This Row],[Quantity]]*Table1[[#This Row],[Unit Price]]</f>
        <v>89.35499999999999</v>
      </c>
    </row>
    <row r="770" spans="1:16" x14ac:dyDescent="0.3">
      <c r="A770" t="s">
        <v>4831</v>
      </c>
      <c r="B770" s="3">
        <v>44562</v>
      </c>
      <c r="C770" t="s">
        <v>4759</v>
      </c>
      <c r="D770" t="s">
        <v>6179</v>
      </c>
      <c r="E770">
        <v>2</v>
      </c>
      <c r="F770" t="str">
        <f>VLOOKUP(Table1[[#This Row],[Customer ID]],Table2[#All],2,FALSE)</f>
        <v>Foster Constance</v>
      </c>
      <c r="G770" t="str">
        <f>VLOOKUP(Table1[[#This Row],[Customer ID]],Table2[#All],3,FALSE)</f>
        <v>fconstancekz@ifeng.com</v>
      </c>
      <c r="H770" t="str">
        <f>VLOOKUP(Table1[[#This Row],[Customer ID]],Table2[#All],4,FALSE)</f>
        <v>+1 (214) 388-6754</v>
      </c>
      <c r="I770" t="str">
        <f>VLOOKUP(Table1[[#This Row],[Customer ID]],Table2[#All],6,FALSE)</f>
        <v>Dallas</v>
      </c>
      <c r="J770" s="1" t="str">
        <f>VLOOKUP(Table1[[#This Row],[Customer ID]],Table2[#All],7,FALSE)</f>
        <v>United States</v>
      </c>
      <c r="K770" s="1" t="str">
        <f>VLOOKUP(Table1[[#This Row],[Customer ID]],Table2[#All],9,FALSE)</f>
        <v>No</v>
      </c>
      <c r="L770" t="str">
        <f>VLOOKUP(Table1[[#This Row],[Product ID]],Table3[#All],2,FALSE)</f>
        <v>Rob</v>
      </c>
      <c r="M770" t="str">
        <f>VLOOKUP(Table1[[#This Row],[Product ID]],Table3[#All],3,FALSE)</f>
        <v>L</v>
      </c>
      <c r="N770">
        <f>VLOOKUP(Table1[[#This Row],[Product ID]],Table3[#All],4,FALSE)</f>
        <v>1</v>
      </c>
      <c r="O770">
        <f>VLOOKUP(Table1[[#This Row],[Product ID]],Table3[#All],5,FALSE)</f>
        <v>11.95</v>
      </c>
      <c r="P770">
        <f>Table1[[#This Row],[Quantity]]*Table1[[#This Row],[Unit Price]]</f>
        <v>23.9</v>
      </c>
    </row>
    <row r="771" spans="1:16" x14ac:dyDescent="0.3">
      <c r="A771" t="s">
        <v>4836</v>
      </c>
      <c r="B771" s="3">
        <v>43912</v>
      </c>
      <c r="C771" t="s">
        <v>4837</v>
      </c>
      <c r="D771" t="s">
        <v>6151</v>
      </c>
      <c r="E771">
        <v>6</v>
      </c>
      <c r="F771" t="str">
        <f>VLOOKUP(Table1[[#This Row],[Customer ID]],Table2[#All],2,FALSE)</f>
        <v>Dalia Eburah</v>
      </c>
      <c r="G771" t="str">
        <f>VLOOKUP(Table1[[#This Row],[Customer ID]],Table2[#All],3,FALSE)</f>
        <v>deburahld@google.co.jp</v>
      </c>
      <c r="H771" t="str">
        <f>VLOOKUP(Table1[[#This Row],[Customer ID]],Table2[#All],4,FALSE)</f>
        <v>+44 (607) 596-3921</v>
      </c>
      <c r="I771" t="str">
        <f>VLOOKUP(Table1[[#This Row],[Customer ID]],Table2[#All],6,FALSE)</f>
        <v>Birmingham</v>
      </c>
      <c r="J771" s="1" t="str">
        <f>VLOOKUP(Table1[[#This Row],[Customer ID]],Table2[#All],7,FALSE)</f>
        <v>United Kingdom</v>
      </c>
      <c r="K771" s="1" t="str">
        <f>VLOOKUP(Table1[[#This Row],[Customer ID]],Table2[#All],9,FALSE)</f>
        <v>No</v>
      </c>
      <c r="L771" t="str">
        <f>VLOOKUP(Table1[[#This Row],[Product ID]],Table3[#All],2,FALSE)</f>
        <v>Rob</v>
      </c>
      <c r="M771" t="str">
        <f>VLOOKUP(Table1[[#This Row],[Product ID]],Table3[#All],3,FALSE)</f>
        <v>M</v>
      </c>
      <c r="N771">
        <f>VLOOKUP(Table1[[#This Row],[Product ID]],Table3[#All],4,FALSE)</f>
        <v>2.5</v>
      </c>
      <c r="O771">
        <f>VLOOKUP(Table1[[#This Row],[Product ID]],Table3[#All],5,FALSE)</f>
        <v>22.884999999999998</v>
      </c>
      <c r="P771">
        <f>Table1[[#This Row],[Quantity]]*Table1[[#This Row],[Unit Price]]</f>
        <v>137.31</v>
      </c>
    </row>
    <row r="772" spans="1:16" x14ac:dyDescent="0.3">
      <c r="A772" t="s">
        <v>4842</v>
      </c>
      <c r="B772" s="3">
        <v>44092</v>
      </c>
      <c r="C772" t="s">
        <v>4843</v>
      </c>
      <c r="D772" t="s">
        <v>6147</v>
      </c>
      <c r="E772">
        <v>1</v>
      </c>
      <c r="F772" t="str">
        <f>VLOOKUP(Table1[[#This Row],[Customer ID]],Table2[#All],2,FALSE)</f>
        <v>Martie Brimilcombe</v>
      </c>
      <c r="G772" t="str">
        <f>VLOOKUP(Table1[[#This Row],[Customer ID]],Table2[#All],3,FALSE)</f>
        <v>mbrimilcombele@cnn.com</v>
      </c>
      <c r="H772">
        <f>VLOOKUP(Table1[[#This Row],[Customer ID]],Table2[#All],4,FALSE)</f>
        <v>0</v>
      </c>
      <c r="I772" t="str">
        <f>VLOOKUP(Table1[[#This Row],[Customer ID]],Table2[#All],6,FALSE)</f>
        <v>Springfield</v>
      </c>
      <c r="J772" s="1" t="str">
        <f>VLOOKUP(Table1[[#This Row],[Customer ID]],Table2[#All],7,FALSE)</f>
        <v>United States</v>
      </c>
      <c r="K772" s="1" t="str">
        <f>VLOOKUP(Table1[[#This Row],[Customer ID]],Table2[#All],9,FALSE)</f>
        <v>No</v>
      </c>
      <c r="L772" t="str">
        <f>VLOOKUP(Table1[[#This Row],[Product ID]],Table3[#All],2,FALSE)</f>
        <v>Ara</v>
      </c>
      <c r="M772" t="str">
        <f>VLOOKUP(Table1[[#This Row],[Product ID]],Table3[#All],3,FALSE)</f>
        <v>D</v>
      </c>
      <c r="N772">
        <f>VLOOKUP(Table1[[#This Row],[Product ID]],Table3[#All],4,FALSE)</f>
        <v>1</v>
      </c>
      <c r="O772">
        <f>VLOOKUP(Table1[[#This Row],[Product ID]],Table3[#All],5,FALSE)</f>
        <v>9.9499999999999993</v>
      </c>
      <c r="P772">
        <f>Table1[[#This Row],[Quantity]]*Table1[[#This Row],[Unit Price]]</f>
        <v>9.9499999999999993</v>
      </c>
    </row>
    <row r="773" spans="1:16" x14ac:dyDescent="0.3">
      <c r="A773" t="s">
        <v>4847</v>
      </c>
      <c r="B773" s="3">
        <v>43468</v>
      </c>
      <c r="C773" t="s">
        <v>4848</v>
      </c>
      <c r="D773" t="s">
        <v>6173</v>
      </c>
      <c r="E773">
        <v>3</v>
      </c>
      <c r="F773" t="str">
        <f>VLOOKUP(Table1[[#This Row],[Customer ID]],Table2[#All],2,FALSE)</f>
        <v>Suzanna Bollam</v>
      </c>
      <c r="G773" t="str">
        <f>VLOOKUP(Table1[[#This Row],[Customer ID]],Table2[#All],3,FALSE)</f>
        <v>sbollamlf@list-manage.com</v>
      </c>
      <c r="H773" t="str">
        <f>VLOOKUP(Table1[[#This Row],[Customer ID]],Table2[#All],4,FALSE)</f>
        <v>+1 (303) 746-0415</v>
      </c>
      <c r="I773" t="str">
        <f>VLOOKUP(Table1[[#This Row],[Customer ID]],Table2[#All],6,FALSE)</f>
        <v>Littleton</v>
      </c>
      <c r="J773" s="1" t="str">
        <f>VLOOKUP(Table1[[#This Row],[Customer ID]],Table2[#All],7,FALSE)</f>
        <v>United States</v>
      </c>
      <c r="K773" s="1" t="str">
        <f>VLOOKUP(Table1[[#This Row],[Customer ID]],Table2[#All],9,FALSE)</f>
        <v>No</v>
      </c>
      <c r="L773" t="str">
        <f>VLOOKUP(Table1[[#This Row],[Product ID]],Table3[#All],2,FALSE)</f>
        <v>Rob</v>
      </c>
      <c r="M773" t="str">
        <f>VLOOKUP(Table1[[#This Row],[Product ID]],Table3[#All],3,FALSE)</f>
        <v>L</v>
      </c>
      <c r="N773">
        <f>VLOOKUP(Table1[[#This Row],[Product ID]],Table3[#All],4,FALSE)</f>
        <v>0.5</v>
      </c>
      <c r="O773">
        <f>VLOOKUP(Table1[[#This Row],[Product ID]],Table3[#All],5,FALSE)</f>
        <v>7.169999999999999</v>
      </c>
      <c r="P773">
        <f>Table1[[#This Row],[Quantity]]*Table1[[#This Row],[Unit Price]]</f>
        <v>21.509999999999998</v>
      </c>
    </row>
    <row r="774" spans="1:16" x14ac:dyDescent="0.3">
      <c r="A774" t="s">
        <v>4853</v>
      </c>
      <c r="B774" s="3">
        <v>44468</v>
      </c>
      <c r="C774" t="s">
        <v>4854</v>
      </c>
      <c r="D774" t="s">
        <v>6141</v>
      </c>
      <c r="E774">
        <v>6</v>
      </c>
      <c r="F774" t="str">
        <f>VLOOKUP(Table1[[#This Row],[Customer ID]],Table2[#All],2,FALSE)</f>
        <v>Mellisa Mebes</v>
      </c>
      <c r="G774">
        <f>VLOOKUP(Table1[[#This Row],[Customer ID]],Table2[#All],3,FALSE)</f>
        <v>0</v>
      </c>
      <c r="H774" t="str">
        <f>VLOOKUP(Table1[[#This Row],[Customer ID]],Table2[#All],4,FALSE)</f>
        <v>+1 (410) 273-2348</v>
      </c>
      <c r="I774" t="str">
        <f>VLOOKUP(Table1[[#This Row],[Customer ID]],Table2[#All],6,FALSE)</f>
        <v>Baltimore</v>
      </c>
      <c r="J774" s="1" t="str">
        <f>VLOOKUP(Table1[[#This Row],[Customer ID]],Table2[#All],7,FALSE)</f>
        <v>United States</v>
      </c>
      <c r="K774" s="1" t="str">
        <f>VLOOKUP(Table1[[#This Row],[Customer ID]],Table2[#All],9,FALSE)</f>
        <v>No</v>
      </c>
      <c r="L774" t="str">
        <f>VLOOKUP(Table1[[#This Row],[Product ID]],Table3[#All],2,FALSE)</f>
        <v>Exc</v>
      </c>
      <c r="M774" t="str">
        <f>VLOOKUP(Table1[[#This Row],[Product ID]],Table3[#All],3,FALSE)</f>
        <v>M</v>
      </c>
      <c r="N774">
        <f>VLOOKUP(Table1[[#This Row],[Product ID]],Table3[#All],4,FALSE)</f>
        <v>1</v>
      </c>
      <c r="O774">
        <f>VLOOKUP(Table1[[#This Row],[Product ID]],Table3[#All],5,FALSE)</f>
        <v>13.75</v>
      </c>
      <c r="P774">
        <f>Table1[[#This Row],[Quantity]]*Table1[[#This Row],[Unit Price]]</f>
        <v>82.5</v>
      </c>
    </row>
    <row r="775" spans="1:16" x14ac:dyDescent="0.3">
      <c r="A775" t="s">
        <v>4858</v>
      </c>
      <c r="B775" s="3">
        <v>44488</v>
      </c>
      <c r="C775" t="s">
        <v>4859</v>
      </c>
      <c r="D775" t="s">
        <v>6159</v>
      </c>
      <c r="E775">
        <v>2</v>
      </c>
      <c r="F775" t="str">
        <f>VLOOKUP(Table1[[#This Row],[Customer ID]],Table2[#All],2,FALSE)</f>
        <v>Alva Filipczak</v>
      </c>
      <c r="G775" t="str">
        <f>VLOOKUP(Table1[[#This Row],[Customer ID]],Table2[#All],3,FALSE)</f>
        <v>afilipczaklh@ning.com</v>
      </c>
      <c r="H775" t="str">
        <f>VLOOKUP(Table1[[#This Row],[Customer ID]],Table2[#All],4,FALSE)</f>
        <v>+353 (176) 447-3656</v>
      </c>
      <c r="I775" t="str">
        <f>VLOOKUP(Table1[[#This Row],[Customer ID]],Table2[#All],6,FALSE)</f>
        <v>Moycullen</v>
      </c>
      <c r="J775" s="1" t="str">
        <f>VLOOKUP(Table1[[#This Row],[Customer ID]],Table2[#All],7,FALSE)</f>
        <v>Ireland</v>
      </c>
      <c r="K775" s="1" t="str">
        <f>VLOOKUP(Table1[[#This Row],[Customer ID]],Table2[#All],9,FALSE)</f>
        <v>No</v>
      </c>
      <c r="L775" t="str">
        <f>VLOOKUP(Table1[[#This Row],[Product ID]],Table3[#All],2,FALSE)</f>
        <v>Lib</v>
      </c>
      <c r="M775" t="str">
        <f>VLOOKUP(Table1[[#This Row],[Product ID]],Table3[#All],3,FALSE)</f>
        <v>M</v>
      </c>
      <c r="N775">
        <f>VLOOKUP(Table1[[#This Row],[Product ID]],Table3[#All],4,FALSE)</f>
        <v>0.2</v>
      </c>
      <c r="O775">
        <f>VLOOKUP(Table1[[#This Row],[Product ID]],Table3[#All],5,FALSE)</f>
        <v>4.3650000000000002</v>
      </c>
      <c r="P775">
        <f>Table1[[#This Row],[Quantity]]*Table1[[#This Row],[Unit Price]]</f>
        <v>8.73</v>
      </c>
    </row>
    <row r="776" spans="1:16" x14ac:dyDescent="0.3">
      <c r="A776" t="s">
        <v>4864</v>
      </c>
      <c r="B776" s="3">
        <v>44756</v>
      </c>
      <c r="C776" t="s">
        <v>4865</v>
      </c>
      <c r="D776" t="s">
        <v>6138</v>
      </c>
      <c r="E776">
        <v>2</v>
      </c>
      <c r="F776" t="str">
        <f>VLOOKUP(Table1[[#This Row],[Customer ID]],Table2[#All],2,FALSE)</f>
        <v>Dorette Hinemoor</v>
      </c>
      <c r="G776">
        <f>VLOOKUP(Table1[[#This Row],[Customer ID]],Table2[#All],3,FALSE)</f>
        <v>0</v>
      </c>
      <c r="H776" t="str">
        <f>VLOOKUP(Table1[[#This Row],[Customer ID]],Table2[#All],4,FALSE)</f>
        <v>+1 (754) 336-4224</v>
      </c>
      <c r="I776" t="str">
        <f>VLOOKUP(Table1[[#This Row],[Customer ID]],Table2[#All],6,FALSE)</f>
        <v>Fort Lauderdale</v>
      </c>
      <c r="J776" s="1" t="str">
        <f>VLOOKUP(Table1[[#This Row],[Customer ID]],Table2[#All],7,FALSE)</f>
        <v>United States</v>
      </c>
      <c r="K776" s="1" t="str">
        <f>VLOOKUP(Table1[[#This Row],[Customer ID]],Table2[#All],9,FALSE)</f>
        <v>Yes</v>
      </c>
      <c r="L776" t="str">
        <f>VLOOKUP(Table1[[#This Row],[Product ID]],Table3[#All],2,FALSE)</f>
        <v>Rob</v>
      </c>
      <c r="M776" t="str">
        <f>VLOOKUP(Table1[[#This Row],[Product ID]],Table3[#All],3,FALSE)</f>
        <v>M</v>
      </c>
      <c r="N776">
        <f>VLOOKUP(Table1[[#This Row],[Product ID]],Table3[#All],4,FALSE)</f>
        <v>1</v>
      </c>
      <c r="O776">
        <f>VLOOKUP(Table1[[#This Row],[Product ID]],Table3[#All],5,FALSE)</f>
        <v>9.9499999999999993</v>
      </c>
      <c r="P776">
        <f>Table1[[#This Row],[Quantity]]*Table1[[#This Row],[Unit Price]]</f>
        <v>19.899999999999999</v>
      </c>
    </row>
    <row r="777" spans="1:16" x14ac:dyDescent="0.3">
      <c r="A777" t="s">
        <v>4869</v>
      </c>
      <c r="B777" s="3">
        <v>44396</v>
      </c>
      <c r="C777" t="s">
        <v>4870</v>
      </c>
      <c r="D777" t="s">
        <v>6176</v>
      </c>
      <c r="E777">
        <v>2</v>
      </c>
      <c r="F777" t="str">
        <f>VLOOKUP(Table1[[#This Row],[Customer ID]],Table2[#All],2,FALSE)</f>
        <v>Rhetta Elnaugh</v>
      </c>
      <c r="G777" t="str">
        <f>VLOOKUP(Table1[[#This Row],[Customer ID]],Table2[#All],3,FALSE)</f>
        <v>relnaughlj@comsenz.com</v>
      </c>
      <c r="H777" t="str">
        <f>VLOOKUP(Table1[[#This Row],[Customer ID]],Table2[#All],4,FALSE)</f>
        <v>+1 (619) 728-2474</v>
      </c>
      <c r="I777" t="str">
        <f>VLOOKUP(Table1[[#This Row],[Customer ID]],Table2[#All],6,FALSE)</f>
        <v>San Diego</v>
      </c>
      <c r="J777" s="1" t="str">
        <f>VLOOKUP(Table1[[#This Row],[Customer ID]],Table2[#All],7,FALSE)</f>
        <v>United States</v>
      </c>
      <c r="K777" s="1" t="str">
        <f>VLOOKUP(Table1[[#This Row],[Customer ID]],Table2[#All],9,FALSE)</f>
        <v>Yes</v>
      </c>
      <c r="L777" t="str">
        <f>VLOOKUP(Table1[[#This Row],[Product ID]],Table3[#All],2,FALSE)</f>
        <v>Exc</v>
      </c>
      <c r="M777" t="str">
        <f>VLOOKUP(Table1[[#This Row],[Product ID]],Table3[#All],3,FALSE)</f>
        <v>L</v>
      </c>
      <c r="N777">
        <f>VLOOKUP(Table1[[#This Row],[Product ID]],Table3[#All],4,FALSE)</f>
        <v>0.5</v>
      </c>
      <c r="O777">
        <f>VLOOKUP(Table1[[#This Row],[Product ID]],Table3[#All],5,FALSE)</f>
        <v>8.91</v>
      </c>
      <c r="P777">
        <f>Table1[[#This Row],[Quantity]]*Table1[[#This Row],[Unit Price]]</f>
        <v>17.82</v>
      </c>
    </row>
    <row r="778" spans="1:16" x14ac:dyDescent="0.3">
      <c r="A778" t="s">
        <v>4875</v>
      </c>
      <c r="B778" s="3">
        <v>44540</v>
      </c>
      <c r="C778" t="s">
        <v>4876</v>
      </c>
      <c r="D778" t="s">
        <v>6157</v>
      </c>
      <c r="E778">
        <v>3</v>
      </c>
      <c r="F778" t="str">
        <f>VLOOKUP(Table1[[#This Row],[Customer ID]],Table2[#All],2,FALSE)</f>
        <v>Jule Deehan</v>
      </c>
      <c r="G778" t="str">
        <f>VLOOKUP(Table1[[#This Row],[Customer ID]],Table2[#All],3,FALSE)</f>
        <v>jdeehanlk@about.me</v>
      </c>
      <c r="H778" t="str">
        <f>VLOOKUP(Table1[[#This Row],[Customer ID]],Table2[#All],4,FALSE)</f>
        <v>+1 (972) 327-1194</v>
      </c>
      <c r="I778" t="str">
        <f>VLOOKUP(Table1[[#This Row],[Customer ID]],Table2[#All],6,FALSE)</f>
        <v>Dallas</v>
      </c>
      <c r="J778" s="1" t="str">
        <f>VLOOKUP(Table1[[#This Row],[Customer ID]],Table2[#All],7,FALSE)</f>
        <v>United States</v>
      </c>
      <c r="K778" s="1" t="str">
        <f>VLOOKUP(Table1[[#This Row],[Customer ID]],Table2[#All],9,FALSE)</f>
        <v>No</v>
      </c>
      <c r="L778" t="str">
        <f>VLOOKUP(Table1[[#This Row],[Product ID]],Table3[#All],2,FALSE)</f>
        <v>Ara</v>
      </c>
      <c r="M778" t="str">
        <f>VLOOKUP(Table1[[#This Row],[Product ID]],Table3[#All],3,FALSE)</f>
        <v>M</v>
      </c>
      <c r="N778">
        <f>VLOOKUP(Table1[[#This Row],[Product ID]],Table3[#All],4,FALSE)</f>
        <v>0.5</v>
      </c>
      <c r="O778">
        <f>VLOOKUP(Table1[[#This Row],[Product ID]],Table3[#All],5,FALSE)</f>
        <v>6.75</v>
      </c>
      <c r="P778">
        <f>Table1[[#This Row],[Quantity]]*Table1[[#This Row],[Unit Price]]</f>
        <v>20.25</v>
      </c>
    </row>
    <row r="779" spans="1:16" x14ac:dyDescent="0.3">
      <c r="A779" t="s">
        <v>4881</v>
      </c>
      <c r="B779" s="3">
        <v>43541</v>
      </c>
      <c r="C779" t="s">
        <v>4882</v>
      </c>
      <c r="D779" t="s">
        <v>6182</v>
      </c>
      <c r="E779">
        <v>2</v>
      </c>
      <c r="F779" t="str">
        <f>VLOOKUP(Table1[[#This Row],[Customer ID]],Table2[#All],2,FALSE)</f>
        <v>Janella Eden</v>
      </c>
      <c r="G779" t="str">
        <f>VLOOKUP(Table1[[#This Row],[Customer ID]],Table2[#All],3,FALSE)</f>
        <v>jedenll@e-recht24.de</v>
      </c>
      <c r="H779">
        <f>VLOOKUP(Table1[[#This Row],[Customer ID]],Table2[#All],4,FALSE)</f>
        <v>0</v>
      </c>
      <c r="I779" t="str">
        <f>VLOOKUP(Table1[[#This Row],[Customer ID]],Table2[#All],6,FALSE)</f>
        <v>Joliet</v>
      </c>
      <c r="J779" s="1" t="str">
        <f>VLOOKUP(Table1[[#This Row],[Customer ID]],Table2[#All],7,FALSE)</f>
        <v>United States</v>
      </c>
      <c r="K779" s="1" t="str">
        <f>VLOOKUP(Table1[[#This Row],[Customer ID]],Table2[#All],9,FALSE)</f>
        <v>No</v>
      </c>
      <c r="L779" t="str">
        <f>VLOOKUP(Table1[[#This Row],[Product ID]],Table3[#All],2,FALSE)</f>
        <v>Ara</v>
      </c>
      <c r="M779" t="str">
        <f>VLOOKUP(Table1[[#This Row],[Product ID]],Table3[#All],3,FALSE)</f>
        <v>L</v>
      </c>
      <c r="N779">
        <f>VLOOKUP(Table1[[#This Row],[Product ID]],Table3[#All],4,FALSE)</f>
        <v>2.5</v>
      </c>
      <c r="O779">
        <f>VLOOKUP(Table1[[#This Row],[Product ID]],Table3[#All],5,FALSE)</f>
        <v>29.784999999999997</v>
      </c>
      <c r="P779">
        <f>Table1[[#This Row],[Quantity]]*Table1[[#This Row],[Unit Price]]</f>
        <v>59.569999999999993</v>
      </c>
    </row>
    <row r="780" spans="1:16" x14ac:dyDescent="0.3">
      <c r="A780" t="s">
        <v>4886</v>
      </c>
      <c r="B780" s="3">
        <v>43889</v>
      </c>
      <c r="C780" t="s">
        <v>4933</v>
      </c>
      <c r="D780" t="s">
        <v>6161</v>
      </c>
      <c r="E780">
        <v>2</v>
      </c>
      <c r="F780" t="str">
        <f>VLOOKUP(Table1[[#This Row],[Customer ID]],Table2[#All],2,FALSE)</f>
        <v>Cam Jewster</v>
      </c>
      <c r="G780" t="str">
        <f>VLOOKUP(Table1[[#This Row],[Customer ID]],Table2[#All],3,FALSE)</f>
        <v>cjewsterlu@moonfruit.com</v>
      </c>
      <c r="H780" t="str">
        <f>VLOOKUP(Table1[[#This Row],[Customer ID]],Table2[#All],4,FALSE)</f>
        <v>+1 (937) 925-7390</v>
      </c>
      <c r="I780" t="str">
        <f>VLOOKUP(Table1[[#This Row],[Customer ID]],Table2[#All],6,FALSE)</f>
        <v>Dayton</v>
      </c>
      <c r="J780" s="1" t="str">
        <f>VLOOKUP(Table1[[#This Row],[Customer ID]],Table2[#All],7,FALSE)</f>
        <v>United States</v>
      </c>
      <c r="K780" s="1" t="str">
        <f>VLOOKUP(Table1[[#This Row],[Customer ID]],Table2[#All],9,FALSE)</f>
        <v>Yes</v>
      </c>
      <c r="L780" t="str">
        <f>VLOOKUP(Table1[[#This Row],[Product ID]],Table3[#All],2,FALSE)</f>
        <v>Lib</v>
      </c>
      <c r="M780" t="str">
        <f>VLOOKUP(Table1[[#This Row],[Product ID]],Table3[#All],3,FALSE)</f>
        <v>L</v>
      </c>
      <c r="N780">
        <f>VLOOKUP(Table1[[#This Row],[Product ID]],Table3[#All],4,FALSE)</f>
        <v>0.5</v>
      </c>
      <c r="O780">
        <f>VLOOKUP(Table1[[#This Row],[Product ID]],Table3[#All],5,FALSE)</f>
        <v>9.51</v>
      </c>
      <c r="P780">
        <f>Table1[[#This Row],[Quantity]]*Table1[[#This Row],[Unit Price]]</f>
        <v>19.02</v>
      </c>
    </row>
    <row r="781" spans="1:16" x14ac:dyDescent="0.3">
      <c r="A781" t="s">
        <v>4892</v>
      </c>
      <c r="B781" s="3">
        <v>43985</v>
      </c>
      <c r="C781" t="s">
        <v>4893</v>
      </c>
      <c r="D781" t="s">
        <v>6143</v>
      </c>
      <c r="E781">
        <v>6</v>
      </c>
      <c r="F781" t="str">
        <f>VLOOKUP(Table1[[#This Row],[Customer ID]],Table2[#All],2,FALSE)</f>
        <v>Ugo Southerden</v>
      </c>
      <c r="G781" t="str">
        <f>VLOOKUP(Table1[[#This Row],[Customer ID]],Table2[#All],3,FALSE)</f>
        <v>usoutherdenln@hao123.com</v>
      </c>
      <c r="H781" t="str">
        <f>VLOOKUP(Table1[[#This Row],[Customer ID]],Table2[#All],4,FALSE)</f>
        <v>+1 (786) 490-0037</v>
      </c>
      <c r="I781" t="str">
        <f>VLOOKUP(Table1[[#This Row],[Customer ID]],Table2[#All],6,FALSE)</f>
        <v>Clearwater</v>
      </c>
      <c r="J781" s="1" t="str">
        <f>VLOOKUP(Table1[[#This Row],[Customer ID]],Table2[#All],7,FALSE)</f>
        <v>United States</v>
      </c>
      <c r="K781" s="1" t="str">
        <f>VLOOKUP(Table1[[#This Row],[Customer ID]],Table2[#All],9,FALSE)</f>
        <v>Yes</v>
      </c>
      <c r="L781" t="str">
        <f>VLOOKUP(Table1[[#This Row],[Product ID]],Table3[#All],2,FALSE)</f>
        <v>Lib</v>
      </c>
      <c r="M781" t="str">
        <f>VLOOKUP(Table1[[#This Row],[Product ID]],Table3[#All],3,FALSE)</f>
        <v>D</v>
      </c>
      <c r="N781">
        <f>VLOOKUP(Table1[[#This Row],[Product ID]],Table3[#All],4,FALSE)</f>
        <v>1</v>
      </c>
      <c r="O781">
        <f>VLOOKUP(Table1[[#This Row],[Product ID]],Table3[#All],5,FALSE)</f>
        <v>12.95</v>
      </c>
      <c r="P781">
        <f>Table1[[#This Row],[Quantity]]*Table1[[#This Row],[Unit Price]]</f>
        <v>77.699999999999989</v>
      </c>
    </row>
    <row r="782" spans="1:16" x14ac:dyDescent="0.3">
      <c r="A782" t="s">
        <v>4898</v>
      </c>
      <c r="B782" s="3">
        <v>43883</v>
      </c>
      <c r="C782" t="s">
        <v>4899</v>
      </c>
      <c r="D782" t="s">
        <v>6141</v>
      </c>
      <c r="E782">
        <v>3</v>
      </c>
      <c r="F782" t="str">
        <f>VLOOKUP(Table1[[#This Row],[Customer ID]],Table2[#All],2,FALSE)</f>
        <v>Verne Dunkerley</v>
      </c>
      <c r="G782">
        <f>VLOOKUP(Table1[[#This Row],[Customer ID]],Table2[#All],3,FALSE)</f>
        <v>0</v>
      </c>
      <c r="H782" t="str">
        <f>VLOOKUP(Table1[[#This Row],[Customer ID]],Table2[#All],4,FALSE)</f>
        <v>+1 (763) 806-0186</v>
      </c>
      <c r="I782" t="str">
        <f>VLOOKUP(Table1[[#This Row],[Customer ID]],Table2[#All],6,FALSE)</f>
        <v>Minneapolis</v>
      </c>
      <c r="J782" s="1" t="str">
        <f>VLOOKUP(Table1[[#This Row],[Customer ID]],Table2[#All],7,FALSE)</f>
        <v>United States</v>
      </c>
      <c r="K782" s="1" t="str">
        <f>VLOOKUP(Table1[[#This Row],[Customer ID]],Table2[#All],9,FALSE)</f>
        <v>No</v>
      </c>
      <c r="L782" t="str">
        <f>VLOOKUP(Table1[[#This Row],[Product ID]],Table3[#All],2,FALSE)</f>
        <v>Exc</v>
      </c>
      <c r="M782" t="str">
        <f>VLOOKUP(Table1[[#This Row],[Product ID]],Table3[#All],3,FALSE)</f>
        <v>M</v>
      </c>
      <c r="N782">
        <f>VLOOKUP(Table1[[#This Row],[Product ID]],Table3[#All],4,FALSE)</f>
        <v>1</v>
      </c>
      <c r="O782">
        <f>VLOOKUP(Table1[[#This Row],[Product ID]],Table3[#All],5,FALSE)</f>
        <v>13.75</v>
      </c>
      <c r="P782">
        <f>Table1[[#This Row],[Quantity]]*Table1[[#This Row],[Unit Price]]</f>
        <v>41.25</v>
      </c>
    </row>
    <row r="783" spans="1:16" x14ac:dyDescent="0.3">
      <c r="A783" t="s">
        <v>4903</v>
      </c>
      <c r="B783" s="3">
        <v>43778</v>
      </c>
      <c r="C783" t="s">
        <v>4904</v>
      </c>
      <c r="D783" t="s">
        <v>6164</v>
      </c>
      <c r="E783">
        <v>4</v>
      </c>
      <c r="F783" t="str">
        <f>VLOOKUP(Table1[[#This Row],[Customer ID]],Table2[#All],2,FALSE)</f>
        <v>Lacee Burtenshaw</v>
      </c>
      <c r="G783" t="str">
        <f>VLOOKUP(Table1[[#This Row],[Customer ID]],Table2[#All],3,FALSE)</f>
        <v>lburtenshawlp@shinystat.com</v>
      </c>
      <c r="H783" t="str">
        <f>VLOOKUP(Table1[[#This Row],[Customer ID]],Table2[#All],4,FALSE)</f>
        <v>+1 (678) 536-4251</v>
      </c>
      <c r="I783" t="str">
        <f>VLOOKUP(Table1[[#This Row],[Customer ID]],Table2[#All],6,FALSE)</f>
        <v>Lawrenceville</v>
      </c>
      <c r="J783" s="1" t="str">
        <f>VLOOKUP(Table1[[#This Row],[Customer ID]],Table2[#All],7,FALSE)</f>
        <v>United States</v>
      </c>
      <c r="K783" s="1" t="str">
        <f>VLOOKUP(Table1[[#This Row],[Customer ID]],Table2[#All],9,FALSE)</f>
        <v>No</v>
      </c>
      <c r="L783" t="str">
        <f>VLOOKUP(Table1[[#This Row],[Product ID]],Table3[#All],2,FALSE)</f>
        <v>Lib</v>
      </c>
      <c r="M783" t="str">
        <f>VLOOKUP(Table1[[#This Row],[Product ID]],Table3[#All],3,FALSE)</f>
        <v>L</v>
      </c>
      <c r="N783">
        <f>VLOOKUP(Table1[[#This Row],[Product ID]],Table3[#All],4,FALSE)</f>
        <v>2.5</v>
      </c>
      <c r="O783">
        <f>VLOOKUP(Table1[[#This Row],[Product ID]],Table3[#All],5,FALSE)</f>
        <v>36.454999999999998</v>
      </c>
      <c r="P783">
        <f>Table1[[#This Row],[Quantity]]*Table1[[#This Row],[Unit Price]]</f>
        <v>145.82</v>
      </c>
    </row>
    <row r="784" spans="1:16" x14ac:dyDescent="0.3">
      <c r="A784" t="s">
        <v>4909</v>
      </c>
      <c r="B784" s="3">
        <v>43897</v>
      </c>
      <c r="C784" t="s">
        <v>4910</v>
      </c>
      <c r="D784" t="s">
        <v>6184</v>
      </c>
      <c r="E784">
        <v>6</v>
      </c>
      <c r="F784" t="str">
        <f>VLOOKUP(Table1[[#This Row],[Customer ID]],Table2[#All],2,FALSE)</f>
        <v>Adorne Gregoratti</v>
      </c>
      <c r="G784" t="str">
        <f>VLOOKUP(Table1[[#This Row],[Customer ID]],Table2[#All],3,FALSE)</f>
        <v>agregorattilq@vistaprint.com</v>
      </c>
      <c r="H784" t="str">
        <f>VLOOKUP(Table1[[#This Row],[Customer ID]],Table2[#All],4,FALSE)</f>
        <v>+353 (773) 508-6581</v>
      </c>
      <c r="I784" t="str">
        <f>VLOOKUP(Table1[[#This Row],[Customer ID]],Table2[#All],6,FALSE)</f>
        <v>Malahide</v>
      </c>
      <c r="J784" s="1" t="str">
        <f>VLOOKUP(Table1[[#This Row],[Customer ID]],Table2[#All],7,FALSE)</f>
        <v>Ireland</v>
      </c>
      <c r="K784" s="1" t="str">
        <f>VLOOKUP(Table1[[#This Row],[Customer ID]],Table2[#All],9,FALSE)</f>
        <v>No</v>
      </c>
      <c r="L784" t="str">
        <f>VLOOKUP(Table1[[#This Row],[Product ID]],Table3[#All],2,FALSE)</f>
        <v>Exc</v>
      </c>
      <c r="M784" t="str">
        <f>VLOOKUP(Table1[[#This Row],[Product ID]],Table3[#All],3,FALSE)</f>
        <v>L</v>
      </c>
      <c r="N784">
        <f>VLOOKUP(Table1[[#This Row],[Product ID]],Table3[#All],4,FALSE)</f>
        <v>0.2</v>
      </c>
      <c r="O784">
        <f>VLOOKUP(Table1[[#This Row],[Product ID]],Table3[#All],5,FALSE)</f>
        <v>4.4550000000000001</v>
      </c>
      <c r="P784">
        <f>Table1[[#This Row],[Quantity]]*Table1[[#This Row],[Unit Price]]</f>
        <v>26.73</v>
      </c>
    </row>
    <row r="785" spans="1:16" x14ac:dyDescent="0.3">
      <c r="A785" t="s">
        <v>4915</v>
      </c>
      <c r="B785" s="3">
        <v>44312</v>
      </c>
      <c r="C785" t="s">
        <v>4916</v>
      </c>
      <c r="D785" t="s">
        <v>6160</v>
      </c>
      <c r="E785">
        <v>5</v>
      </c>
      <c r="F785" t="str">
        <f>VLOOKUP(Table1[[#This Row],[Customer ID]],Table2[#All],2,FALSE)</f>
        <v>Chris Croster</v>
      </c>
      <c r="G785" t="str">
        <f>VLOOKUP(Table1[[#This Row],[Customer ID]],Table2[#All],3,FALSE)</f>
        <v>ccrosterlr@gov.uk</v>
      </c>
      <c r="H785" t="str">
        <f>VLOOKUP(Table1[[#This Row],[Customer ID]],Table2[#All],4,FALSE)</f>
        <v>+1 (813) 621-3097</v>
      </c>
      <c r="I785" t="str">
        <f>VLOOKUP(Table1[[#This Row],[Customer ID]],Table2[#All],6,FALSE)</f>
        <v>Tampa</v>
      </c>
      <c r="J785" s="1" t="str">
        <f>VLOOKUP(Table1[[#This Row],[Customer ID]],Table2[#All],7,FALSE)</f>
        <v>United States</v>
      </c>
      <c r="K785" s="1" t="str">
        <f>VLOOKUP(Table1[[#This Row],[Customer ID]],Table2[#All],9,FALSE)</f>
        <v>Yes</v>
      </c>
      <c r="L785" t="str">
        <f>VLOOKUP(Table1[[#This Row],[Product ID]],Table3[#All],2,FALSE)</f>
        <v>Lib</v>
      </c>
      <c r="M785" t="str">
        <f>VLOOKUP(Table1[[#This Row],[Product ID]],Table3[#All],3,FALSE)</f>
        <v>M</v>
      </c>
      <c r="N785">
        <f>VLOOKUP(Table1[[#This Row],[Product ID]],Table3[#All],4,FALSE)</f>
        <v>0.5</v>
      </c>
      <c r="O785">
        <f>VLOOKUP(Table1[[#This Row],[Product ID]],Table3[#All],5,FALSE)</f>
        <v>8.73</v>
      </c>
      <c r="P785">
        <f>Table1[[#This Row],[Quantity]]*Table1[[#This Row],[Unit Price]]</f>
        <v>43.650000000000006</v>
      </c>
    </row>
    <row r="786" spans="1:16" x14ac:dyDescent="0.3">
      <c r="A786" t="s">
        <v>4921</v>
      </c>
      <c r="B786" s="3">
        <v>44511</v>
      </c>
      <c r="C786" t="s">
        <v>4922</v>
      </c>
      <c r="D786" t="s">
        <v>6170</v>
      </c>
      <c r="E786">
        <v>2</v>
      </c>
      <c r="F786" t="str">
        <f>VLOOKUP(Table1[[#This Row],[Customer ID]],Table2[#All],2,FALSE)</f>
        <v>Graeme Whitehead</v>
      </c>
      <c r="G786" t="str">
        <f>VLOOKUP(Table1[[#This Row],[Customer ID]],Table2[#All],3,FALSE)</f>
        <v>gwhiteheadls@hp.com</v>
      </c>
      <c r="H786">
        <f>VLOOKUP(Table1[[#This Row],[Customer ID]],Table2[#All],4,FALSE)</f>
        <v>0</v>
      </c>
      <c r="I786" t="str">
        <f>VLOOKUP(Table1[[#This Row],[Customer ID]],Table2[#All],6,FALSE)</f>
        <v>Nashville</v>
      </c>
      <c r="J786" s="1" t="str">
        <f>VLOOKUP(Table1[[#This Row],[Customer ID]],Table2[#All],7,FALSE)</f>
        <v>United States</v>
      </c>
      <c r="K786" s="1" t="str">
        <f>VLOOKUP(Table1[[#This Row],[Customer ID]],Table2[#All],9,FALSE)</f>
        <v>No</v>
      </c>
      <c r="L786" t="str">
        <f>VLOOKUP(Table1[[#This Row],[Product ID]],Table3[#All],2,FALSE)</f>
        <v>Lib</v>
      </c>
      <c r="M786" t="str">
        <f>VLOOKUP(Table1[[#This Row],[Product ID]],Table3[#All],3,FALSE)</f>
        <v>L</v>
      </c>
      <c r="N786">
        <f>VLOOKUP(Table1[[#This Row],[Product ID]],Table3[#All],4,FALSE)</f>
        <v>1</v>
      </c>
      <c r="O786">
        <f>VLOOKUP(Table1[[#This Row],[Product ID]],Table3[#All],5,FALSE)</f>
        <v>15.85</v>
      </c>
      <c r="P786">
        <f>Table1[[#This Row],[Quantity]]*Table1[[#This Row],[Unit Price]]</f>
        <v>31.7</v>
      </c>
    </row>
    <row r="787" spans="1:16" x14ac:dyDescent="0.3">
      <c r="A787" t="s">
        <v>4926</v>
      </c>
      <c r="B787" s="3">
        <v>44362</v>
      </c>
      <c r="C787" t="s">
        <v>4927</v>
      </c>
      <c r="D787" t="s">
        <v>6168</v>
      </c>
      <c r="E787">
        <v>1</v>
      </c>
      <c r="F787" t="str">
        <f>VLOOKUP(Table1[[#This Row],[Customer ID]],Table2[#All],2,FALSE)</f>
        <v>Haslett Jodrelle</v>
      </c>
      <c r="G787" t="str">
        <f>VLOOKUP(Table1[[#This Row],[Customer ID]],Table2[#All],3,FALSE)</f>
        <v>hjodrellelt@samsung.com</v>
      </c>
      <c r="H787" t="str">
        <f>VLOOKUP(Table1[[#This Row],[Customer ID]],Table2[#All],4,FALSE)</f>
        <v>+1 (305) 334-0992</v>
      </c>
      <c r="I787" t="str">
        <f>VLOOKUP(Table1[[#This Row],[Customer ID]],Table2[#All],6,FALSE)</f>
        <v>Miami</v>
      </c>
      <c r="J787" s="1" t="str">
        <f>VLOOKUP(Table1[[#This Row],[Customer ID]],Table2[#All],7,FALSE)</f>
        <v>United States</v>
      </c>
      <c r="K787" s="1" t="str">
        <f>VLOOKUP(Table1[[#This Row],[Customer ID]],Table2[#All],9,FALSE)</f>
        <v>No</v>
      </c>
      <c r="L787" t="str">
        <f>VLOOKUP(Table1[[#This Row],[Product ID]],Table3[#All],2,FALSE)</f>
        <v>Ara</v>
      </c>
      <c r="M787" t="str">
        <f>VLOOKUP(Table1[[#This Row],[Product ID]],Table3[#All],3,FALSE)</f>
        <v>D</v>
      </c>
      <c r="N787">
        <f>VLOOKUP(Table1[[#This Row],[Product ID]],Table3[#All],4,FALSE)</f>
        <v>2.5</v>
      </c>
      <c r="O787">
        <f>VLOOKUP(Table1[[#This Row],[Product ID]],Table3[#All],5,FALSE)</f>
        <v>22.884999999999998</v>
      </c>
      <c r="P787">
        <f>Table1[[#This Row],[Quantity]]*Table1[[#This Row],[Unit Price]]</f>
        <v>22.884999999999998</v>
      </c>
    </row>
    <row r="788" spans="1:16" x14ac:dyDescent="0.3">
      <c r="A788" t="s">
        <v>4932</v>
      </c>
      <c r="B788" s="3">
        <v>43888</v>
      </c>
      <c r="C788" t="s">
        <v>4933</v>
      </c>
      <c r="D788" t="s">
        <v>6185</v>
      </c>
      <c r="E788">
        <v>1</v>
      </c>
      <c r="F788" t="str">
        <f>VLOOKUP(Table1[[#This Row],[Customer ID]],Table2[#All],2,FALSE)</f>
        <v>Cam Jewster</v>
      </c>
      <c r="G788" t="str">
        <f>VLOOKUP(Table1[[#This Row],[Customer ID]],Table2[#All],3,FALSE)</f>
        <v>cjewsterlu@moonfruit.com</v>
      </c>
      <c r="H788" t="str">
        <f>VLOOKUP(Table1[[#This Row],[Customer ID]],Table2[#All],4,FALSE)</f>
        <v>+1 (937) 925-7390</v>
      </c>
      <c r="I788" t="str">
        <f>VLOOKUP(Table1[[#This Row],[Customer ID]],Table2[#All],6,FALSE)</f>
        <v>Dayton</v>
      </c>
      <c r="J788" s="1" t="str">
        <f>VLOOKUP(Table1[[#This Row],[Customer ID]],Table2[#All],7,FALSE)</f>
        <v>United States</v>
      </c>
      <c r="K788" s="1" t="str">
        <f>VLOOKUP(Table1[[#This Row],[Customer ID]],Table2[#All],9,FALSE)</f>
        <v>Yes</v>
      </c>
      <c r="L788" t="str">
        <f>VLOOKUP(Table1[[#This Row],[Product ID]],Table3[#All],2,FALSE)</f>
        <v>Exc</v>
      </c>
      <c r="M788" t="str">
        <f>VLOOKUP(Table1[[#This Row],[Product ID]],Table3[#All],3,FALSE)</f>
        <v>D</v>
      </c>
      <c r="N788">
        <f>VLOOKUP(Table1[[#This Row],[Product ID]],Table3[#All],4,FALSE)</f>
        <v>2.5</v>
      </c>
      <c r="O788">
        <f>VLOOKUP(Table1[[#This Row],[Product ID]],Table3[#All],5,FALSE)</f>
        <v>27.945</v>
      </c>
      <c r="P788">
        <f>Table1[[#This Row],[Quantity]]*Table1[[#This Row],[Unit Price]]</f>
        <v>27.945</v>
      </c>
    </row>
    <row r="789" spans="1:16" x14ac:dyDescent="0.3">
      <c r="A789" t="s">
        <v>4938</v>
      </c>
      <c r="B789" s="3">
        <v>44305</v>
      </c>
      <c r="C789" t="s">
        <v>4939</v>
      </c>
      <c r="D789" t="s">
        <v>6141</v>
      </c>
      <c r="E789">
        <v>6</v>
      </c>
      <c r="F789" t="str">
        <f>VLOOKUP(Table1[[#This Row],[Customer ID]],Table2[#All],2,FALSE)</f>
        <v>Beryl Osborn</v>
      </c>
      <c r="G789">
        <f>VLOOKUP(Table1[[#This Row],[Customer ID]],Table2[#All],3,FALSE)</f>
        <v>0</v>
      </c>
      <c r="H789" t="str">
        <f>VLOOKUP(Table1[[#This Row],[Customer ID]],Table2[#All],4,FALSE)</f>
        <v>+1 (312) 648-4940</v>
      </c>
      <c r="I789" t="str">
        <f>VLOOKUP(Table1[[#This Row],[Customer ID]],Table2[#All],6,FALSE)</f>
        <v>Chicago</v>
      </c>
      <c r="J789" s="1" t="str">
        <f>VLOOKUP(Table1[[#This Row],[Customer ID]],Table2[#All],7,FALSE)</f>
        <v>United States</v>
      </c>
      <c r="K789" s="1" t="str">
        <f>VLOOKUP(Table1[[#This Row],[Customer ID]],Table2[#All],9,FALSE)</f>
        <v>Yes</v>
      </c>
      <c r="L789" t="str">
        <f>VLOOKUP(Table1[[#This Row],[Product ID]],Table3[#All],2,FALSE)</f>
        <v>Exc</v>
      </c>
      <c r="M789" t="str">
        <f>VLOOKUP(Table1[[#This Row],[Product ID]],Table3[#All],3,FALSE)</f>
        <v>M</v>
      </c>
      <c r="N789">
        <f>VLOOKUP(Table1[[#This Row],[Product ID]],Table3[#All],4,FALSE)</f>
        <v>1</v>
      </c>
      <c r="O789">
        <f>VLOOKUP(Table1[[#This Row],[Product ID]],Table3[#All],5,FALSE)</f>
        <v>13.75</v>
      </c>
      <c r="P789">
        <f>Table1[[#This Row],[Quantity]]*Table1[[#This Row],[Unit Price]]</f>
        <v>82.5</v>
      </c>
    </row>
    <row r="790" spans="1:16" x14ac:dyDescent="0.3">
      <c r="A790" t="s">
        <v>4943</v>
      </c>
      <c r="B790" s="3">
        <v>44771</v>
      </c>
      <c r="C790" t="s">
        <v>4944</v>
      </c>
      <c r="D790" t="s">
        <v>6151</v>
      </c>
      <c r="E790">
        <v>2</v>
      </c>
      <c r="F790" t="str">
        <f>VLOOKUP(Table1[[#This Row],[Customer ID]],Table2[#All],2,FALSE)</f>
        <v>Kaela Nottram</v>
      </c>
      <c r="G790" t="str">
        <f>VLOOKUP(Table1[[#This Row],[Customer ID]],Table2[#All],3,FALSE)</f>
        <v>knottramlw@odnoklassniki.ru</v>
      </c>
      <c r="H790" t="str">
        <f>VLOOKUP(Table1[[#This Row],[Customer ID]],Table2[#All],4,FALSE)</f>
        <v>+353 (549) 358-7019</v>
      </c>
      <c r="I790" t="str">
        <f>VLOOKUP(Table1[[#This Row],[Customer ID]],Table2[#All],6,FALSE)</f>
        <v>Arklow</v>
      </c>
      <c r="J790" s="1" t="str">
        <f>VLOOKUP(Table1[[#This Row],[Customer ID]],Table2[#All],7,FALSE)</f>
        <v>Ireland</v>
      </c>
      <c r="K790" s="1" t="str">
        <f>VLOOKUP(Table1[[#This Row],[Customer ID]],Table2[#All],9,FALSE)</f>
        <v>Yes</v>
      </c>
      <c r="L790" t="str">
        <f>VLOOKUP(Table1[[#This Row],[Product ID]],Table3[#All],2,FALSE)</f>
        <v>Rob</v>
      </c>
      <c r="M790" t="str">
        <f>VLOOKUP(Table1[[#This Row],[Product ID]],Table3[#All],3,FALSE)</f>
        <v>M</v>
      </c>
      <c r="N790">
        <f>VLOOKUP(Table1[[#This Row],[Product ID]],Table3[#All],4,FALSE)</f>
        <v>2.5</v>
      </c>
      <c r="O790">
        <f>VLOOKUP(Table1[[#This Row],[Product ID]],Table3[#All],5,FALSE)</f>
        <v>22.884999999999998</v>
      </c>
      <c r="P790">
        <f>Table1[[#This Row],[Quantity]]*Table1[[#This Row],[Unit Price]]</f>
        <v>45.769999999999996</v>
      </c>
    </row>
    <row r="791" spans="1:16" x14ac:dyDescent="0.3">
      <c r="A791" t="s">
        <v>4949</v>
      </c>
      <c r="B791" s="3">
        <v>43485</v>
      </c>
      <c r="C791" t="s">
        <v>4950</v>
      </c>
      <c r="D791" t="s">
        <v>6140</v>
      </c>
      <c r="E791">
        <v>6</v>
      </c>
      <c r="F791" t="str">
        <f>VLOOKUP(Table1[[#This Row],[Customer ID]],Table2[#All],2,FALSE)</f>
        <v>Nobe Buney</v>
      </c>
      <c r="G791" t="str">
        <f>VLOOKUP(Table1[[#This Row],[Customer ID]],Table2[#All],3,FALSE)</f>
        <v>nbuneylx@jugem.jp</v>
      </c>
      <c r="H791" t="str">
        <f>VLOOKUP(Table1[[#This Row],[Customer ID]],Table2[#All],4,FALSE)</f>
        <v>+1 (510) 973-7084</v>
      </c>
      <c r="I791" t="str">
        <f>VLOOKUP(Table1[[#This Row],[Customer ID]],Table2[#All],6,FALSE)</f>
        <v>Richmond</v>
      </c>
      <c r="J791" s="1" t="str">
        <f>VLOOKUP(Table1[[#This Row],[Customer ID]],Table2[#All],7,FALSE)</f>
        <v>United States</v>
      </c>
      <c r="K791" s="1" t="str">
        <f>VLOOKUP(Table1[[#This Row],[Customer ID]],Table2[#All],9,FALSE)</f>
        <v>No</v>
      </c>
      <c r="L791" t="str">
        <f>VLOOKUP(Table1[[#This Row],[Product ID]],Table3[#All],2,FALSE)</f>
        <v>Ara</v>
      </c>
      <c r="M791" t="str">
        <f>VLOOKUP(Table1[[#This Row],[Product ID]],Table3[#All],3,FALSE)</f>
        <v>L</v>
      </c>
      <c r="N791">
        <f>VLOOKUP(Table1[[#This Row],[Product ID]],Table3[#All],4,FALSE)</f>
        <v>1</v>
      </c>
      <c r="O791">
        <f>VLOOKUP(Table1[[#This Row],[Product ID]],Table3[#All],5,FALSE)</f>
        <v>12.95</v>
      </c>
      <c r="P791">
        <f>Table1[[#This Row],[Quantity]]*Table1[[#This Row],[Unit Price]]</f>
        <v>77.699999999999989</v>
      </c>
    </row>
    <row r="792" spans="1:16" x14ac:dyDescent="0.3">
      <c r="A792" t="s">
        <v>4955</v>
      </c>
      <c r="B792" s="3">
        <v>44613</v>
      </c>
      <c r="C792" t="s">
        <v>4956</v>
      </c>
      <c r="D792" t="s">
        <v>6180</v>
      </c>
      <c r="E792">
        <v>3</v>
      </c>
      <c r="F792" t="str">
        <f>VLOOKUP(Table1[[#This Row],[Customer ID]],Table2[#All],2,FALSE)</f>
        <v>Silvan McShea</v>
      </c>
      <c r="G792" t="str">
        <f>VLOOKUP(Table1[[#This Row],[Customer ID]],Table2[#All],3,FALSE)</f>
        <v>smcshealy@photobucket.com</v>
      </c>
      <c r="H792" t="str">
        <f>VLOOKUP(Table1[[#This Row],[Customer ID]],Table2[#All],4,FALSE)</f>
        <v>+1 (360) 578-2262</v>
      </c>
      <c r="I792" t="str">
        <f>VLOOKUP(Table1[[#This Row],[Customer ID]],Table2[#All],6,FALSE)</f>
        <v>Olympia</v>
      </c>
      <c r="J792" s="1" t="str">
        <f>VLOOKUP(Table1[[#This Row],[Customer ID]],Table2[#All],7,FALSE)</f>
        <v>United States</v>
      </c>
      <c r="K792" s="1" t="str">
        <f>VLOOKUP(Table1[[#This Row],[Customer ID]],Table2[#All],9,FALSE)</f>
        <v>No</v>
      </c>
      <c r="L792" t="str">
        <f>VLOOKUP(Table1[[#This Row],[Product ID]],Table3[#All],2,FALSE)</f>
        <v>Ara</v>
      </c>
      <c r="M792" t="str">
        <f>VLOOKUP(Table1[[#This Row],[Product ID]],Table3[#All],3,FALSE)</f>
        <v>L</v>
      </c>
      <c r="N792">
        <f>VLOOKUP(Table1[[#This Row],[Product ID]],Table3[#All],4,FALSE)</f>
        <v>0.5</v>
      </c>
      <c r="O792">
        <f>VLOOKUP(Table1[[#This Row],[Product ID]],Table3[#All],5,FALSE)</f>
        <v>7.77</v>
      </c>
      <c r="P792">
        <f>Table1[[#This Row],[Quantity]]*Table1[[#This Row],[Unit Price]]</f>
        <v>23.31</v>
      </c>
    </row>
    <row r="793" spans="1:16" x14ac:dyDescent="0.3">
      <c r="A793" t="s">
        <v>4961</v>
      </c>
      <c r="B793" s="3">
        <v>43954</v>
      </c>
      <c r="C793" t="s">
        <v>4962</v>
      </c>
      <c r="D793" t="s">
        <v>6145</v>
      </c>
      <c r="E793">
        <v>5</v>
      </c>
      <c r="F793" t="str">
        <f>VLOOKUP(Table1[[#This Row],[Customer ID]],Table2[#All],2,FALSE)</f>
        <v>Karylin Huddart</v>
      </c>
      <c r="G793" t="str">
        <f>VLOOKUP(Table1[[#This Row],[Customer ID]],Table2[#All],3,FALSE)</f>
        <v>khuddartlz@about.com</v>
      </c>
      <c r="H793" t="str">
        <f>VLOOKUP(Table1[[#This Row],[Customer ID]],Table2[#All],4,FALSE)</f>
        <v>+1 (214) 931-4518</v>
      </c>
      <c r="I793" t="str">
        <f>VLOOKUP(Table1[[#This Row],[Customer ID]],Table2[#All],6,FALSE)</f>
        <v>Arlington</v>
      </c>
      <c r="J793" s="1" t="str">
        <f>VLOOKUP(Table1[[#This Row],[Customer ID]],Table2[#All],7,FALSE)</f>
        <v>United States</v>
      </c>
      <c r="K793" s="1" t="str">
        <f>VLOOKUP(Table1[[#This Row],[Customer ID]],Table2[#All],9,FALSE)</f>
        <v>Yes</v>
      </c>
      <c r="L793" t="str">
        <f>VLOOKUP(Table1[[#This Row],[Product ID]],Table3[#All],2,FALSE)</f>
        <v>Lib</v>
      </c>
      <c r="M793" t="str">
        <f>VLOOKUP(Table1[[#This Row],[Product ID]],Table3[#All],3,FALSE)</f>
        <v>L</v>
      </c>
      <c r="N793">
        <f>VLOOKUP(Table1[[#This Row],[Product ID]],Table3[#All],4,FALSE)</f>
        <v>0.2</v>
      </c>
      <c r="O793">
        <f>VLOOKUP(Table1[[#This Row],[Product ID]],Table3[#All],5,FALSE)</f>
        <v>4.7549999999999999</v>
      </c>
      <c r="P793">
        <f>Table1[[#This Row],[Quantity]]*Table1[[#This Row],[Unit Price]]</f>
        <v>23.774999999999999</v>
      </c>
    </row>
    <row r="794" spans="1:16" x14ac:dyDescent="0.3">
      <c r="A794" t="s">
        <v>4967</v>
      </c>
      <c r="B794" s="3">
        <v>43545</v>
      </c>
      <c r="C794" t="s">
        <v>4968</v>
      </c>
      <c r="D794" t="s">
        <v>6160</v>
      </c>
      <c r="E794">
        <v>6</v>
      </c>
      <c r="F794" t="str">
        <f>VLOOKUP(Table1[[#This Row],[Customer ID]],Table2[#All],2,FALSE)</f>
        <v>Jereme Gippes</v>
      </c>
      <c r="G794" t="str">
        <f>VLOOKUP(Table1[[#This Row],[Customer ID]],Table2[#All],3,FALSE)</f>
        <v>jgippesm0@cloudflare.com</v>
      </c>
      <c r="H794" t="str">
        <f>VLOOKUP(Table1[[#This Row],[Customer ID]],Table2[#All],4,FALSE)</f>
        <v>+44 (185) 319-5850</v>
      </c>
      <c r="I794" t="str">
        <f>VLOOKUP(Table1[[#This Row],[Customer ID]],Table2[#All],6,FALSE)</f>
        <v>Twyford</v>
      </c>
      <c r="J794" s="1" t="str">
        <f>VLOOKUP(Table1[[#This Row],[Customer ID]],Table2[#All],7,FALSE)</f>
        <v>United Kingdom</v>
      </c>
      <c r="K794" s="1" t="str">
        <f>VLOOKUP(Table1[[#This Row],[Customer ID]],Table2[#All],9,FALSE)</f>
        <v>Yes</v>
      </c>
      <c r="L794" t="str">
        <f>VLOOKUP(Table1[[#This Row],[Product ID]],Table3[#All],2,FALSE)</f>
        <v>Lib</v>
      </c>
      <c r="M794" t="str">
        <f>VLOOKUP(Table1[[#This Row],[Product ID]],Table3[#All],3,FALSE)</f>
        <v>M</v>
      </c>
      <c r="N794">
        <f>VLOOKUP(Table1[[#This Row],[Product ID]],Table3[#All],4,FALSE)</f>
        <v>0.5</v>
      </c>
      <c r="O794">
        <f>VLOOKUP(Table1[[#This Row],[Product ID]],Table3[#All],5,FALSE)</f>
        <v>8.73</v>
      </c>
      <c r="P794">
        <f>Table1[[#This Row],[Quantity]]*Table1[[#This Row],[Unit Price]]</f>
        <v>52.38</v>
      </c>
    </row>
    <row r="795" spans="1:16" x14ac:dyDescent="0.3">
      <c r="A795" t="s">
        <v>4973</v>
      </c>
      <c r="B795" s="3">
        <v>43629</v>
      </c>
      <c r="C795" t="s">
        <v>4974</v>
      </c>
      <c r="D795" t="s">
        <v>6178</v>
      </c>
      <c r="E795">
        <v>5</v>
      </c>
      <c r="F795" t="str">
        <f>VLOOKUP(Table1[[#This Row],[Customer ID]],Table2[#All],2,FALSE)</f>
        <v>Lukas Whittlesee</v>
      </c>
      <c r="G795" t="str">
        <f>VLOOKUP(Table1[[#This Row],[Customer ID]],Table2[#All],3,FALSE)</f>
        <v>lwhittleseem1@e-recht24.de</v>
      </c>
      <c r="H795" t="str">
        <f>VLOOKUP(Table1[[#This Row],[Customer ID]],Table2[#All],4,FALSE)</f>
        <v>+1 (540) 413-9605</v>
      </c>
      <c r="I795" t="str">
        <f>VLOOKUP(Table1[[#This Row],[Customer ID]],Table2[#All],6,FALSE)</f>
        <v>Roanoke</v>
      </c>
      <c r="J795" s="1" t="str">
        <f>VLOOKUP(Table1[[#This Row],[Customer ID]],Table2[#All],7,FALSE)</f>
        <v>United States</v>
      </c>
      <c r="K795" s="1" t="str">
        <f>VLOOKUP(Table1[[#This Row],[Customer ID]],Table2[#All],9,FALSE)</f>
        <v>No</v>
      </c>
      <c r="L795" t="str">
        <f>VLOOKUP(Table1[[#This Row],[Product ID]],Table3[#All],2,FALSE)</f>
        <v>Rob</v>
      </c>
      <c r="M795" t="str">
        <f>VLOOKUP(Table1[[#This Row],[Product ID]],Table3[#All],3,FALSE)</f>
        <v>L</v>
      </c>
      <c r="N795">
        <f>VLOOKUP(Table1[[#This Row],[Product ID]],Table3[#All],4,FALSE)</f>
        <v>0.2</v>
      </c>
      <c r="O795">
        <f>VLOOKUP(Table1[[#This Row],[Product ID]],Table3[#All],5,FALSE)</f>
        <v>3.5849999999999995</v>
      </c>
      <c r="P795">
        <f>Table1[[#This Row],[Quantity]]*Table1[[#This Row],[Unit Price]]</f>
        <v>17.924999999999997</v>
      </c>
    </row>
    <row r="796" spans="1:16" x14ac:dyDescent="0.3">
      <c r="A796" t="s">
        <v>4979</v>
      </c>
      <c r="B796" s="3">
        <v>43987</v>
      </c>
      <c r="C796" t="s">
        <v>4980</v>
      </c>
      <c r="D796" t="s">
        <v>6182</v>
      </c>
      <c r="E796">
        <v>5</v>
      </c>
      <c r="F796" t="str">
        <f>VLOOKUP(Table1[[#This Row],[Customer ID]],Table2[#All],2,FALSE)</f>
        <v>Gregorius Trengrove</v>
      </c>
      <c r="G796" t="str">
        <f>VLOOKUP(Table1[[#This Row],[Customer ID]],Table2[#All],3,FALSE)</f>
        <v>gtrengrovem2@elpais.com</v>
      </c>
      <c r="H796" t="str">
        <f>VLOOKUP(Table1[[#This Row],[Customer ID]],Table2[#All],4,FALSE)</f>
        <v>+1 (516) 513-7620</v>
      </c>
      <c r="I796" t="str">
        <f>VLOOKUP(Table1[[#This Row],[Customer ID]],Table2[#All],6,FALSE)</f>
        <v>New Hyde Park</v>
      </c>
      <c r="J796" s="1" t="str">
        <f>VLOOKUP(Table1[[#This Row],[Customer ID]],Table2[#All],7,FALSE)</f>
        <v>United States</v>
      </c>
      <c r="K796" s="1" t="str">
        <f>VLOOKUP(Table1[[#This Row],[Customer ID]],Table2[#All],9,FALSE)</f>
        <v>No</v>
      </c>
      <c r="L796" t="str">
        <f>VLOOKUP(Table1[[#This Row],[Product ID]],Table3[#All],2,FALSE)</f>
        <v>Ara</v>
      </c>
      <c r="M796" t="str">
        <f>VLOOKUP(Table1[[#This Row],[Product ID]],Table3[#All],3,FALSE)</f>
        <v>L</v>
      </c>
      <c r="N796">
        <f>VLOOKUP(Table1[[#This Row],[Product ID]],Table3[#All],4,FALSE)</f>
        <v>2.5</v>
      </c>
      <c r="O796">
        <f>VLOOKUP(Table1[[#This Row],[Product ID]],Table3[#All],5,FALSE)</f>
        <v>29.784999999999997</v>
      </c>
      <c r="P796">
        <f>Table1[[#This Row],[Quantity]]*Table1[[#This Row],[Unit Price]]</f>
        <v>148.92499999999998</v>
      </c>
    </row>
    <row r="797" spans="1:16" x14ac:dyDescent="0.3">
      <c r="A797" t="s">
        <v>4985</v>
      </c>
      <c r="B797" s="3">
        <v>43540</v>
      </c>
      <c r="C797" t="s">
        <v>4986</v>
      </c>
      <c r="D797" t="s">
        <v>6173</v>
      </c>
      <c r="E797">
        <v>4</v>
      </c>
      <c r="F797" t="str">
        <f>VLOOKUP(Table1[[#This Row],[Customer ID]],Table2[#All],2,FALSE)</f>
        <v>Wright Caldero</v>
      </c>
      <c r="G797" t="str">
        <f>VLOOKUP(Table1[[#This Row],[Customer ID]],Table2[#All],3,FALSE)</f>
        <v>wcalderom3@stumbleupon.com</v>
      </c>
      <c r="H797" t="str">
        <f>VLOOKUP(Table1[[#This Row],[Customer ID]],Table2[#All],4,FALSE)</f>
        <v>+1 (714) 117-5483</v>
      </c>
      <c r="I797" t="str">
        <f>VLOOKUP(Table1[[#This Row],[Customer ID]],Table2[#All],6,FALSE)</f>
        <v>Anaheim</v>
      </c>
      <c r="J797" s="1" t="str">
        <f>VLOOKUP(Table1[[#This Row],[Customer ID]],Table2[#All],7,FALSE)</f>
        <v>United States</v>
      </c>
      <c r="K797" s="1" t="str">
        <f>VLOOKUP(Table1[[#This Row],[Customer ID]],Table2[#All],9,FALSE)</f>
        <v>No</v>
      </c>
      <c r="L797" t="str">
        <f>VLOOKUP(Table1[[#This Row],[Product ID]],Table3[#All],2,FALSE)</f>
        <v>Rob</v>
      </c>
      <c r="M797" t="str">
        <f>VLOOKUP(Table1[[#This Row],[Product ID]],Table3[#All],3,FALSE)</f>
        <v>L</v>
      </c>
      <c r="N797">
        <f>VLOOKUP(Table1[[#This Row],[Product ID]],Table3[#All],4,FALSE)</f>
        <v>0.5</v>
      </c>
      <c r="O797">
        <f>VLOOKUP(Table1[[#This Row],[Product ID]],Table3[#All],5,FALSE)</f>
        <v>7.169999999999999</v>
      </c>
      <c r="P797">
        <f>Table1[[#This Row],[Quantity]]*Table1[[#This Row],[Unit Price]]</f>
        <v>28.679999999999996</v>
      </c>
    </row>
    <row r="798" spans="1:16" x14ac:dyDescent="0.3">
      <c r="A798" t="s">
        <v>4991</v>
      </c>
      <c r="B798" s="3">
        <v>44533</v>
      </c>
      <c r="C798" t="s">
        <v>4992</v>
      </c>
      <c r="D798" t="s">
        <v>6161</v>
      </c>
      <c r="E798">
        <v>1</v>
      </c>
      <c r="F798" t="str">
        <f>VLOOKUP(Table1[[#This Row],[Customer ID]],Table2[#All],2,FALSE)</f>
        <v>Merell Zanazzi</v>
      </c>
      <c r="G798">
        <f>VLOOKUP(Table1[[#This Row],[Customer ID]],Table2[#All],3,FALSE)</f>
        <v>0</v>
      </c>
      <c r="H798" t="str">
        <f>VLOOKUP(Table1[[#This Row],[Customer ID]],Table2[#All],4,FALSE)</f>
        <v>+1 (606) 824-3445</v>
      </c>
      <c r="I798" t="str">
        <f>VLOOKUP(Table1[[#This Row],[Customer ID]],Table2[#All],6,FALSE)</f>
        <v>Lexington</v>
      </c>
      <c r="J798" s="1" t="str">
        <f>VLOOKUP(Table1[[#This Row],[Customer ID]],Table2[#All],7,FALSE)</f>
        <v>United States</v>
      </c>
      <c r="K798" s="1" t="str">
        <f>VLOOKUP(Table1[[#This Row],[Customer ID]],Table2[#All],9,FALSE)</f>
        <v>No</v>
      </c>
      <c r="L798" t="str">
        <f>VLOOKUP(Table1[[#This Row],[Product ID]],Table3[#All],2,FALSE)</f>
        <v>Lib</v>
      </c>
      <c r="M798" t="str">
        <f>VLOOKUP(Table1[[#This Row],[Product ID]],Table3[#All],3,FALSE)</f>
        <v>L</v>
      </c>
      <c r="N798">
        <f>VLOOKUP(Table1[[#This Row],[Product ID]],Table3[#All],4,FALSE)</f>
        <v>0.5</v>
      </c>
      <c r="O798">
        <f>VLOOKUP(Table1[[#This Row],[Product ID]],Table3[#All],5,FALSE)</f>
        <v>9.51</v>
      </c>
      <c r="P798">
        <f>Table1[[#This Row],[Quantity]]*Table1[[#This Row],[Unit Price]]</f>
        <v>9.51</v>
      </c>
    </row>
    <row r="799" spans="1:16" x14ac:dyDescent="0.3">
      <c r="A799" t="s">
        <v>4996</v>
      </c>
      <c r="B799" s="3">
        <v>44751</v>
      </c>
      <c r="C799" t="s">
        <v>4997</v>
      </c>
      <c r="D799" t="s">
        <v>6180</v>
      </c>
      <c r="E799">
        <v>4</v>
      </c>
      <c r="F799" t="str">
        <f>VLOOKUP(Table1[[#This Row],[Customer ID]],Table2[#All],2,FALSE)</f>
        <v>Jed Kennicott</v>
      </c>
      <c r="G799" t="str">
        <f>VLOOKUP(Table1[[#This Row],[Customer ID]],Table2[#All],3,FALSE)</f>
        <v>jkennicottm5@yahoo.co.jp</v>
      </c>
      <c r="H799" t="str">
        <f>VLOOKUP(Table1[[#This Row],[Customer ID]],Table2[#All],4,FALSE)</f>
        <v>+1 (813) 579-8389</v>
      </c>
      <c r="I799" t="str">
        <f>VLOOKUP(Table1[[#This Row],[Customer ID]],Table2[#All],6,FALSE)</f>
        <v>Tampa</v>
      </c>
      <c r="J799" s="1" t="str">
        <f>VLOOKUP(Table1[[#This Row],[Customer ID]],Table2[#All],7,FALSE)</f>
        <v>United States</v>
      </c>
      <c r="K799" s="1" t="str">
        <f>VLOOKUP(Table1[[#This Row],[Customer ID]],Table2[#All],9,FALSE)</f>
        <v>No</v>
      </c>
      <c r="L799" t="str">
        <f>VLOOKUP(Table1[[#This Row],[Product ID]],Table3[#All],2,FALSE)</f>
        <v>Ara</v>
      </c>
      <c r="M799" t="str">
        <f>VLOOKUP(Table1[[#This Row],[Product ID]],Table3[#All],3,FALSE)</f>
        <v>L</v>
      </c>
      <c r="N799">
        <f>VLOOKUP(Table1[[#This Row],[Product ID]],Table3[#All],4,FALSE)</f>
        <v>0.5</v>
      </c>
      <c r="O799">
        <f>VLOOKUP(Table1[[#This Row],[Product ID]],Table3[#All],5,FALSE)</f>
        <v>7.77</v>
      </c>
      <c r="P799">
        <f>Table1[[#This Row],[Quantity]]*Table1[[#This Row],[Unit Price]]</f>
        <v>31.08</v>
      </c>
    </row>
    <row r="800" spans="1:16" x14ac:dyDescent="0.3">
      <c r="A800" t="s">
        <v>5002</v>
      </c>
      <c r="B800" s="3">
        <v>43950</v>
      </c>
      <c r="C800" t="s">
        <v>5003</v>
      </c>
      <c r="D800" t="s">
        <v>6163</v>
      </c>
      <c r="E800">
        <v>3</v>
      </c>
      <c r="F800" t="str">
        <f>VLOOKUP(Table1[[#This Row],[Customer ID]],Table2[#All],2,FALSE)</f>
        <v>Guenevere Ruggen</v>
      </c>
      <c r="G800" t="str">
        <f>VLOOKUP(Table1[[#This Row],[Customer ID]],Table2[#All],3,FALSE)</f>
        <v>gruggenm6@nymag.com</v>
      </c>
      <c r="H800" t="str">
        <f>VLOOKUP(Table1[[#This Row],[Customer ID]],Table2[#All],4,FALSE)</f>
        <v>+1 (408) 211-2306</v>
      </c>
      <c r="I800" t="str">
        <f>VLOOKUP(Table1[[#This Row],[Customer ID]],Table2[#All],6,FALSE)</f>
        <v>San Jose</v>
      </c>
      <c r="J800" s="1" t="str">
        <f>VLOOKUP(Table1[[#This Row],[Customer ID]],Table2[#All],7,FALSE)</f>
        <v>United States</v>
      </c>
      <c r="K800" s="1" t="str">
        <f>VLOOKUP(Table1[[#This Row],[Customer ID]],Table2[#All],9,FALSE)</f>
        <v>Yes</v>
      </c>
      <c r="L800" t="str">
        <f>VLOOKUP(Table1[[#This Row],[Product ID]],Table3[#All],2,FALSE)</f>
        <v>Rob</v>
      </c>
      <c r="M800" t="str">
        <f>VLOOKUP(Table1[[#This Row],[Product ID]],Table3[#All],3,FALSE)</f>
        <v>D</v>
      </c>
      <c r="N800">
        <f>VLOOKUP(Table1[[#This Row],[Product ID]],Table3[#All],4,FALSE)</f>
        <v>0.2</v>
      </c>
      <c r="O800">
        <f>VLOOKUP(Table1[[#This Row],[Product ID]],Table3[#All],5,FALSE)</f>
        <v>2.6849999999999996</v>
      </c>
      <c r="P800">
        <f>Table1[[#This Row],[Quantity]]*Table1[[#This Row],[Unit Price]]</f>
        <v>8.0549999999999997</v>
      </c>
    </row>
    <row r="801" spans="1:16" x14ac:dyDescent="0.3">
      <c r="A801" t="s">
        <v>5008</v>
      </c>
      <c r="B801" s="3">
        <v>44588</v>
      </c>
      <c r="C801" t="s">
        <v>5009</v>
      </c>
      <c r="D801" t="s">
        <v>6183</v>
      </c>
      <c r="E801">
        <v>3</v>
      </c>
      <c r="F801" t="str">
        <f>VLOOKUP(Table1[[#This Row],[Customer ID]],Table2[#All],2,FALSE)</f>
        <v>Gonzales Cicculi</v>
      </c>
      <c r="G801">
        <f>VLOOKUP(Table1[[#This Row],[Customer ID]],Table2[#All],3,FALSE)</f>
        <v>0</v>
      </c>
      <c r="H801">
        <f>VLOOKUP(Table1[[#This Row],[Customer ID]],Table2[#All],4,FALSE)</f>
        <v>0</v>
      </c>
      <c r="I801" t="str">
        <f>VLOOKUP(Table1[[#This Row],[Customer ID]],Table2[#All],6,FALSE)</f>
        <v>Washington</v>
      </c>
      <c r="J801" s="1" t="str">
        <f>VLOOKUP(Table1[[#This Row],[Customer ID]],Table2[#All],7,FALSE)</f>
        <v>United States</v>
      </c>
      <c r="K801" s="1" t="str">
        <f>VLOOKUP(Table1[[#This Row],[Customer ID]],Table2[#All],9,FALSE)</f>
        <v>Yes</v>
      </c>
      <c r="L801" t="str">
        <f>VLOOKUP(Table1[[#This Row],[Product ID]],Table3[#All],2,FALSE)</f>
        <v>Exc</v>
      </c>
      <c r="M801" t="str">
        <f>VLOOKUP(Table1[[#This Row],[Product ID]],Table3[#All],3,FALSE)</f>
        <v>D</v>
      </c>
      <c r="N801">
        <f>VLOOKUP(Table1[[#This Row],[Product ID]],Table3[#All],4,FALSE)</f>
        <v>1</v>
      </c>
      <c r="O801">
        <f>VLOOKUP(Table1[[#This Row],[Product ID]],Table3[#All],5,FALSE)</f>
        <v>12.15</v>
      </c>
      <c r="P801">
        <f>Table1[[#This Row],[Quantity]]*Table1[[#This Row],[Unit Price]]</f>
        <v>36.450000000000003</v>
      </c>
    </row>
    <row r="802" spans="1:16" x14ac:dyDescent="0.3">
      <c r="A802" t="s">
        <v>5012</v>
      </c>
      <c r="B802" s="3">
        <v>44240</v>
      </c>
      <c r="C802" t="s">
        <v>5013</v>
      </c>
      <c r="D802" t="s">
        <v>6163</v>
      </c>
      <c r="E802">
        <v>6</v>
      </c>
      <c r="F802" t="str">
        <f>VLOOKUP(Table1[[#This Row],[Customer ID]],Table2[#All],2,FALSE)</f>
        <v>Man Fright</v>
      </c>
      <c r="G802" t="str">
        <f>VLOOKUP(Table1[[#This Row],[Customer ID]],Table2[#All],3,FALSE)</f>
        <v>mfrightm8@harvard.edu</v>
      </c>
      <c r="H802" t="str">
        <f>VLOOKUP(Table1[[#This Row],[Customer ID]],Table2[#All],4,FALSE)</f>
        <v>+353 (955) 108-0675</v>
      </c>
      <c r="I802" t="str">
        <f>VLOOKUP(Table1[[#This Row],[Customer ID]],Table2[#All],6,FALSE)</f>
        <v>Daingean</v>
      </c>
      <c r="J802" s="1" t="str">
        <f>VLOOKUP(Table1[[#This Row],[Customer ID]],Table2[#All],7,FALSE)</f>
        <v>Ireland</v>
      </c>
      <c r="K802" s="1" t="str">
        <f>VLOOKUP(Table1[[#This Row],[Customer ID]],Table2[#All],9,FALSE)</f>
        <v>No</v>
      </c>
      <c r="L802" t="str">
        <f>VLOOKUP(Table1[[#This Row],[Product ID]],Table3[#All],2,FALSE)</f>
        <v>Rob</v>
      </c>
      <c r="M802" t="str">
        <f>VLOOKUP(Table1[[#This Row],[Product ID]],Table3[#All],3,FALSE)</f>
        <v>D</v>
      </c>
      <c r="N802">
        <f>VLOOKUP(Table1[[#This Row],[Product ID]],Table3[#All],4,FALSE)</f>
        <v>0.2</v>
      </c>
      <c r="O802">
        <f>VLOOKUP(Table1[[#This Row],[Product ID]],Table3[#All],5,FALSE)</f>
        <v>2.6849999999999996</v>
      </c>
      <c r="P802">
        <f>Table1[[#This Row],[Quantity]]*Table1[[#This Row],[Unit Price]]</f>
        <v>16.11</v>
      </c>
    </row>
    <row r="803" spans="1:16" x14ac:dyDescent="0.3">
      <c r="A803" t="s">
        <v>5018</v>
      </c>
      <c r="B803" s="3">
        <v>44025</v>
      </c>
      <c r="C803" t="s">
        <v>5019</v>
      </c>
      <c r="D803" t="s">
        <v>6149</v>
      </c>
      <c r="E803">
        <v>2</v>
      </c>
      <c r="F803" t="str">
        <f>VLOOKUP(Table1[[#This Row],[Customer ID]],Table2[#All],2,FALSE)</f>
        <v>Boyce Tarte</v>
      </c>
      <c r="G803" t="str">
        <f>VLOOKUP(Table1[[#This Row],[Customer ID]],Table2[#All],3,FALSE)</f>
        <v>btartem9@aol.com</v>
      </c>
      <c r="H803" t="str">
        <f>VLOOKUP(Table1[[#This Row],[Customer ID]],Table2[#All],4,FALSE)</f>
        <v>+1 (360) 927-6561</v>
      </c>
      <c r="I803" t="str">
        <f>VLOOKUP(Table1[[#This Row],[Customer ID]],Table2[#All],6,FALSE)</f>
        <v>Olympia</v>
      </c>
      <c r="J803" s="1" t="str">
        <f>VLOOKUP(Table1[[#This Row],[Customer ID]],Table2[#All],7,FALSE)</f>
        <v>United States</v>
      </c>
      <c r="K803" s="1" t="str">
        <f>VLOOKUP(Table1[[#This Row],[Customer ID]],Table2[#All],9,FALSE)</f>
        <v>Yes</v>
      </c>
      <c r="L803" t="str">
        <f>VLOOKUP(Table1[[#This Row],[Product ID]],Table3[#All],2,FALSE)</f>
        <v>Rob</v>
      </c>
      <c r="M803" t="str">
        <f>VLOOKUP(Table1[[#This Row],[Product ID]],Table3[#All],3,FALSE)</f>
        <v>D</v>
      </c>
      <c r="N803">
        <f>VLOOKUP(Table1[[#This Row],[Product ID]],Table3[#All],4,FALSE)</f>
        <v>2.5</v>
      </c>
      <c r="O803">
        <f>VLOOKUP(Table1[[#This Row],[Product ID]],Table3[#All],5,FALSE)</f>
        <v>20.584999999999997</v>
      </c>
      <c r="P803">
        <f>Table1[[#This Row],[Quantity]]*Table1[[#This Row],[Unit Price]]</f>
        <v>41.169999999999995</v>
      </c>
    </row>
    <row r="804" spans="1:16" x14ac:dyDescent="0.3">
      <c r="A804" t="s">
        <v>5024</v>
      </c>
      <c r="B804" s="3">
        <v>43902</v>
      </c>
      <c r="C804" t="s">
        <v>5025</v>
      </c>
      <c r="D804" t="s">
        <v>6163</v>
      </c>
      <c r="E804">
        <v>4</v>
      </c>
      <c r="F804" t="str">
        <f>VLOOKUP(Table1[[#This Row],[Customer ID]],Table2[#All],2,FALSE)</f>
        <v>Caddric Krzysztofiak</v>
      </c>
      <c r="G804" t="str">
        <f>VLOOKUP(Table1[[#This Row],[Customer ID]],Table2[#All],3,FALSE)</f>
        <v>ckrzysztofiakma@skyrock.com</v>
      </c>
      <c r="H804" t="str">
        <f>VLOOKUP(Table1[[#This Row],[Customer ID]],Table2[#All],4,FALSE)</f>
        <v>+1 (972) 782-4187</v>
      </c>
      <c r="I804" t="str">
        <f>VLOOKUP(Table1[[#This Row],[Customer ID]],Table2[#All],6,FALSE)</f>
        <v>Mesquite</v>
      </c>
      <c r="J804" s="1" t="str">
        <f>VLOOKUP(Table1[[#This Row],[Customer ID]],Table2[#All],7,FALSE)</f>
        <v>United States</v>
      </c>
      <c r="K804" s="1" t="str">
        <f>VLOOKUP(Table1[[#This Row],[Customer ID]],Table2[#All],9,FALSE)</f>
        <v>No</v>
      </c>
      <c r="L804" t="str">
        <f>VLOOKUP(Table1[[#This Row],[Product ID]],Table3[#All],2,FALSE)</f>
        <v>Rob</v>
      </c>
      <c r="M804" t="str">
        <f>VLOOKUP(Table1[[#This Row],[Product ID]],Table3[#All],3,FALSE)</f>
        <v>D</v>
      </c>
      <c r="N804">
        <f>VLOOKUP(Table1[[#This Row],[Product ID]],Table3[#All],4,FALSE)</f>
        <v>0.2</v>
      </c>
      <c r="O804">
        <f>VLOOKUP(Table1[[#This Row],[Product ID]],Table3[#All],5,FALSE)</f>
        <v>2.6849999999999996</v>
      </c>
      <c r="P804">
        <f>Table1[[#This Row],[Quantity]]*Table1[[#This Row],[Unit Price]]</f>
        <v>10.739999999999998</v>
      </c>
    </row>
    <row r="805" spans="1:16" x14ac:dyDescent="0.3">
      <c r="A805" t="s">
        <v>5030</v>
      </c>
      <c r="B805" s="3">
        <v>43955</v>
      </c>
      <c r="C805" t="s">
        <v>5031</v>
      </c>
      <c r="D805" t="s">
        <v>6166</v>
      </c>
      <c r="E805">
        <v>4</v>
      </c>
      <c r="F805" t="str">
        <f>VLOOKUP(Table1[[#This Row],[Customer ID]],Table2[#All],2,FALSE)</f>
        <v>Darn Penquet</v>
      </c>
      <c r="G805" t="str">
        <f>VLOOKUP(Table1[[#This Row],[Customer ID]],Table2[#All],3,FALSE)</f>
        <v>dpenquetmb@diigo.com</v>
      </c>
      <c r="H805">
        <f>VLOOKUP(Table1[[#This Row],[Customer ID]],Table2[#All],4,FALSE)</f>
        <v>0</v>
      </c>
      <c r="I805" t="str">
        <f>VLOOKUP(Table1[[#This Row],[Customer ID]],Table2[#All],6,FALSE)</f>
        <v>Sacramento</v>
      </c>
      <c r="J805" s="1" t="str">
        <f>VLOOKUP(Table1[[#This Row],[Customer ID]],Table2[#All],7,FALSE)</f>
        <v>United States</v>
      </c>
      <c r="K805" s="1" t="str">
        <f>VLOOKUP(Table1[[#This Row],[Customer ID]],Table2[#All],9,FALSE)</f>
        <v>No</v>
      </c>
      <c r="L805" t="str">
        <f>VLOOKUP(Table1[[#This Row],[Product ID]],Table3[#All],2,FALSE)</f>
        <v>Exc</v>
      </c>
      <c r="M805" t="str">
        <f>VLOOKUP(Table1[[#This Row],[Product ID]],Table3[#All],3,FALSE)</f>
        <v>M</v>
      </c>
      <c r="N805">
        <f>VLOOKUP(Table1[[#This Row],[Product ID]],Table3[#All],4,FALSE)</f>
        <v>2.5</v>
      </c>
      <c r="O805">
        <f>VLOOKUP(Table1[[#This Row],[Product ID]],Table3[#All],5,FALSE)</f>
        <v>31.624999999999996</v>
      </c>
      <c r="P805">
        <f>Table1[[#This Row],[Quantity]]*Table1[[#This Row],[Unit Price]]</f>
        <v>126.49999999999999</v>
      </c>
    </row>
    <row r="806" spans="1:16" x14ac:dyDescent="0.3">
      <c r="A806" t="s">
        <v>5035</v>
      </c>
      <c r="B806" s="3">
        <v>44289</v>
      </c>
      <c r="C806" t="s">
        <v>5036</v>
      </c>
      <c r="D806" t="s">
        <v>6179</v>
      </c>
      <c r="E806">
        <v>2</v>
      </c>
      <c r="F806" t="str">
        <f>VLOOKUP(Table1[[#This Row],[Customer ID]],Table2[#All],2,FALSE)</f>
        <v>Jammie Cloke</v>
      </c>
      <c r="G806">
        <f>VLOOKUP(Table1[[#This Row],[Customer ID]],Table2[#All],3,FALSE)</f>
        <v>0</v>
      </c>
      <c r="H806" t="str">
        <f>VLOOKUP(Table1[[#This Row],[Customer ID]],Table2[#All],4,FALSE)</f>
        <v>+44 (540) 353-5754</v>
      </c>
      <c r="I806" t="str">
        <f>VLOOKUP(Table1[[#This Row],[Customer ID]],Table2[#All],6,FALSE)</f>
        <v>Newton</v>
      </c>
      <c r="J806" s="1" t="str">
        <f>VLOOKUP(Table1[[#This Row],[Customer ID]],Table2[#All],7,FALSE)</f>
        <v>United Kingdom</v>
      </c>
      <c r="K806" s="1" t="str">
        <f>VLOOKUP(Table1[[#This Row],[Customer ID]],Table2[#All],9,FALSE)</f>
        <v>No</v>
      </c>
      <c r="L806" t="str">
        <f>VLOOKUP(Table1[[#This Row],[Product ID]],Table3[#All],2,FALSE)</f>
        <v>Rob</v>
      </c>
      <c r="M806" t="str">
        <f>VLOOKUP(Table1[[#This Row],[Product ID]],Table3[#All],3,FALSE)</f>
        <v>L</v>
      </c>
      <c r="N806">
        <f>VLOOKUP(Table1[[#This Row],[Product ID]],Table3[#All],4,FALSE)</f>
        <v>1</v>
      </c>
      <c r="O806">
        <f>VLOOKUP(Table1[[#This Row],[Product ID]],Table3[#All],5,FALSE)</f>
        <v>11.95</v>
      </c>
      <c r="P806">
        <f>Table1[[#This Row],[Quantity]]*Table1[[#This Row],[Unit Price]]</f>
        <v>23.9</v>
      </c>
    </row>
    <row r="807" spans="1:16" x14ac:dyDescent="0.3">
      <c r="A807" t="s">
        <v>5040</v>
      </c>
      <c r="B807" s="3">
        <v>44713</v>
      </c>
      <c r="C807" t="s">
        <v>5041</v>
      </c>
      <c r="D807" t="s">
        <v>6146</v>
      </c>
      <c r="E807">
        <v>1</v>
      </c>
      <c r="F807" t="str">
        <f>VLOOKUP(Table1[[#This Row],[Customer ID]],Table2[#All],2,FALSE)</f>
        <v>Chester Clowton</v>
      </c>
      <c r="G807">
        <f>VLOOKUP(Table1[[#This Row],[Customer ID]],Table2[#All],3,FALSE)</f>
        <v>0</v>
      </c>
      <c r="H807" t="str">
        <f>VLOOKUP(Table1[[#This Row],[Customer ID]],Table2[#All],4,FALSE)</f>
        <v>+1 (763) 691-6777</v>
      </c>
      <c r="I807" t="str">
        <f>VLOOKUP(Table1[[#This Row],[Customer ID]],Table2[#All],6,FALSE)</f>
        <v>Monticello</v>
      </c>
      <c r="J807" s="1" t="str">
        <f>VLOOKUP(Table1[[#This Row],[Customer ID]],Table2[#All],7,FALSE)</f>
        <v>United States</v>
      </c>
      <c r="K807" s="1" t="str">
        <f>VLOOKUP(Table1[[#This Row],[Customer ID]],Table2[#All],9,FALSE)</f>
        <v>No</v>
      </c>
      <c r="L807" t="str">
        <f>VLOOKUP(Table1[[#This Row],[Product ID]],Table3[#All],2,FALSE)</f>
        <v>Rob</v>
      </c>
      <c r="M807" t="str">
        <f>VLOOKUP(Table1[[#This Row],[Product ID]],Table3[#All],3,FALSE)</f>
        <v>M</v>
      </c>
      <c r="N807">
        <f>VLOOKUP(Table1[[#This Row],[Product ID]],Table3[#All],4,FALSE)</f>
        <v>0.5</v>
      </c>
      <c r="O807">
        <f>VLOOKUP(Table1[[#This Row],[Product ID]],Table3[#All],5,FALSE)</f>
        <v>5.97</v>
      </c>
      <c r="P807">
        <f>Table1[[#This Row],[Quantity]]*Table1[[#This Row],[Unit Price]]</f>
        <v>5.97</v>
      </c>
    </row>
    <row r="808" spans="1:16" x14ac:dyDescent="0.3">
      <c r="A808" t="s">
        <v>5046</v>
      </c>
      <c r="B808" s="3">
        <v>44241</v>
      </c>
      <c r="C808" t="s">
        <v>5047</v>
      </c>
      <c r="D808" t="s">
        <v>6150</v>
      </c>
      <c r="E808">
        <v>2</v>
      </c>
      <c r="F808" t="str">
        <f>VLOOKUP(Table1[[#This Row],[Customer ID]],Table2[#All],2,FALSE)</f>
        <v>Kathleen Diable</v>
      </c>
      <c r="G808">
        <f>VLOOKUP(Table1[[#This Row],[Customer ID]],Table2[#All],3,FALSE)</f>
        <v>0</v>
      </c>
      <c r="H808">
        <f>VLOOKUP(Table1[[#This Row],[Customer ID]],Table2[#All],4,FALSE)</f>
        <v>0</v>
      </c>
      <c r="I808" t="str">
        <f>VLOOKUP(Table1[[#This Row],[Customer ID]],Table2[#All],6,FALSE)</f>
        <v>Kinloch</v>
      </c>
      <c r="J808" s="1" t="str">
        <f>VLOOKUP(Table1[[#This Row],[Customer ID]],Table2[#All],7,FALSE)</f>
        <v>United Kingdom</v>
      </c>
      <c r="K808" s="1" t="str">
        <f>VLOOKUP(Table1[[#This Row],[Customer ID]],Table2[#All],9,FALSE)</f>
        <v>Yes</v>
      </c>
      <c r="L808" t="str">
        <f>VLOOKUP(Table1[[#This Row],[Product ID]],Table3[#All],2,FALSE)</f>
        <v>Lib</v>
      </c>
      <c r="M808" t="str">
        <f>VLOOKUP(Table1[[#This Row],[Product ID]],Table3[#All],3,FALSE)</f>
        <v>D</v>
      </c>
      <c r="N808">
        <f>VLOOKUP(Table1[[#This Row],[Product ID]],Table3[#All],4,FALSE)</f>
        <v>0.2</v>
      </c>
      <c r="O808">
        <f>VLOOKUP(Table1[[#This Row],[Product ID]],Table3[#All],5,FALSE)</f>
        <v>3.8849999999999998</v>
      </c>
      <c r="P808">
        <f>Table1[[#This Row],[Quantity]]*Table1[[#This Row],[Unit Price]]</f>
        <v>7.77</v>
      </c>
    </row>
    <row r="809" spans="1:16" x14ac:dyDescent="0.3">
      <c r="A809" t="s">
        <v>5050</v>
      </c>
      <c r="B809" s="3">
        <v>44543</v>
      </c>
      <c r="C809" t="s">
        <v>5051</v>
      </c>
      <c r="D809" t="s">
        <v>6169</v>
      </c>
      <c r="E809">
        <v>3</v>
      </c>
      <c r="F809" t="str">
        <f>VLOOKUP(Table1[[#This Row],[Customer ID]],Table2[#All],2,FALSE)</f>
        <v>Koren Ferretti</v>
      </c>
      <c r="G809" t="str">
        <f>VLOOKUP(Table1[[#This Row],[Customer ID]],Table2[#All],3,FALSE)</f>
        <v>kferrettimf@huffingtonpost.com</v>
      </c>
      <c r="H809" t="str">
        <f>VLOOKUP(Table1[[#This Row],[Customer ID]],Table2[#All],4,FALSE)</f>
        <v>+353 (526) 215-2582</v>
      </c>
      <c r="I809" t="str">
        <f>VLOOKUP(Table1[[#This Row],[Customer ID]],Table2[#All],6,FALSE)</f>
        <v>Balrothery</v>
      </c>
      <c r="J809" s="1" t="str">
        <f>VLOOKUP(Table1[[#This Row],[Customer ID]],Table2[#All],7,FALSE)</f>
        <v>Ireland</v>
      </c>
      <c r="K809" s="1" t="str">
        <f>VLOOKUP(Table1[[#This Row],[Customer ID]],Table2[#All],9,FALSE)</f>
        <v>No</v>
      </c>
      <c r="L809" t="str">
        <f>VLOOKUP(Table1[[#This Row],[Product ID]],Table3[#All],2,FALSE)</f>
        <v>Lib</v>
      </c>
      <c r="M809" t="str">
        <f>VLOOKUP(Table1[[#This Row],[Product ID]],Table3[#All],3,FALSE)</f>
        <v>D</v>
      </c>
      <c r="N809">
        <f>VLOOKUP(Table1[[#This Row],[Product ID]],Table3[#All],4,FALSE)</f>
        <v>0.5</v>
      </c>
      <c r="O809">
        <f>VLOOKUP(Table1[[#This Row],[Product ID]],Table3[#All],5,FALSE)</f>
        <v>7.77</v>
      </c>
      <c r="P809">
        <f>Table1[[#This Row],[Quantity]]*Table1[[#This Row],[Unit Price]]</f>
        <v>23.31</v>
      </c>
    </row>
    <row r="810" spans="1:16" x14ac:dyDescent="0.3">
      <c r="A810" t="s">
        <v>5056</v>
      </c>
      <c r="B810" s="3">
        <v>43868</v>
      </c>
      <c r="C810" t="s">
        <v>5113</v>
      </c>
      <c r="D810" t="s">
        <v>6142</v>
      </c>
      <c r="E810">
        <v>5</v>
      </c>
      <c r="F810" t="str">
        <f>VLOOKUP(Table1[[#This Row],[Customer ID]],Table2[#All],2,FALSE)</f>
        <v>Allis Wilmore</v>
      </c>
      <c r="G810">
        <f>VLOOKUP(Table1[[#This Row],[Customer ID]],Table2[#All],3,FALSE)</f>
        <v>0</v>
      </c>
      <c r="H810" t="str">
        <f>VLOOKUP(Table1[[#This Row],[Customer ID]],Table2[#All],4,FALSE)</f>
        <v>+1 (713) 984-5207</v>
      </c>
      <c r="I810" t="str">
        <f>VLOOKUP(Table1[[#This Row],[Customer ID]],Table2[#All],6,FALSE)</f>
        <v>Houston</v>
      </c>
      <c r="J810" s="1" t="str">
        <f>VLOOKUP(Table1[[#This Row],[Customer ID]],Table2[#All],7,FALSE)</f>
        <v>United States</v>
      </c>
      <c r="K810" s="1" t="str">
        <f>VLOOKUP(Table1[[#This Row],[Customer ID]],Table2[#All],9,FALSE)</f>
        <v>No</v>
      </c>
      <c r="L810" t="str">
        <f>VLOOKUP(Table1[[#This Row],[Product ID]],Table3[#All],2,FALSE)</f>
        <v>Rob</v>
      </c>
      <c r="M810" t="str">
        <f>VLOOKUP(Table1[[#This Row],[Product ID]],Table3[#All],3,FALSE)</f>
        <v>L</v>
      </c>
      <c r="N810">
        <f>VLOOKUP(Table1[[#This Row],[Product ID]],Table3[#All],4,FALSE)</f>
        <v>2.5</v>
      </c>
      <c r="O810">
        <f>VLOOKUP(Table1[[#This Row],[Product ID]],Table3[#All],5,FALSE)</f>
        <v>27.484999999999996</v>
      </c>
      <c r="P810">
        <f>Table1[[#This Row],[Quantity]]*Table1[[#This Row],[Unit Price]]</f>
        <v>137.42499999999998</v>
      </c>
    </row>
    <row r="811" spans="1:16" x14ac:dyDescent="0.3">
      <c r="A811" t="s">
        <v>5062</v>
      </c>
      <c r="B811" s="3">
        <v>44235</v>
      </c>
      <c r="C811" t="s">
        <v>5063</v>
      </c>
      <c r="D811" t="s">
        <v>6163</v>
      </c>
      <c r="E811">
        <v>3</v>
      </c>
      <c r="F811" t="str">
        <f>VLOOKUP(Table1[[#This Row],[Customer ID]],Table2[#All],2,FALSE)</f>
        <v>Chaddie Bennie</v>
      </c>
      <c r="G811">
        <f>VLOOKUP(Table1[[#This Row],[Customer ID]],Table2[#All],3,FALSE)</f>
        <v>0</v>
      </c>
      <c r="H811" t="str">
        <f>VLOOKUP(Table1[[#This Row],[Customer ID]],Table2[#All],4,FALSE)</f>
        <v>+1 (915) 204-2588</v>
      </c>
      <c r="I811" t="str">
        <f>VLOOKUP(Table1[[#This Row],[Customer ID]],Table2[#All],6,FALSE)</f>
        <v>El Paso</v>
      </c>
      <c r="J811" s="1" t="str">
        <f>VLOOKUP(Table1[[#This Row],[Customer ID]],Table2[#All],7,FALSE)</f>
        <v>United States</v>
      </c>
      <c r="K811" s="1" t="str">
        <f>VLOOKUP(Table1[[#This Row],[Customer ID]],Table2[#All],9,FALSE)</f>
        <v>Yes</v>
      </c>
      <c r="L811" t="str">
        <f>VLOOKUP(Table1[[#This Row],[Product ID]],Table3[#All],2,FALSE)</f>
        <v>Rob</v>
      </c>
      <c r="M811" t="str">
        <f>VLOOKUP(Table1[[#This Row],[Product ID]],Table3[#All],3,FALSE)</f>
        <v>D</v>
      </c>
      <c r="N811">
        <f>VLOOKUP(Table1[[#This Row],[Product ID]],Table3[#All],4,FALSE)</f>
        <v>0.2</v>
      </c>
      <c r="O811">
        <f>VLOOKUP(Table1[[#This Row],[Product ID]],Table3[#All],5,FALSE)</f>
        <v>2.6849999999999996</v>
      </c>
      <c r="P811">
        <f>Table1[[#This Row],[Quantity]]*Table1[[#This Row],[Unit Price]]</f>
        <v>8.0549999999999997</v>
      </c>
    </row>
    <row r="812" spans="1:16" x14ac:dyDescent="0.3">
      <c r="A812" t="s">
        <v>5067</v>
      </c>
      <c r="B812" s="3">
        <v>44054</v>
      </c>
      <c r="C812" t="s">
        <v>5068</v>
      </c>
      <c r="D812" t="s">
        <v>6161</v>
      </c>
      <c r="E812">
        <v>3</v>
      </c>
      <c r="F812" t="str">
        <f>VLOOKUP(Table1[[#This Row],[Customer ID]],Table2[#All],2,FALSE)</f>
        <v>Alberta Balsdone</v>
      </c>
      <c r="G812" t="str">
        <f>VLOOKUP(Table1[[#This Row],[Customer ID]],Table2[#All],3,FALSE)</f>
        <v>abalsdonemi@toplist.cz</v>
      </c>
      <c r="H812" t="str">
        <f>VLOOKUP(Table1[[#This Row],[Customer ID]],Table2[#All],4,FALSE)</f>
        <v>+1 (863) 490-5370</v>
      </c>
      <c r="I812" t="str">
        <f>VLOOKUP(Table1[[#This Row],[Customer ID]],Table2[#All],6,FALSE)</f>
        <v>Largo</v>
      </c>
      <c r="J812" s="1" t="str">
        <f>VLOOKUP(Table1[[#This Row],[Customer ID]],Table2[#All],7,FALSE)</f>
        <v>United States</v>
      </c>
      <c r="K812" s="1" t="str">
        <f>VLOOKUP(Table1[[#This Row],[Customer ID]],Table2[#All],9,FALSE)</f>
        <v>No</v>
      </c>
      <c r="L812" t="str">
        <f>VLOOKUP(Table1[[#This Row],[Product ID]],Table3[#All],2,FALSE)</f>
        <v>Lib</v>
      </c>
      <c r="M812" t="str">
        <f>VLOOKUP(Table1[[#This Row],[Product ID]],Table3[#All],3,FALSE)</f>
        <v>L</v>
      </c>
      <c r="N812">
        <f>VLOOKUP(Table1[[#This Row],[Product ID]],Table3[#All],4,FALSE)</f>
        <v>0.5</v>
      </c>
      <c r="O812">
        <f>VLOOKUP(Table1[[#This Row],[Product ID]],Table3[#All],5,FALSE)</f>
        <v>9.51</v>
      </c>
      <c r="P812">
        <f>Table1[[#This Row],[Quantity]]*Table1[[#This Row],[Unit Price]]</f>
        <v>28.53</v>
      </c>
    </row>
    <row r="813" spans="1:16" x14ac:dyDescent="0.3">
      <c r="A813" t="s">
        <v>5073</v>
      </c>
      <c r="B813" s="3">
        <v>44114</v>
      </c>
      <c r="C813" t="s">
        <v>5074</v>
      </c>
      <c r="D813" t="s">
        <v>6155</v>
      </c>
      <c r="E813">
        <v>6</v>
      </c>
      <c r="F813" t="str">
        <f>VLOOKUP(Table1[[#This Row],[Customer ID]],Table2[#All],2,FALSE)</f>
        <v>Brice Romera</v>
      </c>
      <c r="G813" t="str">
        <f>VLOOKUP(Table1[[#This Row],[Customer ID]],Table2[#All],3,FALSE)</f>
        <v>bromeramj@list-manage.com</v>
      </c>
      <c r="H813" t="str">
        <f>VLOOKUP(Table1[[#This Row],[Customer ID]],Table2[#All],4,FALSE)</f>
        <v>+353 (640) 110-9801</v>
      </c>
      <c r="I813" t="str">
        <f>VLOOKUP(Table1[[#This Row],[Customer ID]],Table2[#All],6,FALSE)</f>
        <v>Foxrock</v>
      </c>
      <c r="J813" s="1" t="str">
        <f>VLOOKUP(Table1[[#This Row],[Customer ID]],Table2[#All],7,FALSE)</f>
        <v>Ireland</v>
      </c>
      <c r="K813" s="1" t="str">
        <f>VLOOKUP(Table1[[#This Row],[Customer ID]],Table2[#All],9,FALSE)</f>
        <v>Yes</v>
      </c>
      <c r="L813" t="str">
        <f>VLOOKUP(Table1[[#This Row],[Product ID]],Table3[#All],2,FALSE)</f>
        <v>Ara</v>
      </c>
      <c r="M813" t="str">
        <f>VLOOKUP(Table1[[#This Row],[Product ID]],Table3[#All],3,FALSE)</f>
        <v>M</v>
      </c>
      <c r="N813">
        <f>VLOOKUP(Table1[[#This Row],[Product ID]],Table3[#All],4,FALSE)</f>
        <v>1</v>
      </c>
      <c r="O813">
        <f>VLOOKUP(Table1[[#This Row],[Product ID]],Table3[#All],5,FALSE)</f>
        <v>11.25</v>
      </c>
      <c r="P813">
        <f>Table1[[#This Row],[Quantity]]*Table1[[#This Row],[Unit Price]]</f>
        <v>67.5</v>
      </c>
    </row>
    <row r="814" spans="1:16" x14ac:dyDescent="0.3">
      <c r="A814" t="s">
        <v>5073</v>
      </c>
      <c r="B814" s="3">
        <v>44114</v>
      </c>
      <c r="C814" t="s">
        <v>5074</v>
      </c>
      <c r="D814" t="s">
        <v>6165</v>
      </c>
      <c r="E814">
        <v>6</v>
      </c>
      <c r="F814" t="str">
        <f>VLOOKUP(Table1[[#This Row],[Customer ID]],Table2[#All],2,FALSE)</f>
        <v>Brice Romera</v>
      </c>
      <c r="G814" t="str">
        <f>VLOOKUP(Table1[[#This Row],[Customer ID]],Table2[#All],3,FALSE)</f>
        <v>bromeramj@list-manage.com</v>
      </c>
      <c r="H814" t="str">
        <f>VLOOKUP(Table1[[#This Row],[Customer ID]],Table2[#All],4,FALSE)</f>
        <v>+353 (640) 110-9801</v>
      </c>
      <c r="I814" t="str">
        <f>VLOOKUP(Table1[[#This Row],[Customer ID]],Table2[#All],6,FALSE)</f>
        <v>Foxrock</v>
      </c>
      <c r="J814" s="1" t="str">
        <f>VLOOKUP(Table1[[#This Row],[Customer ID]],Table2[#All],7,FALSE)</f>
        <v>Ireland</v>
      </c>
      <c r="K814" s="1" t="str">
        <f>VLOOKUP(Table1[[#This Row],[Customer ID]],Table2[#All],9,FALSE)</f>
        <v>Yes</v>
      </c>
      <c r="L814" t="str">
        <f>VLOOKUP(Table1[[#This Row],[Product ID]],Table3[#All],2,FALSE)</f>
        <v>Lib</v>
      </c>
      <c r="M814" t="str">
        <f>VLOOKUP(Table1[[#This Row],[Product ID]],Table3[#All],3,FALSE)</f>
        <v>D</v>
      </c>
      <c r="N814">
        <f>VLOOKUP(Table1[[#This Row],[Product ID]],Table3[#All],4,FALSE)</f>
        <v>2.5</v>
      </c>
      <c r="O814">
        <f>VLOOKUP(Table1[[#This Row],[Product ID]],Table3[#All],5,FALSE)</f>
        <v>29.784999999999997</v>
      </c>
      <c r="P814">
        <f>Table1[[#This Row],[Quantity]]*Table1[[#This Row],[Unit Price]]</f>
        <v>178.70999999999998</v>
      </c>
    </row>
    <row r="815" spans="1:16" x14ac:dyDescent="0.3">
      <c r="A815" t="s">
        <v>5084</v>
      </c>
      <c r="B815" s="3">
        <v>44173</v>
      </c>
      <c r="C815" t="s">
        <v>5085</v>
      </c>
      <c r="D815" t="s">
        <v>6166</v>
      </c>
      <c r="E815">
        <v>1</v>
      </c>
      <c r="F815" t="str">
        <f>VLOOKUP(Table1[[#This Row],[Customer ID]],Table2[#All],2,FALSE)</f>
        <v>Conchita Bryde</v>
      </c>
      <c r="G815" t="str">
        <f>VLOOKUP(Table1[[#This Row],[Customer ID]],Table2[#All],3,FALSE)</f>
        <v>cbrydeml@tuttocitta.it</v>
      </c>
      <c r="H815" t="str">
        <f>VLOOKUP(Table1[[#This Row],[Customer ID]],Table2[#All],4,FALSE)</f>
        <v>+1 (405) 497-2199</v>
      </c>
      <c r="I815" t="str">
        <f>VLOOKUP(Table1[[#This Row],[Customer ID]],Table2[#All],6,FALSE)</f>
        <v>Oklahoma City</v>
      </c>
      <c r="J815" s="1" t="str">
        <f>VLOOKUP(Table1[[#This Row],[Customer ID]],Table2[#All],7,FALSE)</f>
        <v>United States</v>
      </c>
      <c r="K815" s="1" t="str">
        <f>VLOOKUP(Table1[[#This Row],[Customer ID]],Table2[#All],9,FALSE)</f>
        <v>Yes</v>
      </c>
      <c r="L815" t="str">
        <f>VLOOKUP(Table1[[#This Row],[Product ID]],Table3[#All],2,FALSE)</f>
        <v>Exc</v>
      </c>
      <c r="M815" t="str">
        <f>VLOOKUP(Table1[[#This Row],[Product ID]],Table3[#All],3,FALSE)</f>
        <v>M</v>
      </c>
      <c r="N815">
        <f>VLOOKUP(Table1[[#This Row],[Product ID]],Table3[#All],4,FALSE)</f>
        <v>2.5</v>
      </c>
      <c r="O815">
        <f>VLOOKUP(Table1[[#This Row],[Product ID]],Table3[#All],5,FALSE)</f>
        <v>31.624999999999996</v>
      </c>
      <c r="P815">
        <f>Table1[[#This Row],[Quantity]]*Table1[[#This Row],[Unit Price]]</f>
        <v>31.624999999999996</v>
      </c>
    </row>
    <row r="816" spans="1:16" x14ac:dyDescent="0.3">
      <c r="A816" t="s">
        <v>5090</v>
      </c>
      <c r="B816" s="3">
        <v>43573</v>
      </c>
      <c r="C816" t="s">
        <v>5091</v>
      </c>
      <c r="D816" t="s">
        <v>6184</v>
      </c>
      <c r="E816">
        <v>2</v>
      </c>
      <c r="F816" t="str">
        <f>VLOOKUP(Table1[[#This Row],[Customer ID]],Table2[#All],2,FALSE)</f>
        <v>Silvanus Enefer</v>
      </c>
      <c r="G816" t="str">
        <f>VLOOKUP(Table1[[#This Row],[Customer ID]],Table2[#All],3,FALSE)</f>
        <v>senefermm@blog.com</v>
      </c>
      <c r="H816" t="str">
        <f>VLOOKUP(Table1[[#This Row],[Customer ID]],Table2[#All],4,FALSE)</f>
        <v>+1 (202) 877-3473</v>
      </c>
      <c r="I816" t="str">
        <f>VLOOKUP(Table1[[#This Row],[Customer ID]],Table2[#All],6,FALSE)</f>
        <v>Washington</v>
      </c>
      <c r="J816" s="1" t="str">
        <f>VLOOKUP(Table1[[#This Row],[Customer ID]],Table2[#All],7,FALSE)</f>
        <v>United States</v>
      </c>
      <c r="K816" s="1" t="str">
        <f>VLOOKUP(Table1[[#This Row],[Customer ID]],Table2[#All],9,FALSE)</f>
        <v>No</v>
      </c>
      <c r="L816" t="str">
        <f>VLOOKUP(Table1[[#This Row],[Product ID]],Table3[#All],2,FALSE)</f>
        <v>Exc</v>
      </c>
      <c r="M816" t="str">
        <f>VLOOKUP(Table1[[#This Row],[Product ID]],Table3[#All],3,FALSE)</f>
        <v>L</v>
      </c>
      <c r="N816">
        <f>VLOOKUP(Table1[[#This Row],[Product ID]],Table3[#All],4,FALSE)</f>
        <v>0.2</v>
      </c>
      <c r="O816">
        <f>VLOOKUP(Table1[[#This Row],[Product ID]],Table3[#All],5,FALSE)</f>
        <v>4.4550000000000001</v>
      </c>
      <c r="P816">
        <f>Table1[[#This Row],[Quantity]]*Table1[[#This Row],[Unit Price]]</f>
        <v>8.91</v>
      </c>
    </row>
    <row r="817" spans="1:16" x14ac:dyDescent="0.3">
      <c r="A817" t="s">
        <v>5096</v>
      </c>
      <c r="B817" s="3">
        <v>44200</v>
      </c>
      <c r="C817" t="s">
        <v>5097</v>
      </c>
      <c r="D817" t="s">
        <v>6146</v>
      </c>
      <c r="E817">
        <v>6</v>
      </c>
      <c r="F817" t="str">
        <f>VLOOKUP(Table1[[#This Row],[Customer ID]],Table2[#All],2,FALSE)</f>
        <v>Lenci Haggerstone</v>
      </c>
      <c r="G817" t="str">
        <f>VLOOKUP(Table1[[#This Row],[Customer ID]],Table2[#All],3,FALSE)</f>
        <v>lhaggerstonemn@independent.co.uk</v>
      </c>
      <c r="H817" t="str">
        <f>VLOOKUP(Table1[[#This Row],[Customer ID]],Table2[#All],4,FALSE)</f>
        <v>+1 (770) 779-0007</v>
      </c>
      <c r="I817" t="str">
        <f>VLOOKUP(Table1[[#This Row],[Customer ID]],Table2[#All],6,FALSE)</f>
        <v>Atlanta</v>
      </c>
      <c r="J817" s="1" t="str">
        <f>VLOOKUP(Table1[[#This Row],[Customer ID]],Table2[#All],7,FALSE)</f>
        <v>United States</v>
      </c>
      <c r="K817" s="1" t="str">
        <f>VLOOKUP(Table1[[#This Row],[Customer ID]],Table2[#All],9,FALSE)</f>
        <v>No</v>
      </c>
      <c r="L817" t="str">
        <f>VLOOKUP(Table1[[#This Row],[Product ID]],Table3[#All],2,FALSE)</f>
        <v>Rob</v>
      </c>
      <c r="M817" t="str">
        <f>VLOOKUP(Table1[[#This Row],[Product ID]],Table3[#All],3,FALSE)</f>
        <v>M</v>
      </c>
      <c r="N817">
        <f>VLOOKUP(Table1[[#This Row],[Product ID]],Table3[#All],4,FALSE)</f>
        <v>0.5</v>
      </c>
      <c r="O817">
        <f>VLOOKUP(Table1[[#This Row],[Product ID]],Table3[#All],5,FALSE)</f>
        <v>5.97</v>
      </c>
      <c r="P817">
        <f>Table1[[#This Row],[Quantity]]*Table1[[#This Row],[Unit Price]]</f>
        <v>35.82</v>
      </c>
    </row>
    <row r="818" spans="1:16" x14ac:dyDescent="0.3">
      <c r="A818" t="s">
        <v>5102</v>
      </c>
      <c r="B818" s="3">
        <v>43534</v>
      </c>
      <c r="C818" t="s">
        <v>5103</v>
      </c>
      <c r="D818" t="s">
        <v>6161</v>
      </c>
      <c r="E818">
        <v>4</v>
      </c>
      <c r="F818" t="str">
        <f>VLOOKUP(Table1[[#This Row],[Customer ID]],Table2[#All],2,FALSE)</f>
        <v>Marvin Gundry</v>
      </c>
      <c r="G818" t="str">
        <f>VLOOKUP(Table1[[#This Row],[Customer ID]],Table2[#All],3,FALSE)</f>
        <v>mgundrymo@omniture.com</v>
      </c>
      <c r="H818" t="str">
        <f>VLOOKUP(Table1[[#This Row],[Customer ID]],Table2[#All],4,FALSE)</f>
        <v>+353 (500) 164-9392</v>
      </c>
      <c r="I818" t="str">
        <f>VLOOKUP(Table1[[#This Row],[Customer ID]],Table2[#All],6,FALSE)</f>
        <v>Castlebridge</v>
      </c>
      <c r="J818" s="1" t="str">
        <f>VLOOKUP(Table1[[#This Row],[Customer ID]],Table2[#All],7,FALSE)</f>
        <v>Ireland</v>
      </c>
      <c r="K818" s="1" t="str">
        <f>VLOOKUP(Table1[[#This Row],[Customer ID]],Table2[#All],9,FALSE)</f>
        <v>No</v>
      </c>
      <c r="L818" t="str">
        <f>VLOOKUP(Table1[[#This Row],[Product ID]],Table3[#All],2,FALSE)</f>
        <v>Lib</v>
      </c>
      <c r="M818" t="str">
        <f>VLOOKUP(Table1[[#This Row],[Product ID]],Table3[#All],3,FALSE)</f>
        <v>L</v>
      </c>
      <c r="N818">
        <f>VLOOKUP(Table1[[#This Row],[Product ID]],Table3[#All],4,FALSE)</f>
        <v>0.5</v>
      </c>
      <c r="O818">
        <f>VLOOKUP(Table1[[#This Row],[Product ID]],Table3[#All],5,FALSE)</f>
        <v>9.51</v>
      </c>
      <c r="P818">
        <f>Table1[[#This Row],[Quantity]]*Table1[[#This Row],[Unit Price]]</f>
        <v>38.04</v>
      </c>
    </row>
    <row r="819" spans="1:16" x14ac:dyDescent="0.3">
      <c r="A819" t="s">
        <v>5107</v>
      </c>
      <c r="B819" s="3">
        <v>43798</v>
      </c>
      <c r="C819" t="s">
        <v>5108</v>
      </c>
      <c r="D819" t="s">
        <v>6169</v>
      </c>
      <c r="E819">
        <v>2</v>
      </c>
      <c r="F819" t="str">
        <f>VLOOKUP(Table1[[#This Row],[Customer ID]],Table2[#All],2,FALSE)</f>
        <v>Bayard Wellan</v>
      </c>
      <c r="G819" t="str">
        <f>VLOOKUP(Table1[[#This Row],[Customer ID]],Table2[#All],3,FALSE)</f>
        <v>bwellanmp@cafepress.com</v>
      </c>
      <c r="H819">
        <f>VLOOKUP(Table1[[#This Row],[Customer ID]],Table2[#All],4,FALSE)</f>
        <v>0</v>
      </c>
      <c r="I819" t="str">
        <f>VLOOKUP(Table1[[#This Row],[Customer ID]],Table2[#All],6,FALSE)</f>
        <v>Buffalo</v>
      </c>
      <c r="J819" s="1" t="str">
        <f>VLOOKUP(Table1[[#This Row],[Customer ID]],Table2[#All],7,FALSE)</f>
        <v>United States</v>
      </c>
      <c r="K819" s="1" t="str">
        <f>VLOOKUP(Table1[[#This Row],[Customer ID]],Table2[#All],9,FALSE)</f>
        <v>No</v>
      </c>
      <c r="L819" t="str">
        <f>VLOOKUP(Table1[[#This Row],[Product ID]],Table3[#All],2,FALSE)</f>
        <v>Lib</v>
      </c>
      <c r="M819" t="str">
        <f>VLOOKUP(Table1[[#This Row],[Product ID]],Table3[#All],3,FALSE)</f>
        <v>D</v>
      </c>
      <c r="N819">
        <f>VLOOKUP(Table1[[#This Row],[Product ID]],Table3[#All],4,FALSE)</f>
        <v>0.5</v>
      </c>
      <c r="O819">
        <f>VLOOKUP(Table1[[#This Row],[Product ID]],Table3[#All],5,FALSE)</f>
        <v>7.77</v>
      </c>
      <c r="P819">
        <f>Table1[[#This Row],[Quantity]]*Table1[[#This Row],[Unit Price]]</f>
        <v>15.54</v>
      </c>
    </row>
    <row r="820" spans="1:16" x14ac:dyDescent="0.3">
      <c r="A820" t="s">
        <v>5112</v>
      </c>
      <c r="B820" s="3">
        <v>44761</v>
      </c>
      <c r="C820" t="s">
        <v>5113</v>
      </c>
      <c r="D820" t="s">
        <v>6170</v>
      </c>
      <c r="E820">
        <v>5</v>
      </c>
      <c r="F820" t="str">
        <f>VLOOKUP(Table1[[#This Row],[Customer ID]],Table2[#All],2,FALSE)</f>
        <v>Allis Wilmore</v>
      </c>
      <c r="G820">
        <f>VLOOKUP(Table1[[#This Row],[Customer ID]],Table2[#All],3,FALSE)</f>
        <v>0</v>
      </c>
      <c r="H820" t="str">
        <f>VLOOKUP(Table1[[#This Row],[Customer ID]],Table2[#All],4,FALSE)</f>
        <v>+1 (713) 984-5207</v>
      </c>
      <c r="I820" t="str">
        <f>VLOOKUP(Table1[[#This Row],[Customer ID]],Table2[#All],6,FALSE)</f>
        <v>Houston</v>
      </c>
      <c r="J820" s="1" t="str">
        <f>VLOOKUP(Table1[[#This Row],[Customer ID]],Table2[#All],7,FALSE)</f>
        <v>United States</v>
      </c>
      <c r="K820" s="1" t="str">
        <f>VLOOKUP(Table1[[#This Row],[Customer ID]],Table2[#All],9,FALSE)</f>
        <v>No</v>
      </c>
      <c r="L820" t="str">
        <f>VLOOKUP(Table1[[#This Row],[Product ID]],Table3[#All],2,FALSE)</f>
        <v>Lib</v>
      </c>
      <c r="M820" t="str">
        <f>VLOOKUP(Table1[[#This Row],[Product ID]],Table3[#All],3,FALSE)</f>
        <v>L</v>
      </c>
      <c r="N820">
        <f>VLOOKUP(Table1[[#This Row],[Product ID]],Table3[#All],4,FALSE)</f>
        <v>1</v>
      </c>
      <c r="O820">
        <f>VLOOKUP(Table1[[#This Row],[Product ID]],Table3[#All],5,FALSE)</f>
        <v>15.85</v>
      </c>
      <c r="P820">
        <f>Table1[[#This Row],[Quantity]]*Table1[[#This Row],[Unit Price]]</f>
        <v>79.25</v>
      </c>
    </row>
    <row r="821" spans="1:16" x14ac:dyDescent="0.3">
      <c r="A821" t="s">
        <v>5117</v>
      </c>
      <c r="B821" s="3">
        <v>44008</v>
      </c>
      <c r="C821" t="s">
        <v>5118</v>
      </c>
      <c r="D821" t="s">
        <v>6145</v>
      </c>
      <c r="E821">
        <v>1</v>
      </c>
      <c r="F821" t="str">
        <f>VLOOKUP(Table1[[#This Row],[Customer ID]],Table2[#All],2,FALSE)</f>
        <v>Caddric Atcheson</v>
      </c>
      <c r="G821" t="str">
        <f>VLOOKUP(Table1[[#This Row],[Customer ID]],Table2[#All],3,FALSE)</f>
        <v>catchesonmr@xinhuanet.com</v>
      </c>
      <c r="H821" t="str">
        <f>VLOOKUP(Table1[[#This Row],[Customer ID]],Table2[#All],4,FALSE)</f>
        <v>+1 (202) 975-7723</v>
      </c>
      <c r="I821" t="str">
        <f>VLOOKUP(Table1[[#This Row],[Customer ID]],Table2[#All],6,FALSE)</f>
        <v>Washington</v>
      </c>
      <c r="J821" s="1" t="str">
        <f>VLOOKUP(Table1[[#This Row],[Customer ID]],Table2[#All],7,FALSE)</f>
        <v>United States</v>
      </c>
      <c r="K821" s="1" t="str">
        <f>VLOOKUP(Table1[[#This Row],[Customer ID]],Table2[#All],9,FALSE)</f>
        <v>Yes</v>
      </c>
      <c r="L821" t="str">
        <f>VLOOKUP(Table1[[#This Row],[Product ID]],Table3[#All],2,FALSE)</f>
        <v>Lib</v>
      </c>
      <c r="M821" t="str">
        <f>VLOOKUP(Table1[[#This Row],[Product ID]],Table3[#All],3,FALSE)</f>
        <v>L</v>
      </c>
      <c r="N821">
        <f>VLOOKUP(Table1[[#This Row],[Product ID]],Table3[#All],4,FALSE)</f>
        <v>0.2</v>
      </c>
      <c r="O821">
        <f>VLOOKUP(Table1[[#This Row],[Product ID]],Table3[#All],5,FALSE)</f>
        <v>4.7549999999999999</v>
      </c>
      <c r="P821">
        <f>Table1[[#This Row],[Quantity]]*Table1[[#This Row],[Unit Price]]</f>
        <v>4.7549999999999999</v>
      </c>
    </row>
    <row r="822" spans="1:16" x14ac:dyDescent="0.3">
      <c r="A822" t="s">
        <v>5123</v>
      </c>
      <c r="B822" s="3">
        <v>43510</v>
      </c>
      <c r="C822" t="s">
        <v>5124</v>
      </c>
      <c r="D822" t="s">
        <v>6141</v>
      </c>
      <c r="E822">
        <v>4</v>
      </c>
      <c r="F822" t="str">
        <f>VLOOKUP(Table1[[#This Row],[Customer ID]],Table2[#All],2,FALSE)</f>
        <v>Eustace Stenton</v>
      </c>
      <c r="G822" t="str">
        <f>VLOOKUP(Table1[[#This Row],[Customer ID]],Table2[#All],3,FALSE)</f>
        <v>estentonms@google.it</v>
      </c>
      <c r="H822" t="str">
        <f>VLOOKUP(Table1[[#This Row],[Customer ID]],Table2[#All],4,FALSE)</f>
        <v>+1 (512) 819-1430</v>
      </c>
      <c r="I822" t="str">
        <f>VLOOKUP(Table1[[#This Row],[Customer ID]],Table2[#All],6,FALSE)</f>
        <v>Austin</v>
      </c>
      <c r="J822" s="1" t="str">
        <f>VLOOKUP(Table1[[#This Row],[Customer ID]],Table2[#All],7,FALSE)</f>
        <v>United States</v>
      </c>
      <c r="K822" s="1" t="str">
        <f>VLOOKUP(Table1[[#This Row],[Customer ID]],Table2[#All],9,FALSE)</f>
        <v>Yes</v>
      </c>
      <c r="L822" t="str">
        <f>VLOOKUP(Table1[[#This Row],[Product ID]],Table3[#All],2,FALSE)</f>
        <v>Exc</v>
      </c>
      <c r="M822" t="str">
        <f>VLOOKUP(Table1[[#This Row],[Product ID]],Table3[#All],3,FALSE)</f>
        <v>M</v>
      </c>
      <c r="N822">
        <f>VLOOKUP(Table1[[#This Row],[Product ID]],Table3[#All],4,FALSE)</f>
        <v>1</v>
      </c>
      <c r="O822">
        <f>VLOOKUP(Table1[[#This Row],[Product ID]],Table3[#All],5,FALSE)</f>
        <v>13.75</v>
      </c>
      <c r="P822">
        <f>Table1[[#This Row],[Quantity]]*Table1[[#This Row],[Unit Price]]</f>
        <v>55</v>
      </c>
    </row>
    <row r="823" spans="1:16" x14ac:dyDescent="0.3">
      <c r="A823" t="s">
        <v>5129</v>
      </c>
      <c r="B823" s="3">
        <v>44144</v>
      </c>
      <c r="C823" t="s">
        <v>5130</v>
      </c>
      <c r="D823" t="s">
        <v>6172</v>
      </c>
      <c r="E823">
        <v>5</v>
      </c>
      <c r="F823" t="str">
        <f>VLOOKUP(Table1[[#This Row],[Customer ID]],Table2[#All],2,FALSE)</f>
        <v>Ericka Tripp</v>
      </c>
      <c r="G823" t="str">
        <f>VLOOKUP(Table1[[#This Row],[Customer ID]],Table2[#All],3,FALSE)</f>
        <v>etrippmt@wp.com</v>
      </c>
      <c r="H823" t="str">
        <f>VLOOKUP(Table1[[#This Row],[Customer ID]],Table2[#All],4,FALSE)</f>
        <v>+1 (602) 971-9708</v>
      </c>
      <c r="I823" t="str">
        <f>VLOOKUP(Table1[[#This Row],[Customer ID]],Table2[#All],6,FALSE)</f>
        <v>Mesa</v>
      </c>
      <c r="J823" s="1" t="str">
        <f>VLOOKUP(Table1[[#This Row],[Customer ID]],Table2[#All],7,FALSE)</f>
        <v>United States</v>
      </c>
      <c r="K823" s="1" t="str">
        <f>VLOOKUP(Table1[[#This Row],[Customer ID]],Table2[#All],9,FALSE)</f>
        <v>No</v>
      </c>
      <c r="L823" t="str">
        <f>VLOOKUP(Table1[[#This Row],[Product ID]],Table3[#All],2,FALSE)</f>
        <v>Rob</v>
      </c>
      <c r="M823" t="str">
        <f>VLOOKUP(Table1[[#This Row],[Product ID]],Table3[#All],3,FALSE)</f>
        <v>D</v>
      </c>
      <c r="N823">
        <f>VLOOKUP(Table1[[#This Row],[Product ID]],Table3[#All],4,FALSE)</f>
        <v>0.5</v>
      </c>
      <c r="O823">
        <f>VLOOKUP(Table1[[#This Row],[Product ID]],Table3[#All],5,FALSE)</f>
        <v>5.3699999999999992</v>
      </c>
      <c r="P823">
        <f>Table1[[#This Row],[Quantity]]*Table1[[#This Row],[Unit Price]]</f>
        <v>26.849999999999994</v>
      </c>
    </row>
    <row r="824" spans="1:16" x14ac:dyDescent="0.3">
      <c r="A824" t="s">
        <v>5135</v>
      </c>
      <c r="B824" s="3">
        <v>43585</v>
      </c>
      <c r="C824" t="s">
        <v>5136</v>
      </c>
      <c r="D824" t="s">
        <v>6148</v>
      </c>
      <c r="E824">
        <v>4</v>
      </c>
      <c r="F824" t="str">
        <f>VLOOKUP(Table1[[#This Row],[Customer ID]],Table2[#All],2,FALSE)</f>
        <v>Lyndsey MacManus</v>
      </c>
      <c r="G824" t="str">
        <f>VLOOKUP(Table1[[#This Row],[Customer ID]],Table2[#All],3,FALSE)</f>
        <v>lmacmanusmu@imdb.com</v>
      </c>
      <c r="H824" t="str">
        <f>VLOOKUP(Table1[[#This Row],[Customer ID]],Table2[#All],4,FALSE)</f>
        <v>+1 (912) 191-6620</v>
      </c>
      <c r="I824" t="str">
        <f>VLOOKUP(Table1[[#This Row],[Customer ID]],Table2[#All],6,FALSE)</f>
        <v>Savannah</v>
      </c>
      <c r="J824" s="1" t="str">
        <f>VLOOKUP(Table1[[#This Row],[Customer ID]],Table2[#All],7,FALSE)</f>
        <v>United States</v>
      </c>
      <c r="K824" s="1" t="str">
        <f>VLOOKUP(Table1[[#This Row],[Customer ID]],Table2[#All],9,FALSE)</f>
        <v>No</v>
      </c>
      <c r="L824" t="str">
        <f>VLOOKUP(Table1[[#This Row],[Product ID]],Table3[#All],2,FALSE)</f>
        <v>Exc</v>
      </c>
      <c r="M824" t="str">
        <f>VLOOKUP(Table1[[#This Row],[Product ID]],Table3[#All],3,FALSE)</f>
        <v>L</v>
      </c>
      <c r="N824">
        <f>VLOOKUP(Table1[[#This Row],[Product ID]],Table3[#All],4,FALSE)</f>
        <v>2.5</v>
      </c>
      <c r="O824">
        <f>VLOOKUP(Table1[[#This Row],[Product ID]],Table3[#All],5,FALSE)</f>
        <v>34.154999999999994</v>
      </c>
      <c r="P824">
        <f>Table1[[#This Row],[Quantity]]*Table1[[#This Row],[Unit Price]]</f>
        <v>136.61999999999998</v>
      </c>
    </row>
    <row r="825" spans="1:16" x14ac:dyDescent="0.3">
      <c r="A825" t="s">
        <v>5141</v>
      </c>
      <c r="B825" s="3">
        <v>44134</v>
      </c>
      <c r="C825" t="s">
        <v>5142</v>
      </c>
      <c r="D825" t="s">
        <v>6170</v>
      </c>
      <c r="E825">
        <v>3</v>
      </c>
      <c r="F825" t="str">
        <f>VLOOKUP(Table1[[#This Row],[Customer ID]],Table2[#All],2,FALSE)</f>
        <v>Tess Benediktovich</v>
      </c>
      <c r="G825" t="str">
        <f>VLOOKUP(Table1[[#This Row],[Customer ID]],Table2[#All],3,FALSE)</f>
        <v>tbenediktovichmv@ebay.com</v>
      </c>
      <c r="H825" t="str">
        <f>VLOOKUP(Table1[[#This Row],[Customer ID]],Table2[#All],4,FALSE)</f>
        <v>+1 (505) 523-8113</v>
      </c>
      <c r="I825" t="str">
        <f>VLOOKUP(Table1[[#This Row],[Customer ID]],Table2[#All],6,FALSE)</f>
        <v>Albuquerque</v>
      </c>
      <c r="J825" s="1" t="str">
        <f>VLOOKUP(Table1[[#This Row],[Customer ID]],Table2[#All],7,FALSE)</f>
        <v>United States</v>
      </c>
      <c r="K825" s="1" t="str">
        <f>VLOOKUP(Table1[[#This Row],[Customer ID]],Table2[#All],9,FALSE)</f>
        <v>Yes</v>
      </c>
      <c r="L825" t="str">
        <f>VLOOKUP(Table1[[#This Row],[Product ID]],Table3[#All],2,FALSE)</f>
        <v>Lib</v>
      </c>
      <c r="M825" t="str">
        <f>VLOOKUP(Table1[[#This Row],[Product ID]],Table3[#All],3,FALSE)</f>
        <v>L</v>
      </c>
      <c r="N825">
        <f>VLOOKUP(Table1[[#This Row],[Product ID]],Table3[#All],4,FALSE)</f>
        <v>1</v>
      </c>
      <c r="O825">
        <f>VLOOKUP(Table1[[#This Row],[Product ID]],Table3[#All],5,FALSE)</f>
        <v>15.85</v>
      </c>
      <c r="P825">
        <f>Table1[[#This Row],[Quantity]]*Table1[[#This Row],[Unit Price]]</f>
        <v>47.55</v>
      </c>
    </row>
    <row r="826" spans="1:16" x14ac:dyDescent="0.3">
      <c r="A826" t="s">
        <v>5147</v>
      </c>
      <c r="B826" s="3">
        <v>43781</v>
      </c>
      <c r="C826" t="s">
        <v>5148</v>
      </c>
      <c r="D826" t="s">
        <v>6152</v>
      </c>
      <c r="E826">
        <v>5</v>
      </c>
      <c r="F826" t="str">
        <f>VLOOKUP(Table1[[#This Row],[Customer ID]],Table2[#All],2,FALSE)</f>
        <v>Correy Bourner</v>
      </c>
      <c r="G826" t="str">
        <f>VLOOKUP(Table1[[#This Row],[Customer ID]],Table2[#All],3,FALSE)</f>
        <v>cbournermw@chronoengine.com</v>
      </c>
      <c r="H826">
        <f>VLOOKUP(Table1[[#This Row],[Customer ID]],Table2[#All],4,FALSE)</f>
        <v>0</v>
      </c>
      <c r="I826" t="str">
        <f>VLOOKUP(Table1[[#This Row],[Customer ID]],Table2[#All],6,FALSE)</f>
        <v>Charlotte</v>
      </c>
      <c r="J826" s="1" t="str">
        <f>VLOOKUP(Table1[[#This Row],[Customer ID]],Table2[#All],7,FALSE)</f>
        <v>United States</v>
      </c>
      <c r="K826" s="1" t="str">
        <f>VLOOKUP(Table1[[#This Row],[Customer ID]],Table2[#All],9,FALSE)</f>
        <v>Yes</v>
      </c>
      <c r="L826" t="str">
        <f>VLOOKUP(Table1[[#This Row],[Product ID]],Table3[#All],2,FALSE)</f>
        <v>Ara</v>
      </c>
      <c r="M826" t="str">
        <f>VLOOKUP(Table1[[#This Row],[Product ID]],Table3[#All],3,FALSE)</f>
        <v>M</v>
      </c>
      <c r="N826">
        <f>VLOOKUP(Table1[[#This Row],[Product ID]],Table3[#All],4,FALSE)</f>
        <v>0.2</v>
      </c>
      <c r="O826">
        <f>VLOOKUP(Table1[[#This Row],[Product ID]],Table3[#All],5,FALSE)</f>
        <v>3.375</v>
      </c>
      <c r="P826">
        <f>Table1[[#This Row],[Quantity]]*Table1[[#This Row],[Unit Price]]</f>
        <v>16.875</v>
      </c>
    </row>
    <row r="827" spans="1:16" x14ac:dyDescent="0.3">
      <c r="A827" t="s">
        <v>5152</v>
      </c>
      <c r="B827" s="3">
        <v>44603</v>
      </c>
      <c r="C827" t="s">
        <v>5188</v>
      </c>
      <c r="D827" t="s">
        <v>6147</v>
      </c>
      <c r="E827">
        <v>3</v>
      </c>
      <c r="F827" t="str">
        <f>VLOOKUP(Table1[[#This Row],[Customer ID]],Table2[#All],2,FALSE)</f>
        <v>Odelia Skerme</v>
      </c>
      <c r="G827" t="str">
        <f>VLOOKUP(Table1[[#This Row],[Customer ID]],Table2[#All],3,FALSE)</f>
        <v>oskermen3@hatena.ne.jp</v>
      </c>
      <c r="H827" t="str">
        <f>VLOOKUP(Table1[[#This Row],[Customer ID]],Table2[#All],4,FALSE)</f>
        <v>+1 (405) 615-0298</v>
      </c>
      <c r="I827" t="str">
        <f>VLOOKUP(Table1[[#This Row],[Customer ID]],Table2[#All],6,FALSE)</f>
        <v>Oklahoma City</v>
      </c>
      <c r="J827" s="1" t="str">
        <f>VLOOKUP(Table1[[#This Row],[Customer ID]],Table2[#All],7,FALSE)</f>
        <v>United States</v>
      </c>
      <c r="K827" s="1" t="str">
        <f>VLOOKUP(Table1[[#This Row],[Customer ID]],Table2[#All],9,FALSE)</f>
        <v>Yes</v>
      </c>
      <c r="L827" t="str">
        <f>VLOOKUP(Table1[[#This Row],[Product ID]],Table3[#All],2,FALSE)</f>
        <v>Ara</v>
      </c>
      <c r="M827" t="str">
        <f>VLOOKUP(Table1[[#This Row],[Product ID]],Table3[#All],3,FALSE)</f>
        <v>D</v>
      </c>
      <c r="N827">
        <f>VLOOKUP(Table1[[#This Row],[Product ID]],Table3[#All],4,FALSE)</f>
        <v>1</v>
      </c>
      <c r="O827">
        <f>VLOOKUP(Table1[[#This Row],[Product ID]],Table3[#All],5,FALSE)</f>
        <v>9.9499999999999993</v>
      </c>
      <c r="P827">
        <f>Table1[[#This Row],[Quantity]]*Table1[[#This Row],[Unit Price]]</f>
        <v>29.849999999999998</v>
      </c>
    </row>
    <row r="828" spans="1:16" x14ac:dyDescent="0.3">
      <c r="A828" t="s">
        <v>5158</v>
      </c>
      <c r="B828" s="3">
        <v>44283</v>
      </c>
      <c r="C828" t="s">
        <v>5159</v>
      </c>
      <c r="D828" t="s">
        <v>6139</v>
      </c>
      <c r="E828">
        <v>5</v>
      </c>
      <c r="F828" t="str">
        <f>VLOOKUP(Table1[[#This Row],[Customer ID]],Table2[#All],2,FALSE)</f>
        <v>Kandy Heddan</v>
      </c>
      <c r="G828" t="str">
        <f>VLOOKUP(Table1[[#This Row],[Customer ID]],Table2[#All],3,FALSE)</f>
        <v>kheddanmy@icq.com</v>
      </c>
      <c r="H828" t="str">
        <f>VLOOKUP(Table1[[#This Row],[Customer ID]],Table2[#All],4,FALSE)</f>
        <v>+1 (850) 796-6812</v>
      </c>
      <c r="I828" t="str">
        <f>VLOOKUP(Table1[[#This Row],[Customer ID]],Table2[#All],6,FALSE)</f>
        <v>Pensacola</v>
      </c>
      <c r="J828" s="1" t="str">
        <f>VLOOKUP(Table1[[#This Row],[Customer ID]],Table2[#All],7,FALSE)</f>
        <v>United States</v>
      </c>
      <c r="K828" s="1" t="str">
        <f>VLOOKUP(Table1[[#This Row],[Customer ID]],Table2[#All],9,FALSE)</f>
        <v>Yes</v>
      </c>
      <c r="L828" t="str">
        <f>VLOOKUP(Table1[[#This Row],[Product ID]],Table3[#All],2,FALSE)</f>
        <v>Exc</v>
      </c>
      <c r="M828" t="str">
        <f>VLOOKUP(Table1[[#This Row],[Product ID]],Table3[#All],3,FALSE)</f>
        <v>M</v>
      </c>
      <c r="N828">
        <f>VLOOKUP(Table1[[#This Row],[Product ID]],Table3[#All],4,FALSE)</f>
        <v>0.5</v>
      </c>
      <c r="O828">
        <f>VLOOKUP(Table1[[#This Row],[Product ID]],Table3[#All],5,FALSE)</f>
        <v>8.25</v>
      </c>
      <c r="P828">
        <f>Table1[[#This Row],[Quantity]]*Table1[[#This Row],[Unit Price]]</f>
        <v>41.25</v>
      </c>
    </row>
    <row r="829" spans="1:16" x14ac:dyDescent="0.3">
      <c r="A829" t="s">
        <v>5164</v>
      </c>
      <c r="B829" s="3">
        <v>44540</v>
      </c>
      <c r="C829" t="s">
        <v>5165</v>
      </c>
      <c r="D829" t="s">
        <v>6156</v>
      </c>
      <c r="E829">
        <v>5</v>
      </c>
      <c r="F829" t="str">
        <f>VLOOKUP(Table1[[#This Row],[Customer ID]],Table2[#All],2,FALSE)</f>
        <v>Ibby Charters</v>
      </c>
      <c r="G829" t="str">
        <f>VLOOKUP(Table1[[#This Row],[Customer ID]],Table2[#All],3,FALSE)</f>
        <v>ichartersmz@abc.net.au</v>
      </c>
      <c r="H829" t="str">
        <f>VLOOKUP(Table1[[#This Row],[Customer ID]],Table2[#All],4,FALSE)</f>
        <v>+1 (202) 710-9776</v>
      </c>
      <c r="I829" t="str">
        <f>VLOOKUP(Table1[[#This Row],[Customer ID]],Table2[#All],6,FALSE)</f>
        <v>Washington</v>
      </c>
      <c r="J829" s="1" t="str">
        <f>VLOOKUP(Table1[[#This Row],[Customer ID]],Table2[#All],7,FALSE)</f>
        <v>United States</v>
      </c>
      <c r="K829" s="1" t="str">
        <f>VLOOKUP(Table1[[#This Row],[Customer ID]],Table2[#All],9,FALSE)</f>
        <v>No</v>
      </c>
      <c r="L829" t="str">
        <f>VLOOKUP(Table1[[#This Row],[Product ID]],Table3[#All],2,FALSE)</f>
        <v>Exc</v>
      </c>
      <c r="M829" t="str">
        <f>VLOOKUP(Table1[[#This Row],[Product ID]],Table3[#All],3,FALSE)</f>
        <v>M</v>
      </c>
      <c r="N829">
        <f>VLOOKUP(Table1[[#This Row],[Product ID]],Table3[#All],4,FALSE)</f>
        <v>0.2</v>
      </c>
      <c r="O829">
        <f>VLOOKUP(Table1[[#This Row],[Product ID]],Table3[#All],5,FALSE)</f>
        <v>4.125</v>
      </c>
      <c r="P829">
        <f>Table1[[#This Row],[Quantity]]*Table1[[#This Row],[Unit Price]]</f>
        <v>20.625</v>
      </c>
    </row>
    <row r="830" spans="1:16" x14ac:dyDescent="0.3">
      <c r="A830" t="s">
        <v>5170</v>
      </c>
      <c r="B830" s="3">
        <v>44505</v>
      </c>
      <c r="C830" t="s">
        <v>5171</v>
      </c>
      <c r="D830" t="s">
        <v>6168</v>
      </c>
      <c r="E830">
        <v>6</v>
      </c>
      <c r="F830" t="str">
        <f>VLOOKUP(Table1[[#This Row],[Customer ID]],Table2[#All],2,FALSE)</f>
        <v>Adora Roubert</v>
      </c>
      <c r="G830" t="str">
        <f>VLOOKUP(Table1[[#This Row],[Customer ID]],Table2[#All],3,FALSE)</f>
        <v>aroubertn0@tmall.com</v>
      </c>
      <c r="H830" t="str">
        <f>VLOOKUP(Table1[[#This Row],[Customer ID]],Table2[#All],4,FALSE)</f>
        <v>+1 (772) 366-6549</v>
      </c>
      <c r="I830" t="str">
        <f>VLOOKUP(Table1[[#This Row],[Customer ID]],Table2[#All],6,FALSE)</f>
        <v>Port Saint Lucie</v>
      </c>
      <c r="J830" s="1" t="str">
        <f>VLOOKUP(Table1[[#This Row],[Customer ID]],Table2[#All],7,FALSE)</f>
        <v>United States</v>
      </c>
      <c r="K830" s="1" t="str">
        <f>VLOOKUP(Table1[[#This Row],[Customer ID]],Table2[#All],9,FALSE)</f>
        <v>Yes</v>
      </c>
      <c r="L830" t="str">
        <f>VLOOKUP(Table1[[#This Row],[Product ID]],Table3[#All],2,FALSE)</f>
        <v>Ara</v>
      </c>
      <c r="M830" t="str">
        <f>VLOOKUP(Table1[[#This Row],[Product ID]],Table3[#All],3,FALSE)</f>
        <v>D</v>
      </c>
      <c r="N830">
        <f>VLOOKUP(Table1[[#This Row],[Product ID]],Table3[#All],4,FALSE)</f>
        <v>2.5</v>
      </c>
      <c r="O830">
        <f>VLOOKUP(Table1[[#This Row],[Product ID]],Table3[#All],5,FALSE)</f>
        <v>22.884999999999998</v>
      </c>
      <c r="P830">
        <f>Table1[[#This Row],[Quantity]]*Table1[[#This Row],[Unit Price]]</f>
        <v>137.31</v>
      </c>
    </row>
    <row r="831" spans="1:16" x14ac:dyDescent="0.3">
      <c r="A831" t="s">
        <v>5176</v>
      </c>
      <c r="B831" s="3">
        <v>43890</v>
      </c>
      <c r="C831" t="s">
        <v>5177</v>
      </c>
      <c r="D831" t="s">
        <v>6154</v>
      </c>
      <c r="E831">
        <v>1</v>
      </c>
      <c r="F831" t="str">
        <f>VLOOKUP(Table1[[#This Row],[Customer ID]],Table2[#All],2,FALSE)</f>
        <v>Hillel Mairs</v>
      </c>
      <c r="G831" t="str">
        <f>VLOOKUP(Table1[[#This Row],[Customer ID]],Table2[#All],3,FALSE)</f>
        <v>hmairsn1@so-net.ne.jp</v>
      </c>
      <c r="H831" t="str">
        <f>VLOOKUP(Table1[[#This Row],[Customer ID]],Table2[#All],4,FALSE)</f>
        <v>+1 (304) 834-9665</v>
      </c>
      <c r="I831" t="str">
        <f>VLOOKUP(Table1[[#This Row],[Customer ID]],Table2[#All],6,FALSE)</f>
        <v>Huntington</v>
      </c>
      <c r="J831" s="1" t="str">
        <f>VLOOKUP(Table1[[#This Row],[Customer ID]],Table2[#All],7,FALSE)</f>
        <v>United States</v>
      </c>
      <c r="K831" s="1" t="str">
        <f>VLOOKUP(Table1[[#This Row],[Customer ID]],Table2[#All],9,FALSE)</f>
        <v>No</v>
      </c>
      <c r="L831" t="str">
        <f>VLOOKUP(Table1[[#This Row],[Product ID]],Table3[#All],2,FALSE)</f>
        <v>Ara</v>
      </c>
      <c r="M831" t="str">
        <f>VLOOKUP(Table1[[#This Row],[Product ID]],Table3[#All],3,FALSE)</f>
        <v>D</v>
      </c>
      <c r="N831">
        <f>VLOOKUP(Table1[[#This Row],[Product ID]],Table3[#All],4,FALSE)</f>
        <v>0.2</v>
      </c>
      <c r="O831">
        <f>VLOOKUP(Table1[[#This Row],[Product ID]],Table3[#All],5,FALSE)</f>
        <v>2.9849999999999999</v>
      </c>
      <c r="P831">
        <f>Table1[[#This Row],[Quantity]]*Table1[[#This Row],[Unit Price]]</f>
        <v>2.9849999999999999</v>
      </c>
    </row>
    <row r="832" spans="1:16" x14ac:dyDescent="0.3">
      <c r="A832" t="s">
        <v>5182</v>
      </c>
      <c r="B832" s="3">
        <v>44414</v>
      </c>
      <c r="C832" t="s">
        <v>5183</v>
      </c>
      <c r="D832" t="s">
        <v>6141</v>
      </c>
      <c r="E832">
        <v>2</v>
      </c>
      <c r="F832" t="str">
        <f>VLOOKUP(Table1[[#This Row],[Customer ID]],Table2[#All],2,FALSE)</f>
        <v>Helaina Rainforth</v>
      </c>
      <c r="G832" t="str">
        <f>VLOOKUP(Table1[[#This Row],[Customer ID]],Table2[#All],3,FALSE)</f>
        <v>hrainforthn2@blog.com</v>
      </c>
      <c r="H832" t="str">
        <f>VLOOKUP(Table1[[#This Row],[Customer ID]],Table2[#All],4,FALSE)</f>
        <v>+1 (215) 607-9440</v>
      </c>
      <c r="I832" t="str">
        <f>VLOOKUP(Table1[[#This Row],[Customer ID]],Table2[#All],6,FALSE)</f>
        <v>Philadelphia</v>
      </c>
      <c r="J832" s="1" t="str">
        <f>VLOOKUP(Table1[[#This Row],[Customer ID]],Table2[#All],7,FALSE)</f>
        <v>United States</v>
      </c>
      <c r="K832" s="1" t="str">
        <f>VLOOKUP(Table1[[#This Row],[Customer ID]],Table2[#All],9,FALSE)</f>
        <v>No</v>
      </c>
      <c r="L832" t="str">
        <f>VLOOKUP(Table1[[#This Row],[Product ID]],Table3[#All],2,FALSE)</f>
        <v>Exc</v>
      </c>
      <c r="M832" t="str">
        <f>VLOOKUP(Table1[[#This Row],[Product ID]],Table3[#All],3,FALSE)</f>
        <v>M</v>
      </c>
      <c r="N832">
        <f>VLOOKUP(Table1[[#This Row],[Product ID]],Table3[#All],4,FALSE)</f>
        <v>1</v>
      </c>
      <c r="O832">
        <f>VLOOKUP(Table1[[#This Row],[Product ID]],Table3[#All],5,FALSE)</f>
        <v>13.75</v>
      </c>
      <c r="P832">
        <f>Table1[[#This Row],[Quantity]]*Table1[[#This Row],[Unit Price]]</f>
        <v>27.5</v>
      </c>
    </row>
    <row r="833" spans="1:16" x14ac:dyDescent="0.3">
      <c r="A833" t="s">
        <v>5182</v>
      </c>
      <c r="B833" s="3">
        <v>44414</v>
      </c>
      <c r="C833" t="s">
        <v>5183</v>
      </c>
      <c r="D833" t="s">
        <v>6154</v>
      </c>
      <c r="E833">
        <v>2</v>
      </c>
      <c r="F833" t="str">
        <f>VLOOKUP(Table1[[#This Row],[Customer ID]],Table2[#All],2,FALSE)</f>
        <v>Helaina Rainforth</v>
      </c>
      <c r="G833" t="str">
        <f>VLOOKUP(Table1[[#This Row],[Customer ID]],Table2[#All],3,FALSE)</f>
        <v>hrainforthn2@blog.com</v>
      </c>
      <c r="H833" t="str">
        <f>VLOOKUP(Table1[[#This Row],[Customer ID]],Table2[#All],4,FALSE)</f>
        <v>+1 (215) 607-9440</v>
      </c>
      <c r="I833" t="str">
        <f>VLOOKUP(Table1[[#This Row],[Customer ID]],Table2[#All],6,FALSE)</f>
        <v>Philadelphia</v>
      </c>
      <c r="J833" s="1" t="str">
        <f>VLOOKUP(Table1[[#This Row],[Customer ID]],Table2[#All],7,FALSE)</f>
        <v>United States</v>
      </c>
      <c r="K833" s="1" t="str">
        <f>VLOOKUP(Table1[[#This Row],[Customer ID]],Table2[#All],9,FALSE)</f>
        <v>No</v>
      </c>
      <c r="L833" t="str">
        <f>VLOOKUP(Table1[[#This Row],[Product ID]],Table3[#All],2,FALSE)</f>
        <v>Ara</v>
      </c>
      <c r="M833" t="str">
        <f>VLOOKUP(Table1[[#This Row],[Product ID]],Table3[#All],3,FALSE)</f>
        <v>D</v>
      </c>
      <c r="N833">
        <f>VLOOKUP(Table1[[#This Row],[Product ID]],Table3[#All],4,FALSE)</f>
        <v>0.2</v>
      </c>
      <c r="O833">
        <f>VLOOKUP(Table1[[#This Row],[Product ID]],Table3[#All],5,FALSE)</f>
        <v>2.9849999999999999</v>
      </c>
      <c r="P833">
        <f>Table1[[#This Row],[Quantity]]*Table1[[#This Row],[Unit Price]]</f>
        <v>5.97</v>
      </c>
    </row>
    <row r="834" spans="1:16" x14ac:dyDescent="0.3">
      <c r="A834" t="s">
        <v>5193</v>
      </c>
      <c r="B834" s="3">
        <v>44274</v>
      </c>
      <c r="C834" t="s">
        <v>5194</v>
      </c>
      <c r="D834" t="s">
        <v>6138</v>
      </c>
      <c r="E834">
        <v>6</v>
      </c>
      <c r="F834" t="str">
        <f>VLOOKUP(Table1[[#This Row],[Customer ID]],Table2[#All],2,FALSE)</f>
        <v>Isac Jesper</v>
      </c>
      <c r="G834" t="str">
        <f>VLOOKUP(Table1[[#This Row],[Customer ID]],Table2[#All],3,FALSE)</f>
        <v>ijespern4@theglobeandmail.com</v>
      </c>
      <c r="H834" t="str">
        <f>VLOOKUP(Table1[[#This Row],[Customer ID]],Table2[#All],4,FALSE)</f>
        <v>+1 (239) 918-0943</v>
      </c>
      <c r="I834" t="str">
        <f>VLOOKUP(Table1[[#This Row],[Customer ID]],Table2[#All],6,FALSE)</f>
        <v>Naples</v>
      </c>
      <c r="J834" s="1" t="str">
        <f>VLOOKUP(Table1[[#This Row],[Customer ID]],Table2[#All],7,FALSE)</f>
        <v>United States</v>
      </c>
      <c r="K834" s="1" t="str">
        <f>VLOOKUP(Table1[[#This Row],[Customer ID]],Table2[#All],9,FALSE)</f>
        <v>No</v>
      </c>
      <c r="L834" t="str">
        <f>VLOOKUP(Table1[[#This Row],[Product ID]],Table3[#All],2,FALSE)</f>
        <v>Rob</v>
      </c>
      <c r="M834" t="str">
        <f>VLOOKUP(Table1[[#This Row],[Product ID]],Table3[#All],3,FALSE)</f>
        <v>M</v>
      </c>
      <c r="N834">
        <f>VLOOKUP(Table1[[#This Row],[Product ID]],Table3[#All],4,FALSE)</f>
        <v>1</v>
      </c>
      <c r="O834">
        <f>VLOOKUP(Table1[[#This Row],[Product ID]],Table3[#All],5,FALSE)</f>
        <v>9.9499999999999993</v>
      </c>
      <c r="P834">
        <f>Table1[[#This Row],[Quantity]]*Table1[[#This Row],[Unit Price]]</f>
        <v>59.699999999999996</v>
      </c>
    </row>
    <row r="835" spans="1:16" x14ac:dyDescent="0.3">
      <c r="A835" t="s">
        <v>5199</v>
      </c>
      <c r="B835" s="3">
        <v>44302</v>
      </c>
      <c r="C835" t="s">
        <v>5200</v>
      </c>
      <c r="D835" t="s">
        <v>6149</v>
      </c>
      <c r="E835">
        <v>4</v>
      </c>
      <c r="F835" t="str">
        <f>VLOOKUP(Table1[[#This Row],[Customer ID]],Table2[#All],2,FALSE)</f>
        <v>Lenette Dwerryhouse</v>
      </c>
      <c r="G835" t="str">
        <f>VLOOKUP(Table1[[#This Row],[Customer ID]],Table2[#All],3,FALSE)</f>
        <v>ldwerryhousen5@gravatar.com</v>
      </c>
      <c r="H835" t="str">
        <f>VLOOKUP(Table1[[#This Row],[Customer ID]],Table2[#All],4,FALSE)</f>
        <v>+1 (682) 812-1698</v>
      </c>
      <c r="I835" t="str">
        <f>VLOOKUP(Table1[[#This Row],[Customer ID]],Table2[#All],6,FALSE)</f>
        <v>Fort Worth</v>
      </c>
      <c r="J835" s="1" t="str">
        <f>VLOOKUP(Table1[[#This Row],[Customer ID]],Table2[#All],7,FALSE)</f>
        <v>United States</v>
      </c>
      <c r="K835" s="1" t="str">
        <f>VLOOKUP(Table1[[#This Row],[Customer ID]],Table2[#All],9,FALSE)</f>
        <v>Yes</v>
      </c>
      <c r="L835" t="str">
        <f>VLOOKUP(Table1[[#This Row],[Product ID]],Table3[#All],2,FALSE)</f>
        <v>Rob</v>
      </c>
      <c r="M835" t="str">
        <f>VLOOKUP(Table1[[#This Row],[Product ID]],Table3[#All],3,FALSE)</f>
        <v>D</v>
      </c>
      <c r="N835">
        <f>VLOOKUP(Table1[[#This Row],[Product ID]],Table3[#All],4,FALSE)</f>
        <v>2.5</v>
      </c>
      <c r="O835">
        <f>VLOOKUP(Table1[[#This Row],[Product ID]],Table3[#All],5,FALSE)</f>
        <v>20.584999999999997</v>
      </c>
      <c r="P835">
        <f>Table1[[#This Row],[Quantity]]*Table1[[#This Row],[Unit Price]]</f>
        <v>82.339999999999989</v>
      </c>
    </row>
    <row r="836" spans="1:16" x14ac:dyDescent="0.3">
      <c r="A836" t="s">
        <v>5205</v>
      </c>
      <c r="B836" s="3">
        <v>44141</v>
      </c>
      <c r="C836" t="s">
        <v>5206</v>
      </c>
      <c r="D836" t="s">
        <v>6168</v>
      </c>
      <c r="E836">
        <v>1</v>
      </c>
      <c r="F836" t="str">
        <f>VLOOKUP(Table1[[#This Row],[Customer ID]],Table2[#All],2,FALSE)</f>
        <v>Nadeen Broomer</v>
      </c>
      <c r="G836" t="str">
        <f>VLOOKUP(Table1[[#This Row],[Customer ID]],Table2[#All],3,FALSE)</f>
        <v>nbroomern6@examiner.com</v>
      </c>
      <c r="H836" t="str">
        <f>VLOOKUP(Table1[[#This Row],[Customer ID]],Table2[#All],4,FALSE)</f>
        <v>+1 (402) 219-2018</v>
      </c>
      <c r="I836" t="str">
        <f>VLOOKUP(Table1[[#This Row],[Customer ID]],Table2[#All],6,FALSE)</f>
        <v>Omaha</v>
      </c>
      <c r="J836" s="1" t="str">
        <f>VLOOKUP(Table1[[#This Row],[Customer ID]],Table2[#All],7,FALSE)</f>
        <v>United States</v>
      </c>
      <c r="K836" s="1" t="str">
        <f>VLOOKUP(Table1[[#This Row],[Customer ID]],Table2[#All],9,FALSE)</f>
        <v>No</v>
      </c>
      <c r="L836" t="str">
        <f>VLOOKUP(Table1[[#This Row],[Product ID]],Table3[#All],2,FALSE)</f>
        <v>Ara</v>
      </c>
      <c r="M836" t="str">
        <f>VLOOKUP(Table1[[#This Row],[Product ID]],Table3[#All],3,FALSE)</f>
        <v>D</v>
      </c>
      <c r="N836">
        <f>VLOOKUP(Table1[[#This Row],[Product ID]],Table3[#All],4,FALSE)</f>
        <v>2.5</v>
      </c>
      <c r="O836">
        <f>VLOOKUP(Table1[[#This Row],[Product ID]],Table3[#All],5,FALSE)</f>
        <v>22.884999999999998</v>
      </c>
      <c r="P836">
        <f>Table1[[#This Row],[Quantity]]*Table1[[#This Row],[Unit Price]]</f>
        <v>22.884999999999998</v>
      </c>
    </row>
    <row r="837" spans="1:16" x14ac:dyDescent="0.3">
      <c r="A837" t="s">
        <v>5211</v>
      </c>
      <c r="B837" s="3">
        <v>44270</v>
      </c>
      <c r="C837" t="s">
        <v>5212</v>
      </c>
      <c r="D837" t="s">
        <v>6176</v>
      </c>
      <c r="E837">
        <v>1</v>
      </c>
      <c r="F837" t="str">
        <f>VLOOKUP(Table1[[#This Row],[Customer ID]],Table2[#All],2,FALSE)</f>
        <v>Konstantine Thoumasson</v>
      </c>
      <c r="G837" t="str">
        <f>VLOOKUP(Table1[[#This Row],[Customer ID]],Table2[#All],3,FALSE)</f>
        <v>kthoumassonn7@bloglovin.com</v>
      </c>
      <c r="H837">
        <f>VLOOKUP(Table1[[#This Row],[Customer ID]],Table2[#All],4,FALSE)</f>
        <v>0</v>
      </c>
      <c r="I837" t="str">
        <f>VLOOKUP(Table1[[#This Row],[Customer ID]],Table2[#All],6,FALSE)</f>
        <v>Tucson</v>
      </c>
      <c r="J837" s="1" t="str">
        <f>VLOOKUP(Table1[[#This Row],[Customer ID]],Table2[#All],7,FALSE)</f>
        <v>United States</v>
      </c>
      <c r="K837" s="1" t="str">
        <f>VLOOKUP(Table1[[#This Row],[Customer ID]],Table2[#All],9,FALSE)</f>
        <v>Yes</v>
      </c>
      <c r="L837" t="str">
        <f>VLOOKUP(Table1[[#This Row],[Product ID]],Table3[#All],2,FALSE)</f>
        <v>Exc</v>
      </c>
      <c r="M837" t="str">
        <f>VLOOKUP(Table1[[#This Row],[Product ID]],Table3[#All],3,FALSE)</f>
        <v>L</v>
      </c>
      <c r="N837">
        <f>VLOOKUP(Table1[[#This Row],[Product ID]],Table3[#All],4,FALSE)</f>
        <v>0.5</v>
      </c>
      <c r="O837">
        <f>VLOOKUP(Table1[[#This Row],[Product ID]],Table3[#All],5,FALSE)</f>
        <v>8.91</v>
      </c>
      <c r="P837">
        <f>Table1[[#This Row],[Quantity]]*Table1[[#This Row],[Unit Price]]</f>
        <v>8.91</v>
      </c>
    </row>
    <row r="838" spans="1:16" x14ac:dyDescent="0.3">
      <c r="A838" t="s">
        <v>5216</v>
      </c>
      <c r="B838" s="3">
        <v>44486</v>
      </c>
      <c r="C838" t="s">
        <v>5217</v>
      </c>
      <c r="D838" t="s">
        <v>6154</v>
      </c>
      <c r="E838">
        <v>4</v>
      </c>
      <c r="F838" t="str">
        <f>VLOOKUP(Table1[[#This Row],[Customer ID]],Table2[#All],2,FALSE)</f>
        <v>Frans Habbergham</v>
      </c>
      <c r="G838" t="str">
        <f>VLOOKUP(Table1[[#This Row],[Customer ID]],Table2[#All],3,FALSE)</f>
        <v>fhabberghamn8@discovery.com</v>
      </c>
      <c r="H838" t="str">
        <f>VLOOKUP(Table1[[#This Row],[Customer ID]],Table2[#All],4,FALSE)</f>
        <v>+1 (775) 814-9362</v>
      </c>
      <c r="I838" t="str">
        <f>VLOOKUP(Table1[[#This Row],[Customer ID]],Table2[#All],6,FALSE)</f>
        <v>Sparks</v>
      </c>
      <c r="J838" s="1" t="str">
        <f>VLOOKUP(Table1[[#This Row],[Customer ID]],Table2[#All],7,FALSE)</f>
        <v>United States</v>
      </c>
      <c r="K838" s="1" t="str">
        <f>VLOOKUP(Table1[[#This Row],[Customer ID]],Table2[#All],9,FALSE)</f>
        <v>No</v>
      </c>
      <c r="L838" t="str">
        <f>VLOOKUP(Table1[[#This Row],[Product ID]],Table3[#All],2,FALSE)</f>
        <v>Ara</v>
      </c>
      <c r="M838" t="str">
        <f>VLOOKUP(Table1[[#This Row],[Product ID]],Table3[#All],3,FALSE)</f>
        <v>D</v>
      </c>
      <c r="N838">
        <f>VLOOKUP(Table1[[#This Row],[Product ID]],Table3[#All],4,FALSE)</f>
        <v>0.2</v>
      </c>
      <c r="O838">
        <f>VLOOKUP(Table1[[#This Row],[Product ID]],Table3[#All],5,FALSE)</f>
        <v>2.9849999999999999</v>
      </c>
      <c r="P838">
        <f>Table1[[#This Row],[Quantity]]*Table1[[#This Row],[Unit Price]]</f>
        <v>11.94</v>
      </c>
    </row>
    <row r="839" spans="1:16" x14ac:dyDescent="0.3">
      <c r="A839" t="s">
        <v>5222</v>
      </c>
      <c r="B839" s="3">
        <v>43715</v>
      </c>
      <c r="C839" t="s">
        <v>5113</v>
      </c>
      <c r="D839" t="s">
        <v>6181</v>
      </c>
      <c r="E839">
        <v>3</v>
      </c>
      <c r="F839" t="str">
        <f>VLOOKUP(Table1[[#This Row],[Customer ID]],Table2[#All],2,FALSE)</f>
        <v>Allis Wilmore</v>
      </c>
      <c r="G839">
        <f>VLOOKUP(Table1[[#This Row],[Customer ID]],Table2[#All],3,FALSE)</f>
        <v>0</v>
      </c>
      <c r="H839" t="str">
        <f>VLOOKUP(Table1[[#This Row],[Customer ID]],Table2[#All],4,FALSE)</f>
        <v>+1 (713) 984-5207</v>
      </c>
      <c r="I839" t="str">
        <f>VLOOKUP(Table1[[#This Row],[Customer ID]],Table2[#All],6,FALSE)</f>
        <v>Houston</v>
      </c>
      <c r="J839" s="1" t="str">
        <f>VLOOKUP(Table1[[#This Row],[Customer ID]],Table2[#All],7,FALSE)</f>
        <v>United States</v>
      </c>
      <c r="K839" s="1" t="str">
        <f>VLOOKUP(Table1[[#This Row],[Customer ID]],Table2[#All],9,FALSE)</f>
        <v>No</v>
      </c>
      <c r="L839" t="str">
        <f>VLOOKUP(Table1[[#This Row],[Product ID]],Table3[#All],2,FALSE)</f>
        <v>Lib</v>
      </c>
      <c r="M839" t="str">
        <f>VLOOKUP(Table1[[#This Row],[Product ID]],Table3[#All],3,FALSE)</f>
        <v>M</v>
      </c>
      <c r="N839">
        <f>VLOOKUP(Table1[[#This Row],[Product ID]],Table3[#All],4,FALSE)</f>
        <v>2.5</v>
      </c>
      <c r="O839">
        <f>VLOOKUP(Table1[[#This Row],[Product ID]],Table3[#All],5,FALSE)</f>
        <v>33.464999999999996</v>
      </c>
      <c r="P839">
        <f>Table1[[#This Row],[Quantity]]*Table1[[#This Row],[Unit Price]]</f>
        <v>100.39499999999998</v>
      </c>
    </row>
    <row r="840" spans="1:16" x14ac:dyDescent="0.3">
      <c r="A840" t="s">
        <v>5228</v>
      </c>
      <c r="B840" s="3">
        <v>44755</v>
      </c>
      <c r="C840" t="s">
        <v>5229</v>
      </c>
      <c r="D840" t="s">
        <v>6168</v>
      </c>
      <c r="E840">
        <v>5</v>
      </c>
      <c r="F840" t="str">
        <f>VLOOKUP(Table1[[#This Row],[Customer ID]],Table2[#All],2,FALSE)</f>
        <v>Romain Avrashin</v>
      </c>
      <c r="G840" t="str">
        <f>VLOOKUP(Table1[[#This Row],[Customer ID]],Table2[#All],3,FALSE)</f>
        <v>ravrashinna@tamu.edu</v>
      </c>
      <c r="H840" t="str">
        <f>VLOOKUP(Table1[[#This Row],[Customer ID]],Table2[#All],4,FALSE)</f>
        <v>+1 (202) 973-9890</v>
      </c>
      <c r="I840" t="str">
        <f>VLOOKUP(Table1[[#This Row],[Customer ID]],Table2[#All],6,FALSE)</f>
        <v>Washington</v>
      </c>
      <c r="J840" s="1" t="str">
        <f>VLOOKUP(Table1[[#This Row],[Customer ID]],Table2[#All],7,FALSE)</f>
        <v>United States</v>
      </c>
      <c r="K840" s="1" t="str">
        <f>VLOOKUP(Table1[[#This Row],[Customer ID]],Table2[#All],9,FALSE)</f>
        <v>No</v>
      </c>
      <c r="L840" t="str">
        <f>VLOOKUP(Table1[[#This Row],[Product ID]],Table3[#All],2,FALSE)</f>
        <v>Ara</v>
      </c>
      <c r="M840" t="str">
        <f>VLOOKUP(Table1[[#This Row],[Product ID]],Table3[#All],3,FALSE)</f>
        <v>D</v>
      </c>
      <c r="N840">
        <f>VLOOKUP(Table1[[#This Row],[Product ID]],Table3[#All],4,FALSE)</f>
        <v>2.5</v>
      </c>
      <c r="O840">
        <f>VLOOKUP(Table1[[#This Row],[Product ID]],Table3[#All],5,FALSE)</f>
        <v>22.884999999999998</v>
      </c>
      <c r="P840">
        <f>Table1[[#This Row],[Quantity]]*Table1[[#This Row],[Unit Price]]</f>
        <v>114.42499999999998</v>
      </c>
    </row>
    <row r="841" spans="1:16" x14ac:dyDescent="0.3">
      <c r="A841" t="s">
        <v>5234</v>
      </c>
      <c r="B841" s="3">
        <v>44521</v>
      </c>
      <c r="C841" t="s">
        <v>5235</v>
      </c>
      <c r="D841" t="s">
        <v>6139</v>
      </c>
      <c r="E841">
        <v>5</v>
      </c>
      <c r="F841" t="str">
        <f>VLOOKUP(Table1[[#This Row],[Customer ID]],Table2[#All],2,FALSE)</f>
        <v>Miran Doidge</v>
      </c>
      <c r="G841" t="str">
        <f>VLOOKUP(Table1[[#This Row],[Customer ID]],Table2[#All],3,FALSE)</f>
        <v>mdoidgenb@etsy.com</v>
      </c>
      <c r="H841" t="str">
        <f>VLOOKUP(Table1[[#This Row],[Customer ID]],Table2[#All],4,FALSE)</f>
        <v>+1 (831) 955-4716</v>
      </c>
      <c r="I841" t="str">
        <f>VLOOKUP(Table1[[#This Row],[Customer ID]],Table2[#All],6,FALSE)</f>
        <v>Salinas</v>
      </c>
      <c r="J841" s="1" t="str">
        <f>VLOOKUP(Table1[[#This Row],[Customer ID]],Table2[#All],7,FALSE)</f>
        <v>United States</v>
      </c>
      <c r="K841" s="1" t="str">
        <f>VLOOKUP(Table1[[#This Row],[Customer ID]],Table2[#All],9,FALSE)</f>
        <v>No</v>
      </c>
      <c r="L841" t="str">
        <f>VLOOKUP(Table1[[#This Row],[Product ID]],Table3[#All],2,FALSE)</f>
        <v>Exc</v>
      </c>
      <c r="M841" t="str">
        <f>VLOOKUP(Table1[[#This Row],[Product ID]],Table3[#All],3,FALSE)</f>
        <v>M</v>
      </c>
      <c r="N841">
        <f>VLOOKUP(Table1[[#This Row],[Product ID]],Table3[#All],4,FALSE)</f>
        <v>0.5</v>
      </c>
      <c r="O841">
        <f>VLOOKUP(Table1[[#This Row],[Product ID]],Table3[#All],5,FALSE)</f>
        <v>8.25</v>
      </c>
      <c r="P841">
        <f>Table1[[#This Row],[Quantity]]*Table1[[#This Row],[Unit Price]]</f>
        <v>41.25</v>
      </c>
    </row>
    <row r="842" spans="1:16" x14ac:dyDescent="0.3">
      <c r="A842" t="s">
        <v>5240</v>
      </c>
      <c r="B842" s="3">
        <v>44574</v>
      </c>
      <c r="C842" t="s">
        <v>5241</v>
      </c>
      <c r="D842" t="s">
        <v>6173</v>
      </c>
      <c r="E842">
        <v>4</v>
      </c>
      <c r="F842" t="str">
        <f>VLOOKUP(Table1[[#This Row],[Customer ID]],Table2[#All],2,FALSE)</f>
        <v>Janeva Edinboro</v>
      </c>
      <c r="G842" t="str">
        <f>VLOOKUP(Table1[[#This Row],[Customer ID]],Table2[#All],3,FALSE)</f>
        <v>jedinboronc@reverbnation.com</v>
      </c>
      <c r="H842" t="str">
        <f>VLOOKUP(Table1[[#This Row],[Customer ID]],Table2[#All],4,FALSE)</f>
        <v>+1 (754) 219-4187</v>
      </c>
      <c r="I842" t="str">
        <f>VLOOKUP(Table1[[#This Row],[Customer ID]],Table2[#All],6,FALSE)</f>
        <v>Fort Lauderdale</v>
      </c>
      <c r="J842" s="1" t="str">
        <f>VLOOKUP(Table1[[#This Row],[Customer ID]],Table2[#All],7,FALSE)</f>
        <v>United States</v>
      </c>
      <c r="K842" s="1" t="str">
        <f>VLOOKUP(Table1[[#This Row],[Customer ID]],Table2[#All],9,FALSE)</f>
        <v>Yes</v>
      </c>
      <c r="L842" t="str">
        <f>VLOOKUP(Table1[[#This Row],[Product ID]],Table3[#All],2,FALSE)</f>
        <v>Rob</v>
      </c>
      <c r="M842" t="str">
        <f>VLOOKUP(Table1[[#This Row],[Product ID]],Table3[#All],3,FALSE)</f>
        <v>L</v>
      </c>
      <c r="N842">
        <f>VLOOKUP(Table1[[#This Row],[Product ID]],Table3[#All],4,FALSE)</f>
        <v>0.5</v>
      </c>
      <c r="O842">
        <f>VLOOKUP(Table1[[#This Row],[Product ID]],Table3[#All],5,FALSE)</f>
        <v>7.169999999999999</v>
      </c>
      <c r="P842">
        <f>Table1[[#This Row],[Quantity]]*Table1[[#This Row],[Unit Price]]</f>
        <v>28.679999999999996</v>
      </c>
    </row>
    <row r="843" spans="1:16" x14ac:dyDescent="0.3">
      <c r="A843" t="s">
        <v>5246</v>
      </c>
      <c r="B843" s="3">
        <v>44755</v>
      </c>
      <c r="C843" t="s">
        <v>5247</v>
      </c>
      <c r="D843" t="s">
        <v>6159</v>
      </c>
      <c r="E843">
        <v>1</v>
      </c>
      <c r="F843" t="str">
        <f>VLOOKUP(Table1[[#This Row],[Customer ID]],Table2[#All],2,FALSE)</f>
        <v>Trumaine Tewelson</v>
      </c>
      <c r="G843" t="str">
        <f>VLOOKUP(Table1[[#This Row],[Customer ID]],Table2[#All],3,FALSE)</f>
        <v>ttewelsonnd@cdbaby.com</v>
      </c>
      <c r="H843">
        <f>VLOOKUP(Table1[[#This Row],[Customer ID]],Table2[#All],4,FALSE)</f>
        <v>0</v>
      </c>
      <c r="I843" t="str">
        <f>VLOOKUP(Table1[[#This Row],[Customer ID]],Table2[#All],6,FALSE)</f>
        <v>El Paso</v>
      </c>
      <c r="J843" s="1" t="str">
        <f>VLOOKUP(Table1[[#This Row],[Customer ID]],Table2[#All],7,FALSE)</f>
        <v>United States</v>
      </c>
      <c r="K843" s="1" t="str">
        <f>VLOOKUP(Table1[[#This Row],[Customer ID]],Table2[#All],9,FALSE)</f>
        <v>No</v>
      </c>
      <c r="L843" t="str">
        <f>VLOOKUP(Table1[[#This Row],[Product ID]],Table3[#All],2,FALSE)</f>
        <v>Lib</v>
      </c>
      <c r="M843" t="str">
        <f>VLOOKUP(Table1[[#This Row],[Product ID]],Table3[#All],3,FALSE)</f>
        <v>M</v>
      </c>
      <c r="N843">
        <f>VLOOKUP(Table1[[#This Row],[Product ID]],Table3[#All],4,FALSE)</f>
        <v>0.2</v>
      </c>
      <c r="O843">
        <f>VLOOKUP(Table1[[#This Row],[Product ID]],Table3[#All],5,FALSE)</f>
        <v>4.3650000000000002</v>
      </c>
      <c r="P843">
        <f>Table1[[#This Row],[Quantity]]*Table1[[#This Row],[Unit Price]]</f>
        <v>4.3650000000000002</v>
      </c>
    </row>
    <row r="844" spans="1:16" x14ac:dyDescent="0.3">
      <c r="A844" t="s">
        <v>5251</v>
      </c>
      <c r="B844" s="3">
        <v>44502</v>
      </c>
      <c r="C844" t="s">
        <v>5188</v>
      </c>
      <c r="D844" t="s">
        <v>6156</v>
      </c>
      <c r="E844">
        <v>2</v>
      </c>
      <c r="F844" t="str">
        <f>VLOOKUP(Table1[[#This Row],[Customer ID]],Table2[#All],2,FALSE)</f>
        <v>Odelia Skerme</v>
      </c>
      <c r="G844" t="str">
        <f>VLOOKUP(Table1[[#This Row],[Customer ID]],Table2[#All],3,FALSE)</f>
        <v>oskermen3@hatena.ne.jp</v>
      </c>
      <c r="H844" t="str">
        <f>VLOOKUP(Table1[[#This Row],[Customer ID]],Table2[#All],4,FALSE)</f>
        <v>+1 (405) 615-0298</v>
      </c>
      <c r="I844" t="str">
        <f>VLOOKUP(Table1[[#This Row],[Customer ID]],Table2[#All],6,FALSE)</f>
        <v>Oklahoma City</v>
      </c>
      <c r="J844" s="1" t="str">
        <f>VLOOKUP(Table1[[#This Row],[Customer ID]],Table2[#All],7,FALSE)</f>
        <v>United States</v>
      </c>
      <c r="K844" s="1" t="str">
        <f>VLOOKUP(Table1[[#This Row],[Customer ID]],Table2[#All],9,FALSE)</f>
        <v>Yes</v>
      </c>
      <c r="L844" t="str">
        <f>VLOOKUP(Table1[[#This Row],[Product ID]],Table3[#All],2,FALSE)</f>
        <v>Exc</v>
      </c>
      <c r="M844" t="str">
        <f>VLOOKUP(Table1[[#This Row],[Product ID]],Table3[#All],3,FALSE)</f>
        <v>M</v>
      </c>
      <c r="N844">
        <f>VLOOKUP(Table1[[#This Row],[Product ID]],Table3[#All],4,FALSE)</f>
        <v>0.2</v>
      </c>
      <c r="O844">
        <f>VLOOKUP(Table1[[#This Row],[Product ID]],Table3[#All],5,FALSE)</f>
        <v>4.125</v>
      </c>
      <c r="P844">
        <f>Table1[[#This Row],[Quantity]]*Table1[[#This Row],[Unit Price]]</f>
        <v>8.25</v>
      </c>
    </row>
    <row r="845" spans="1:16" x14ac:dyDescent="0.3">
      <c r="A845" t="s">
        <v>5256</v>
      </c>
      <c r="B845" s="3">
        <v>44387</v>
      </c>
      <c r="C845" t="s">
        <v>5257</v>
      </c>
      <c r="D845" t="s">
        <v>6156</v>
      </c>
      <c r="E845">
        <v>2</v>
      </c>
      <c r="F845" t="str">
        <f>VLOOKUP(Table1[[#This Row],[Customer ID]],Table2[#All],2,FALSE)</f>
        <v>De Drewitt</v>
      </c>
      <c r="G845" t="str">
        <f>VLOOKUP(Table1[[#This Row],[Customer ID]],Table2[#All],3,FALSE)</f>
        <v>ddrewittnf@mapquest.com</v>
      </c>
      <c r="H845" t="str">
        <f>VLOOKUP(Table1[[#This Row],[Customer ID]],Table2[#All],4,FALSE)</f>
        <v>+1 (571) 504-1175</v>
      </c>
      <c r="I845" t="str">
        <f>VLOOKUP(Table1[[#This Row],[Customer ID]],Table2[#All],6,FALSE)</f>
        <v>Alexandria</v>
      </c>
      <c r="J845" s="1" t="str">
        <f>VLOOKUP(Table1[[#This Row],[Customer ID]],Table2[#All],7,FALSE)</f>
        <v>United States</v>
      </c>
      <c r="K845" s="1" t="str">
        <f>VLOOKUP(Table1[[#This Row],[Customer ID]],Table2[#All],9,FALSE)</f>
        <v>Yes</v>
      </c>
      <c r="L845" t="str">
        <f>VLOOKUP(Table1[[#This Row],[Product ID]],Table3[#All],2,FALSE)</f>
        <v>Exc</v>
      </c>
      <c r="M845" t="str">
        <f>VLOOKUP(Table1[[#This Row],[Product ID]],Table3[#All],3,FALSE)</f>
        <v>M</v>
      </c>
      <c r="N845">
        <f>VLOOKUP(Table1[[#This Row],[Product ID]],Table3[#All],4,FALSE)</f>
        <v>0.2</v>
      </c>
      <c r="O845">
        <f>VLOOKUP(Table1[[#This Row],[Product ID]],Table3[#All],5,FALSE)</f>
        <v>4.125</v>
      </c>
      <c r="P845">
        <f>Table1[[#This Row],[Quantity]]*Table1[[#This Row],[Unit Price]]</f>
        <v>8.25</v>
      </c>
    </row>
    <row r="846" spans="1:16" x14ac:dyDescent="0.3">
      <c r="A846" t="s">
        <v>5262</v>
      </c>
      <c r="B846" s="3">
        <v>44476</v>
      </c>
      <c r="C846" t="s">
        <v>5263</v>
      </c>
      <c r="D846" t="s">
        <v>6158</v>
      </c>
      <c r="E846">
        <v>6</v>
      </c>
      <c r="F846" t="str">
        <f>VLOOKUP(Table1[[#This Row],[Customer ID]],Table2[#All],2,FALSE)</f>
        <v>Adelheid Gladhill</v>
      </c>
      <c r="G846" t="str">
        <f>VLOOKUP(Table1[[#This Row],[Customer ID]],Table2[#All],3,FALSE)</f>
        <v>agladhillng@stanford.edu</v>
      </c>
      <c r="H846" t="str">
        <f>VLOOKUP(Table1[[#This Row],[Customer ID]],Table2[#All],4,FALSE)</f>
        <v>+1 (410) 991-5601</v>
      </c>
      <c r="I846" t="str">
        <f>VLOOKUP(Table1[[#This Row],[Customer ID]],Table2[#All],6,FALSE)</f>
        <v>Baltimore</v>
      </c>
      <c r="J846" s="1" t="str">
        <f>VLOOKUP(Table1[[#This Row],[Customer ID]],Table2[#All],7,FALSE)</f>
        <v>United States</v>
      </c>
      <c r="K846" s="1" t="str">
        <f>VLOOKUP(Table1[[#This Row],[Customer ID]],Table2[#All],9,FALSE)</f>
        <v>Yes</v>
      </c>
      <c r="L846" t="str">
        <f>VLOOKUP(Table1[[#This Row],[Product ID]],Table3[#All],2,FALSE)</f>
        <v>Ara</v>
      </c>
      <c r="M846" t="str">
        <f>VLOOKUP(Table1[[#This Row],[Product ID]],Table3[#All],3,FALSE)</f>
        <v>D</v>
      </c>
      <c r="N846">
        <f>VLOOKUP(Table1[[#This Row],[Product ID]],Table3[#All],4,FALSE)</f>
        <v>0.5</v>
      </c>
      <c r="O846">
        <f>VLOOKUP(Table1[[#This Row],[Product ID]],Table3[#All],5,FALSE)</f>
        <v>5.97</v>
      </c>
      <c r="P846">
        <f>Table1[[#This Row],[Quantity]]*Table1[[#This Row],[Unit Price]]</f>
        <v>35.82</v>
      </c>
    </row>
    <row r="847" spans="1:16" x14ac:dyDescent="0.3">
      <c r="A847" t="s">
        <v>5268</v>
      </c>
      <c r="B847" s="3">
        <v>43889</v>
      </c>
      <c r="C847" t="s">
        <v>5269</v>
      </c>
      <c r="D847" t="s">
        <v>6185</v>
      </c>
      <c r="E847">
        <v>6</v>
      </c>
      <c r="F847" t="str">
        <f>VLOOKUP(Table1[[#This Row],[Customer ID]],Table2[#All],2,FALSE)</f>
        <v>Murielle Lorinez</v>
      </c>
      <c r="G847" t="str">
        <f>VLOOKUP(Table1[[#This Row],[Customer ID]],Table2[#All],3,FALSE)</f>
        <v>mlorineznh@whitehouse.gov</v>
      </c>
      <c r="H847">
        <f>VLOOKUP(Table1[[#This Row],[Customer ID]],Table2[#All],4,FALSE)</f>
        <v>0</v>
      </c>
      <c r="I847" t="str">
        <f>VLOOKUP(Table1[[#This Row],[Customer ID]],Table2[#All],6,FALSE)</f>
        <v>Evansville</v>
      </c>
      <c r="J847" s="1" t="str">
        <f>VLOOKUP(Table1[[#This Row],[Customer ID]],Table2[#All],7,FALSE)</f>
        <v>United States</v>
      </c>
      <c r="K847" s="1" t="str">
        <f>VLOOKUP(Table1[[#This Row],[Customer ID]],Table2[#All],9,FALSE)</f>
        <v>No</v>
      </c>
      <c r="L847" t="str">
        <f>VLOOKUP(Table1[[#This Row],[Product ID]],Table3[#All],2,FALSE)</f>
        <v>Exc</v>
      </c>
      <c r="M847" t="str">
        <f>VLOOKUP(Table1[[#This Row],[Product ID]],Table3[#All],3,FALSE)</f>
        <v>D</v>
      </c>
      <c r="N847">
        <f>VLOOKUP(Table1[[#This Row],[Product ID]],Table3[#All],4,FALSE)</f>
        <v>2.5</v>
      </c>
      <c r="O847">
        <f>VLOOKUP(Table1[[#This Row],[Product ID]],Table3[#All],5,FALSE)</f>
        <v>27.945</v>
      </c>
      <c r="P847">
        <f>Table1[[#This Row],[Quantity]]*Table1[[#This Row],[Unit Price]]</f>
        <v>167.67000000000002</v>
      </c>
    </row>
    <row r="848" spans="1:16" x14ac:dyDescent="0.3">
      <c r="A848" t="s">
        <v>5273</v>
      </c>
      <c r="B848" s="3">
        <v>44747</v>
      </c>
      <c r="C848" t="s">
        <v>5274</v>
      </c>
      <c r="D848" t="s">
        <v>6175</v>
      </c>
      <c r="E848">
        <v>2</v>
      </c>
      <c r="F848" t="str">
        <f>VLOOKUP(Table1[[#This Row],[Customer ID]],Table2[#All],2,FALSE)</f>
        <v>Edin Mathe</v>
      </c>
      <c r="G848">
        <f>VLOOKUP(Table1[[#This Row],[Customer ID]],Table2[#All],3,FALSE)</f>
        <v>0</v>
      </c>
      <c r="H848" t="str">
        <f>VLOOKUP(Table1[[#This Row],[Customer ID]],Table2[#All],4,FALSE)</f>
        <v>+1 (404) 514-8311</v>
      </c>
      <c r="I848" t="str">
        <f>VLOOKUP(Table1[[#This Row],[Customer ID]],Table2[#All],6,FALSE)</f>
        <v>Lawrenceville</v>
      </c>
      <c r="J848" s="1" t="str">
        <f>VLOOKUP(Table1[[#This Row],[Customer ID]],Table2[#All],7,FALSE)</f>
        <v>United States</v>
      </c>
      <c r="K848" s="1" t="str">
        <f>VLOOKUP(Table1[[#This Row],[Customer ID]],Table2[#All],9,FALSE)</f>
        <v>Yes</v>
      </c>
      <c r="L848" t="str">
        <f>VLOOKUP(Table1[[#This Row],[Product ID]],Table3[#All],2,FALSE)</f>
        <v>Ara</v>
      </c>
      <c r="M848" t="str">
        <f>VLOOKUP(Table1[[#This Row],[Product ID]],Table3[#All],3,FALSE)</f>
        <v>M</v>
      </c>
      <c r="N848">
        <f>VLOOKUP(Table1[[#This Row],[Product ID]],Table3[#All],4,FALSE)</f>
        <v>2.5</v>
      </c>
      <c r="O848">
        <f>VLOOKUP(Table1[[#This Row],[Product ID]],Table3[#All],5,FALSE)</f>
        <v>25.874999999999996</v>
      </c>
      <c r="P848">
        <f>Table1[[#This Row],[Quantity]]*Table1[[#This Row],[Unit Price]]</f>
        <v>51.749999999999993</v>
      </c>
    </row>
    <row r="849" spans="1:16" x14ac:dyDescent="0.3">
      <c r="A849" t="s">
        <v>5278</v>
      </c>
      <c r="B849" s="3">
        <v>44460</v>
      </c>
      <c r="C849" t="s">
        <v>5279</v>
      </c>
      <c r="D849" t="s">
        <v>6154</v>
      </c>
      <c r="E849">
        <v>3</v>
      </c>
      <c r="F849" t="str">
        <f>VLOOKUP(Table1[[#This Row],[Customer ID]],Table2[#All],2,FALSE)</f>
        <v>Mordy Van Der Vlies</v>
      </c>
      <c r="G849" t="str">
        <f>VLOOKUP(Table1[[#This Row],[Customer ID]],Table2[#All],3,FALSE)</f>
        <v>mvannj@wikipedia.org</v>
      </c>
      <c r="H849">
        <f>VLOOKUP(Table1[[#This Row],[Customer ID]],Table2[#All],4,FALSE)</f>
        <v>0</v>
      </c>
      <c r="I849" t="str">
        <f>VLOOKUP(Table1[[#This Row],[Customer ID]],Table2[#All],6,FALSE)</f>
        <v>Mobile</v>
      </c>
      <c r="J849" s="1" t="str">
        <f>VLOOKUP(Table1[[#This Row],[Customer ID]],Table2[#All],7,FALSE)</f>
        <v>United States</v>
      </c>
      <c r="K849" s="1" t="str">
        <f>VLOOKUP(Table1[[#This Row],[Customer ID]],Table2[#All],9,FALSE)</f>
        <v>Yes</v>
      </c>
      <c r="L849" t="str">
        <f>VLOOKUP(Table1[[#This Row],[Product ID]],Table3[#All],2,FALSE)</f>
        <v>Ara</v>
      </c>
      <c r="M849" t="str">
        <f>VLOOKUP(Table1[[#This Row],[Product ID]],Table3[#All],3,FALSE)</f>
        <v>D</v>
      </c>
      <c r="N849">
        <f>VLOOKUP(Table1[[#This Row],[Product ID]],Table3[#All],4,FALSE)</f>
        <v>0.2</v>
      </c>
      <c r="O849">
        <f>VLOOKUP(Table1[[#This Row],[Product ID]],Table3[#All],5,FALSE)</f>
        <v>2.9849999999999999</v>
      </c>
      <c r="P849">
        <f>Table1[[#This Row],[Quantity]]*Table1[[#This Row],[Unit Price]]</f>
        <v>8.9550000000000001</v>
      </c>
    </row>
    <row r="850" spans="1:16" x14ac:dyDescent="0.3">
      <c r="A850" t="s">
        <v>5283</v>
      </c>
      <c r="B850" s="3">
        <v>43468</v>
      </c>
      <c r="C850" t="s">
        <v>5284</v>
      </c>
      <c r="D850" t="s">
        <v>6176</v>
      </c>
      <c r="E850">
        <v>6</v>
      </c>
      <c r="F850" t="str">
        <f>VLOOKUP(Table1[[#This Row],[Customer ID]],Table2[#All],2,FALSE)</f>
        <v>Spencer Wastell</v>
      </c>
      <c r="G850">
        <f>VLOOKUP(Table1[[#This Row],[Customer ID]],Table2[#All],3,FALSE)</f>
        <v>0</v>
      </c>
      <c r="H850" t="str">
        <f>VLOOKUP(Table1[[#This Row],[Customer ID]],Table2[#All],4,FALSE)</f>
        <v>+1 (432) 765-8747</v>
      </c>
      <c r="I850" t="str">
        <f>VLOOKUP(Table1[[#This Row],[Customer ID]],Table2[#All],6,FALSE)</f>
        <v>Midland</v>
      </c>
      <c r="J850" s="1" t="str">
        <f>VLOOKUP(Table1[[#This Row],[Customer ID]],Table2[#All],7,FALSE)</f>
        <v>United States</v>
      </c>
      <c r="K850" s="1" t="str">
        <f>VLOOKUP(Table1[[#This Row],[Customer ID]],Table2[#All],9,FALSE)</f>
        <v>No</v>
      </c>
      <c r="L850" t="str">
        <f>VLOOKUP(Table1[[#This Row],[Product ID]],Table3[#All],2,FALSE)</f>
        <v>Exc</v>
      </c>
      <c r="M850" t="str">
        <f>VLOOKUP(Table1[[#This Row],[Product ID]],Table3[#All],3,FALSE)</f>
        <v>L</v>
      </c>
      <c r="N850">
        <f>VLOOKUP(Table1[[#This Row],[Product ID]],Table3[#All],4,FALSE)</f>
        <v>0.5</v>
      </c>
      <c r="O850">
        <f>VLOOKUP(Table1[[#This Row],[Product ID]],Table3[#All],5,FALSE)</f>
        <v>8.91</v>
      </c>
      <c r="P850">
        <f>Table1[[#This Row],[Quantity]]*Table1[[#This Row],[Unit Price]]</f>
        <v>53.46</v>
      </c>
    </row>
    <row r="851" spans="1:16" x14ac:dyDescent="0.3">
      <c r="A851" t="s">
        <v>5288</v>
      </c>
      <c r="B851" s="3">
        <v>44628</v>
      </c>
      <c r="C851" t="s">
        <v>5289</v>
      </c>
      <c r="D851" t="s">
        <v>6167</v>
      </c>
      <c r="E851">
        <v>6</v>
      </c>
      <c r="F851" t="str">
        <f>VLOOKUP(Table1[[#This Row],[Customer ID]],Table2[#All],2,FALSE)</f>
        <v>Jemimah Ethelston</v>
      </c>
      <c r="G851" t="str">
        <f>VLOOKUP(Table1[[#This Row],[Customer ID]],Table2[#All],3,FALSE)</f>
        <v>jethelstonnl@creativecommons.org</v>
      </c>
      <c r="H851" t="str">
        <f>VLOOKUP(Table1[[#This Row],[Customer ID]],Table2[#All],4,FALSE)</f>
        <v>+1 (954) 385-3551</v>
      </c>
      <c r="I851" t="str">
        <f>VLOOKUP(Table1[[#This Row],[Customer ID]],Table2[#All],6,FALSE)</f>
        <v>Hollywood</v>
      </c>
      <c r="J851" s="1" t="str">
        <f>VLOOKUP(Table1[[#This Row],[Customer ID]],Table2[#All],7,FALSE)</f>
        <v>United States</v>
      </c>
      <c r="K851" s="1" t="str">
        <f>VLOOKUP(Table1[[#This Row],[Customer ID]],Table2[#All],9,FALSE)</f>
        <v>Yes</v>
      </c>
      <c r="L851" t="str">
        <f>VLOOKUP(Table1[[#This Row],[Product ID]],Table3[#All],2,FALSE)</f>
        <v>Ara</v>
      </c>
      <c r="M851" t="str">
        <f>VLOOKUP(Table1[[#This Row],[Product ID]],Table3[#All],3,FALSE)</f>
        <v>L</v>
      </c>
      <c r="N851">
        <f>VLOOKUP(Table1[[#This Row],[Product ID]],Table3[#All],4,FALSE)</f>
        <v>0.2</v>
      </c>
      <c r="O851">
        <f>VLOOKUP(Table1[[#This Row],[Product ID]],Table3[#All],5,FALSE)</f>
        <v>3.8849999999999998</v>
      </c>
      <c r="P851">
        <f>Table1[[#This Row],[Quantity]]*Table1[[#This Row],[Unit Price]]</f>
        <v>23.31</v>
      </c>
    </row>
    <row r="852" spans="1:16" x14ac:dyDescent="0.3">
      <c r="A852" t="s">
        <v>5288</v>
      </c>
      <c r="B852" s="3">
        <v>44628</v>
      </c>
      <c r="C852" t="s">
        <v>5289</v>
      </c>
      <c r="D852" t="s">
        <v>6152</v>
      </c>
      <c r="E852">
        <v>2</v>
      </c>
      <c r="F852" t="str">
        <f>VLOOKUP(Table1[[#This Row],[Customer ID]],Table2[#All],2,FALSE)</f>
        <v>Jemimah Ethelston</v>
      </c>
      <c r="G852" t="str">
        <f>VLOOKUP(Table1[[#This Row],[Customer ID]],Table2[#All],3,FALSE)</f>
        <v>jethelstonnl@creativecommons.org</v>
      </c>
      <c r="H852" t="str">
        <f>VLOOKUP(Table1[[#This Row],[Customer ID]],Table2[#All],4,FALSE)</f>
        <v>+1 (954) 385-3551</v>
      </c>
      <c r="I852" t="str">
        <f>VLOOKUP(Table1[[#This Row],[Customer ID]],Table2[#All],6,FALSE)</f>
        <v>Hollywood</v>
      </c>
      <c r="J852" s="1" t="str">
        <f>VLOOKUP(Table1[[#This Row],[Customer ID]],Table2[#All],7,FALSE)</f>
        <v>United States</v>
      </c>
      <c r="K852" s="1" t="str">
        <f>VLOOKUP(Table1[[#This Row],[Customer ID]],Table2[#All],9,FALSE)</f>
        <v>Yes</v>
      </c>
      <c r="L852" t="str">
        <f>VLOOKUP(Table1[[#This Row],[Product ID]],Table3[#All],2,FALSE)</f>
        <v>Ara</v>
      </c>
      <c r="M852" t="str">
        <f>VLOOKUP(Table1[[#This Row],[Product ID]],Table3[#All],3,FALSE)</f>
        <v>M</v>
      </c>
      <c r="N852">
        <f>VLOOKUP(Table1[[#This Row],[Product ID]],Table3[#All],4,FALSE)</f>
        <v>0.2</v>
      </c>
      <c r="O852">
        <f>VLOOKUP(Table1[[#This Row],[Product ID]],Table3[#All],5,FALSE)</f>
        <v>3.375</v>
      </c>
      <c r="P852">
        <f>Table1[[#This Row],[Quantity]]*Table1[[#This Row],[Unit Price]]</f>
        <v>6.75</v>
      </c>
    </row>
    <row r="853" spans="1:16" x14ac:dyDescent="0.3">
      <c r="A853" t="s">
        <v>5299</v>
      </c>
      <c r="B853" s="3">
        <v>43900</v>
      </c>
      <c r="C853" t="s">
        <v>5300</v>
      </c>
      <c r="D853" t="s">
        <v>6169</v>
      </c>
      <c r="E853">
        <v>1</v>
      </c>
      <c r="F853" t="str">
        <f>VLOOKUP(Table1[[#This Row],[Customer ID]],Table2[#All],2,FALSE)</f>
        <v>Perice Eberz</v>
      </c>
      <c r="G853" t="str">
        <f>VLOOKUP(Table1[[#This Row],[Customer ID]],Table2[#All],3,FALSE)</f>
        <v>peberznn@woothemes.com</v>
      </c>
      <c r="H853" t="str">
        <f>VLOOKUP(Table1[[#This Row],[Customer ID]],Table2[#All],4,FALSE)</f>
        <v>+1 (530) 938-1204</v>
      </c>
      <c r="I853" t="str">
        <f>VLOOKUP(Table1[[#This Row],[Customer ID]],Table2[#All],6,FALSE)</f>
        <v>Chico</v>
      </c>
      <c r="J853" s="1" t="str">
        <f>VLOOKUP(Table1[[#This Row],[Customer ID]],Table2[#All],7,FALSE)</f>
        <v>United States</v>
      </c>
      <c r="K853" s="1" t="str">
        <f>VLOOKUP(Table1[[#This Row],[Customer ID]],Table2[#All],9,FALSE)</f>
        <v>Yes</v>
      </c>
      <c r="L853" t="str">
        <f>VLOOKUP(Table1[[#This Row],[Product ID]],Table3[#All],2,FALSE)</f>
        <v>Lib</v>
      </c>
      <c r="M853" t="str">
        <f>VLOOKUP(Table1[[#This Row],[Product ID]],Table3[#All],3,FALSE)</f>
        <v>D</v>
      </c>
      <c r="N853">
        <f>VLOOKUP(Table1[[#This Row],[Product ID]],Table3[#All],4,FALSE)</f>
        <v>0.5</v>
      </c>
      <c r="O853">
        <f>VLOOKUP(Table1[[#This Row],[Product ID]],Table3[#All],5,FALSE)</f>
        <v>7.77</v>
      </c>
      <c r="P853">
        <f>Table1[[#This Row],[Quantity]]*Table1[[#This Row],[Unit Price]]</f>
        <v>7.77</v>
      </c>
    </row>
    <row r="854" spans="1:16" x14ac:dyDescent="0.3">
      <c r="A854" t="s">
        <v>5305</v>
      </c>
      <c r="B854" s="3">
        <v>44527</v>
      </c>
      <c r="C854" t="s">
        <v>5306</v>
      </c>
      <c r="D854" t="s">
        <v>6165</v>
      </c>
      <c r="E854">
        <v>4</v>
      </c>
      <c r="F854" t="str">
        <f>VLOOKUP(Table1[[#This Row],[Customer ID]],Table2[#All],2,FALSE)</f>
        <v>Bear Gaish</v>
      </c>
      <c r="G854" t="str">
        <f>VLOOKUP(Table1[[#This Row],[Customer ID]],Table2[#All],3,FALSE)</f>
        <v>bgaishno@altervista.org</v>
      </c>
      <c r="H854">
        <f>VLOOKUP(Table1[[#This Row],[Customer ID]],Table2[#All],4,FALSE)</f>
        <v>0</v>
      </c>
      <c r="I854" t="str">
        <f>VLOOKUP(Table1[[#This Row],[Customer ID]],Table2[#All],6,FALSE)</f>
        <v>Austin</v>
      </c>
      <c r="J854" s="1" t="str">
        <f>VLOOKUP(Table1[[#This Row],[Customer ID]],Table2[#All],7,FALSE)</f>
        <v>United States</v>
      </c>
      <c r="K854" s="1" t="str">
        <f>VLOOKUP(Table1[[#This Row],[Customer ID]],Table2[#All],9,FALSE)</f>
        <v>Yes</v>
      </c>
      <c r="L854" t="str">
        <f>VLOOKUP(Table1[[#This Row],[Product ID]],Table3[#All],2,FALSE)</f>
        <v>Lib</v>
      </c>
      <c r="M854" t="str">
        <f>VLOOKUP(Table1[[#This Row],[Product ID]],Table3[#All],3,FALSE)</f>
        <v>D</v>
      </c>
      <c r="N854">
        <f>VLOOKUP(Table1[[#This Row],[Product ID]],Table3[#All],4,FALSE)</f>
        <v>2.5</v>
      </c>
      <c r="O854">
        <f>VLOOKUP(Table1[[#This Row],[Product ID]],Table3[#All],5,FALSE)</f>
        <v>29.784999999999997</v>
      </c>
      <c r="P854">
        <f>Table1[[#This Row],[Quantity]]*Table1[[#This Row],[Unit Price]]</f>
        <v>119.13999999999999</v>
      </c>
    </row>
    <row r="855" spans="1:16" x14ac:dyDescent="0.3">
      <c r="A855" t="s">
        <v>5310</v>
      </c>
      <c r="B855" s="3">
        <v>44259</v>
      </c>
      <c r="C855" t="s">
        <v>5311</v>
      </c>
      <c r="D855" t="s">
        <v>6147</v>
      </c>
      <c r="E855">
        <v>2</v>
      </c>
      <c r="F855" t="str">
        <f>VLOOKUP(Table1[[#This Row],[Customer ID]],Table2[#All],2,FALSE)</f>
        <v>Lynnea Danton</v>
      </c>
      <c r="G855" t="str">
        <f>VLOOKUP(Table1[[#This Row],[Customer ID]],Table2[#All],3,FALSE)</f>
        <v>ldantonnp@miitbeian.gov.cn</v>
      </c>
      <c r="H855">
        <f>VLOOKUP(Table1[[#This Row],[Customer ID]],Table2[#All],4,FALSE)</f>
        <v>0</v>
      </c>
      <c r="I855" t="str">
        <f>VLOOKUP(Table1[[#This Row],[Customer ID]],Table2[#All],6,FALSE)</f>
        <v>El Paso</v>
      </c>
      <c r="J855" s="1" t="str">
        <f>VLOOKUP(Table1[[#This Row],[Customer ID]],Table2[#All],7,FALSE)</f>
        <v>United States</v>
      </c>
      <c r="K855" s="1" t="str">
        <f>VLOOKUP(Table1[[#This Row],[Customer ID]],Table2[#All],9,FALSE)</f>
        <v>No</v>
      </c>
      <c r="L855" t="str">
        <f>VLOOKUP(Table1[[#This Row],[Product ID]],Table3[#All],2,FALSE)</f>
        <v>Ara</v>
      </c>
      <c r="M855" t="str">
        <f>VLOOKUP(Table1[[#This Row],[Product ID]],Table3[#All],3,FALSE)</f>
        <v>D</v>
      </c>
      <c r="N855">
        <f>VLOOKUP(Table1[[#This Row],[Product ID]],Table3[#All],4,FALSE)</f>
        <v>1</v>
      </c>
      <c r="O855">
        <f>VLOOKUP(Table1[[#This Row],[Product ID]],Table3[#All],5,FALSE)</f>
        <v>9.9499999999999993</v>
      </c>
      <c r="P855">
        <f>Table1[[#This Row],[Quantity]]*Table1[[#This Row],[Unit Price]]</f>
        <v>19.899999999999999</v>
      </c>
    </row>
    <row r="856" spans="1:16" x14ac:dyDescent="0.3">
      <c r="A856" t="s">
        <v>5315</v>
      </c>
      <c r="B856" s="3">
        <v>44516</v>
      </c>
      <c r="C856" t="s">
        <v>5316</v>
      </c>
      <c r="D856" t="s">
        <v>6173</v>
      </c>
      <c r="E856">
        <v>5</v>
      </c>
      <c r="F856" t="str">
        <f>VLOOKUP(Table1[[#This Row],[Customer ID]],Table2[#All],2,FALSE)</f>
        <v>Skipton Morrall</v>
      </c>
      <c r="G856" t="str">
        <f>VLOOKUP(Table1[[#This Row],[Customer ID]],Table2[#All],3,FALSE)</f>
        <v>smorrallnq@answers.com</v>
      </c>
      <c r="H856" t="str">
        <f>VLOOKUP(Table1[[#This Row],[Customer ID]],Table2[#All],4,FALSE)</f>
        <v>+1 (304) 897-5422</v>
      </c>
      <c r="I856" t="str">
        <f>VLOOKUP(Table1[[#This Row],[Customer ID]],Table2[#All],6,FALSE)</f>
        <v>Charleston</v>
      </c>
      <c r="J856" s="1" t="str">
        <f>VLOOKUP(Table1[[#This Row],[Customer ID]],Table2[#All],7,FALSE)</f>
        <v>United States</v>
      </c>
      <c r="K856" s="1" t="str">
        <f>VLOOKUP(Table1[[#This Row],[Customer ID]],Table2[#All],9,FALSE)</f>
        <v>Yes</v>
      </c>
      <c r="L856" t="str">
        <f>VLOOKUP(Table1[[#This Row],[Product ID]],Table3[#All],2,FALSE)</f>
        <v>Rob</v>
      </c>
      <c r="M856" t="str">
        <f>VLOOKUP(Table1[[#This Row],[Product ID]],Table3[#All],3,FALSE)</f>
        <v>L</v>
      </c>
      <c r="N856">
        <f>VLOOKUP(Table1[[#This Row],[Product ID]],Table3[#All],4,FALSE)</f>
        <v>0.5</v>
      </c>
      <c r="O856">
        <f>VLOOKUP(Table1[[#This Row],[Product ID]],Table3[#All],5,FALSE)</f>
        <v>7.169999999999999</v>
      </c>
      <c r="P856">
        <f>Table1[[#This Row],[Quantity]]*Table1[[#This Row],[Unit Price]]</f>
        <v>35.849999999999994</v>
      </c>
    </row>
    <row r="857" spans="1:16" x14ac:dyDescent="0.3">
      <c r="A857" t="s">
        <v>5321</v>
      </c>
      <c r="B857" s="3">
        <v>43632</v>
      </c>
      <c r="C857" t="s">
        <v>5322</v>
      </c>
      <c r="D857" t="s">
        <v>6165</v>
      </c>
      <c r="E857">
        <v>3</v>
      </c>
      <c r="F857" t="str">
        <f>VLOOKUP(Table1[[#This Row],[Customer ID]],Table2[#All],2,FALSE)</f>
        <v>Devan Crownshaw</v>
      </c>
      <c r="G857" t="str">
        <f>VLOOKUP(Table1[[#This Row],[Customer ID]],Table2[#All],3,FALSE)</f>
        <v>dcrownshawnr@photobucket.com</v>
      </c>
      <c r="H857" t="str">
        <f>VLOOKUP(Table1[[#This Row],[Customer ID]],Table2[#All],4,FALSE)</f>
        <v>+1 (610) 576-4733</v>
      </c>
      <c r="I857" t="str">
        <f>VLOOKUP(Table1[[#This Row],[Customer ID]],Table2[#All],6,FALSE)</f>
        <v>Allentown</v>
      </c>
      <c r="J857" s="1" t="str">
        <f>VLOOKUP(Table1[[#This Row],[Customer ID]],Table2[#All],7,FALSE)</f>
        <v>United States</v>
      </c>
      <c r="K857" s="1" t="str">
        <f>VLOOKUP(Table1[[#This Row],[Customer ID]],Table2[#All],9,FALSE)</f>
        <v>No</v>
      </c>
      <c r="L857" t="str">
        <f>VLOOKUP(Table1[[#This Row],[Product ID]],Table3[#All],2,FALSE)</f>
        <v>Lib</v>
      </c>
      <c r="M857" t="str">
        <f>VLOOKUP(Table1[[#This Row],[Product ID]],Table3[#All],3,FALSE)</f>
        <v>D</v>
      </c>
      <c r="N857">
        <f>VLOOKUP(Table1[[#This Row],[Product ID]],Table3[#All],4,FALSE)</f>
        <v>2.5</v>
      </c>
      <c r="O857">
        <f>VLOOKUP(Table1[[#This Row],[Product ID]],Table3[#All],5,FALSE)</f>
        <v>29.784999999999997</v>
      </c>
      <c r="P857">
        <f>Table1[[#This Row],[Quantity]]*Table1[[#This Row],[Unit Price]]</f>
        <v>89.35499999999999</v>
      </c>
    </row>
    <row r="858" spans="1:16" x14ac:dyDescent="0.3">
      <c r="A858" t="s">
        <v>5327</v>
      </c>
      <c r="B858" s="3">
        <v>44031</v>
      </c>
      <c r="C858" t="s">
        <v>5188</v>
      </c>
      <c r="D858" t="s">
        <v>6159</v>
      </c>
      <c r="E858">
        <v>2</v>
      </c>
      <c r="F858" t="str">
        <f>VLOOKUP(Table1[[#This Row],[Customer ID]],Table2[#All],2,FALSE)</f>
        <v>Odelia Skerme</v>
      </c>
      <c r="G858" t="str">
        <f>VLOOKUP(Table1[[#This Row],[Customer ID]],Table2[#All],3,FALSE)</f>
        <v>oskermen3@hatena.ne.jp</v>
      </c>
      <c r="H858" t="str">
        <f>VLOOKUP(Table1[[#This Row],[Customer ID]],Table2[#All],4,FALSE)</f>
        <v>+1 (405) 615-0298</v>
      </c>
      <c r="I858" t="str">
        <f>VLOOKUP(Table1[[#This Row],[Customer ID]],Table2[#All],6,FALSE)</f>
        <v>Oklahoma City</v>
      </c>
      <c r="J858" s="1" t="str">
        <f>VLOOKUP(Table1[[#This Row],[Customer ID]],Table2[#All],7,FALSE)</f>
        <v>United States</v>
      </c>
      <c r="K858" s="1" t="str">
        <f>VLOOKUP(Table1[[#This Row],[Customer ID]],Table2[#All],9,FALSE)</f>
        <v>Yes</v>
      </c>
      <c r="L858" t="str">
        <f>VLOOKUP(Table1[[#This Row],[Product ID]],Table3[#All],2,FALSE)</f>
        <v>Lib</v>
      </c>
      <c r="M858" t="str">
        <f>VLOOKUP(Table1[[#This Row],[Product ID]],Table3[#All],3,FALSE)</f>
        <v>M</v>
      </c>
      <c r="N858">
        <f>VLOOKUP(Table1[[#This Row],[Product ID]],Table3[#All],4,FALSE)</f>
        <v>0.2</v>
      </c>
      <c r="O858">
        <f>VLOOKUP(Table1[[#This Row],[Product ID]],Table3[#All],5,FALSE)</f>
        <v>4.3650000000000002</v>
      </c>
      <c r="P858">
        <f>Table1[[#This Row],[Quantity]]*Table1[[#This Row],[Unit Price]]</f>
        <v>8.73</v>
      </c>
    </row>
    <row r="859" spans="1:16" x14ac:dyDescent="0.3">
      <c r="A859" t="s">
        <v>5333</v>
      </c>
      <c r="B859" s="3">
        <v>43889</v>
      </c>
      <c r="C859" t="s">
        <v>5334</v>
      </c>
      <c r="D859" t="s">
        <v>6142</v>
      </c>
      <c r="E859">
        <v>5</v>
      </c>
      <c r="F859" t="str">
        <f>VLOOKUP(Table1[[#This Row],[Customer ID]],Table2[#All],2,FALSE)</f>
        <v>Joceline Reddoch</v>
      </c>
      <c r="G859" t="str">
        <f>VLOOKUP(Table1[[#This Row],[Customer ID]],Table2[#All],3,FALSE)</f>
        <v>jreddochnt@sun.com</v>
      </c>
      <c r="H859" t="str">
        <f>VLOOKUP(Table1[[#This Row],[Customer ID]],Table2[#All],4,FALSE)</f>
        <v>+1 (863) 742-5292</v>
      </c>
      <c r="I859" t="str">
        <f>VLOOKUP(Table1[[#This Row],[Customer ID]],Table2[#All],6,FALSE)</f>
        <v>Largo</v>
      </c>
      <c r="J859" s="1" t="str">
        <f>VLOOKUP(Table1[[#This Row],[Customer ID]],Table2[#All],7,FALSE)</f>
        <v>United States</v>
      </c>
      <c r="K859" s="1" t="str">
        <f>VLOOKUP(Table1[[#This Row],[Customer ID]],Table2[#All],9,FALSE)</f>
        <v>No</v>
      </c>
      <c r="L859" t="str">
        <f>VLOOKUP(Table1[[#This Row],[Product ID]],Table3[#All],2,FALSE)</f>
        <v>Rob</v>
      </c>
      <c r="M859" t="str">
        <f>VLOOKUP(Table1[[#This Row],[Product ID]],Table3[#All],3,FALSE)</f>
        <v>L</v>
      </c>
      <c r="N859">
        <f>VLOOKUP(Table1[[#This Row],[Product ID]],Table3[#All],4,FALSE)</f>
        <v>2.5</v>
      </c>
      <c r="O859">
        <f>VLOOKUP(Table1[[#This Row],[Product ID]],Table3[#All],5,FALSE)</f>
        <v>27.484999999999996</v>
      </c>
      <c r="P859">
        <f>Table1[[#This Row],[Quantity]]*Table1[[#This Row],[Unit Price]]</f>
        <v>137.42499999999998</v>
      </c>
    </row>
    <row r="860" spans="1:16" x14ac:dyDescent="0.3">
      <c r="A860" t="s">
        <v>5339</v>
      </c>
      <c r="B860" s="3">
        <v>43638</v>
      </c>
      <c r="C860" t="s">
        <v>5340</v>
      </c>
      <c r="D860" t="s">
        <v>6160</v>
      </c>
      <c r="E860">
        <v>4</v>
      </c>
      <c r="F860" t="str">
        <f>VLOOKUP(Table1[[#This Row],[Customer ID]],Table2[#All],2,FALSE)</f>
        <v>Shelley Titley</v>
      </c>
      <c r="G860" t="str">
        <f>VLOOKUP(Table1[[#This Row],[Customer ID]],Table2[#All],3,FALSE)</f>
        <v>stitleynu@whitehouse.gov</v>
      </c>
      <c r="H860" t="str">
        <f>VLOOKUP(Table1[[#This Row],[Customer ID]],Table2[#All],4,FALSE)</f>
        <v>+1 (701) 350-6149</v>
      </c>
      <c r="I860" t="str">
        <f>VLOOKUP(Table1[[#This Row],[Customer ID]],Table2[#All],6,FALSE)</f>
        <v>Fargo</v>
      </c>
      <c r="J860" s="1" t="str">
        <f>VLOOKUP(Table1[[#This Row],[Customer ID]],Table2[#All],7,FALSE)</f>
        <v>United States</v>
      </c>
      <c r="K860" s="1" t="str">
        <f>VLOOKUP(Table1[[#This Row],[Customer ID]],Table2[#All],9,FALSE)</f>
        <v>No</v>
      </c>
      <c r="L860" t="str">
        <f>VLOOKUP(Table1[[#This Row],[Product ID]],Table3[#All],2,FALSE)</f>
        <v>Lib</v>
      </c>
      <c r="M860" t="str">
        <f>VLOOKUP(Table1[[#This Row],[Product ID]],Table3[#All],3,FALSE)</f>
        <v>M</v>
      </c>
      <c r="N860">
        <f>VLOOKUP(Table1[[#This Row],[Product ID]],Table3[#All],4,FALSE)</f>
        <v>0.5</v>
      </c>
      <c r="O860">
        <f>VLOOKUP(Table1[[#This Row],[Product ID]],Table3[#All],5,FALSE)</f>
        <v>8.73</v>
      </c>
      <c r="P860">
        <f>Table1[[#This Row],[Quantity]]*Table1[[#This Row],[Unit Price]]</f>
        <v>34.92</v>
      </c>
    </row>
    <row r="861" spans="1:16" x14ac:dyDescent="0.3">
      <c r="A861" t="s">
        <v>5345</v>
      </c>
      <c r="B861" s="3">
        <v>43716</v>
      </c>
      <c r="C861" t="s">
        <v>5346</v>
      </c>
      <c r="D861" t="s">
        <v>6182</v>
      </c>
      <c r="E861">
        <v>6</v>
      </c>
      <c r="F861" t="str">
        <f>VLOOKUP(Table1[[#This Row],[Customer ID]],Table2[#All],2,FALSE)</f>
        <v>Redd Simao</v>
      </c>
      <c r="G861" t="str">
        <f>VLOOKUP(Table1[[#This Row],[Customer ID]],Table2[#All],3,FALSE)</f>
        <v>rsimaonv@simplemachines.org</v>
      </c>
      <c r="H861" t="str">
        <f>VLOOKUP(Table1[[#This Row],[Customer ID]],Table2[#All],4,FALSE)</f>
        <v>+1 (479) 898-5090</v>
      </c>
      <c r="I861" t="str">
        <f>VLOOKUP(Table1[[#This Row],[Customer ID]],Table2[#All],6,FALSE)</f>
        <v>Fort Smith</v>
      </c>
      <c r="J861" s="1" t="str">
        <f>VLOOKUP(Table1[[#This Row],[Customer ID]],Table2[#All],7,FALSE)</f>
        <v>United States</v>
      </c>
      <c r="K861" s="1" t="str">
        <f>VLOOKUP(Table1[[#This Row],[Customer ID]],Table2[#All],9,FALSE)</f>
        <v>No</v>
      </c>
      <c r="L861" t="str">
        <f>VLOOKUP(Table1[[#This Row],[Product ID]],Table3[#All],2,FALSE)</f>
        <v>Ara</v>
      </c>
      <c r="M861" t="str">
        <f>VLOOKUP(Table1[[#This Row],[Product ID]],Table3[#All],3,FALSE)</f>
        <v>L</v>
      </c>
      <c r="N861">
        <f>VLOOKUP(Table1[[#This Row],[Product ID]],Table3[#All],4,FALSE)</f>
        <v>2.5</v>
      </c>
      <c r="O861">
        <f>VLOOKUP(Table1[[#This Row],[Product ID]],Table3[#All],5,FALSE)</f>
        <v>29.784999999999997</v>
      </c>
      <c r="P861">
        <f>Table1[[#This Row],[Quantity]]*Table1[[#This Row],[Unit Price]]</f>
        <v>178.70999999999998</v>
      </c>
    </row>
    <row r="862" spans="1:16" x14ac:dyDescent="0.3">
      <c r="A862" t="s">
        <v>5351</v>
      </c>
      <c r="B862" s="3">
        <v>44707</v>
      </c>
      <c r="C862" t="s">
        <v>5352</v>
      </c>
      <c r="D862" t="s">
        <v>6175</v>
      </c>
      <c r="E862">
        <v>1</v>
      </c>
      <c r="F862" t="str">
        <f>VLOOKUP(Table1[[#This Row],[Customer ID]],Table2[#All],2,FALSE)</f>
        <v>Cece Inker</v>
      </c>
      <c r="G862">
        <f>VLOOKUP(Table1[[#This Row],[Customer ID]],Table2[#All],3,FALSE)</f>
        <v>0</v>
      </c>
      <c r="H862" t="str">
        <f>VLOOKUP(Table1[[#This Row],[Customer ID]],Table2[#All],4,FALSE)</f>
        <v>+1 (863) 977-9033</v>
      </c>
      <c r="I862" t="str">
        <f>VLOOKUP(Table1[[#This Row],[Customer ID]],Table2[#All],6,FALSE)</f>
        <v>Lakeland</v>
      </c>
      <c r="J862" s="1" t="str">
        <f>VLOOKUP(Table1[[#This Row],[Customer ID]],Table2[#All],7,FALSE)</f>
        <v>United States</v>
      </c>
      <c r="K862" s="1" t="str">
        <f>VLOOKUP(Table1[[#This Row],[Customer ID]],Table2[#All],9,FALSE)</f>
        <v>No</v>
      </c>
      <c r="L862" t="str">
        <f>VLOOKUP(Table1[[#This Row],[Product ID]],Table3[#All],2,FALSE)</f>
        <v>Ara</v>
      </c>
      <c r="M862" t="str">
        <f>VLOOKUP(Table1[[#This Row],[Product ID]],Table3[#All],3,FALSE)</f>
        <v>M</v>
      </c>
      <c r="N862">
        <f>VLOOKUP(Table1[[#This Row],[Product ID]],Table3[#All],4,FALSE)</f>
        <v>2.5</v>
      </c>
      <c r="O862">
        <f>VLOOKUP(Table1[[#This Row],[Product ID]],Table3[#All],5,FALSE)</f>
        <v>25.874999999999996</v>
      </c>
      <c r="P862">
        <f>Table1[[#This Row],[Quantity]]*Table1[[#This Row],[Unit Price]]</f>
        <v>25.874999999999996</v>
      </c>
    </row>
    <row r="863" spans="1:16" x14ac:dyDescent="0.3">
      <c r="A863" t="s">
        <v>5356</v>
      </c>
      <c r="B863" s="3">
        <v>43802</v>
      </c>
      <c r="C863" t="s">
        <v>5357</v>
      </c>
      <c r="D863" t="s">
        <v>6143</v>
      </c>
      <c r="E863">
        <v>6</v>
      </c>
      <c r="F863" t="str">
        <f>VLOOKUP(Table1[[#This Row],[Customer ID]],Table2[#All],2,FALSE)</f>
        <v>Noel Chisholm</v>
      </c>
      <c r="G863" t="str">
        <f>VLOOKUP(Table1[[#This Row],[Customer ID]],Table2[#All],3,FALSE)</f>
        <v>nchisholmnx@example.com</v>
      </c>
      <c r="H863" t="str">
        <f>VLOOKUP(Table1[[#This Row],[Customer ID]],Table2[#All],4,FALSE)</f>
        <v>+1 (865) 228-1100</v>
      </c>
      <c r="I863" t="str">
        <f>VLOOKUP(Table1[[#This Row],[Customer ID]],Table2[#All],6,FALSE)</f>
        <v>Knoxville</v>
      </c>
      <c r="J863" s="1" t="str">
        <f>VLOOKUP(Table1[[#This Row],[Customer ID]],Table2[#All],7,FALSE)</f>
        <v>United States</v>
      </c>
      <c r="K863" s="1" t="str">
        <f>VLOOKUP(Table1[[#This Row],[Customer ID]],Table2[#All],9,FALSE)</f>
        <v>Yes</v>
      </c>
      <c r="L863" t="str">
        <f>VLOOKUP(Table1[[#This Row],[Product ID]],Table3[#All],2,FALSE)</f>
        <v>Lib</v>
      </c>
      <c r="M863" t="str">
        <f>VLOOKUP(Table1[[#This Row],[Product ID]],Table3[#All],3,FALSE)</f>
        <v>D</v>
      </c>
      <c r="N863">
        <f>VLOOKUP(Table1[[#This Row],[Product ID]],Table3[#All],4,FALSE)</f>
        <v>1</v>
      </c>
      <c r="O863">
        <f>VLOOKUP(Table1[[#This Row],[Product ID]],Table3[#All],5,FALSE)</f>
        <v>12.95</v>
      </c>
      <c r="P863">
        <f>Table1[[#This Row],[Quantity]]*Table1[[#This Row],[Unit Price]]</f>
        <v>77.699999999999989</v>
      </c>
    </row>
    <row r="864" spans="1:16" x14ac:dyDescent="0.3">
      <c r="A864" t="s">
        <v>5362</v>
      </c>
      <c r="B864" s="3">
        <v>43725</v>
      </c>
      <c r="C864" t="s">
        <v>5363</v>
      </c>
      <c r="D864" t="s">
        <v>6138</v>
      </c>
      <c r="E864">
        <v>1</v>
      </c>
      <c r="F864" t="str">
        <f>VLOOKUP(Table1[[#This Row],[Customer ID]],Table2[#All],2,FALSE)</f>
        <v>Grazia Oats</v>
      </c>
      <c r="G864" t="str">
        <f>VLOOKUP(Table1[[#This Row],[Customer ID]],Table2[#All],3,FALSE)</f>
        <v>goatsny@live.com</v>
      </c>
      <c r="H864" t="str">
        <f>VLOOKUP(Table1[[#This Row],[Customer ID]],Table2[#All],4,FALSE)</f>
        <v>+1 (213) 813-1072</v>
      </c>
      <c r="I864" t="str">
        <f>VLOOKUP(Table1[[#This Row],[Customer ID]],Table2[#All],6,FALSE)</f>
        <v>Los Angeles</v>
      </c>
      <c r="J864" s="1" t="str">
        <f>VLOOKUP(Table1[[#This Row],[Customer ID]],Table2[#All],7,FALSE)</f>
        <v>United States</v>
      </c>
      <c r="K864" s="1" t="str">
        <f>VLOOKUP(Table1[[#This Row],[Customer ID]],Table2[#All],9,FALSE)</f>
        <v>Yes</v>
      </c>
      <c r="L864" t="str">
        <f>VLOOKUP(Table1[[#This Row],[Product ID]],Table3[#All],2,FALSE)</f>
        <v>Rob</v>
      </c>
      <c r="M864" t="str">
        <f>VLOOKUP(Table1[[#This Row],[Product ID]],Table3[#All],3,FALSE)</f>
        <v>M</v>
      </c>
      <c r="N864">
        <f>VLOOKUP(Table1[[#This Row],[Product ID]],Table3[#All],4,FALSE)</f>
        <v>1</v>
      </c>
      <c r="O864">
        <f>VLOOKUP(Table1[[#This Row],[Product ID]],Table3[#All],5,FALSE)</f>
        <v>9.9499999999999993</v>
      </c>
      <c r="P864">
        <f>Table1[[#This Row],[Quantity]]*Table1[[#This Row],[Unit Price]]</f>
        <v>9.9499999999999993</v>
      </c>
    </row>
    <row r="865" spans="1:16" x14ac:dyDescent="0.3">
      <c r="A865" t="s">
        <v>5368</v>
      </c>
      <c r="B865" s="3">
        <v>44712</v>
      </c>
      <c r="C865" t="s">
        <v>5369</v>
      </c>
      <c r="D865" t="s">
        <v>6162</v>
      </c>
      <c r="E865">
        <v>2</v>
      </c>
      <c r="F865" t="str">
        <f>VLOOKUP(Table1[[#This Row],[Customer ID]],Table2[#All],2,FALSE)</f>
        <v>Meade Birkin</v>
      </c>
      <c r="G865" t="str">
        <f>VLOOKUP(Table1[[#This Row],[Customer ID]],Table2[#All],3,FALSE)</f>
        <v>mbirkinnz@java.com</v>
      </c>
      <c r="H865" t="str">
        <f>VLOOKUP(Table1[[#This Row],[Customer ID]],Table2[#All],4,FALSE)</f>
        <v>+1 (954) 431-7206</v>
      </c>
      <c r="I865" t="str">
        <f>VLOOKUP(Table1[[#This Row],[Customer ID]],Table2[#All],6,FALSE)</f>
        <v>Miami</v>
      </c>
      <c r="J865" s="1" t="str">
        <f>VLOOKUP(Table1[[#This Row],[Customer ID]],Table2[#All],7,FALSE)</f>
        <v>United States</v>
      </c>
      <c r="K865" s="1" t="str">
        <f>VLOOKUP(Table1[[#This Row],[Customer ID]],Table2[#All],9,FALSE)</f>
        <v>Yes</v>
      </c>
      <c r="L865" t="str">
        <f>VLOOKUP(Table1[[#This Row],[Product ID]],Table3[#All],2,FALSE)</f>
        <v>Lib</v>
      </c>
      <c r="M865" t="str">
        <f>VLOOKUP(Table1[[#This Row],[Product ID]],Table3[#All],3,FALSE)</f>
        <v>M</v>
      </c>
      <c r="N865">
        <f>VLOOKUP(Table1[[#This Row],[Product ID]],Table3[#All],4,FALSE)</f>
        <v>1</v>
      </c>
      <c r="O865">
        <f>VLOOKUP(Table1[[#This Row],[Product ID]],Table3[#All],5,FALSE)</f>
        <v>14.55</v>
      </c>
      <c r="P865">
        <f>Table1[[#This Row],[Quantity]]*Table1[[#This Row],[Unit Price]]</f>
        <v>29.1</v>
      </c>
    </row>
    <row r="866" spans="1:16" x14ac:dyDescent="0.3">
      <c r="A866" t="s">
        <v>5374</v>
      </c>
      <c r="B866" s="3">
        <v>43759</v>
      </c>
      <c r="C866" t="s">
        <v>5375</v>
      </c>
      <c r="D866" t="s">
        <v>6178</v>
      </c>
      <c r="E866">
        <v>6</v>
      </c>
      <c r="F866" t="str">
        <f>VLOOKUP(Table1[[#This Row],[Customer ID]],Table2[#All],2,FALSE)</f>
        <v>Ronda Pyson</v>
      </c>
      <c r="G866" t="str">
        <f>VLOOKUP(Table1[[#This Row],[Customer ID]],Table2[#All],3,FALSE)</f>
        <v>rpysono0@constantcontact.com</v>
      </c>
      <c r="H866" t="str">
        <f>VLOOKUP(Table1[[#This Row],[Customer ID]],Table2[#All],4,FALSE)</f>
        <v>+353 (836) 436-1472</v>
      </c>
      <c r="I866" t="str">
        <f>VLOOKUP(Table1[[#This Row],[Customer ID]],Table2[#All],6,FALSE)</f>
        <v>Clones</v>
      </c>
      <c r="J866" s="1" t="str">
        <f>VLOOKUP(Table1[[#This Row],[Customer ID]],Table2[#All],7,FALSE)</f>
        <v>Ireland</v>
      </c>
      <c r="K866" s="1" t="str">
        <f>VLOOKUP(Table1[[#This Row],[Customer ID]],Table2[#All],9,FALSE)</f>
        <v>No</v>
      </c>
      <c r="L866" t="str">
        <f>VLOOKUP(Table1[[#This Row],[Product ID]],Table3[#All],2,FALSE)</f>
        <v>Rob</v>
      </c>
      <c r="M866" t="str">
        <f>VLOOKUP(Table1[[#This Row],[Product ID]],Table3[#All],3,FALSE)</f>
        <v>L</v>
      </c>
      <c r="N866">
        <f>VLOOKUP(Table1[[#This Row],[Product ID]],Table3[#All],4,FALSE)</f>
        <v>0.2</v>
      </c>
      <c r="O866">
        <f>VLOOKUP(Table1[[#This Row],[Product ID]],Table3[#All],5,FALSE)</f>
        <v>3.5849999999999995</v>
      </c>
      <c r="P866">
        <f>Table1[[#This Row],[Quantity]]*Table1[[#This Row],[Unit Price]]</f>
        <v>21.509999999999998</v>
      </c>
    </row>
    <row r="867" spans="1:16" x14ac:dyDescent="0.3">
      <c r="A867" t="s">
        <v>5380</v>
      </c>
      <c r="B867" s="3">
        <v>44675</v>
      </c>
      <c r="C867" t="s">
        <v>5428</v>
      </c>
      <c r="D867" t="s">
        <v>6157</v>
      </c>
      <c r="E867">
        <v>1</v>
      </c>
      <c r="F867" t="str">
        <f>VLOOKUP(Table1[[#This Row],[Customer ID]],Table2[#All],2,FALSE)</f>
        <v>Modesty MacConnechie</v>
      </c>
      <c r="G867" t="str">
        <f>VLOOKUP(Table1[[#This Row],[Customer ID]],Table2[#All],3,FALSE)</f>
        <v>mmacconnechieo9@reuters.com</v>
      </c>
      <c r="H867" t="str">
        <f>VLOOKUP(Table1[[#This Row],[Customer ID]],Table2[#All],4,FALSE)</f>
        <v>+1 (304) 620-6008</v>
      </c>
      <c r="I867" t="str">
        <f>VLOOKUP(Table1[[#This Row],[Customer ID]],Table2[#All],6,FALSE)</f>
        <v>Charleston</v>
      </c>
      <c r="J867" s="1" t="str">
        <f>VLOOKUP(Table1[[#This Row],[Customer ID]],Table2[#All],7,FALSE)</f>
        <v>United States</v>
      </c>
      <c r="K867" s="1" t="str">
        <f>VLOOKUP(Table1[[#This Row],[Customer ID]],Table2[#All],9,FALSE)</f>
        <v>Yes</v>
      </c>
      <c r="L867" t="str">
        <f>VLOOKUP(Table1[[#This Row],[Product ID]],Table3[#All],2,FALSE)</f>
        <v>Ara</v>
      </c>
      <c r="M867" t="str">
        <f>VLOOKUP(Table1[[#This Row],[Product ID]],Table3[#All],3,FALSE)</f>
        <v>M</v>
      </c>
      <c r="N867">
        <f>VLOOKUP(Table1[[#This Row],[Product ID]],Table3[#All],4,FALSE)</f>
        <v>0.5</v>
      </c>
      <c r="O867">
        <f>VLOOKUP(Table1[[#This Row],[Product ID]],Table3[#All],5,FALSE)</f>
        <v>6.75</v>
      </c>
      <c r="P867">
        <f>Table1[[#This Row],[Quantity]]*Table1[[#This Row],[Unit Price]]</f>
        <v>6.75</v>
      </c>
    </row>
    <row r="868" spans="1:16" x14ac:dyDescent="0.3">
      <c r="A868" t="s">
        <v>5385</v>
      </c>
      <c r="B868" s="3">
        <v>44209</v>
      </c>
      <c r="C868" t="s">
        <v>5386</v>
      </c>
      <c r="D868" t="s">
        <v>6158</v>
      </c>
      <c r="E868">
        <v>3</v>
      </c>
      <c r="F868" t="str">
        <f>VLOOKUP(Table1[[#This Row],[Customer ID]],Table2[#All],2,FALSE)</f>
        <v>Rafaela Treacher</v>
      </c>
      <c r="G868" t="str">
        <f>VLOOKUP(Table1[[#This Row],[Customer ID]],Table2[#All],3,FALSE)</f>
        <v>rtreachero2@usa.gov</v>
      </c>
      <c r="H868" t="str">
        <f>VLOOKUP(Table1[[#This Row],[Customer ID]],Table2[#All],4,FALSE)</f>
        <v>+353 (552) 867-2244</v>
      </c>
      <c r="I868" t="str">
        <f>VLOOKUP(Table1[[#This Row],[Customer ID]],Table2[#All],6,FALSE)</f>
        <v>Greystones</v>
      </c>
      <c r="J868" s="1" t="str">
        <f>VLOOKUP(Table1[[#This Row],[Customer ID]],Table2[#All],7,FALSE)</f>
        <v>Ireland</v>
      </c>
      <c r="K868" s="1" t="str">
        <f>VLOOKUP(Table1[[#This Row],[Customer ID]],Table2[#All],9,FALSE)</f>
        <v>No</v>
      </c>
      <c r="L868" t="str">
        <f>VLOOKUP(Table1[[#This Row],[Product ID]],Table3[#All],2,FALSE)</f>
        <v>Ara</v>
      </c>
      <c r="M868" t="str">
        <f>VLOOKUP(Table1[[#This Row],[Product ID]],Table3[#All],3,FALSE)</f>
        <v>D</v>
      </c>
      <c r="N868">
        <f>VLOOKUP(Table1[[#This Row],[Product ID]],Table3[#All],4,FALSE)</f>
        <v>0.5</v>
      </c>
      <c r="O868">
        <f>VLOOKUP(Table1[[#This Row],[Product ID]],Table3[#All],5,FALSE)</f>
        <v>5.97</v>
      </c>
      <c r="P868">
        <f>Table1[[#This Row],[Quantity]]*Table1[[#This Row],[Unit Price]]</f>
        <v>17.91</v>
      </c>
    </row>
    <row r="869" spans="1:16" x14ac:dyDescent="0.3">
      <c r="A869" t="s">
        <v>5391</v>
      </c>
      <c r="B869" s="3">
        <v>44792</v>
      </c>
      <c r="C869" t="s">
        <v>5392</v>
      </c>
      <c r="D869" t="s">
        <v>6182</v>
      </c>
      <c r="E869">
        <v>1</v>
      </c>
      <c r="F869" t="str">
        <f>VLOOKUP(Table1[[#This Row],[Customer ID]],Table2[#All],2,FALSE)</f>
        <v>Bee Fattorini</v>
      </c>
      <c r="G869" t="str">
        <f>VLOOKUP(Table1[[#This Row],[Customer ID]],Table2[#All],3,FALSE)</f>
        <v>bfattorinio3@quantcast.com</v>
      </c>
      <c r="H869">
        <f>VLOOKUP(Table1[[#This Row],[Customer ID]],Table2[#All],4,FALSE)</f>
        <v>0</v>
      </c>
      <c r="I869" t="str">
        <f>VLOOKUP(Table1[[#This Row],[Customer ID]],Table2[#All],6,FALSE)</f>
        <v>Monaghan</v>
      </c>
      <c r="J869" s="1" t="str">
        <f>VLOOKUP(Table1[[#This Row],[Customer ID]],Table2[#All],7,FALSE)</f>
        <v>Ireland</v>
      </c>
      <c r="K869" s="1" t="str">
        <f>VLOOKUP(Table1[[#This Row],[Customer ID]],Table2[#All],9,FALSE)</f>
        <v>Yes</v>
      </c>
      <c r="L869" t="str">
        <f>VLOOKUP(Table1[[#This Row],[Product ID]],Table3[#All],2,FALSE)</f>
        <v>Ara</v>
      </c>
      <c r="M869" t="str">
        <f>VLOOKUP(Table1[[#This Row],[Product ID]],Table3[#All],3,FALSE)</f>
        <v>L</v>
      </c>
      <c r="N869">
        <f>VLOOKUP(Table1[[#This Row],[Product ID]],Table3[#All],4,FALSE)</f>
        <v>2.5</v>
      </c>
      <c r="O869">
        <f>VLOOKUP(Table1[[#This Row],[Product ID]],Table3[#All],5,FALSE)</f>
        <v>29.784999999999997</v>
      </c>
      <c r="P869">
        <f>Table1[[#This Row],[Quantity]]*Table1[[#This Row],[Unit Price]]</f>
        <v>29.784999999999997</v>
      </c>
    </row>
    <row r="870" spans="1:16" x14ac:dyDescent="0.3">
      <c r="A870" t="s">
        <v>5396</v>
      </c>
      <c r="B870" s="3">
        <v>43526</v>
      </c>
      <c r="C870" t="s">
        <v>5397</v>
      </c>
      <c r="D870" t="s">
        <v>6139</v>
      </c>
      <c r="E870">
        <v>5</v>
      </c>
      <c r="F870" t="str">
        <f>VLOOKUP(Table1[[#This Row],[Customer ID]],Table2[#All],2,FALSE)</f>
        <v>Margie Palleske</v>
      </c>
      <c r="G870" t="str">
        <f>VLOOKUP(Table1[[#This Row],[Customer ID]],Table2[#All],3,FALSE)</f>
        <v>mpalleskeo4@nyu.edu</v>
      </c>
      <c r="H870" t="str">
        <f>VLOOKUP(Table1[[#This Row],[Customer ID]],Table2[#All],4,FALSE)</f>
        <v>+1 (561) 371-1596</v>
      </c>
      <c r="I870" t="str">
        <f>VLOOKUP(Table1[[#This Row],[Customer ID]],Table2[#All],6,FALSE)</f>
        <v>Pompano Beach</v>
      </c>
      <c r="J870" s="1" t="str">
        <f>VLOOKUP(Table1[[#This Row],[Customer ID]],Table2[#All],7,FALSE)</f>
        <v>United States</v>
      </c>
      <c r="K870" s="1" t="str">
        <f>VLOOKUP(Table1[[#This Row],[Customer ID]],Table2[#All],9,FALSE)</f>
        <v>Yes</v>
      </c>
      <c r="L870" t="str">
        <f>VLOOKUP(Table1[[#This Row],[Product ID]],Table3[#All],2,FALSE)</f>
        <v>Exc</v>
      </c>
      <c r="M870" t="str">
        <f>VLOOKUP(Table1[[#This Row],[Product ID]],Table3[#All],3,FALSE)</f>
        <v>M</v>
      </c>
      <c r="N870">
        <f>VLOOKUP(Table1[[#This Row],[Product ID]],Table3[#All],4,FALSE)</f>
        <v>0.5</v>
      </c>
      <c r="O870">
        <f>VLOOKUP(Table1[[#This Row],[Product ID]],Table3[#All],5,FALSE)</f>
        <v>8.25</v>
      </c>
      <c r="P870">
        <f>Table1[[#This Row],[Quantity]]*Table1[[#This Row],[Unit Price]]</f>
        <v>41.25</v>
      </c>
    </row>
    <row r="871" spans="1:16" x14ac:dyDescent="0.3">
      <c r="A871" t="s">
        <v>5402</v>
      </c>
      <c r="B871" s="3">
        <v>43851</v>
      </c>
      <c r="C871" t="s">
        <v>5403</v>
      </c>
      <c r="D871" t="s">
        <v>6146</v>
      </c>
      <c r="E871">
        <v>3</v>
      </c>
      <c r="F871" t="str">
        <f>VLOOKUP(Table1[[#This Row],[Customer ID]],Table2[#All],2,FALSE)</f>
        <v>Alexina Randals</v>
      </c>
      <c r="G871">
        <f>VLOOKUP(Table1[[#This Row],[Customer ID]],Table2[#All],3,FALSE)</f>
        <v>0</v>
      </c>
      <c r="H871" t="str">
        <f>VLOOKUP(Table1[[#This Row],[Customer ID]],Table2[#All],4,FALSE)</f>
        <v>+1 (916) 300-4433</v>
      </c>
      <c r="I871" t="str">
        <f>VLOOKUP(Table1[[#This Row],[Customer ID]],Table2[#All],6,FALSE)</f>
        <v>Sacramento</v>
      </c>
      <c r="J871" s="1" t="str">
        <f>VLOOKUP(Table1[[#This Row],[Customer ID]],Table2[#All],7,FALSE)</f>
        <v>United States</v>
      </c>
      <c r="K871" s="1" t="str">
        <f>VLOOKUP(Table1[[#This Row],[Customer ID]],Table2[#All],9,FALSE)</f>
        <v>Yes</v>
      </c>
      <c r="L871" t="str">
        <f>VLOOKUP(Table1[[#This Row],[Product ID]],Table3[#All],2,FALSE)</f>
        <v>Rob</v>
      </c>
      <c r="M871" t="str">
        <f>VLOOKUP(Table1[[#This Row],[Product ID]],Table3[#All],3,FALSE)</f>
        <v>M</v>
      </c>
      <c r="N871">
        <f>VLOOKUP(Table1[[#This Row],[Product ID]],Table3[#All],4,FALSE)</f>
        <v>0.5</v>
      </c>
      <c r="O871">
        <f>VLOOKUP(Table1[[#This Row],[Product ID]],Table3[#All],5,FALSE)</f>
        <v>5.97</v>
      </c>
      <c r="P871">
        <f>Table1[[#This Row],[Quantity]]*Table1[[#This Row],[Unit Price]]</f>
        <v>17.91</v>
      </c>
    </row>
    <row r="872" spans="1:16" x14ac:dyDescent="0.3">
      <c r="A872" t="s">
        <v>5407</v>
      </c>
      <c r="B872" s="3">
        <v>44460</v>
      </c>
      <c r="C872" t="s">
        <v>5408</v>
      </c>
      <c r="D872" t="s">
        <v>6144</v>
      </c>
      <c r="E872">
        <v>1</v>
      </c>
      <c r="F872" t="str">
        <f>VLOOKUP(Table1[[#This Row],[Customer ID]],Table2[#All],2,FALSE)</f>
        <v>Filip Antcliffe</v>
      </c>
      <c r="G872" t="str">
        <f>VLOOKUP(Table1[[#This Row],[Customer ID]],Table2[#All],3,FALSE)</f>
        <v>fantcliffeo6@amazon.co.jp</v>
      </c>
      <c r="H872" t="str">
        <f>VLOOKUP(Table1[[#This Row],[Customer ID]],Table2[#All],4,FALSE)</f>
        <v>+353 (581) 217-6697</v>
      </c>
      <c r="I872" t="str">
        <f>VLOOKUP(Table1[[#This Row],[Customer ID]],Table2[#All],6,FALSE)</f>
        <v>Clonskeagh</v>
      </c>
      <c r="J872" s="1" t="str">
        <f>VLOOKUP(Table1[[#This Row],[Customer ID]],Table2[#All],7,FALSE)</f>
        <v>Ireland</v>
      </c>
      <c r="K872" s="1" t="str">
        <f>VLOOKUP(Table1[[#This Row],[Customer ID]],Table2[#All],9,FALSE)</f>
        <v>Yes</v>
      </c>
      <c r="L872" t="str">
        <f>VLOOKUP(Table1[[#This Row],[Product ID]],Table3[#All],2,FALSE)</f>
        <v>Exc</v>
      </c>
      <c r="M872" t="str">
        <f>VLOOKUP(Table1[[#This Row],[Product ID]],Table3[#All],3,FALSE)</f>
        <v>D</v>
      </c>
      <c r="N872">
        <f>VLOOKUP(Table1[[#This Row],[Product ID]],Table3[#All],4,FALSE)</f>
        <v>0.5</v>
      </c>
      <c r="O872">
        <f>VLOOKUP(Table1[[#This Row],[Product ID]],Table3[#All],5,FALSE)</f>
        <v>7.29</v>
      </c>
      <c r="P872">
        <f>Table1[[#This Row],[Quantity]]*Table1[[#This Row],[Unit Price]]</f>
        <v>7.29</v>
      </c>
    </row>
    <row r="873" spans="1:16" x14ac:dyDescent="0.3">
      <c r="A873" t="s">
        <v>5413</v>
      </c>
      <c r="B873" s="3">
        <v>43707</v>
      </c>
      <c r="C873" t="s">
        <v>5414</v>
      </c>
      <c r="D873" t="s">
        <v>6171</v>
      </c>
      <c r="E873">
        <v>2</v>
      </c>
      <c r="F873" t="str">
        <f>VLOOKUP(Table1[[#This Row],[Customer ID]],Table2[#All],2,FALSE)</f>
        <v>Peyter Matignon</v>
      </c>
      <c r="G873" t="str">
        <f>VLOOKUP(Table1[[#This Row],[Customer ID]],Table2[#All],3,FALSE)</f>
        <v>pmatignono7@harvard.edu</v>
      </c>
      <c r="H873" t="str">
        <f>VLOOKUP(Table1[[#This Row],[Customer ID]],Table2[#All],4,FALSE)</f>
        <v>+44 (792) 626-3977</v>
      </c>
      <c r="I873" t="str">
        <f>VLOOKUP(Table1[[#This Row],[Customer ID]],Table2[#All],6,FALSE)</f>
        <v>Kirkton</v>
      </c>
      <c r="J873" s="1" t="str">
        <f>VLOOKUP(Table1[[#This Row],[Customer ID]],Table2[#All],7,FALSE)</f>
        <v>United Kingdom</v>
      </c>
      <c r="K873" s="1" t="str">
        <f>VLOOKUP(Table1[[#This Row],[Customer ID]],Table2[#All],9,FALSE)</f>
        <v>Yes</v>
      </c>
      <c r="L873" t="str">
        <f>VLOOKUP(Table1[[#This Row],[Product ID]],Table3[#All],2,FALSE)</f>
        <v>Exc</v>
      </c>
      <c r="M873" t="str">
        <f>VLOOKUP(Table1[[#This Row],[Product ID]],Table3[#All],3,FALSE)</f>
        <v>L</v>
      </c>
      <c r="N873">
        <f>VLOOKUP(Table1[[#This Row],[Product ID]],Table3[#All],4,FALSE)</f>
        <v>1</v>
      </c>
      <c r="O873">
        <f>VLOOKUP(Table1[[#This Row],[Product ID]],Table3[#All],5,FALSE)</f>
        <v>14.85</v>
      </c>
      <c r="P873">
        <f>Table1[[#This Row],[Quantity]]*Table1[[#This Row],[Unit Price]]</f>
        <v>29.7</v>
      </c>
    </row>
    <row r="874" spans="1:16" x14ac:dyDescent="0.3">
      <c r="A874" t="s">
        <v>5421</v>
      </c>
      <c r="B874" s="3">
        <v>43521</v>
      </c>
      <c r="C874" t="s">
        <v>5422</v>
      </c>
      <c r="D874" t="s">
        <v>6155</v>
      </c>
      <c r="E874">
        <v>2</v>
      </c>
      <c r="F874" t="str">
        <f>VLOOKUP(Table1[[#This Row],[Customer ID]],Table2[#All],2,FALSE)</f>
        <v>Claudie Weond</v>
      </c>
      <c r="G874" t="str">
        <f>VLOOKUP(Table1[[#This Row],[Customer ID]],Table2[#All],3,FALSE)</f>
        <v>cweondo8@theglobeandmail.com</v>
      </c>
      <c r="H874" t="str">
        <f>VLOOKUP(Table1[[#This Row],[Customer ID]],Table2[#All],4,FALSE)</f>
        <v>+1 (828) 335-1268</v>
      </c>
      <c r="I874" t="str">
        <f>VLOOKUP(Table1[[#This Row],[Customer ID]],Table2[#All],6,FALSE)</f>
        <v>Asheville</v>
      </c>
      <c r="J874" s="1" t="str">
        <f>VLOOKUP(Table1[[#This Row],[Customer ID]],Table2[#All],7,FALSE)</f>
        <v>United States</v>
      </c>
      <c r="K874" s="1" t="str">
        <f>VLOOKUP(Table1[[#This Row],[Customer ID]],Table2[#All],9,FALSE)</f>
        <v>No</v>
      </c>
      <c r="L874" t="str">
        <f>VLOOKUP(Table1[[#This Row],[Product ID]],Table3[#All],2,FALSE)</f>
        <v>Ara</v>
      </c>
      <c r="M874" t="str">
        <f>VLOOKUP(Table1[[#This Row],[Product ID]],Table3[#All],3,FALSE)</f>
        <v>M</v>
      </c>
      <c r="N874">
        <f>VLOOKUP(Table1[[#This Row],[Product ID]],Table3[#All],4,FALSE)</f>
        <v>1</v>
      </c>
      <c r="O874">
        <f>VLOOKUP(Table1[[#This Row],[Product ID]],Table3[#All],5,FALSE)</f>
        <v>11.25</v>
      </c>
      <c r="P874">
        <f>Table1[[#This Row],[Quantity]]*Table1[[#This Row],[Unit Price]]</f>
        <v>22.5</v>
      </c>
    </row>
    <row r="875" spans="1:16" x14ac:dyDescent="0.3">
      <c r="A875" t="s">
        <v>5427</v>
      </c>
      <c r="B875" s="3">
        <v>43725</v>
      </c>
      <c r="C875" t="s">
        <v>5428</v>
      </c>
      <c r="D875" t="s">
        <v>6174</v>
      </c>
      <c r="E875">
        <v>4</v>
      </c>
      <c r="F875" t="str">
        <f>VLOOKUP(Table1[[#This Row],[Customer ID]],Table2[#All],2,FALSE)</f>
        <v>Modesty MacConnechie</v>
      </c>
      <c r="G875" t="str">
        <f>VLOOKUP(Table1[[#This Row],[Customer ID]],Table2[#All],3,FALSE)</f>
        <v>mmacconnechieo9@reuters.com</v>
      </c>
      <c r="H875" t="str">
        <f>VLOOKUP(Table1[[#This Row],[Customer ID]],Table2[#All],4,FALSE)</f>
        <v>+1 (304) 620-6008</v>
      </c>
      <c r="I875" t="str">
        <f>VLOOKUP(Table1[[#This Row],[Customer ID]],Table2[#All],6,FALSE)</f>
        <v>Charleston</v>
      </c>
      <c r="J875" s="1" t="str">
        <f>VLOOKUP(Table1[[#This Row],[Customer ID]],Table2[#All],7,FALSE)</f>
        <v>United States</v>
      </c>
      <c r="K875" s="1" t="str">
        <f>VLOOKUP(Table1[[#This Row],[Customer ID]],Table2[#All],9,FALSE)</f>
        <v>Yes</v>
      </c>
      <c r="L875" t="str">
        <f>VLOOKUP(Table1[[#This Row],[Product ID]],Table3[#All],2,FALSE)</f>
        <v>Rob</v>
      </c>
      <c r="M875" t="str">
        <f>VLOOKUP(Table1[[#This Row],[Product ID]],Table3[#All],3,FALSE)</f>
        <v>M</v>
      </c>
      <c r="N875">
        <f>VLOOKUP(Table1[[#This Row],[Product ID]],Table3[#All],4,FALSE)</f>
        <v>0.2</v>
      </c>
      <c r="O875">
        <f>VLOOKUP(Table1[[#This Row],[Product ID]],Table3[#All],5,FALSE)</f>
        <v>2.9849999999999999</v>
      </c>
      <c r="P875">
        <f>Table1[[#This Row],[Quantity]]*Table1[[#This Row],[Unit Price]]</f>
        <v>11.94</v>
      </c>
    </row>
    <row r="876" spans="1:16" x14ac:dyDescent="0.3">
      <c r="A876" t="s">
        <v>5433</v>
      </c>
      <c r="B876" s="3">
        <v>43680</v>
      </c>
      <c r="C876" t="s">
        <v>5434</v>
      </c>
      <c r="D876" t="s">
        <v>6140</v>
      </c>
      <c r="E876">
        <v>2</v>
      </c>
      <c r="F876" t="str">
        <f>VLOOKUP(Table1[[#This Row],[Customer ID]],Table2[#All],2,FALSE)</f>
        <v>Jaquenette Skentelbery</v>
      </c>
      <c r="G876" t="str">
        <f>VLOOKUP(Table1[[#This Row],[Customer ID]],Table2[#All],3,FALSE)</f>
        <v>jskentelberyoa@paypal.com</v>
      </c>
      <c r="H876" t="str">
        <f>VLOOKUP(Table1[[#This Row],[Customer ID]],Table2[#All],4,FALSE)</f>
        <v>+1 (713) 976-5419</v>
      </c>
      <c r="I876" t="str">
        <f>VLOOKUP(Table1[[#This Row],[Customer ID]],Table2[#All],6,FALSE)</f>
        <v>Houston</v>
      </c>
      <c r="J876" s="1" t="str">
        <f>VLOOKUP(Table1[[#This Row],[Customer ID]],Table2[#All],7,FALSE)</f>
        <v>United States</v>
      </c>
      <c r="K876" s="1" t="str">
        <f>VLOOKUP(Table1[[#This Row],[Customer ID]],Table2[#All],9,FALSE)</f>
        <v>No</v>
      </c>
      <c r="L876" t="str">
        <f>VLOOKUP(Table1[[#This Row],[Product ID]],Table3[#All],2,FALSE)</f>
        <v>Ara</v>
      </c>
      <c r="M876" t="str">
        <f>VLOOKUP(Table1[[#This Row],[Product ID]],Table3[#All],3,FALSE)</f>
        <v>L</v>
      </c>
      <c r="N876">
        <f>VLOOKUP(Table1[[#This Row],[Product ID]],Table3[#All],4,FALSE)</f>
        <v>1</v>
      </c>
      <c r="O876">
        <f>VLOOKUP(Table1[[#This Row],[Product ID]],Table3[#All],5,FALSE)</f>
        <v>12.95</v>
      </c>
      <c r="P876">
        <f>Table1[[#This Row],[Quantity]]*Table1[[#This Row],[Unit Price]]</f>
        <v>25.9</v>
      </c>
    </row>
    <row r="877" spans="1:16" x14ac:dyDescent="0.3">
      <c r="A877" t="s">
        <v>5439</v>
      </c>
      <c r="B877" s="3">
        <v>44253</v>
      </c>
      <c r="C877" t="s">
        <v>5440</v>
      </c>
      <c r="D877" t="s">
        <v>6160</v>
      </c>
      <c r="E877">
        <v>5</v>
      </c>
      <c r="F877" t="str">
        <f>VLOOKUP(Table1[[#This Row],[Customer ID]],Table2[#All],2,FALSE)</f>
        <v>Orazio Comber</v>
      </c>
      <c r="G877" t="str">
        <f>VLOOKUP(Table1[[#This Row],[Customer ID]],Table2[#All],3,FALSE)</f>
        <v>ocomberob@goo.gl</v>
      </c>
      <c r="H877" t="str">
        <f>VLOOKUP(Table1[[#This Row],[Customer ID]],Table2[#All],4,FALSE)</f>
        <v>+353 (947) 836-2302</v>
      </c>
      <c r="I877" t="str">
        <f>VLOOKUP(Table1[[#This Row],[Customer ID]],Table2[#All],6,FALSE)</f>
        <v>Confey</v>
      </c>
      <c r="J877" s="1" t="str">
        <f>VLOOKUP(Table1[[#This Row],[Customer ID]],Table2[#All],7,FALSE)</f>
        <v>Ireland</v>
      </c>
      <c r="K877" s="1" t="str">
        <f>VLOOKUP(Table1[[#This Row],[Customer ID]],Table2[#All],9,FALSE)</f>
        <v>No</v>
      </c>
      <c r="L877" t="str">
        <f>VLOOKUP(Table1[[#This Row],[Product ID]],Table3[#All],2,FALSE)</f>
        <v>Lib</v>
      </c>
      <c r="M877" t="str">
        <f>VLOOKUP(Table1[[#This Row],[Product ID]],Table3[#All],3,FALSE)</f>
        <v>M</v>
      </c>
      <c r="N877">
        <f>VLOOKUP(Table1[[#This Row],[Product ID]],Table3[#All],4,FALSE)</f>
        <v>0.5</v>
      </c>
      <c r="O877">
        <f>VLOOKUP(Table1[[#This Row],[Product ID]],Table3[#All],5,FALSE)</f>
        <v>8.73</v>
      </c>
      <c r="P877">
        <f>Table1[[#This Row],[Quantity]]*Table1[[#This Row],[Unit Price]]</f>
        <v>43.650000000000006</v>
      </c>
    </row>
    <row r="878" spans="1:16" x14ac:dyDescent="0.3">
      <c r="A878" t="s">
        <v>5439</v>
      </c>
      <c r="B878" s="3">
        <v>44253</v>
      </c>
      <c r="C878" t="s">
        <v>5440</v>
      </c>
      <c r="D878" t="s">
        <v>6180</v>
      </c>
      <c r="E878">
        <v>6</v>
      </c>
      <c r="F878" t="str">
        <f>VLOOKUP(Table1[[#This Row],[Customer ID]],Table2[#All],2,FALSE)</f>
        <v>Orazio Comber</v>
      </c>
      <c r="G878" t="str">
        <f>VLOOKUP(Table1[[#This Row],[Customer ID]],Table2[#All],3,FALSE)</f>
        <v>ocomberob@goo.gl</v>
      </c>
      <c r="H878" t="str">
        <f>VLOOKUP(Table1[[#This Row],[Customer ID]],Table2[#All],4,FALSE)</f>
        <v>+353 (947) 836-2302</v>
      </c>
      <c r="I878" t="str">
        <f>VLOOKUP(Table1[[#This Row],[Customer ID]],Table2[#All],6,FALSE)</f>
        <v>Confey</v>
      </c>
      <c r="J878" s="1" t="str">
        <f>VLOOKUP(Table1[[#This Row],[Customer ID]],Table2[#All],7,FALSE)</f>
        <v>Ireland</v>
      </c>
      <c r="K878" s="1" t="str">
        <f>VLOOKUP(Table1[[#This Row],[Customer ID]],Table2[#All],9,FALSE)</f>
        <v>No</v>
      </c>
      <c r="L878" t="str">
        <f>VLOOKUP(Table1[[#This Row],[Product ID]],Table3[#All],2,FALSE)</f>
        <v>Ara</v>
      </c>
      <c r="M878" t="str">
        <f>VLOOKUP(Table1[[#This Row],[Product ID]],Table3[#All],3,FALSE)</f>
        <v>L</v>
      </c>
      <c r="N878">
        <f>VLOOKUP(Table1[[#This Row],[Product ID]],Table3[#All],4,FALSE)</f>
        <v>0.5</v>
      </c>
      <c r="O878">
        <f>VLOOKUP(Table1[[#This Row],[Product ID]],Table3[#All],5,FALSE)</f>
        <v>7.77</v>
      </c>
      <c r="P878">
        <f>Table1[[#This Row],[Quantity]]*Table1[[#This Row],[Unit Price]]</f>
        <v>46.62</v>
      </c>
    </row>
    <row r="879" spans="1:16" x14ac:dyDescent="0.3">
      <c r="A879" t="s">
        <v>5450</v>
      </c>
      <c r="B879" s="3">
        <v>44411</v>
      </c>
      <c r="C879" t="s">
        <v>5451</v>
      </c>
      <c r="D879" t="s">
        <v>6161</v>
      </c>
      <c r="E879">
        <v>3</v>
      </c>
      <c r="F879" t="str">
        <f>VLOOKUP(Table1[[#This Row],[Customer ID]],Table2[#All],2,FALSE)</f>
        <v>Zachary Tramel</v>
      </c>
      <c r="G879" t="str">
        <f>VLOOKUP(Table1[[#This Row],[Customer ID]],Table2[#All],3,FALSE)</f>
        <v>ztramelod@netlog.com</v>
      </c>
      <c r="H879" t="str">
        <f>VLOOKUP(Table1[[#This Row],[Customer ID]],Table2[#All],4,FALSE)</f>
        <v>+1 (862) 925-5943</v>
      </c>
      <c r="I879" t="str">
        <f>VLOOKUP(Table1[[#This Row],[Customer ID]],Table2[#All],6,FALSE)</f>
        <v>Newark</v>
      </c>
      <c r="J879" s="1" t="str">
        <f>VLOOKUP(Table1[[#This Row],[Customer ID]],Table2[#All],7,FALSE)</f>
        <v>United States</v>
      </c>
      <c r="K879" s="1" t="str">
        <f>VLOOKUP(Table1[[#This Row],[Customer ID]],Table2[#All],9,FALSE)</f>
        <v>No</v>
      </c>
      <c r="L879" t="str">
        <f>VLOOKUP(Table1[[#This Row],[Product ID]],Table3[#All],2,FALSE)</f>
        <v>Lib</v>
      </c>
      <c r="M879" t="str">
        <f>VLOOKUP(Table1[[#This Row],[Product ID]],Table3[#All],3,FALSE)</f>
        <v>L</v>
      </c>
      <c r="N879">
        <f>VLOOKUP(Table1[[#This Row],[Product ID]],Table3[#All],4,FALSE)</f>
        <v>0.5</v>
      </c>
      <c r="O879">
        <f>VLOOKUP(Table1[[#This Row],[Product ID]],Table3[#All],5,FALSE)</f>
        <v>9.51</v>
      </c>
      <c r="P879">
        <f>Table1[[#This Row],[Quantity]]*Table1[[#This Row],[Unit Price]]</f>
        <v>28.53</v>
      </c>
    </row>
    <row r="880" spans="1:16" x14ac:dyDescent="0.3">
      <c r="A880" t="s">
        <v>5456</v>
      </c>
      <c r="B880" s="3">
        <v>44323</v>
      </c>
      <c r="C880" t="s">
        <v>5457</v>
      </c>
      <c r="D880" t="s">
        <v>6142</v>
      </c>
      <c r="E880">
        <v>1</v>
      </c>
      <c r="F880" t="str">
        <f>VLOOKUP(Table1[[#This Row],[Customer ID]],Table2[#All],2,FALSE)</f>
        <v>Izaak Primak</v>
      </c>
      <c r="G880">
        <f>VLOOKUP(Table1[[#This Row],[Customer ID]],Table2[#All],3,FALSE)</f>
        <v>0</v>
      </c>
      <c r="H880" t="str">
        <f>VLOOKUP(Table1[[#This Row],[Customer ID]],Table2[#All],4,FALSE)</f>
        <v>+1 (206) 705-3979</v>
      </c>
      <c r="I880" t="str">
        <f>VLOOKUP(Table1[[#This Row],[Customer ID]],Table2[#All],6,FALSE)</f>
        <v>Seattle</v>
      </c>
      <c r="J880" s="1" t="str">
        <f>VLOOKUP(Table1[[#This Row],[Customer ID]],Table2[#All],7,FALSE)</f>
        <v>United States</v>
      </c>
      <c r="K880" s="1" t="str">
        <f>VLOOKUP(Table1[[#This Row],[Customer ID]],Table2[#All],9,FALSE)</f>
        <v>Yes</v>
      </c>
      <c r="L880" t="str">
        <f>VLOOKUP(Table1[[#This Row],[Product ID]],Table3[#All],2,FALSE)</f>
        <v>Rob</v>
      </c>
      <c r="M880" t="str">
        <f>VLOOKUP(Table1[[#This Row],[Product ID]],Table3[#All],3,FALSE)</f>
        <v>L</v>
      </c>
      <c r="N880">
        <f>VLOOKUP(Table1[[#This Row],[Product ID]],Table3[#All],4,FALSE)</f>
        <v>2.5</v>
      </c>
      <c r="O880">
        <f>VLOOKUP(Table1[[#This Row],[Product ID]],Table3[#All],5,FALSE)</f>
        <v>27.484999999999996</v>
      </c>
      <c r="P880">
        <f>Table1[[#This Row],[Quantity]]*Table1[[#This Row],[Unit Price]]</f>
        <v>27.484999999999996</v>
      </c>
    </row>
    <row r="881" spans="1:16" x14ac:dyDescent="0.3">
      <c r="A881" t="s">
        <v>5461</v>
      </c>
      <c r="B881" s="3">
        <v>43630</v>
      </c>
      <c r="C881" t="s">
        <v>5462</v>
      </c>
      <c r="D881" t="s">
        <v>6153</v>
      </c>
      <c r="E881">
        <v>3</v>
      </c>
      <c r="F881" t="str">
        <f>VLOOKUP(Table1[[#This Row],[Customer ID]],Table2[#All],2,FALSE)</f>
        <v>Brittani Thoresbie</v>
      </c>
      <c r="G881">
        <f>VLOOKUP(Table1[[#This Row],[Customer ID]],Table2[#All],3,FALSE)</f>
        <v>0</v>
      </c>
      <c r="H881" t="str">
        <f>VLOOKUP(Table1[[#This Row],[Customer ID]],Table2[#All],4,FALSE)</f>
        <v>+1 (303) 606-9146</v>
      </c>
      <c r="I881" t="str">
        <f>VLOOKUP(Table1[[#This Row],[Customer ID]],Table2[#All],6,FALSE)</f>
        <v>Englewood</v>
      </c>
      <c r="J881" s="1" t="str">
        <f>VLOOKUP(Table1[[#This Row],[Customer ID]],Table2[#All],7,FALSE)</f>
        <v>United States</v>
      </c>
      <c r="K881" s="1" t="str">
        <f>VLOOKUP(Table1[[#This Row],[Customer ID]],Table2[#All],9,FALSE)</f>
        <v>No</v>
      </c>
      <c r="L881" t="str">
        <f>VLOOKUP(Table1[[#This Row],[Product ID]],Table3[#All],2,FALSE)</f>
        <v>Exc</v>
      </c>
      <c r="M881" t="str">
        <f>VLOOKUP(Table1[[#This Row],[Product ID]],Table3[#All],3,FALSE)</f>
        <v>D</v>
      </c>
      <c r="N881">
        <f>VLOOKUP(Table1[[#This Row],[Product ID]],Table3[#All],4,FALSE)</f>
        <v>0.2</v>
      </c>
      <c r="O881">
        <f>VLOOKUP(Table1[[#This Row],[Product ID]],Table3[#All],5,FALSE)</f>
        <v>3.645</v>
      </c>
      <c r="P881">
        <f>Table1[[#This Row],[Quantity]]*Table1[[#This Row],[Unit Price]]</f>
        <v>10.935</v>
      </c>
    </row>
    <row r="882" spans="1:16" x14ac:dyDescent="0.3">
      <c r="A882" t="s">
        <v>5466</v>
      </c>
      <c r="B882" s="3">
        <v>43790</v>
      </c>
      <c r="C882" t="s">
        <v>5467</v>
      </c>
      <c r="D882" t="s">
        <v>6178</v>
      </c>
      <c r="E882">
        <v>2</v>
      </c>
      <c r="F882" t="str">
        <f>VLOOKUP(Table1[[#This Row],[Customer ID]],Table2[#All],2,FALSE)</f>
        <v>Constanta Hatfull</v>
      </c>
      <c r="G882" t="str">
        <f>VLOOKUP(Table1[[#This Row],[Customer ID]],Table2[#All],3,FALSE)</f>
        <v>chatfullog@ebay.com</v>
      </c>
      <c r="H882" t="str">
        <f>VLOOKUP(Table1[[#This Row],[Customer ID]],Table2[#All],4,FALSE)</f>
        <v>+1 (815) 382-1966</v>
      </c>
      <c r="I882" t="str">
        <f>VLOOKUP(Table1[[#This Row],[Customer ID]],Table2[#All],6,FALSE)</f>
        <v>Rockford</v>
      </c>
      <c r="J882" s="1" t="str">
        <f>VLOOKUP(Table1[[#This Row],[Customer ID]],Table2[#All],7,FALSE)</f>
        <v>United States</v>
      </c>
      <c r="K882" s="1" t="str">
        <f>VLOOKUP(Table1[[#This Row],[Customer ID]],Table2[#All],9,FALSE)</f>
        <v>No</v>
      </c>
      <c r="L882" t="str">
        <f>VLOOKUP(Table1[[#This Row],[Product ID]],Table3[#All],2,FALSE)</f>
        <v>Rob</v>
      </c>
      <c r="M882" t="str">
        <f>VLOOKUP(Table1[[#This Row],[Product ID]],Table3[#All],3,FALSE)</f>
        <v>L</v>
      </c>
      <c r="N882">
        <f>VLOOKUP(Table1[[#This Row],[Product ID]],Table3[#All],4,FALSE)</f>
        <v>0.2</v>
      </c>
      <c r="O882">
        <f>VLOOKUP(Table1[[#This Row],[Product ID]],Table3[#All],5,FALSE)</f>
        <v>3.5849999999999995</v>
      </c>
      <c r="P882">
        <f>Table1[[#This Row],[Quantity]]*Table1[[#This Row],[Unit Price]]</f>
        <v>7.169999999999999</v>
      </c>
    </row>
    <row r="883" spans="1:16" x14ac:dyDescent="0.3">
      <c r="A883" t="s">
        <v>5472</v>
      </c>
      <c r="B883" s="3">
        <v>44286</v>
      </c>
      <c r="C883" t="s">
        <v>5473</v>
      </c>
      <c r="D883" t="s">
        <v>6167</v>
      </c>
      <c r="E883">
        <v>6</v>
      </c>
      <c r="F883" t="str">
        <f>VLOOKUP(Table1[[#This Row],[Customer ID]],Table2[#All],2,FALSE)</f>
        <v>Bobbe Castagneto</v>
      </c>
      <c r="G883">
        <f>VLOOKUP(Table1[[#This Row],[Customer ID]],Table2[#All],3,FALSE)</f>
        <v>0</v>
      </c>
      <c r="H883" t="str">
        <f>VLOOKUP(Table1[[#This Row],[Customer ID]],Table2[#All],4,FALSE)</f>
        <v>+1 (406) 972-9050</v>
      </c>
      <c r="I883" t="str">
        <f>VLOOKUP(Table1[[#This Row],[Customer ID]],Table2[#All],6,FALSE)</f>
        <v>Billings</v>
      </c>
      <c r="J883" s="1" t="str">
        <f>VLOOKUP(Table1[[#This Row],[Customer ID]],Table2[#All],7,FALSE)</f>
        <v>United States</v>
      </c>
      <c r="K883" s="1" t="str">
        <f>VLOOKUP(Table1[[#This Row],[Customer ID]],Table2[#All],9,FALSE)</f>
        <v>Yes</v>
      </c>
      <c r="L883" t="str">
        <f>VLOOKUP(Table1[[#This Row],[Product ID]],Table3[#All],2,FALSE)</f>
        <v>Ara</v>
      </c>
      <c r="M883" t="str">
        <f>VLOOKUP(Table1[[#This Row],[Product ID]],Table3[#All],3,FALSE)</f>
        <v>L</v>
      </c>
      <c r="N883">
        <f>VLOOKUP(Table1[[#This Row],[Product ID]],Table3[#All],4,FALSE)</f>
        <v>0.2</v>
      </c>
      <c r="O883">
        <f>VLOOKUP(Table1[[#This Row],[Product ID]],Table3[#All],5,FALSE)</f>
        <v>3.8849999999999998</v>
      </c>
      <c r="P883">
        <f>Table1[[#This Row],[Quantity]]*Table1[[#This Row],[Unit Price]]</f>
        <v>23.31</v>
      </c>
    </row>
    <row r="884" spans="1:16" x14ac:dyDescent="0.3">
      <c r="A884" t="s">
        <v>5477</v>
      </c>
      <c r="B884" s="3">
        <v>43647</v>
      </c>
      <c r="C884" t="s">
        <v>5526</v>
      </c>
      <c r="D884" t="s">
        <v>6168</v>
      </c>
      <c r="E884">
        <v>5</v>
      </c>
      <c r="F884" t="str">
        <f>VLOOKUP(Table1[[#This Row],[Customer ID]],Table2[#All],2,FALSE)</f>
        <v>Kippie Marrison</v>
      </c>
      <c r="G884" t="str">
        <f>VLOOKUP(Table1[[#This Row],[Customer ID]],Table2[#All],3,FALSE)</f>
        <v>kmarrisonoq@dropbox.com</v>
      </c>
      <c r="H884" t="str">
        <f>VLOOKUP(Table1[[#This Row],[Customer ID]],Table2[#All],4,FALSE)</f>
        <v>+1 (303) 808-6803</v>
      </c>
      <c r="I884" t="str">
        <f>VLOOKUP(Table1[[#This Row],[Customer ID]],Table2[#All],6,FALSE)</f>
        <v>Denver</v>
      </c>
      <c r="J884" s="1" t="str">
        <f>VLOOKUP(Table1[[#This Row],[Customer ID]],Table2[#All],7,FALSE)</f>
        <v>United States</v>
      </c>
      <c r="K884" s="1" t="str">
        <f>VLOOKUP(Table1[[#This Row],[Customer ID]],Table2[#All],9,FALSE)</f>
        <v>Yes</v>
      </c>
      <c r="L884" t="str">
        <f>VLOOKUP(Table1[[#This Row],[Product ID]],Table3[#All],2,FALSE)</f>
        <v>Ara</v>
      </c>
      <c r="M884" t="str">
        <f>VLOOKUP(Table1[[#This Row],[Product ID]],Table3[#All],3,FALSE)</f>
        <v>D</v>
      </c>
      <c r="N884">
        <f>VLOOKUP(Table1[[#This Row],[Product ID]],Table3[#All],4,FALSE)</f>
        <v>2.5</v>
      </c>
      <c r="O884">
        <f>VLOOKUP(Table1[[#This Row],[Product ID]],Table3[#All],5,FALSE)</f>
        <v>22.884999999999998</v>
      </c>
      <c r="P884">
        <f>Table1[[#This Row],[Quantity]]*Table1[[#This Row],[Unit Price]]</f>
        <v>114.42499999999998</v>
      </c>
    </row>
    <row r="885" spans="1:16" x14ac:dyDescent="0.3">
      <c r="A885" t="s">
        <v>5483</v>
      </c>
      <c r="B885" s="3">
        <v>43956</v>
      </c>
      <c r="C885" t="s">
        <v>5484</v>
      </c>
      <c r="D885" t="s">
        <v>6175</v>
      </c>
      <c r="E885">
        <v>3</v>
      </c>
      <c r="F885" t="str">
        <f>VLOOKUP(Table1[[#This Row],[Customer ID]],Table2[#All],2,FALSE)</f>
        <v>Lindon Agnolo</v>
      </c>
      <c r="G885" t="str">
        <f>VLOOKUP(Table1[[#This Row],[Customer ID]],Table2[#All],3,FALSE)</f>
        <v>lagnolooj@pinterest.com</v>
      </c>
      <c r="H885" t="str">
        <f>VLOOKUP(Table1[[#This Row],[Customer ID]],Table2[#All],4,FALSE)</f>
        <v>+1 (918) 228-6949</v>
      </c>
      <c r="I885" t="str">
        <f>VLOOKUP(Table1[[#This Row],[Customer ID]],Table2[#All],6,FALSE)</f>
        <v>Tulsa</v>
      </c>
      <c r="J885" s="1" t="str">
        <f>VLOOKUP(Table1[[#This Row],[Customer ID]],Table2[#All],7,FALSE)</f>
        <v>United States</v>
      </c>
      <c r="K885" s="1" t="str">
        <f>VLOOKUP(Table1[[#This Row],[Customer ID]],Table2[#All],9,FALSE)</f>
        <v>Yes</v>
      </c>
      <c r="L885" t="str">
        <f>VLOOKUP(Table1[[#This Row],[Product ID]],Table3[#All],2,FALSE)</f>
        <v>Ara</v>
      </c>
      <c r="M885" t="str">
        <f>VLOOKUP(Table1[[#This Row],[Product ID]],Table3[#All],3,FALSE)</f>
        <v>M</v>
      </c>
      <c r="N885">
        <f>VLOOKUP(Table1[[#This Row],[Product ID]],Table3[#All],4,FALSE)</f>
        <v>2.5</v>
      </c>
      <c r="O885">
        <f>VLOOKUP(Table1[[#This Row],[Product ID]],Table3[#All],5,FALSE)</f>
        <v>25.874999999999996</v>
      </c>
      <c r="P885">
        <f>Table1[[#This Row],[Quantity]]*Table1[[#This Row],[Unit Price]]</f>
        <v>77.624999999999986</v>
      </c>
    </row>
    <row r="886" spans="1:16" x14ac:dyDescent="0.3">
      <c r="A886" t="s">
        <v>5489</v>
      </c>
      <c r="B886" s="3">
        <v>43941</v>
      </c>
      <c r="C886" t="s">
        <v>5490</v>
      </c>
      <c r="D886" t="s">
        <v>6172</v>
      </c>
      <c r="E886">
        <v>1</v>
      </c>
      <c r="F886" t="str">
        <f>VLOOKUP(Table1[[#This Row],[Customer ID]],Table2[#All],2,FALSE)</f>
        <v>Delainey Kiddy</v>
      </c>
      <c r="G886" t="str">
        <f>VLOOKUP(Table1[[#This Row],[Customer ID]],Table2[#All],3,FALSE)</f>
        <v>dkiddyok@fda.gov</v>
      </c>
      <c r="H886" t="str">
        <f>VLOOKUP(Table1[[#This Row],[Customer ID]],Table2[#All],4,FALSE)</f>
        <v>+1 (209) 103-3933</v>
      </c>
      <c r="I886" t="str">
        <f>VLOOKUP(Table1[[#This Row],[Customer ID]],Table2[#All],6,FALSE)</f>
        <v>Fresno</v>
      </c>
      <c r="J886" s="1" t="str">
        <f>VLOOKUP(Table1[[#This Row],[Customer ID]],Table2[#All],7,FALSE)</f>
        <v>United States</v>
      </c>
      <c r="K886" s="1" t="str">
        <f>VLOOKUP(Table1[[#This Row],[Customer ID]],Table2[#All],9,FALSE)</f>
        <v>Yes</v>
      </c>
      <c r="L886" t="str">
        <f>VLOOKUP(Table1[[#This Row],[Product ID]],Table3[#All],2,FALSE)</f>
        <v>Rob</v>
      </c>
      <c r="M886" t="str">
        <f>VLOOKUP(Table1[[#This Row],[Product ID]],Table3[#All],3,FALSE)</f>
        <v>D</v>
      </c>
      <c r="N886">
        <f>VLOOKUP(Table1[[#This Row],[Product ID]],Table3[#All],4,FALSE)</f>
        <v>0.5</v>
      </c>
      <c r="O886">
        <f>VLOOKUP(Table1[[#This Row],[Product ID]],Table3[#All],5,FALSE)</f>
        <v>5.3699999999999992</v>
      </c>
      <c r="P886">
        <f>Table1[[#This Row],[Quantity]]*Table1[[#This Row],[Unit Price]]</f>
        <v>5.3699999999999992</v>
      </c>
    </row>
    <row r="887" spans="1:16" x14ac:dyDescent="0.3">
      <c r="A887" t="s">
        <v>5495</v>
      </c>
      <c r="B887" s="3">
        <v>43664</v>
      </c>
      <c r="C887" t="s">
        <v>5496</v>
      </c>
      <c r="D887" t="s">
        <v>6149</v>
      </c>
      <c r="E887">
        <v>6</v>
      </c>
      <c r="F887" t="str">
        <f>VLOOKUP(Table1[[#This Row],[Customer ID]],Table2[#All],2,FALSE)</f>
        <v>Helli Petroulis</v>
      </c>
      <c r="G887" t="str">
        <f>VLOOKUP(Table1[[#This Row],[Customer ID]],Table2[#All],3,FALSE)</f>
        <v>hpetroulisol@state.tx.us</v>
      </c>
      <c r="H887" t="str">
        <f>VLOOKUP(Table1[[#This Row],[Customer ID]],Table2[#All],4,FALSE)</f>
        <v>+353 (783) 893-0842</v>
      </c>
      <c r="I887" t="str">
        <f>VLOOKUP(Table1[[#This Row],[Customer ID]],Table2[#All],6,FALSE)</f>
        <v>Mullagh</v>
      </c>
      <c r="J887" s="1" t="str">
        <f>VLOOKUP(Table1[[#This Row],[Customer ID]],Table2[#All],7,FALSE)</f>
        <v>Ireland</v>
      </c>
      <c r="K887" s="1" t="str">
        <f>VLOOKUP(Table1[[#This Row],[Customer ID]],Table2[#All],9,FALSE)</f>
        <v>No</v>
      </c>
      <c r="L887" t="str">
        <f>VLOOKUP(Table1[[#This Row],[Product ID]],Table3[#All],2,FALSE)</f>
        <v>Rob</v>
      </c>
      <c r="M887" t="str">
        <f>VLOOKUP(Table1[[#This Row],[Product ID]],Table3[#All],3,FALSE)</f>
        <v>D</v>
      </c>
      <c r="N887">
        <f>VLOOKUP(Table1[[#This Row],[Product ID]],Table3[#All],4,FALSE)</f>
        <v>2.5</v>
      </c>
      <c r="O887">
        <f>VLOOKUP(Table1[[#This Row],[Product ID]],Table3[#All],5,FALSE)</f>
        <v>20.584999999999997</v>
      </c>
      <c r="P887">
        <f>Table1[[#This Row],[Quantity]]*Table1[[#This Row],[Unit Price]]</f>
        <v>123.50999999999999</v>
      </c>
    </row>
    <row r="888" spans="1:16" x14ac:dyDescent="0.3">
      <c r="A888" t="s">
        <v>5501</v>
      </c>
      <c r="B888" s="3">
        <v>44518</v>
      </c>
      <c r="C888" t="s">
        <v>5502</v>
      </c>
      <c r="D888" t="s">
        <v>6160</v>
      </c>
      <c r="E888">
        <v>2</v>
      </c>
      <c r="F888" t="str">
        <f>VLOOKUP(Table1[[#This Row],[Customer ID]],Table2[#All],2,FALSE)</f>
        <v>Marty Scholl</v>
      </c>
      <c r="G888" t="str">
        <f>VLOOKUP(Table1[[#This Row],[Customer ID]],Table2[#All],3,FALSE)</f>
        <v>mschollom@taobao.com</v>
      </c>
      <c r="H888" t="str">
        <f>VLOOKUP(Table1[[#This Row],[Customer ID]],Table2[#All],4,FALSE)</f>
        <v>+1 (415) 613-5939</v>
      </c>
      <c r="I888" t="str">
        <f>VLOOKUP(Table1[[#This Row],[Customer ID]],Table2[#All],6,FALSE)</f>
        <v>San Francisco</v>
      </c>
      <c r="J888" s="1" t="str">
        <f>VLOOKUP(Table1[[#This Row],[Customer ID]],Table2[#All],7,FALSE)</f>
        <v>United States</v>
      </c>
      <c r="K888" s="1" t="str">
        <f>VLOOKUP(Table1[[#This Row],[Customer ID]],Table2[#All],9,FALSE)</f>
        <v>No</v>
      </c>
      <c r="L888" t="str">
        <f>VLOOKUP(Table1[[#This Row],[Product ID]],Table3[#All],2,FALSE)</f>
        <v>Lib</v>
      </c>
      <c r="M888" t="str">
        <f>VLOOKUP(Table1[[#This Row],[Product ID]],Table3[#All],3,FALSE)</f>
        <v>M</v>
      </c>
      <c r="N888">
        <f>VLOOKUP(Table1[[#This Row],[Product ID]],Table3[#All],4,FALSE)</f>
        <v>0.5</v>
      </c>
      <c r="O888">
        <f>VLOOKUP(Table1[[#This Row],[Product ID]],Table3[#All],5,FALSE)</f>
        <v>8.73</v>
      </c>
      <c r="P888">
        <f>Table1[[#This Row],[Quantity]]*Table1[[#This Row],[Unit Price]]</f>
        <v>17.46</v>
      </c>
    </row>
    <row r="889" spans="1:16" x14ac:dyDescent="0.3">
      <c r="A889" t="s">
        <v>5507</v>
      </c>
      <c r="B889" s="3">
        <v>44002</v>
      </c>
      <c r="C889" t="s">
        <v>5508</v>
      </c>
      <c r="D889" t="s">
        <v>6184</v>
      </c>
      <c r="E889">
        <v>3</v>
      </c>
      <c r="F889" t="str">
        <f>VLOOKUP(Table1[[#This Row],[Customer ID]],Table2[#All],2,FALSE)</f>
        <v>Kienan Ferson</v>
      </c>
      <c r="G889" t="str">
        <f>VLOOKUP(Table1[[#This Row],[Customer ID]],Table2[#All],3,FALSE)</f>
        <v>kfersonon@g.co</v>
      </c>
      <c r="H889" t="str">
        <f>VLOOKUP(Table1[[#This Row],[Customer ID]],Table2[#All],4,FALSE)</f>
        <v>+1 (251) 291-1195</v>
      </c>
      <c r="I889" t="str">
        <f>VLOOKUP(Table1[[#This Row],[Customer ID]],Table2[#All],6,FALSE)</f>
        <v>Mobile</v>
      </c>
      <c r="J889" s="1" t="str">
        <f>VLOOKUP(Table1[[#This Row],[Customer ID]],Table2[#All],7,FALSE)</f>
        <v>United States</v>
      </c>
      <c r="K889" s="1" t="str">
        <f>VLOOKUP(Table1[[#This Row],[Customer ID]],Table2[#All],9,FALSE)</f>
        <v>No</v>
      </c>
      <c r="L889" t="str">
        <f>VLOOKUP(Table1[[#This Row],[Product ID]],Table3[#All],2,FALSE)</f>
        <v>Exc</v>
      </c>
      <c r="M889" t="str">
        <f>VLOOKUP(Table1[[#This Row],[Product ID]],Table3[#All],3,FALSE)</f>
        <v>L</v>
      </c>
      <c r="N889">
        <f>VLOOKUP(Table1[[#This Row],[Product ID]],Table3[#All],4,FALSE)</f>
        <v>0.2</v>
      </c>
      <c r="O889">
        <f>VLOOKUP(Table1[[#This Row],[Product ID]],Table3[#All],5,FALSE)</f>
        <v>4.4550000000000001</v>
      </c>
      <c r="P889">
        <f>Table1[[#This Row],[Quantity]]*Table1[[#This Row],[Unit Price]]</f>
        <v>13.365</v>
      </c>
    </row>
    <row r="890" spans="1:16" x14ac:dyDescent="0.3">
      <c r="A890" t="s">
        <v>5513</v>
      </c>
      <c r="B890" s="3">
        <v>44292</v>
      </c>
      <c r="C890" t="s">
        <v>5514</v>
      </c>
      <c r="D890" t="s">
        <v>6167</v>
      </c>
      <c r="E890">
        <v>2</v>
      </c>
      <c r="F890" t="str">
        <f>VLOOKUP(Table1[[#This Row],[Customer ID]],Table2[#All],2,FALSE)</f>
        <v>Blake Kelloway</v>
      </c>
      <c r="G890" t="str">
        <f>VLOOKUP(Table1[[#This Row],[Customer ID]],Table2[#All],3,FALSE)</f>
        <v>bkellowayoo@omniture.com</v>
      </c>
      <c r="H890" t="str">
        <f>VLOOKUP(Table1[[#This Row],[Customer ID]],Table2[#All],4,FALSE)</f>
        <v>+1 (415) 757-3377</v>
      </c>
      <c r="I890" t="str">
        <f>VLOOKUP(Table1[[#This Row],[Customer ID]],Table2[#All],6,FALSE)</f>
        <v>San Francisco</v>
      </c>
      <c r="J890" s="1" t="str">
        <f>VLOOKUP(Table1[[#This Row],[Customer ID]],Table2[#All],7,FALSE)</f>
        <v>United States</v>
      </c>
      <c r="K890" s="1" t="str">
        <f>VLOOKUP(Table1[[#This Row],[Customer ID]],Table2[#All],9,FALSE)</f>
        <v>Yes</v>
      </c>
      <c r="L890" t="str">
        <f>VLOOKUP(Table1[[#This Row],[Product ID]],Table3[#All],2,FALSE)</f>
        <v>Ara</v>
      </c>
      <c r="M890" t="str">
        <f>VLOOKUP(Table1[[#This Row],[Product ID]],Table3[#All],3,FALSE)</f>
        <v>L</v>
      </c>
      <c r="N890">
        <f>VLOOKUP(Table1[[#This Row],[Product ID]],Table3[#All],4,FALSE)</f>
        <v>0.2</v>
      </c>
      <c r="O890">
        <f>VLOOKUP(Table1[[#This Row],[Product ID]],Table3[#All],5,FALSE)</f>
        <v>3.8849999999999998</v>
      </c>
      <c r="P890">
        <f>Table1[[#This Row],[Quantity]]*Table1[[#This Row],[Unit Price]]</f>
        <v>7.77</v>
      </c>
    </row>
    <row r="891" spans="1:16" x14ac:dyDescent="0.3">
      <c r="A891" t="s">
        <v>5519</v>
      </c>
      <c r="B891" s="3">
        <v>43633</v>
      </c>
      <c r="C891" t="s">
        <v>5520</v>
      </c>
      <c r="D891" t="s">
        <v>6163</v>
      </c>
      <c r="E891">
        <v>1</v>
      </c>
      <c r="F891" t="str">
        <f>VLOOKUP(Table1[[#This Row],[Customer ID]],Table2[#All],2,FALSE)</f>
        <v>Scarlett Oliffe</v>
      </c>
      <c r="G891" t="str">
        <f>VLOOKUP(Table1[[#This Row],[Customer ID]],Table2[#All],3,FALSE)</f>
        <v>soliffeop@yellowbook.com</v>
      </c>
      <c r="H891" t="str">
        <f>VLOOKUP(Table1[[#This Row],[Customer ID]],Table2[#All],4,FALSE)</f>
        <v>+1 (212) 198-9134</v>
      </c>
      <c r="I891" t="str">
        <f>VLOOKUP(Table1[[#This Row],[Customer ID]],Table2[#All],6,FALSE)</f>
        <v>Jamaica</v>
      </c>
      <c r="J891" s="1" t="str">
        <f>VLOOKUP(Table1[[#This Row],[Customer ID]],Table2[#All],7,FALSE)</f>
        <v>United States</v>
      </c>
      <c r="K891" s="1" t="str">
        <f>VLOOKUP(Table1[[#This Row],[Customer ID]],Table2[#All],9,FALSE)</f>
        <v>Yes</v>
      </c>
      <c r="L891" t="str">
        <f>VLOOKUP(Table1[[#This Row],[Product ID]],Table3[#All],2,FALSE)</f>
        <v>Rob</v>
      </c>
      <c r="M891" t="str">
        <f>VLOOKUP(Table1[[#This Row],[Product ID]],Table3[#All],3,FALSE)</f>
        <v>D</v>
      </c>
      <c r="N891">
        <f>VLOOKUP(Table1[[#This Row],[Product ID]],Table3[#All],4,FALSE)</f>
        <v>0.2</v>
      </c>
      <c r="O891">
        <f>VLOOKUP(Table1[[#This Row],[Product ID]],Table3[#All],5,FALSE)</f>
        <v>2.6849999999999996</v>
      </c>
      <c r="P891">
        <f>Table1[[#This Row],[Quantity]]*Table1[[#This Row],[Unit Price]]</f>
        <v>2.6849999999999996</v>
      </c>
    </row>
    <row r="892" spans="1:16" x14ac:dyDescent="0.3">
      <c r="A892" t="s">
        <v>5525</v>
      </c>
      <c r="B892" s="3">
        <v>44646</v>
      </c>
      <c r="C892" t="s">
        <v>5526</v>
      </c>
      <c r="D892" t="s">
        <v>6149</v>
      </c>
      <c r="E892">
        <v>1</v>
      </c>
      <c r="F892" t="str">
        <f>VLOOKUP(Table1[[#This Row],[Customer ID]],Table2[#All],2,FALSE)</f>
        <v>Kippie Marrison</v>
      </c>
      <c r="G892" t="str">
        <f>VLOOKUP(Table1[[#This Row],[Customer ID]],Table2[#All],3,FALSE)</f>
        <v>kmarrisonoq@dropbox.com</v>
      </c>
      <c r="H892" t="str">
        <f>VLOOKUP(Table1[[#This Row],[Customer ID]],Table2[#All],4,FALSE)</f>
        <v>+1 (303) 808-6803</v>
      </c>
      <c r="I892" t="str">
        <f>VLOOKUP(Table1[[#This Row],[Customer ID]],Table2[#All],6,FALSE)</f>
        <v>Denver</v>
      </c>
      <c r="J892" s="1" t="str">
        <f>VLOOKUP(Table1[[#This Row],[Customer ID]],Table2[#All],7,FALSE)</f>
        <v>United States</v>
      </c>
      <c r="K892" s="1" t="str">
        <f>VLOOKUP(Table1[[#This Row],[Customer ID]],Table2[#All],9,FALSE)</f>
        <v>Yes</v>
      </c>
      <c r="L892" t="str">
        <f>VLOOKUP(Table1[[#This Row],[Product ID]],Table3[#All],2,FALSE)</f>
        <v>Rob</v>
      </c>
      <c r="M892" t="str">
        <f>VLOOKUP(Table1[[#This Row],[Product ID]],Table3[#All],3,FALSE)</f>
        <v>D</v>
      </c>
      <c r="N892">
        <f>VLOOKUP(Table1[[#This Row],[Product ID]],Table3[#All],4,FALSE)</f>
        <v>2.5</v>
      </c>
      <c r="O892">
        <f>VLOOKUP(Table1[[#This Row],[Product ID]],Table3[#All],5,FALSE)</f>
        <v>20.584999999999997</v>
      </c>
      <c r="P892">
        <f>Table1[[#This Row],[Quantity]]*Table1[[#This Row],[Unit Price]]</f>
        <v>20.584999999999997</v>
      </c>
    </row>
    <row r="893" spans="1:16" x14ac:dyDescent="0.3">
      <c r="A893" t="s">
        <v>5531</v>
      </c>
      <c r="B893" s="3">
        <v>44469</v>
      </c>
      <c r="C893" t="s">
        <v>5532</v>
      </c>
      <c r="D893" t="s">
        <v>6168</v>
      </c>
      <c r="E893">
        <v>5</v>
      </c>
      <c r="F893" t="str">
        <f>VLOOKUP(Table1[[#This Row],[Customer ID]],Table2[#All],2,FALSE)</f>
        <v>Celestia Dolohunty</v>
      </c>
      <c r="G893" t="str">
        <f>VLOOKUP(Table1[[#This Row],[Customer ID]],Table2[#All],3,FALSE)</f>
        <v>cdolohuntyor@dailymail.co.uk</v>
      </c>
      <c r="H893" t="str">
        <f>VLOOKUP(Table1[[#This Row],[Customer ID]],Table2[#All],4,FALSE)</f>
        <v>+1 (619) 353-0412</v>
      </c>
      <c r="I893" t="str">
        <f>VLOOKUP(Table1[[#This Row],[Customer ID]],Table2[#All],6,FALSE)</f>
        <v>San Diego</v>
      </c>
      <c r="J893" s="1" t="str">
        <f>VLOOKUP(Table1[[#This Row],[Customer ID]],Table2[#All],7,FALSE)</f>
        <v>United States</v>
      </c>
      <c r="K893" s="1" t="str">
        <f>VLOOKUP(Table1[[#This Row],[Customer ID]],Table2[#All],9,FALSE)</f>
        <v>Yes</v>
      </c>
      <c r="L893" t="str">
        <f>VLOOKUP(Table1[[#This Row],[Product ID]],Table3[#All],2,FALSE)</f>
        <v>Ara</v>
      </c>
      <c r="M893" t="str">
        <f>VLOOKUP(Table1[[#This Row],[Product ID]],Table3[#All],3,FALSE)</f>
        <v>D</v>
      </c>
      <c r="N893">
        <f>VLOOKUP(Table1[[#This Row],[Product ID]],Table3[#All],4,FALSE)</f>
        <v>2.5</v>
      </c>
      <c r="O893">
        <f>VLOOKUP(Table1[[#This Row],[Product ID]],Table3[#All],5,FALSE)</f>
        <v>22.884999999999998</v>
      </c>
      <c r="P893">
        <f>Table1[[#This Row],[Quantity]]*Table1[[#This Row],[Unit Price]]</f>
        <v>114.42499999999998</v>
      </c>
    </row>
    <row r="894" spans="1:16" x14ac:dyDescent="0.3">
      <c r="A894" t="s">
        <v>5537</v>
      </c>
      <c r="B894" s="3">
        <v>43635</v>
      </c>
      <c r="C894" t="s">
        <v>5538</v>
      </c>
      <c r="D894" t="s">
        <v>6156</v>
      </c>
      <c r="E894">
        <v>5</v>
      </c>
      <c r="F894" t="str">
        <f>VLOOKUP(Table1[[#This Row],[Customer ID]],Table2[#All],2,FALSE)</f>
        <v>Patsy Vasilenko</v>
      </c>
      <c r="G894" t="str">
        <f>VLOOKUP(Table1[[#This Row],[Customer ID]],Table2[#All],3,FALSE)</f>
        <v>pvasilenkoos@addtoany.com</v>
      </c>
      <c r="H894" t="str">
        <f>VLOOKUP(Table1[[#This Row],[Customer ID]],Table2[#All],4,FALSE)</f>
        <v>+44 (116) 714-6469</v>
      </c>
      <c r="I894" t="str">
        <f>VLOOKUP(Table1[[#This Row],[Customer ID]],Table2[#All],6,FALSE)</f>
        <v>Preston</v>
      </c>
      <c r="J894" s="1" t="str">
        <f>VLOOKUP(Table1[[#This Row],[Customer ID]],Table2[#All],7,FALSE)</f>
        <v>United Kingdom</v>
      </c>
      <c r="K894" s="1" t="str">
        <f>VLOOKUP(Table1[[#This Row],[Customer ID]],Table2[#All],9,FALSE)</f>
        <v>No</v>
      </c>
      <c r="L894" t="str">
        <f>VLOOKUP(Table1[[#This Row],[Product ID]],Table3[#All],2,FALSE)</f>
        <v>Exc</v>
      </c>
      <c r="M894" t="str">
        <f>VLOOKUP(Table1[[#This Row],[Product ID]],Table3[#All],3,FALSE)</f>
        <v>M</v>
      </c>
      <c r="N894">
        <f>VLOOKUP(Table1[[#This Row],[Product ID]],Table3[#All],4,FALSE)</f>
        <v>0.2</v>
      </c>
      <c r="O894">
        <f>VLOOKUP(Table1[[#This Row],[Product ID]],Table3[#All],5,FALSE)</f>
        <v>4.125</v>
      </c>
      <c r="P894">
        <f>Table1[[#This Row],[Quantity]]*Table1[[#This Row],[Unit Price]]</f>
        <v>20.625</v>
      </c>
    </row>
    <row r="895" spans="1:16" x14ac:dyDescent="0.3">
      <c r="A895" t="s">
        <v>5543</v>
      </c>
      <c r="B895" s="3">
        <v>44651</v>
      </c>
      <c r="C895" t="s">
        <v>5544</v>
      </c>
      <c r="D895" t="s">
        <v>6161</v>
      </c>
      <c r="E895">
        <v>6</v>
      </c>
      <c r="F895" t="str">
        <f>VLOOKUP(Table1[[#This Row],[Customer ID]],Table2[#All],2,FALSE)</f>
        <v>Raphaela Schankelborg</v>
      </c>
      <c r="G895" t="str">
        <f>VLOOKUP(Table1[[#This Row],[Customer ID]],Table2[#All],3,FALSE)</f>
        <v>rschankelborgot@ameblo.jp</v>
      </c>
      <c r="H895">
        <f>VLOOKUP(Table1[[#This Row],[Customer ID]],Table2[#All],4,FALSE)</f>
        <v>0</v>
      </c>
      <c r="I895" t="str">
        <f>VLOOKUP(Table1[[#This Row],[Customer ID]],Table2[#All],6,FALSE)</f>
        <v>Pittsburgh</v>
      </c>
      <c r="J895" s="1" t="str">
        <f>VLOOKUP(Table1[[#This Row],[Customer ID]],Table2[#All],7,FALSE)</f>
        <v>United States</v>
      </c>
      <c r="K895" s="1" t="str">
        <f>VLOOKUP(Table1[[#This Row],[Customer ID]],Table2[#All],9,FALSE)</f>
        <v>Yes</v>
      </c>
      <c r="L895" t="str">
        <f>VLOOKUP(Table1[[#This Row],[Product ID]],Table3[#All],2,FALSE)</f>
        <v>Lib</v>
      </c>
      <c r="M895" t="str">
        <f>VLOOKUP(Table1[[#This Row],[Product ID]],Table3[#All],3,FALSE)</f>
        <v>L</v>
      </c>
      <c r="N895">
        <f>VLOOKUP(Table1[[#This Row],[Product ID]],Table3[#All],4,FALSE)</f>
        <v>0.5</v>
      </c>
      <c r="O895">
        <f>VLOOKUP(Table1[[#This Row],[Product ID]],Table3[#All],5,FALSE)</f>
        <v>9.51</v>
      </c>
      <c r="P895">
        <f>Table1[[#This Row],[Quantity]]*Table1[[#This Row],[Unit Price]]</f>
        <v>57.06</v>
      </c>
    </row>
    <row r="896" spans="1:16" x14ac:dyDescent="0.3">
      <c r="A896" t="s">
        <v>5548</v>
      </c>
      <c r="B896" s="3">
        <v>44016</v>
      </c>
      <c r="C896" t="s">
        <v>5549</v>
      </c>
      <c r="D896" t="s">
        <v>6149</v>
      </c>
      <c r="E896">
        <v>4</v>
      </c>
      <c r="F896" t="str">
        <f>VLOOKUP(Table1[[#This Row],[Customer ID]],Table2[#All],2,FALSE)</f>
        <v>Sharity Wickens</v>
      </c>
      <c r="G896">
        <f>VLOOKUP(Table1[[#This Row],[Customer ID]],Table2[#All],3,FALSE)</f>
        <v>0</v>
      </c>
      <c r="H896" t="str">
        <f>VLOOKUP(Table1[[#This Row],[Customer ID]],Table2[#All],4,FALSE)</f>
        <v>+353 (724) 224-5556</v>
      </c>
      <c r="I896" t="str">
        <f>VLOOKUP(Table1[[#This Row],[Customer ID]],Table2[#All],6,FALSE)</f>
        <v>Cavan</v>
      </c>
      <c r="J896" s="1" t="str">
        <f>VLOOKUP(Table1[[#This Row],[Customer ID]],Table2[#All],7,FALSE)</f>
        <v>Ireland</v>
      </c>
      <c r="K896" s="1" t="str">
        <f>VLOOKUP(Table1[[#This Row],[Customer ID]],Table2[#All],9,FALSE)</f>
        <v>Yes</v>
      </c>
      <c r="L896" t="str">
        <f>VLOOKUP(Table1[[#This Row],[Product ID]],Table3[#All],2,FALSE)</f>
        <v>Rob</v>
      </c>
      <c r="M896" t="str">
        <f>VLOOKUP(Table1[[#This Row],[Product ID]],Table3[#All],3,FALSE)</f>
        <v>D</v>
      </c>
      <c r="N896">
        <f>VLOOKUP(Table1[[#This Row],[Product ID]],Table3[#All],4,FALSE)</f>
        <v>2.5</v>
      </c>
      <c r="O896">
        <f>VLOOKUP(Table1[[#This Row],[Product ID]],Table3[#All],5,FALSE)</f>
        <v>20.584999999999997</v>
      </c>
      <c r="P896">
        <f>Table1[[#This Row],[Quantity]]*Table1[[#This Row],[Unit Price]]</f>
        <v>82.339999999999989</v>
      </c>
    </row>
    <row r="897" spans="1:16" x14ac:dyDescent="0.3">
      <c r="A897" t="s">
        <v>5553</v>
      </c>
      <c r="B897" s="3">
        <v>44521</v>
      </c>
      <c r="C897" t="s">
        <v>5554</v>
      </c>
      <c r="D897" t="s">
        <v>6166</v>
      </c>
      <c r="E897">
        <v>5</v>
      </c>
      <c r="F897" t="str">
        <f>VLOOKUP(Table1[[#This Row],[Customer ID]],Table2[#All],2,FALSE)</f>
        <v>Derick Snow</v>
      </c>
      <c r="G897">
        <f>VLOOKUP(Table1[[#This Row],[Customer ID]],Table2[#All],3,FALSE)</f>
        <v>0</v>
      </c>
      <c r="H897" t="str">
        <f>VLOOKUP(Table1[[#This Row],[Customer ID]],Table2[#All],4,FALSE)</f>
        <v>+1 (718) 461-3002</v>
      </c>
      <c r="I897" t="str">
        <f>VLOOKUP(Table1[[#This Row],[Customer ID]],Table2[#All],6,FALSE)</f>
        <v>New York City</v>
      </c>
      <c r="J897" s="1" t="str">
        <f>VLOOKUP(Table1[[#This Row],[Customer ID]],Table2[#All],7,FALSE)</f>
        <v>United States</v>
      </c>
      <c r="K897" s="1" t="str">
        <f>VLOOKUP(Table1[[#This Row],[Customer ID]],Table2[#All],9,FALSE)</f>
        <v>No</v>
      </c>
      <c r="L897" t="str">
        <f>VLOOKUP(Table1[[#This Row],[Product ID]],Table3[#All],2,FALSE)</f>
        <v>Exc</v>
      </c>
      <c r="M897" t="str">
        <f>VLOOKUP(Table1[[#This Row],[Product ID]],Table3[#All],3,FALSE)</f>
        <v>M</v>
      </c>
      <c r="N897">
        <f>VLOOKUP(Table1[[#This Row],[Product ID]],Table3[#All],4,FALSE)</f>
        <v>2.5</v>
      </c>
      <c r="O897">
        <f>VLOOKUP(Table1[[#This Row],[Product ID]],Table3[#All],5,FALSE)</f>
        <v>31.624999999999996</v>
      </c>
      <c r="P897">
        <f>Table1[[#This Row],[Quantity]]*Table1[[#This Row],[Unit Price]]</f>
        <v>158.12499999999997</v>
      </c>
    </row>
    <row r="898" spans="1:16" x14ac:dyDescent="0.3">
      <c r="A898" t="s">
        <v>5558</v>
      </c>
      <c r="B898" s="3">
        <v>44347</v>
      </c>
      <c r="C898" t="s">
        <v>5559</v>
      </c>
      <c r="D898" t="s">
        <v>6172</v>
      </c>
      <c r="E898">
        <v>6</v>
      </c>
      <c r="F898" t="str">
        <f>VLOOKUP(Table1[[#This Row],[Customer ID]],Table2[#All],2,FALSE)</f>
        <v>Baxy Cargen</v>
      </c>
      <c r="G898" t="str">
        <f>VLOOKUP(Table1[[#This Row],[Customer ID]],Table2[#All],3,FALSE)</f>
        <v>bcargenow@geocities.jp</v>
      </c>
      <c r="H898" t="str">
        <f>VLOOKUP(Table1[[#This Row],[Customer ID]],Table2[#All],4,FALSE)</f>
        <v>+1 (253) 509-6510</v>
      </c>
      <c r="I898" t="str">
        <f>VLOOKUP(Table1[[#This Row],[Customer ID]],Table2[#All],6,FALSE)</f>
        <v>Seattle</v>
      </c>
      <c r="J898" s="1" t="str">
        <f>VLOOKUP(Table1[[#This Row],[Customer ID]],Table2[#All],7,FALSE)</f>
        <v>United States</v>
      </c>
      <c r="K898" s="1" t="str">
        <f>VLOOKUP(Table1[[#This Row],[Customer ID]],Table2[#All],9,FALSE)</f>
        <v>Yes</v>
      </c>
      <c r="L898" t="str">
        <f>VLOOKUP(Table1[[#This Row],[Product ID]],Table3[#All],2,FALSE)</f>
        <v>Rob</v>
      </c>
      <c r="M898" t="str">
        <f>VLOOKUP(Table1[[#This Row],[Product ID]],Table3[#All],3,FALSE)</f>
        <v>D</v>
      </c>
      <c r="N898">
        <f>VLOOKUP(Table1[[#This Row],[Product ID]],Table3[#All],4,FALSE)</f>
        <v>0.5</v>
      </c>
      <c r="O898">
        <f>VLOOKUP(Table1[[#This Row],[Product ID]],Table3[#All],5,FALSE)</f>
        <v>5.3699999999999992</v>
      </c>
      <c r="P898">
        <f>Table1[[#This Row],[Quantity]]*Table1[[#This Row],[Unit Price]]</f>
        <v>32.22</v>
      </c>
    </row>
    <row r="899" spans="1:16" x14ac:dyDescent="0.3">
      <c r="A899" t="s">
        <v>5564</v>
      </c>
      <c r="B899" s="3">
        <v>43932</v>
      </c>
      <c r="C899" t="s">
        <v>5565</v>
      </c>
      <c r="D899" t="s">
        <v>6183</v>
      </c>
      <c r="E899">
        <v>2</v>
      </c>
      <c r="F899" t="str">
        <f>VLOOKUP(Table1[[#This Row],[Customer ID]],Table2[#All],2,FALSE)</f>
        <v>Ryann Stickler</v>
      </c>
      <c r="G899" t="str">
        <f>VLOOKUP(Table1[[#This Row],[Customer ID]],Table2[#All],3,FALSE)</f>
        <v>rsticklerox@printfriendly.com</v>
      </c>
      <c r="H899" t="str">
        <f>VLOOKUP(Table1[[#This Row],[Customer ID]],Table2[#All],4,FALSE)</f>
        <v>+44 (830) 367-6129</v>
      </c>
      <c r="I899" t="str">
        <f>VLOOKUP(Table1[[#This Row],[Customer ID]],Table2[#All],6,FALSE)</f>
        <v>Birmingham</v>
      </c>
      <c r="J899" s="1" t="str">
        <f>VLOOKUP(Table1[[#This Row],[Customer ID]],Table2[#All],7,FALSE)</f>
        <v>United Kingdom</v>
      </c>
      <c r="K899" s="1" t="str">
        <f>VLOOKUP(Table1[[#This Row],[Customer ID]],Table2[#All],9,FALSE)</f>
        <v>No</v>
      </c>
      <c r="L899" t="str">
        <f>VLOOKUP(Table1[[#This Row],[Product ID]],Table3[#All],2,FALSE)</f>
        <v>Exc</v>
      </c>
      <c r="M899" t="str">
        <f>VLOOKUP(Table1[[#This Row],[Product ID]],Table3[#All],3,FALSE)</f>
        <v>D</v>
      </c>
      <c r="N899">
        <f>VLOOKUP(Table1[[#This Row],[Product ID]],Table3[#All],4,FALSE)</f>
        <v>1</v>
      </c>
      <c r="O899">
        <f>VLOOKUP(Table1[[#This Row],[Product ID]],Table3[#All],5,FALSE)</f>
        <v>12.15</v>
      </c>
      <c r="P899">
        <f>Table1[[#This Row],[Quantity]]*Table1[[#This Row],[Unit Price]]</f>
        <v>24.3</v>
      </c>
    </row>
    <row r="900" spans="1:16" x14ac:dyDescent="0.3">
      <c r="A900" t="s">
        <v>5570</v>
      </c>
      <c r="B900" s="3">
        <v>44089</v>
      </c>
      <c r="C900" t="s">
        <v>5571</v>
      </c>
      <c r="D900" t="s">
        <v>6173</v>
      </c>
      <c r="E900">
        <v>5</v>
      </c>
      <c r="F900" t="str">
        <f>VLOOKUP(Table1[[#This Row],[Customer ID]],Table2[#All],2,FALSE)</f>
        <v>Daryn Cassius</v>
      </c>
      <c r="G900">
        <f>VLOOKUP(Table1[[#This Row],[Customer ID]],Table2[#All],3,FALSE)</f>
        <v>0</v>
      </c>
      <c r="H900" t="str">
        <f>VLOOKUP(Table1[[#This Row],[Customer ID]],Table2[#All],4,FALSE)</f>
        <v>+1 (269) 398-0766</v>
      </c>
      <c r="I900" t="str">
        <f>VLOOKUP(Table1[[#This Row],[Customer ID]],Table2[#All],6,FALSE)</f>
        <v>Battle Creek</v>
      </c>
      <c r="J900" s="1" t="str">
        <f>VLOOKUP(Table1[[#This Row],[Customer ID]],Table2[#All],7,FALSE)</f>
        <v>United States</v>
      </c>
      <c r="K900" s="1" t="str">
        <f>VLOOKUP(Table1[[#This Row],[Customer ID]],Table2[#All],9,FALSE)</f>
        <v>No</v>
      </c>
      <c r="L900" t="str">
        <f>VLOOKUP(Table1[[#This Row],[Product ID]],Table3[#All],2,FALSE)</f>
        <v>Rob</v>
      </c>
      <c r="M900" t="str">
        <f>VLOOKUP(Table1[[#This Row],[Product ID]],Table3[#All],3,FALSE)</f>
        <v>L</v>
      </c>
      <c r="N900">
        <f>VLOOKUP(Table1[[#This Row],[Product ID]],Table3[#All],4,FALSE)</f>
        <v>0.5</v>
      </c>
      <c r="O900">
        <f>VLOOKUP(Table1[[#This Row],[Product ID]],Table3[#All],5,FALSE)</f>
        <v>7.169999999999999</v>
      </c>
      <c r="P900">
        <f>Table1[[#This Row],[Quantity]]*Table1[[#This Row],[Unit Price]]</f>
        <v>35.849999999999994</v>
      </c>
    </row>
    <row r="901" spans="1:16" x14ac:dyDescent="0.3">
      <c r="A901" t="s">
        <v>5575</v>
      </c>
      <c r="B901" s="3">
        <v>44523</v>
      </c>
      <c r="C901" t="s">
        <v>5554</v>
      </c>
      <c r="D901" t="s">
        <v>6162</v>
      </c>
      <c r="E901">
        <v>5</v>
      </c>
      <c r="F901" t="str">
        <f>VLOOKUP(Table1[[#This Row],[Customer ID]],Table2[#All],2,FALSE)</f>
        <v>Derick Snow</v>
      </c>
      <c r="G901">
        <f>VLOOKUP(Table1[[#This Row],[Customer ID]],Table2[#All],3,FALSE)</f>
        <v>0</v>
      </c>
      <c r="H901" t="str">
        <f>VLOOKUP(Table1[[#This Row],[Customer ID]],Table2[#All],4,FALSE)</f>
        <v>+1 (718) 461-3002</v>
      </c>
      <c r="I901" t="str">
        <f>VLOOKUP(Table1[[#This Row],[Customer ID]],Table2[#All],6,FALSE)</f>
        <v>New York City</v>
      </c>
      <c r="J901" s="1" t="str">
        <f>VLOOKUP(Table1[[#This Row],[Customer ID]],Table2[#All],7,FALSE)</f>
        <v>United States</v>
      </c>
      <c r="K901" s="1" t="str">
        <f>VLOOKUP(Table1[[#This Row],[Customer ID]],Table2[#All],9,FALSE)</f>
        <v>No</v>
      </c>
      <c r="L901" t="str">
        <f>VLOOKUP(Table1[[#This Row],[Product ID]],Table3[#All],2,FALSE)</f>
        <v>Lib</v>
      </c>
      <c r="M901" t="str">
        <f>VLOOKUP(Table1[[#This Row],[Product ID]],Table3[#All],3,FALSE)</f>
        <v>M</v>
      </c>
      <c r="N901">
        <f>VLOOKUP(Table1[[#This Row],[Product ID]],Table3[#All],4,FALSE)</f>
        <v>1</v>
      </c>
      <c r="O901">
        <f>VLOOKUP(Table1[[#This Row],[Product ID]],Table3[#All],5,FALSE)</f>
        <v>14.55</v>
      </c>
      <c r="P901">
        <f>Table1[[#This Row],[Quantity]]*Table1[[#This Row],[Unit Price]]</f>
        <v>72.75</v>
      </c>
    </row>
    <row r="902" spans="1:16" x14ac:dyDescent="0.3">
      <c r="A902" t="s">
        <v>5580</v>
      </c>
      <c r="B902" s="3">
        <v>44584</v>
      </c>
      <c r="C902" t="s">
        <v>5581</v>
      </c>
      <c r="D902" t="s">
        <v>6170</v>
      </c>
      <c r="E902">
        <v>3</v>
      </c>
      <c r="F902" t="str">
        <f>VLOOKUP(Table1[[#This Row],[Customer ID]],Table2[#All],2,FALSE)</f>
        <v>Skelly Dolohunty</v>
      </c>
      <c r="G902">
        <f>VLOOKUP(Table1[[#This Row],[Customer ID]],Table2[#All],3,FALSE)</f>
        <v>0</v>
      </c>
      <c r="H902" t="str">
        <f>VLOOKUP(Table1[[#This Row],[Customer ID]],Table2[#All],4,FALSE)</f>
        <v>+353 (239) 716-2717</v>
      </c>
      <c r="I902" t="str">
        <f>VLOOKUP(Table1[[#This Row],[Customer ID]],Table2[#All],6,FALSE)</f>
        <v>Ballymun</v>
      </c>
      <c r="J902" s="1" t="str">
        <f>VLOOKUP(Table1[[#This Row],[Customer ID]],Table2[#All],7,FALSE)</f>
        <v>Ireland</v>
      </c>
      <c r="K902" s="1" t="str">
        <f>VLOOKUP(Table1[[#This Row],[Customer ID]],Table2[#All],9,FALSE)</f>
        <v>No</v>
      </c>
      <c r="L902" t="str">
        <f>VLOOKUP(Table1[[#This Row],[Product ID]],Table3[#All],2,FALSE)</f>
        <v>Lib</v>
      </c>
      <c r="M902" t="str">
        <f>VLOOKUP(Table1[[#This Row],[Product ID]],Table3[#All],3,FALSE)</f>
        <v>L</v>
      </c>
      <c r="N902">
        <f>VLOOKUP(Table1[[#This Row],[Product ID]],Table3[#All],4,FALSE)</f>
        <v>1</v>
      </c>
      <c r="O902">
        <f>VLOOKUP(Table1[[#This Row],[Product ID]],Table3[#All],5,FALSE)</f>
        <v>15.85</v>
      </c>
      <c r="P902">
        <f>Table1[[#This Row],[Quantity]]*Table1[[#This Row],[Unit Price]]</f>
        <v>47.55</v>
      </c>
    </row>
    <row r="903" spans="1:16" x14ac:dyDescent="0.3">
      <c r="A903" t="s">
        <v>5585</v>
      </c>
      <c r="B903" s="3">
        <v>44223</v>
      </c>
      <c r="C903" t="s">
        <v>5586</v>
      </c>
      <c r="D903" t="s">
        <v>6178</v>
      </c>
      <c r="E903">
        <v>1</v>
      </c>
      <c r="F903" t="str">
        <f>VLOOKUP(Table1[[#This Row],[Customer ID]],Table2[#All],2,FALSE)</f>
        <v>Drake Jevon</v>
      </c>
      <c r="G903" t="str">
        <f>VLOOKUP(Table1[[#This Row],[Customer ID]],Table2[#All],3,FALSE)</f>
        <v>djevonp1@ibm.com</v>
      </c>
      <c r="H903" t="str">
        <f>VLOOKUP(Table1[[#This Row],[Customer ID]],Table2[#All],4,FALSE)</f>
        <v>+1 (832) 733-7027</v>
      </c>
      <c r="I903" t="str">
        <f>VLOOKUP(Table1[[#This Row],[Customer ID]],Table2[#All],6,FALSE)</f>
        <v>Houston</v>
      </c>
      <c r="J903" s="1" t="str">
        <f>VLOOKUP(Table1[[#This Row],[Customer ID]],Table2[#All],7,FALSE)</f>
        <v>United States</v>
      </c>
      <c r="K903" s="1" t="str">
        <f>VLOOKUP(Table1[[#This Row],[Customer ID]],Table2[#All],9,FALSE)</f>
        <v>Yes</v>
      </c>
      <c r="L903" t="str">
        <f>VLOOKUP(Table1[[#This Row],[Product ID]],Table3[#All],2,FALSE)</f>
        <v>Rob</v>
      </c>
      <c r="M903" t="str">
        <f>VLOOKUP(Table1[[#This Row],[Product ID]],Table3[#All],3,FALSE)</f>
        <v>L</v>
      </c>
      <c r="N903">
        <f>VLOOKUP(Table1[[#This Row],[Product ID]],Table3[#All],4,FALSE)</f>
        <v>0.2</v>
      </c>
      <c r="O903">
        <f>VLOOKUP(Table1[[#This Row],[Product ID]],Table3[#All],5,FALSE)</f>
        <v>3.5849999999999995</v>
      </c>
      <c r="P903">
        <f>Table1[[#This Row],[Quantity]]*Table1[[#This Row],[Unit Price]]</f>
        <v>3.5849999999999995</v>
      </c>
    </row>
    <row r="904" spans="1:16" x14ac:dyDescent="0.3">
      <c r="A904" t="s">
        <v>5591</v>
      </c>
      <c r="B904" s="3">
        <v>43640</v>
      </c>
      <c r="C904" t="s">
        <v>5592</v>
      </c>
      <c r="D904" t="s">
        <v>6166</v>
      </c>
      <c r="E904">
        <v>5</v>
      </c>
      <c r="F904" t="str">
        <f>VLOOKUP(Table1[[#This Row],[Customer ID]],Table2[#All],2,FALSE)</f>
        <v>Hall Ranner</v>
      </c>
      <c r="G904" t="str">
        <f>VLOOKUP(Table1[[#This Row],[Customer ID]],Table2[#All],3,FALSE)</f>
        <v>hrannerp2@omniture.com</v>
      </c>
      <c r="H904" t="str">
        <f>VLOOKUP(Table1[[#This Row],[Customer ID]],Table2[#All],4,FALSE)</f>
        <v>+1 (513) 635-0251</v>
      </c>
      <c r="I904" t="str">
        <f>VLOOKUP(Table1[[#This Row],[Customer ID]],Table2[#All],6,FALSE)</f>
        <v>Cincinnati</v>
      </c>
      <c r="J904" s="1" t="str">
        <f>VLOOKUP(Table1[[#This Row],[Customer ID]],Table2[#All],7,FALSE)</f>
        <v>United States</v>
      </c>
      <c r="K904" s="1" t="str">
        <f>VLOOKUP(Table1[[#This Row],[Customer ID]],Table2[#All],9,FALSE)</f>
        <v>No</v>
      </c>
      <c r="L904" t="str">
        <f>VLOOKUP(Table1[[#This Row],[Product ID]],Table3[#All],2,FALSE)</f>
        <v>Exc</v>
      </c>
      <c r="M904" t="str">
        <f>VLOOKUP(Table1[[#This Row],[Product ID]],Table3[#All],3,FALSE)</f>
        <v>M</v>
      </c>
      <c r="N904">
        <f>VLOOKUP(Table1[[#This Row],[Product ID]],Table3[#All],4,FALSE)</f>
        <v>2.5</v>
      </c>
      <c r="O904">
        <f>VLOOKUP(Table1[[#This Row],[Product ID]],Table3[#All],5,FALSE)</f>
        <v>31.624999999999996</v>
      </c>
      <c r="P904">
        <f>Table1[[#This Row],[Quantity]]*Table1[[#This Row],[Unit Price]]</f>
        <v>158.12499999999997</v>
      </c>
    </row>
    <row r="905" spans="1:16" x14ac:dyDescent="0.3">
      <c r="A905" t="s">
        <v>5597</v>
      </c>
      <c r="B905" s="3">
        <v>43905</v>
      </c>
      <c r="C905" t="s">
        <v>5598</v>
      </c>
      <c r="D905" t="s">
        <v>6160</v>
      </c>
      <c r="E905">
        <v>2</v>
      </c>
      <c r="F905" t="str">
        <f>VLOOKUP(Table1[[#This Row],[Customer ID]],Table2[#All],2,FALSE)</f>
        <v>Berkly Imrie</v>
      </c>
      <c r="G905" t="str">
        <f>VLOOKUP(Table1[[#This Row],[Customer ID]],Table2[#All],3,FALSE)</f>
        <v>bimriep3@addtoany.com</v>
      </c>
      <c r="H905" t="str">
        <f>VLOOKUP(Table1[[#This Row],[Customer ID]],Table2[#All],4,FALSE)</f>
        <v>+1 (559) 761-5288</v>
      </c>
      <c r="I905" t="str">
        <f>VLOOKUP(Table1[[#This Row],[Customer ID]],Table2[#All],6,FALSE)</f>
        <v>Fresno</v>
      </c>
      <c r="J905" s="1" t="str">
        <f>VLOOKUP(Table1[[#This Row],[Customer ID]],Table2[#All],7,FALSE)</f>
        <v>United States</v>
      </c>
      <c r="K905" s="1" t="str">
        <f>VLOOKUP(Table1[[#This Row],[Customer ID]],Table2[#All],9,FALSE)</f>
        <v>No</v>
      </c>
      <c r="L905" t="str">
        <f>VLOOKUP(Table1[[#This Row],[Product ID]],Table3[#All],2,FALSE)</f>
        <v>Lib</v>
      </c>
      <c r="M905" t="str">
        <f>VLOOKUP(Table1[[#This Row],[Product ID]],Table3[#All],3,FALSE)</f>
        <v>M</v>
      </c>
      <c r="N905">
        <f>VLOOKUP(Table1[[#This Row],[Product ID]],Table3[#All],4,FALSE)</f>
        <v>0.5</v>
      </c>
      <c r="O905">
        <f>VLOOKUP(Table1[[#This Row],[Product ID]],Table3[#All],5,FALSE)</f>
        <v>8.73</v>
      </c>
      <c r="P905">
        <f>Table1[[#This Row],[Quantity]]*Table1[[#This Row],[Unit Price]]</f>
        <v>17.46</v>
      </c>
    </row>
    <row r="906" spans="1:16" x14ac:dyDescent="0.3">
      <c r="A906" t="s">
        <v>5603</v>
      </c>
      <c r="B906" s="3">
        <v>44463</v>
      </c>
      <c r="C906" t="s">
        <v>5604</v>
      </c>
      <c r="D906" t="s">
        <v>6182</v>
      </c>
      <c r="E906">
        <v>5</v>
      </c>
      <c r="F906" t="str">
        <f>VLOOKUP(Table1[[#This Row],[Customer ID]],Table2[#All],2,FALSE)</f>
        <v>Dorey Sopper</v>
      </c>
      <c r="G906" t="str">
        <f>VLOOKUP(Table1[[#This Row],[Customer ID]],Table2[#All],3,FALSE)</f>
        <v>dsopperp4@eventbrite.com</v>
      </c>
      <c r="H906" t="str">
        <f>VLOOKUP(Table1[[#This Row],[Customer ID]],Table2[#All],4,FALSE)</f>
        <v>+1 (612) 870-1604</v>
      </c>
      <c r="I906" t="str">
        <f>VLOOKUP(Table1[[#This Row],[Customer ID]],Table2[#All],6,FALSE)</f>
        <v>Saint Paul</v>
      </c>
      <c r="J906" s="1" t="str">
        <f>VLOOKUP(Table1[[#This Row],[Customer ID]],Table2[#All],7,FALSE)</f>
        <v>United States</v>
      </c>
      <c r="K906" s="1" t="str">
        <f>VLOOKUP(Table1[[#This Row],[Customer ID]],Table2[#All],9,FALSE)</f>
        <v>No</v>
      </c>
      <c r="L906" t="str">
        <f>VLOOKUP(Table1[[#This Row],[Product ID]],Table3[#All],2,FALSE)</f>
        <v>Ara</v>
      </c>
      <c r="M906" t="str">
        <f>VLOOKUP(Table1[[#This Row],[Product ID]],Table3[#All],3,FALSE)</f>
        <v>L</v>
      </c>
      <c r="N906">
        <f>VLOOKUP(Table1[[#This Row],[Product ID]],Table3[#All],4,FALSE)</f>
        <v>2.5</v>
      </c>
      <c r="O906">
        <f>VLOOKUP(Table1[[#This Row],[Product ID]],Table3[#All],5,FALSE)</f>
        <v>29.784999999999997</v>
      </c>
      <c r="P906">
        <f>Table1[[#This Row],[Quantity]]*Table1[[#This Row],[Unit Price]]</f>
        <v>148.92499999999998</v>
      </c>
    </row>
    <row r="907" spans="1:16" x14ac:dyDescent="0.3">
      <c r="A907" t="s">
        <v>5609</v>
      </c>
      <c r="B907" s="3">
        <v>43560</v>
      </c>
      <c r="C907" t="s">
        <v>5610</v>
      </c>
      <c r="D907" t="s">
        <v>6157</v>
      </c>
      <c r="E907">
        <v>6</v>
      </c>
      <c r="F907" t="str">
        <f>VLOOKUP(Table1[[#This Row],[Customer ID]],Table2[#All],2,FALSE)</f>
        <v>Darcy Lochran</v>
      </c>
      <c r="G907">
        <f>VLOOKUP(Table1[[#This Row],[Customer ID]],Table2[#All],3,FALSE)</f>
        <v>0</v>
      </c>
      <c r="H907" t="str">
        <f>VLOOKUP(Table1[[#This Row],[Customer ID]],Table2[#All],4,FALSE)</f>
        <v>+1 (915) 776-4578</v>
      </c>
      <c r="I907" t="str">
        <f>VLOOKUP(Table1[[#This Row],[Customer ID]],Table2[#All],6,FALSE)</f>
        <v>El Paso</v>
      </c>
      <c r="J907" s="1" t="str">
        <f>VLOOKUP(Table1[[#This Row],[Customer ID]],Table2[#All],7,FALSE)</f>
        <v>United States</v>
      </c>
      <c r="K907" s="1" t="str">
        <f>VLOOKUP(Table1[[#This Row],[Customer ID]],Table2[#All],9,FALSE)</f>
        <v>Yes</v>
      </c>
      <c r="L907" t="str">
        <f>VLOOKUP(Table1[[#This Row],[Product ID]],Table3[#All],2,FALSE)</f>
        <v>Ara</v>
      </c>
      <c r="M907" t="str">
        <f>VLOOKUP(Table1[[#This Row],[Product ID]],Table3[#All],3,FALSE)</f>
        <v>M</v>
      </c>
      <c r="N907">
        <f>VLOOKUP(Table1[[#This Row],[Product ID]],Table3[#All],4,FALSE)</f>
        <v>0.5</v>
      </c>
      <c r="O907">
        <f>VLOOKUP(Table1[[#This Row],[Product ID]],Table3[#All],5,FALSE)</f>
        <v>6.75</v>
      </c>
      <c r="P907">
        <f>Table1[[#This Row],[Quantity]]*Table1[[#This Row],[Unit Price]]</f>
        <v>40.5</v>
      </c>
    </row>
    <row r="908" spans="1:16" x14ac:dyDescent="0.3">
      <c r="A908" t="s">
        <v>5614</v>
      </c>
      <c r="B908" s="3">
        <v>44588</v>
      </c>
      <c r="C908" t="s">
        <v>5615</v>
      </c>
      <c r="D908" t="s">
        <v>6157</v>
      </c>
      <c r="E908">
        <v>4</v>
      </c>
      <c r="F908" t="str">
        <f>VLOOKUP(Table1[[#This Row],[Customer ID]],Table2[#All],2,FALSE)</f>
        <v>Lauritz Ledgley</v>
      </c>
      <c r="G908" t="str">
        <f>VLOOKUP(Table1[[#This Row],[Customer ID]],Table2[#All],3,FALSE)</f>
        <v>lledgleyp6@de.vu</v>
      </c>
      <c r="H908" t="str">
        <f>VLOOKUP(Table1[[#This Row],[Customer ID]],Table2[#All],4,FALSE)</f>
        <v>+1 (515) 261-2295</v>
      </c>
      <c r="I908" t="str">
        <f>VLOOKUP(Table1[[#This Row],[Customer ID]],Table2[#All],6,FALSE)</f>
        <v>Des Moines</v>
      </c>
      <c r="J908" s="1" t="str">
        <f>VLOOKUP(Table1[[#This Row],[Customer ID]],Table2[#All],7,FALSE)</f>
        <v>United States</v>
      </c>
      <c r="K908" s="1" t="str">
        <f>VLOOKUP(Table1[[#This Row],[Customer ID]],Table2[#All],9,FALSE)</f>
        <v>Yes</v>
      </c>
      <c r="L908" t="str">
        <f>VLOOKUP(Table1[[#This Row],[Product ID]],Table3[#All],2,FALSE)</f>
        <v>Ara</v>
      </c>
      <c r="M908" t="str">
        <f>VLOOKUP(Table1[[#This Row],[Product ID]],Table3[#All],3,FALSE)</f>
        <v>M</v>
      </c>
      <c r="N908">
        <f>VLOOKUP(Table1[[#This Row],[Product ID]],Table3[#All],4,FALSE)</f>
        <v>0.5</v>
      </c>
      <c r="O908">
        <f>VLOOKUP(Table1[[#This Row],[Product ID]],Table3[#All],5,FALSE)</f>
        <v>6.75</v>
      </c>
      <c r="P908">
        <f>Table1[[#This Row],[Quantity]]*Table1[[#This Row],[Unit Price]]</f>
        <v>27</v>
      </c>
    </row>
    <row r="909" spans="1:16" x14ac:dyDescent="0.3">
      <c r="A909" t="s">
        <v>5620</v>
      </c>
      <c r="B909" s="3">
        <v>44449</v>
      </c>
      <c r="C909" t="s">
        <v>5621</v>
      </c>
      <c r="D909" t="s">
        <v>6143</v>
      </c>
      <c r="E909">
        <v>3</v>
      </c>
      <c r="F909" t="str">
        <f>VLOOKUP(Table1[[#This Row],[Customer ID]],Table2[#All],2,FALSE)</f>
        <v>Tawnya Menary</v>
      </c>
      <c r="G909" t="str">
        <f>VLOOKUP(Table1[[#This Row],[Customer ID]],Table2[#All],3,FALSE)</f>
        <v>tmenaryp7@phoca.cz</v>
      </c>
      <c r="H909" t="str">
        <f>VLOOKUP(Table1[[#This Row],[Customer ID]],Table2[#All],4,FALSE)</f>
        <v>+1 (971) 467-6353</v>
      </c>
      <c r="I909" t="str">
        <f>VLOOKUP(Table1[[#This Row],[Customer ID]],Table2[#All],6,FALSE)</f>
        <v>Portland</v>
      </c>
      <c r="J909" s="1" t="str">
        <f>VLOOKUP(Table1[[#This Row],[Customer ID]],Table2[#All],7,FALSE)</f>
        <v>United States</v>
      </c>
      <c r="K909" s="1" t="str">
        <f>VLOOKUP(Table1[[#This Row],[Customer ID]],Table2[#All],9,FALSE)</f>
        <v>No</v>
      </c>
      <c r="L909" t="str">
        <f>VLOOKUP(Table1[[#This Row],[Product ID]],Table3[#All],2,FALSE)</f>
        <v>Lib</v>
      </c>
      <c r="M909" t="str">
        <f>VLOOKUP(Table1[[#This Row],[Product ID]],Table3[#All],3,FALSE)</f>
        <v>D</v>
      </c>
      <c r="N909">
        <f>VLOOKUP(Table1[[#This Row],[Product ID]],Table3[#All],4,FALSE)</f>
        <v>1</v>
      </c>
      <c r="O909">
        <f>VLOOKUP(Table1[[#This Row],[Product ID]],Table3[#All],5,FALSE)</f>
        <v>12.95</v>
      </c>
      <c r="P909">
        <f>Table1[[#This Row],[Quantity]]*Table1[[#This Row],[Unit Price]]</f>
        <v>38.849999999999994</v>
      </c>
    </row>
    <row r="910" spans="1:16" x14ac:dyDescent="0.3">
      <c r="A910" t="s">
        <v>5626</v>
      </c>
      <c r="B910" s="3">
        <v>43836</v>
      </c>
      <c r="C910" t="s">
        <v>5627</v>
      </c>
      <c r="D910" t="s">
        <v>6179</v>
      </c>
      <c r="E910">
        <v>5</v>
      </c>
      <c r="F910" t="str">
        <f>VLOOKUP(Table1[[#This Row],[Customer ID]],Table2[#All],2,FALSE)</f>
        <v>Gustaf Ciccotti</v>
      </c>
      <c r="G910" t="str">
        <f>VLOOKUP(Table1[[#This Row],[Customer ID]],Table2[#All],3,FALSE)</f>
        <v>gciccottip8@so-net.ne.jp</v>
      </c>
      <c r="H910" t="str">
        <f>VLOOKUP(Table1[[#This Row],[Customer ID]],Table2[#All],4,FALSE)</f>
        <v>+1 (832) 392-5010</v>
      </c>
      <c r="I910" t="str">
        <f>VLOOKUP(Table1[[#This Row],[Customer ID]],Table2[#All],6,FALSE)</f>
        <v>Houston</v>
      </c>
      <c r="J910" s="1" t="str">
        <f>VLOOKUP(Table1[[#This Row],[Customer ID]],Table2[#All],7,FALSE)</f>
        <v>United States</v>
      </c>
      <c r="K910" s="1" t="str">
        <f>VLOOKUP(Table1[[#This Row],[Customer ID]],Table2[#All],9,FALSE)</f>
        <v>No</v>
      </c>
      <c r="L910" t="str">
        <f>VLOOKUP(Table1[[#This Row],[Product ID]],Table3[#All],2,FALSE)</f>
        <v>Rob</v>
      </c>
      <c r="M910" t="str">
        <f>VLOOKUP(Table1[[#This Row],[Product ID]],Table3[#All],3,FALSE)</f>
        <v>L</v>
      </c>
      <c r="N910">
        <f>VLOOKUP(Table1[[#This Row],[Product ID]],Table3[#All],4,FALSE)</f>
        <v>1</v>
      </c>
      <c r="O910">
        <f>VLOOKUP(Table1[[#This Row],[Product ID]],Table3[#All],5,FALSE)</f>
        <v>11.95</v>
      </c>
      <c r="P910">
        <f>Table1[[#This Row],[Quantity]]*Table1[[#This Row],[Unit Price]]</f>
        <v>59.75</v>
      </c>
    </row>
    <row r="911" spans="1:16" x14ac:dyDescent="0.3">
      <c r="A911" t="s">
        <v>5632</v>
      </c>
      <c r="B911" s="3">
        <v>44635</v>
      </c>
      <c r="C911" t="s">
        <v>5633</v>
      </c>
      <c r="D911" t="s">
        <v>6178</v>
      </c>
      <c r="E911">
        <v>3</v>
      </c>
      <c r="F911" t="str">
        <f>VLOOKUP(Table1[[#This Row],[Customer ID]],Table2[#All],2,FALSE)</f>
        <v>Bobbe Renner</v>
      </c>
      <c r="G911">
        <f>VLOOKUP(Table1[[#This Row],[Customer ID]],Table2[#All],3,FALSE)</f>
        <v>0</v>
      </c>
      <c r="H911" t="str">
        <f>VLOOKUP(Table1[[#This Row],[Customer ID]],Table2[#All],4,FALSE)</f>
        <v>+1 (919) 456-9860</v>
      </c>
      <c r="I911" t="str">
        <f>VLOOKUP(Table1[[#This Row],[Customer ID]],Table2[#All],6,FALSE)</f>
        <v>Durham</v>
      </c>
      <c r="J911" s="1" t="str">
        <f>VLOOKUP(Table1[[#This Row],[Customer ID]],Table2[#All],7,FALSE)</f>
        <v>United States</v>
      </c>
      <c r="K911" s="1" t="str">
        <f>VLOOKUP(Table1[[#This Row],[Customer ID]],Table2[#All],9,FALSE)</f>
        <v>No</v>
      </c>
      <c r="L911" t="str">
        <f>VLOOKUP(Table1[[#This Row],[Product ID]],Table3[#All],2,FALSE)</f>
        <v>Rob</v>
      </c>
      <c r="M911" t="str">
        <f>VLOOKUP(Table1[[#This Row],[Product ID]],Table3[#All],3,FALSE)</f>
        <v>L</v>
      </c>
      <c r="N911">
        <f>VLOOKUP(Table1[[#This Row],[Product ID]],Table3[#All],4,FALSE)</f>
        <v>0.2</v>
      </c>
      <c r="O911">
        <f>VLOOKUP(Table1[[#This Row],[Product ID]],Table3[#All],5,FALSE)</f>
        <v>3.5849999999999995</v>
      </c>
      <c r="P911">
        <f>Table1[[#This Row],[Quantity]]*Table1[[#This Row],[Unit Price]]</f>
        <v>10.754999999999999</v>
      </c>
    </row>
    <row r="912" spans="1:16" x14ac:dyDescent="0.3">
      <c r="A912" t="s">
        <v>5637</v>
      </c>
      <c r="B912" s="3">
        <v>44447</v>
      </c>
      <c r="C912" t="s">
        <v>5638</v>
      </c>
      <c r="D912" t="s">
        <v>6168</v>
      </c>
      <c r="E912">
        <v>4</v>
      </c>
      <c r="F912" t="str">
        <f>VLOOKUP(Table1[[#This Row],[Customer ID]],Table2[#All],2,FALSE)</f>
        <v>Wilton Jallin</v>
      </c>
      <c r="G912" t="str">
        <f>VLOOKUP(Table1[[#This Row],[Customer ID]],Table2[#All],3,FALSE)</f>
        <v>wjallinpa@pcworld.com</v>
      </c>
      <c r="H912" t="str">
        <f>VLOOKUP(Table1[[#This Row],[Customer ID]],Table2[#All],4,FALSE)</f>
        <v>+1 (617) 201-1702</v>
      </c>
      <c r="I912" t="str">
        <f>VLOOKUP(Table1[[#This Row],[Customer ID]],Table2[#All],6,FALSE)</f>
        <v>Boston</v>
      </c>
      <c r="J912" s="1" t="str">
        <f>VLOOKUP(Table1[[#This Row],[Customer ID]],Table2[#All],7,FALSE)</f>
        <v>United States</v>
      </c>
      <c r="K912" s="1" t="str">
        <f>VLOOKUP(Table1[[#This Row],[Customer ID]],Table2[#All],9,FALSE)</f>
        <v>No</v>
      </c>
      <c r="L912" t="str">
        <f>VLOOKUP(Table1[[#This Row],[Product ID]],Table3[#All],2,FALSE)</f>
        <v>Ara</v>
      </c>
      <c r="M912" t="str">
        <f>VLOOKUP(Table1[[#This Row],[Product ID]],Table3[#All],3,FALSE)</f>
        <v>D</v>
      </c>
      <c r="N912">
        <f>VLOOKUP(Table1[[#This Row],[Product ID]],Table3[#All],4,FALSE)</f>
        <v>2.5</v>
      </c>
      <c r="O912">
        <f>VLOOKUP(Table1[[#This Row],[Product ID]],Table3[#All],5,FALSE)</f>
        <v>22.884999999999998</v>
      </c>
      <c r="P912">
        <f>Table1[[#This Row],[Quantity]]*Table1[[#This Row],[Unit Price]]</f>
        <v>91.539999999999992</v>
      </c>
    </row>
    <row r="913" spans="1:16" x14ac:dyDescent="0.3">
      <c r="A913" t="s">
        <v>5643</v>
      </c>
      <c r="B913" s="3">
        <v>44511</v>
      </c>
      <c r="C913" t="s">
        <v>5644</v>
      </c>
      <c r="D913" t="s">
        <v>6155</v>
      </c>
      <c r="E913">
        <v>4</v>
      </c>
      <c r="F913" t="str">
        <f>VLOOKUP(Table1[[#This Row],[Customer ID]],Table2[#All],2,FALSE)</f>
        <v>Mindy Bogey</v>
      </c>
      <c r="G913" t="str">
        <f>VLOOKUP(Table1[[#This Row],[Customer ID]],Table2[#All],3,FALSE)</f>
        <v>mbogeypb@thetimes.co.uk</v>
      </c>
      <c r="H913" t="str">
        <f>VLOOKUP(Table1[[#This Row],[Customer ID]],Table2[#All],4,FALSE)</f>
        <v>+1 (202) 479-4238</v>
      </c>
      <c r="I913" t="str">
        <f>VLOOKUP(Table1[[#This Row],[Customer ID]],Table2[#All],6,FALSE)</f>
        <v>Washington</v>
      </c>
      <c r="J913" s="1" t="str">
        <f>VLOOKUP(Table1[[#This Row],[Customer ID]],Table2[#All],7,FALSE)</f>
        <v>United States</v>
      </c>
      <c r="K913" s="1" t="str">
        <f>VLOOKUP(Table1[[#This Row],[Customer ID]],Table2[#All],9,FALSE)</f>
        <v>Yes</v>
      </c>
      <c r="L913" t="str">
        <f>VLOOKUP(Table1[[#This Row],[Product ID]],Table3[#All],2,FALSE)</f>
        <v>Ara</v>
      </c>
      <c r="M913" t="str">
        <f>VLOOKUP(Table1[[#This Row],[Product ID]],Table3[#All],3,FALSE)</f>
        <v>M</v>
      </c>
      <c r="N913">
        <f>VLOOKUP(Table1[[#This Row],[Product ID]],Table3[#All],4,FALSE)</f>
        <v>1</v>
      </c>
      <c r="O913">
        <f>VLOOKUP(Table1[[#This Row],[Product ID]],Table3[#All],5,FALSE)</f>
        <v>11.25</v>
      </c>
      <c r="P913">
        <f>Table1[[#This Row],[Quantity]]*Table1[[#This Row],[Unit Price]]</f>
        <v>45</v>
      </c>
    </row>
    <row r="914" spans="1:16" x14ac:dyDescent="0.3">
      <c r="A914" t="s">
        <v>5649</v>
      </c>
      <c r="B914" s="3">
        <v>43726</v>
      </c>
      <c r="C914" t="s">
        <v>5650</v>
      </c>
      <c r="D914" t="s">
        <v>6151</v>
      </c>
      <c r="E914">
        <v>6</v>
      </c>
      <c r="F914" t="str">
        <f>VLOOKUP(Table1[[#This Row],[Customer ID]],Table2[#All],2,FALSE)</f>
        <v>Paulie Fonzone</v>
      </c>
      <c r="G914">
        <f>VLOOKUP(Table1[[#This Row],[Customer ID]],Table2[#All],3,FALSE)</f>
        <v>0</v>
      </c>
      <c r="H914" t="str">
        <f>VLOOKUP(Table1[[#This Row],[Customer ID]],Table2[#All],4,FALSE)</f>
        <v>+1 (518) 905-1184</v>
      </c>
      <c r="I914" t="str">
        <f>VLOOKUP(Table1[[#This Row],[Customer ID]],Table2[#All],6,FALSE)</f>
        <v>Albany</v>
      </c>
      <c r="J914" s="1" t="str">
        <f>VLOOKUP(Table1[[#This Row],[Customer ID]],Table2[#All],7,FALSE)</f>
        <v>United States</v>
      </c>
      <c r="K914" s="1" t="str">
        <f>VLOOKUP(Table1[[#This Row],[Customer ID]],Table2[#All],9,FALSE)</f>
        <v>Yes</v>
      </c>
      <c r="L914" t="str">
        <f>VLOOKUP(Table1[[#This Row],[Product ID]],Table3[#All],2,FALSE)</f>
        <v>Rob</v>
      </c>
      <c r="M914" t="str">
        <f>VLOOKUP(Table1[[#This Row],[Product ID]],Table3[#All],3,FALSE)</f>
        <v>M</v>
      </c>
      <c r="N914">
        <f>VLOOKUP(Table1[[#This Row],[Product ID]],Table3[#All],4,FALSE)</f>
        <v>2.5</v>
      </c>
      <c r="O914">
        <f>VLOOKUP(Table1[[#This Row],[Product ID]],Table3[#All],5,FALSE)</f>
        <v>22.884999999999998</v>
      </c>
      <c r="P914">
        <f>Table1[[#This Row],[Quantity]]*Table1[[#This Row],[Unit Price]]</f>
        <v>137.31</v>
      </c>
    </row>
    <row r="915" spans="1:16" x14ac:dyDescent="0.3">
      <c r="A915" t="s">
        <v>5654</v>
      </c>
      <c r="B915" s="3">
        <v>44406</v>
      </c>
      <c r="C915" t="s">
        <v>5655</v>
      </c>
      <c r="D915" t="s">
        <v>6157</v>
      </c>
      <c r="E915">
        <v>1</v>
      </c>
      <c r="F915" t="str">
        <f>VLOOKUP(Table1[[#This Row],[Customer ID]],Table2[#All],2,FALSE)</f>
        <v>Merrile Cobbledick</v>
      </c>
      <c r="G915" t="str">
        <f>VLOOKUP(Table1[[#This Row],[Customer ID]],Table2[#All],3,FALSE)</f>
        <v>mcobbledickpd@ucsd.edu</v>
      </c>
      <c r="H915" t="str">
        <f>VLOOKUP(Table1[[#This Row],[Customer ID]],Table2[#All],4,FALSE)</f>
        <v>+1 (520) 567-8210</v>
      </c>
      <c r="I915" t="str">
        <f>VLOOKUP(Table1[[#This Row],[Customer ID]],Table2[#All],6,FALSE)</f>
        <v>Tucson</v>
      </c>
      <c r="J915" s="1" t="str">
        <f>VLOOKUP(Table1[[#This Row],[Customer ID]],Table2[#All],7,FALSE)</f>
        <v>United States</v>
      </c>
      <c r="K915" s="1" t="str">
        <f>VLOOKUP(Table1[[#This Row],[Customer ID]],Table2[#All],9,FALSE)</f>
        <v>No</v>
      </c>
      <c r="L915" t="str">
        <f>VLOOKUP(Table1[[#This Row],[Product ID]],Table3[#All],2,FALSE)</f>
        <v>Ara</v>
      </c>
      <c r="M915" t="str">
        <f>VLOOKUP(Table1[[#This Row],[Product ID]],Table3[#All],3,FALSE)</f>
        <v>M</v>
      </c>
      <c r="N915">
        <f>VLOOKUP(Table1[[#This Row],[Product ID]],Table3[#All],4,FALSE)</f>
        <v>0.5</v>
      </c>
      <c r="O915">
        <f>VLOOKUP(Table1[[#This Row],[Product ID]],Table3[#All],5,FALSE)</f>
        <v>6.75</v>
      </c>
      <c r="P915">
        <f>Table1[[#This Row],[Quantity]]*Table1[[#This Row],[Unit Price]]</f>
        <v>6.75</v>
      </c>
    </row>
    <row r="916" spans="1:16" x14ac:dyDescent="0.3">
      <c r="A916" t="s">
        <v>5660</v>
      </c>
      <c r="B916" s="3">
        <v>44640</v>
      </c>
      <c r="C916" t="s">
        <v>5661</v>
      </c>
      <c r="D916" t="s">
        <v>6155</v>
      </c>
      <c r="E916">
        <v>4</v>
      </c>
      <c r="F916" t="str">
        <f>VLOOKUP(Table1[[#This Row],[Customer ID]],Table2[#All],2,FALSE)</f>
        <v>Antonius Lewry</v>
      </c>
      <c r="G916" t="str">
        <f>VLOOKUP(Table1[[#This Row],[Customer ID]],Table2[#All],3,FALSE)</f>
        <v>alewrype@whitehouse.gov</v>
      </c>
      <c r="H916" t="str">
        <f>VLOOKUP(Table1[[#This Row],[Customer ID]],Table2[#All],4,FALSE)</f>
        <v>+1 (334) 368-9435</v>
      </c>
      <c r="I916" t="str">
        <f>VLOOKUP(Table1[[#This Row],[Customer ID]],Table2[#All],6,FALSE)</f>
        <v>Montgomery</v>
      </c>
      <c r="J916" s="1" t="str">
        <f>VLOOKUP(Table1[[#This Row],[Customer ID]],Table2[#All],7,FALSE)</f>
        <v>United States</v>
      </c>
      <c r="K916" s="1" t="str">
        <f>VLOOKUP(Table1[[#This Row],[Customer ID]],Table2[#All],9,FALSE)</f>
        <v>No</v>
      </c>
      <c r="L916" t="str">
        <f>VLOOKUP(Table1[[#This Row],[Product ID]],Table3[#All],2,FALSE)</f>
        <v>Ara</v>
      </c>
      <c r="M916" t="str">
        <f>VLOOKUP(Table1[[#This Row],[Product ID]],Table3[#All],3,FALSE)</f>
        <v>M</v>
      </c>
      <c r="N916">
        <f>VLOOKUP(Table1[[#This Row],[Product ID]],Table3[#All],4,FALSE)</f>
        <v>1</v>
      </c>
      <c r="O916">
        <f>VLOOKUP(Table1[[#This Row],[Product ID]],Table3[#All],5,FALSE)</f>
        <v>11.25</v>
      </c>
      <c r="P916">
        <f>Table1[[#This Row],[Quantity]]*Table1[[#This Row],[Unit Price]]</f>
        <v>45</v>
      </c>
    </row>
    <row r="917" spans="1:16" x14ac:dyDescent="0.3">
      <c r="A917" t="s">
        <v>5666</v>
      </c>
      <c r="B917" s="3">
        <v>43955</v>
      </c>
      <c r="C917" t="s">
        <v>5667</v>
      </c>
      <c r="D917" t="s">
        <v>6185</v>
      </c>
      <c r="E917">
        <v>3</v>
      </c>
      <c r="F917" t="str">
        <f>VLOOKUP(Table1[[#This Row],[Customer ID]],Table2[#All],2,FALSE)</f>
        <v>Isis Hessel</v>
      </c>
      <c r="G917" t="str">
        <f>VLOOKUP(Table1[[#This Row],[Customer ID]],Table2[#All],3,FALSE)</f>
        <v>ihesselpf@ox.ac.uk</v>
      </c>
      <c r="H917" t="str">
        <f>VLOOKUP(Table1[[#This Row],[Customer ID]],Table2[#All],4,FALSE)</f>
        <v>+1 (907) 873-3538</v>
      </c>
      <c r="I917" t="str">
        <f>VLOOKUP(Table1[[#This Row],[Customer ID]],Table2[#All],6,FALSE)</f>
        <v>Fairbanks</v>
      </c>
      <c r="J917" s="1" t="str">
        <f>VLOOKUP(Table1[[#This Row],[Customer ID]],Table2[#All],7,FALSE)</f>
        <v>United States</v>
      </c>
      <c r="K917" s="1" t="str">
        <f>VLOOKUP(Table1[[#This Row],[Customer ID]],Table2[#All],9,FALSE)</f>
        <v>Yes</v>
      </c>
      <c r="L917" t="str">
        <f>VLOOKUP(Table1[[#This Row],[Product ID]],Table3[#All],2,FALSE)</f>
        <v>Exc</v>
      </c>
      <c r="M917" t="str">
        <f>VLOOKUP(Table1[[#This Row],[Product ID]],Table3[#All],3,FALSE)</f>
        <v>D</v>
      </c>
      <c r="N917">
        <f>VLOOKUP(Table1[[#This Row],[Product ID]],Table3[#All],4,FALSE)</f>
        <v>2.5</v>
      </c>
      <c r="O917">
        <f>VLOOKUP(Table1[[#This Row],[Product ID]],Table3[#All],5,FALSE)</f>
        <v>27.945</v>
      </c>
      <c r="P917">
        <f>Table1[[#This Row],[Quantity]]*Table1[[#This Row],[Unit Price]]</f>
        <v>83.835000000000008</v>
      </c>
    </row>
    <row r="918" spans="1:16" x14ac:dyDescent="0.3">
      <c r="A918" t="s">
        <v>5672</v>
      </c>
      <c r="B918" s="3">
        <v>44291</v>
      </c>
      <c r="C918" t="s">
        <v>5673</v>
      </c>
      <c r="D918" t="s">
        <v>6153</v>
      </c>
      <c r="E918">
        <v>1</v>
      </c>
      <c r="F918" t="str">
        <f>VLOOKUP(Table1[[#This Row],[Customer ID]],Table2[#All],2,FALSE)</f>
        <v>Harland Trematick</v>
      </c>
      <c r="G918">
        <f>VLOOKUP(Table1[[#This Row],[Customer ID]],Table2[#All],3,FALSE)</f>
        <v>0</v>
      </c>
      <c r="H918">
        <f>VLOOKUP(Table1[[#This Row],[Customer ID]],Table2[#All],4,FALSE)</f>
        <v>0</v>
      </c>
      <c r="I918" t="str">
        <f>VLOOKUP(Table1[[#This Row],[Customer ID]],Table2[#All],6,FALSE)</f>
        <v>Monasterevin</v>
      </c>
      <c r="J918" s="1" t="str">
        <f>VLOOKUP(Table1[[#This Row],[Customer ID]],Table2[#All],7,FALSE)</f>
        <v>Ireland</v>
      </c>
      <c r="K918" s="1" t="str">
        <f>VLOOKUP(Table1[[#This Row],[Customer ID]],Table2[#All],9,FALSE)</f>
        <v>Yes</v>
      </c>
      <c r="L918" t="str">
        <f>VLOOKUP(Table1[[#This Row],[Product ID]],Table3[#All],2,FALSE)</f>
        <v>Exc</v>
      </c>
      <c r="M918" t="str">
        <f>VLOOKUP(Table1[[#This Row],[Product ID]],Table3[#All],3,FALSE)</f>
        <v>D</v>
      </c>
      <c r="N918">
        <f>VLOOKUP(Table1[[#This Row],[Product ID]],Table3[#All],4,FALSE)</f>
        <v>0.2</v>
      </c>
      <c r="O918">
        <f>VLOOKUP(Table1[[#This Row],[Product ID]],Table3[#All],5,FALSE)</f>
        <v>3.645</v>
      </c>
      <c r="P918">
        <f>Table1[[#This Row],[Quantity]]*Table1[[#This Row],[Unit Price]]</f>
        <v>3.645</v>
      </c>
    </row>
    <row r="919" spans="1:16" x14ac:dyDescent="0.3">
      <c r="A919" t="s">
        <v>5676</v>
      </c>
      <c r="B919" s="3">
        <v>44573</v>
      </c>
      <c r="C919" t="s">
        <v>5677</v>
      </c>
      <c r="D919" t="s">
        <v>6157</v>
      </c>
      <c r="E919">
        <v>1</v>
      </c>
      <c r="F919" t="str">
        <f>VLOOKUP(Table1[[#This Row],[Customer ID]],Table2[#All],2,FALSE)</f>
        <v>Chloris Sorrell</v>
      </c>
      <c r="G919" t="str">
        <f>VLOOKUP(Table1[[#This Row],[Customer ID]],Table2[#All],3,FALSE)</f>
        <v>csorrellph@amazon.com</v>
      </c>
      <c r="H919" t="str">
        <f>VLOOKUP(Table1[[#This Row],[Customer ID]],Table2[#All],4,FALSE)</f>
        <v>+44 (160) 225-1993</v>
      </c>
      <c r="I919" t="str">
        <f>VLOOKUP(Table1[[#This Row],[Customer ID]],Table2[#All],6,FALSE)</f>
        <v>Norton</v>
      </c>
      <c r="J919" s="1" t="str">
        <f>VLOOKUP(Table1[[#This Row],[Customer ID]],Table2[#All],7,FALSE)</f>
        <v>United Kingdom</v>
      </c>
      <c r="K919" s="1" t="str">
        <f>VLOOKUP(Table1[[#This Row],[Customer ID]],Table2[#All],9,FALSE)</f>
        <v>No</v>
      </c>
      <c r="L919" t="str">
        <f>VLOOKUP(Table1[[#This Row],[Product ID]],Table3[#All],2,FALSE)</f>
        <v>Ara</v>
      </c>
      <c r="M919" t="str">
        <f>VLOOKUP(Table1[[#This Row],[Product ID]],Table3[#All],3,FALSE)</f>
        <v>M</v>
      </c>
      <c r="N919">
        <f>VLOOKUP(Table1[[#This Row],[Product ID]],Table3[#All],4,FALSE)</f>
        <v>0.5</v>
      </c>
      <c r="O919">
        <f>VLOOKUP(Table1[[#This Row],[Product ID]],Table3[#All],5,FALSE)</f>
        <v>6.75</v>
      </c>
      <c r="P919">
        <f>Table1[[#This Row],[Quantity]]*Table1[[#This Row],[Unit Price]]</f>
        <v>6.75</v>
      </c>
    </row>
    <row r="920" spans="1:16" x14ac:dyDescent="0.3">
      <c r="A920" t="s">
        <v>5676</v>
      </c>
      <c r="B920" s="3">
        <v>44573</v>
      </c>
      <c r="C920" t="s">
        <v>5677</v>
      </c>
      <c r="D920" t="s">
        <v>6144</v>
      </c>
      <c r="E920">
        <v>3</v>
      </c>
      <c r="F920" t="str">
        <f>VLOOKUP(Table1[[#This Row],[Customer ID]],Table2[#All],2,FALSE)</f>
        <v>Chloris Sorrell</v>
      </c>
      <c r="G920" t="str">
        <f>VLOOKUP(Table1[[#This Row],[Customer ID]],Table2[#All],3,FALSE)</f>
        <v>csorrellph@amazon.com</v>
      </c>
      <c r="H920" t="str">
        <f>VLOOKUP(Table1[[#This Row],[Customer ID]],Table2[#All],4,FALSE)</f>
        <v>+44 (160) 225-1993</v>
      </c>
      <c r="I920" t="str">
        <f>VLOOKUP(Table1[[#This Row],[Customer ID]],Table2[#All],6,FALSE)</f>
        <v>Norton</v>
      </c>
      <c r="J920" s="1" t="str">
        <f>VLOOKUP(Table1[[#This Row],[Customer ID]],Table2[#All],7,FALSE)</f>
        <v>United Kingdom</v>
      </c>
      <c r="K920" s="1" t="str">
        <f>VLOOKUP(Table1[[#This Row],[Customer ID]],Table2[#All],9,FALSE)</f>
        <v>No</v>
      </c>
      <c r="L920" t="str">
        <f>VLOOKUP(Table1[[#This Row],[Product ID]],Table3[#All],2,FALSE)</f>
        <v>Exc</v>
      </c>
      <c r="M920" t="str">
        <f>VLOOKUP(Table1[[#This Row],[Product ID]],Table3[#All],3,FALSE)</f>
        <v>D</v>
      </c>
      <c r="N920">
        <f>VLOOKUP(Table1[[#This Row],[Product ID]],Table3[#All],4,FALSE)</f>
        <v>0.5</v>
      </c>
      <c r="O920">
        <f>VLOOKUP(Table1[[#This Row],[Product ID]],Table3[#All],5,FALSE)</f>
        <v>7.29</v>
      </c>
      <c r="P920">
        <f>Table1[[#This Row],[Quantity]]*Table1[[#This Row],[Unit Price]]</f>
        <v>21.87</v>
      </c>
    </row>
    <row r="921" spans="1:16" x14ac:dyDescent="0.3">
      <c r="A921" t="s">
        <v>5687</v>
      </c>
      <c r="B921" s="3">
        <v>44181</v>
      </c>
      <c r="C921" t="s">
        <v>5688</v>
      </c>
      <c r="D921" t="s">
        <v>6163</v>
      </c>
      <c r="E921">
        <v>5</v>
      </c>
      <c r="F921" t="str">
        <f>VLOOKUP(Table1[[#This Row],[Customer ID]],Table2[#All],2,FALSE)</f>
        <v>Quintina Heavyside</v>
      </c>
      <c r="G921" t="str">
        <f>VLOOKUP(Table1[[#This Row],[Customer ID]],Table2[#All],3,FALSE)</f>
        <v>qheavysidepj@unc.edu</v>
      </c>
      <c r="H921" t="str">
        <f>VLOOKUP(Table1[[#This Row],[Customer ID]],Table2[#All],4,FALSE)</f>
        <v>+1 (859) 572-4305</v>
      </c>
      <c r="I921" t="str">
        <f>VLOOKUP(Table1[[#This Row],[Customer ID]],Table2[#All],6,FALSE)</f>
        <v>Lexington</v>
      </c>
      <c r="J921" s="1" t="str">
        <f>VLOOKUP(Table1[[#This Row],[Customer ID]],Table2[#All],7,FALSE)</f>
        <v>United States</v>
      </c>
      <c r="K921" s="1" t="str">
        <f>VLOOKUP(Table1[[#This Row],[Customer ID]],Table2[#All],9,FALSE)</f>
        <v>Yes</v>
      </c>
      <c r="L921" t="str">
        <f>VLOOKUP(Table1[[#This Row],[Product ID]],Table3[#All],2,FALSE)</f>
        <v>Rob</v>
      </c>
      <c r="M921" t="str">
        <f>VLOOKUP(Table1[[#This Row],[Product ID]],Table3[#All],3,FALSE)</f>
        <v>D</v>
      </c>
      <c r="N921">
        <f>VLOOKUP(Table1[[#This Row],[Product ID]],Table3[#All],4,FALSE)</f>
        <v>0.2</v>
      </c>
      <c r="O921">
        <f>VLOOKUP(Table1[[#This Row],[Product ID]],Table3[#All],5,FALSE)</f>
        <v>2.6849999999999996</v>
      </c>
      <c r="P921">
        <f>Table1[[#This Row],[Quantity]]*Table1[[#This Row],[Unit Price]]</f>
        <v>13.424999999999997</v>
      </c>
    </row>
    <row r="922" spans="1:16" x14ac:dyDescent="0.3">
      <c r="A922" t="s">
        <v>5693</v>
      </c>
      <c r="B922" s="3">
        <v>44711</v>
      </c>
      <c r="C922" t="s">
        <v>5694</v>
      </c>
      <c r="D922" t="s">
        <v>6149</v>
      </c>
      <c r="E922">
        <v>6</v>
      </c>
      <c r="F922" t="str">
        <f>VLOOKUP(Table1[[#This Row],[Customer ID]],Table2[#All],2,FALSE)</f>
        <v>Hadley Reuven</v>
      </c>
      <c r="G922" t="str">
        <f>VLOOKUP(Table1[[#This Row],[Customer ID]],Table2[#All],3,FALSE)</f>
        <v>hreuvenpk@whitehouse.gov</v>
      </c>
      <c r="H922" t="str">
        <f>VLOOKUP(Table1[[#This Row],[Customer ID]],Table2[#All],4,FALSE)</f>
        <v>+1 (616) 851-0525</v>
      </c>
      <c r="I922" t="str">
        <f>VLOOKUP(Table1[[#This Row],[Customer ID]],Table2[#All],6,FALSE)</f>
        <v>Grand Rapids</v>
      </c>
      <c r="J922" s="1" t="str">
        <f>VLOOKUP(Table1[[#This Row],[Customer ID]],Table2[#All],7,FALSE)</f>
        <v>United States</v>
      </c>
      <c r="K922" s="1" t="str">
        <f>VLOOKUP(Table1[[#This Row],[Customer ID]],Table2[#All],9,FALSE)</f>
        <v>No</v>
      </c>
      <c r="L922" t="str">
        <f>VLOOKUP(Table1[[#This Row],[Product ID]],Table3[#All],2,FALSE)</f>
        <v>Rob</v>
      </c>
      <c r="M922" t="str">
        <f>VLOOKUP(Table1[[#This Row],[Product ID]],Table3[#All],3,FALSE)</f>
        <v>D</v>
      </c>
      <c r="N922">
        <f>VLOOKUP(Table1[[#This Row],[Product ID]],Table3[#All],4,FALSE)</f>
        <v>2.5</v>
      </c>
      <c r="O922">
        <f>VLOOKUP(Table1[[#This Row],[Product ID]],Table3[#All],5,FALSE)</f>
        <v>20.584999999999997</v>
      </c>
      <c r="P922">
        <f>Table1[[#This Row],[Quantity]]*Table1[[#This Row],[Unit Price]]</f>
        <v>123.50999999999999</v>
      </c>
    </row>
    <row r="923" spans="1:16" x14ac:dyDescent="0.3">
      <c r="A923" t="s">
        <v>5699</v>
      </c>
      <c r="B923" s="3">
        <v>44509</v>
      </c>
      <c r="C923" t="s">
        <v>5700</v>
      </c>
      <c r="D923" t="s">
        <v>6150</v>
      </c>
      <c r="E923">
        <v>2</v>
      </c>
      <c r="F923" t="str">
        <f>VLOOKUP(Table1[[#This Row],[Customer ID]],Table2[#All],2,FALSE)</f>
        <v>Mitch Attwool</v>
      </c>
      <c r="G923" t="str">
        <f>VLOOKUP(Table1[[#This Row],[Customer ID]],Table2[#All],3,FALSE)</f>
        <v>mattwoolpl@nba.com</v>
      </c>
      <c r="H923" t="str">
        <f>VLOOKUP(Table1[[#This Row],[Customer ID]],Table2[#All],4,FALSE)</f>
        <v>+1 (515) 821-3701</v>
      </c>
      <c r="I923" t="str">
        <f>VLOOKUP(Table1[[#This Row],[Customer ID]],Table2[#All],6,FALSE)</f>
        <v>Des Moines</v>
      </c>
      <c r="J923" s="1" t="str">
        <f>VLOOKUP(Table1[[#This Row],[Customer ID]],Table2[#All],7,FALSE)</f>
        <v>United States</v>
      </c>
      <c r="K923" s="1" t="str">
        <f>VLOOKUP(Table1[[#This Row],[Customer ID]],Table2[#All],9,FALSE)</f>
        <v>No</v>
      </c>
      <c r="L923" t="str">
        <f>VLOOKUP(Table1[[#This Row],[Product ID]],Table3[#All],2,FALSE)</f>
        <v>Lib</v>
      </c>
      <c r="M923" t="str">
        <f>VLOOKUP(Table1[[#This Row],[Product ID]],Table3[#All],3,FALSE)</f>
        <v>D</v>
      </c>
      <c r="N923">
        <f>VLOOKUP(Table1[[#This Row],[Product ID]],Table3[#All],4,FALSE)</f>
        <v>0.2</v>
      </c>
      <c r="O923">
        <f>VLOOKUP(Table1[[#This Row],[Product ID]],Table3[#All],5,FALSE)</f>
        <v>3.8849999999999998</v>
      </c>
      <c r="P923">
        <f>Table1[[#This Row],[Quantity]]*Table1[[#This Row],[Unit Price]]</f>
        <v>7.77</v>
      </c>
    </row>
    <row r="924" spans="1:16" x14ac:dyDescent="0.3">
      <c r="A924" t="s">
        <v>5705</v>
      </c>
      <c r="B924" s="3">
        <v>44659</v>
      </c>
      <c r="C924" t="s">
        <v>5706</v>
      </c>
      <c r="D924" t="s">
        <v>6155</v>
      </c>
      <c r="E924">
        <v>6</v>
      </c>
      <c r="F924" t="str">
        <f>VLOOKUP(Table1[[#This Row],[Customer ID]],Table2[#All],2,FALSE)</f>
        <v>Charin Maplethorp</v>
      </c>
      <c r="G924">
        <f>VLOOKUP(Table1[[#This Row],[Customer ID]],Table2[#All],3,FALSE)</f>
        <v>0</v>
      </c>
      <c r="H924">
        <f>VLOOKUP(Table1[[#This Row],[Customer ID]],Table2[#All],4,FALSE)</f>
        <v>0</v>
      </c>
      <c r="I924" t="str">
        <f>VLOOKUP(Table1[[#This Row],[Customer ID]],Table2[#All],6,FALSE)</f>
        <v>Wilmington</v>
      </c>
      <c r="J924" s="1" t="str">
        <f>VLOOKUP(Table1[[#This Row],[Customer ID]],Table2[#All],7,FALSE)</f>
        <v>United States</v>
      </c>
      <c r="K924" s="1" t="str">
        <f>VLOOKUP(Table1[[#This Row],[Customer ID]],Table2[#All],9,FALSE)</f>
        <v>Yes</v>
      </c>
      <c r="L924" t="str">
        <f>VLOOKUP(Table1[[#This Row],[Product ID]],Table3[#All],2,FALSE)</f>
        <v>Ara</v>
      </c>
      <c r="M924" t="str">
        <f>VLOOKUP(Table1[[#This Row],[Product ID]],Table3[#All],3,FALSE)</f>
        <v>M</v>
      </c>
      <c r="N924">
        <f>VLOOKUP(Table1[[#This Row],[Product ID]],Table3[#All],4,FALSE)</f>
        <v>1</v>
      </c>
      <c r="O924">
        <f>VLOOKUP(Table1[[#This Row],[Product ID]],Table3[#All],5,FALSE)</f>
        <v>11.25</v>
      </c>
      <c r="P924">
        <f>Table1[[#This Row],[Quantity]]*Table1[[#This Row],[Unit Price]]</f>
        <v>67.5</v>
      </c>
    </row>
    <row r="925" spans="1:16" x14ac:dyDescent="0.3">
      <c r="A925" t="s">
        <v>5709</v>
      </c>
      <c r="B925" s="3">
        <v>43746</v>
      </c>
      <c r="C925" t="s">
        <v>5710</v>
      </c>
      <c r="D925" t="s">
        <v>6185</v>
      </c>
      <c r="E925">
        <v>1</v>
      </c>
      <c r="F925" t="str">
        <f>VLOOKUP(Table1[[#This Row],[Customer ID]],Table2[#All],2,FALSE)</f>
        <v>Goldie Wynes</v>
      </c>
      <c r="G925" t="str">
        <f>VLOOKUP(Table1[[#This Row],[Customer ID]],Table2[#All],3,FALSE)</f>
        <v>gwynespn@dagondesign.com</v>
      </c>
      <c r="H925" t="str">
        <f>VLOOKUP(Table1[[#This Row],[Customer ID]],Table2[#All],4,FALSE)</f>
        <v>+1 (512) 118-8603</v>
      </c>
      <c r="I925" t="str">
        <f>VLOOKUP(Table1[[#This Row],[Customer ID]],Table2[#All],6,FALSE)</f>
        <v>Austin</v>
      </c>
      <c r="J925" s="1" t="str">
        <f>VLOOKUP(Table1[[#This Row],[Customer ID]],Table2[#All],7,FALSE)</f>
        <v>United States</v>
      </c>
      <c r="K925" s="1" t="str">
        <f>VLOOKUP(Table1[[#This Row],[Customer ID]],Table2[#All],9,FALSE)</f>
        <v>No</v>
      </c>
      <c r="L925" t="str">
        <f>VLOOKUP(Table1[[#This Row],[Product ID]],Table3[#All],2,FALSE)</f>
        <v>Exc</v>
      </c>
      <c r="M925" t="str">
        <f>VLOOKUP(Table1[[#This Row],[Product ID]],Table3[#All],3,FALSE)</f>
        <v>D</v>
      </c>
      <c r="N925">
        <f>VLOOKUP(Table1[[#This Row],[Product ID]],Table3[#All],4,FALSE)</f>
        <v>2.5</v>
      </c>
      <c r="O925">
        <f>VLOOKUP(Table1[[#This Row],[Product ID]],Table3[#All],5,FALSE)</f>
        <v>27.945</v>
      </c>
      <c r="P925">
        <f>Table1[[#This Row],[Quantity]]*Table1[[#This Row],[Unit Price]]</f>
        <v>27.945</v>
      </c>
    </row>
    <row r="926" spans="1:16" x14ac:dyDescent="0.3">
      <c r="A926" t="s">
        <v>5715</v>
      </c>
      <c r="B926" s="3">
        <v>44451</v>
      </c>
      <c r="C926" t="s">
        <v>5716</v>
      </c>
      <c r="D926" t="s">
        <v>6182</v>
      </c>
      <c r="E926">
        <v>3</v>
      </c>
      <c r="F926" t="str">
        <f>VLOOKUP(Table1[[#This Row],[Customer ID]],Table2[#All],2,FALSE)</f>
        <v>Celie MacCourt</v>
      </c>
      <c r="G926" t="str">
        <f>VLOOKUP(Table1[[#This Row],[Customer ID]],Table2[#All],3,FALSE)</f>
        <v>cmaccourtpo@amazon.com</v>
      </c>
      <c r="H926">
        <f>VLOOKUP(Table1[[#This Row],[Customer ID]],Table2[#All],4,FALSE)</f>
        <v>0</v>
      </c>
      <c r="I926" t="str">
        <f>VLOOKUP(Table1[[#This Row],[Customer ID]],Table2[#All],6,FALSE)</f>
        <v>Orlando</v>
      </c>
      <c r="J926" s="1" t="str">
        <f>VLOOKUP(Table1[[#This Row],[Customer ID]],Table2[#All],7,FALSE)</f>
        <v>United States</v>
      </c>
      <c r="K926" s="1" t="str">
        <f>VLOOKUP(Table1[[#This Row],[Customer ID]],Table2[#All],9,FALSE)</f>
        <v>No</v>
      </c>
      <c r="L926" t="str">
        <f>VLOOKUP(Table1[[#This Row],[Product ID]],Table3[#All],2,FALSE)</f>
        <v>Ara</v>
      </c>
      <c r="M926" t="str">
        <f>VLOOKUP(Table1[[#This Row],[Product ID]],Table3[#All],3,FALSE)</f>
        <v>L</v>
      </c>
      <c r="N926">
        <f>VLOOKUP(Table1[[#This Row],[Product ID]],Table3[#All],4,FALSE)</f>
        <v>2.5</v>
      </c>
      <c r="O926">
        <f>VLOOKUP(Table1[[#This Row],[Product ID]],Table3[#All],5,FALSE)</f>
        <v>29.784999999999997</v>
      </c>
      <c r="P926">
        <f>Table1[[#This Row],[Quantity]]*Table1[[#This Row],[Unit Price]]</f>
        <v>89.35499999999999</v>
      </c>
    </row>
    <row r="927" spans="1:16" x14ac:dyDescent="0.3">
      <c r="A927" t="s">
        <v>5720</v>
      </c>
      <c r="B927" s="3">
        <v>44770</v>
      </c>
      <c r="C927" t="s">
        <v>5554</v>
      </c>
      <c r="D927" t="s">
        <v>6157</v>
      </c>
      <c r="E927">
        <v>3</v>
      </c>
      <c r="F927" t="str">
        <f>VLOOKUP(Table1[[#This Row],[Customer ID]],Table2[#All],2,FALSE)</f>
        <v>Derick Snow</v>
      </c>
      <c r="G927">
        <f>VLOOKUP(Table1[[#This Row],[Customer ID]],Table2[#All],3,FALSE)</f>
        <v>0</v>
      </c>
      <c r="H927" t="str">
        <f>VLOOKUP(Table1[[#This Row],[Customer ID]],Table2[#All],4,FALSE)</f>
        <v>+1 (718) 461-3002</v>
      </c>
      <c r="I927" t="str">
        <f>VLOOKUP(Table1[[#This Row],[Customer ID]],Table2[#All],6,FALSE)</f>
        <v>New York City</v>
      </c>
      <c r="J927" s="1" t="str">
        <f>VLOOKUP(Table1[[#This Row],[Customer ID]],Table2[#All],7,FALSE)</f>
        <v>United States</v>
      </c>
      <c r="K927" s="1" t="str">
        <f>VLOOKUP(Table1[[#This Row],[Customer ID]],Table2[#All],9,FALSE)</f>
        <v>No</v>
      </c>
      <c r="L927" t="str">
        <f>VLOOKUP(Table1[[#This Row],[Product ID]],Table3[#All],2,FALSE)</f>
        <v>Ara</v>
      </c>
      <c r="M927" t="str">
        <f>VLOOKUP(Table1[[#This Row],[Product ID]],Table3[#All],3,FALSE)</f>
        <v>M</v>
      </c>
      <c r="N927">
        <f>VLOOKUP(Table1[[#This Row],[Product ID]],Table3[#All],4,FALSE)</f>
        <v>0.5</v>
      </c>
      <c r="O927">
        <f>VLOOKUP(Table1[[#This Row],[Product ID]],Table3[#All],5,FALSE)</f>
        <v>6.75</v>
      </c>
      <c r="P927">
        <f>Table1[[#This Row],[Quantity]]*Table1[[#This Row],[Unit Price]]</f>
        <v>20.25</v>
      </c>
    </row>
    <row r="928" spans="1:16" x14ac:dyDescent="0.3">
      <c r="A928" t="s">
        <v>5725</v>
      </c>
      <c r="B928" s="3">
        <v>44012</v>
      </c>
      <c r="C928" t="s">
        <v>5726</v>
      </c>
      <c r="D928" t="s">
        <v>6157</v>
      </c>
      <c r="E928">
        <v>5</v>
      </c>
      <c r="F928" t="str">
        <f>VLOOKUP(Table1[[#This Row],[Customer ID]],Table2[#All],2,FALSE)</f>
        <v>Evy Wilsone</v>
      </c>
      <c r="G928" t="str">
        <f>VLOOKUP(Table1[[#This Row],[Customer ID]],Table2[#All],3,FALSE)</f>
        <v>ewilsonepq@eepurl.com</v>
      </c>
      <c r="H928" t="str">
        <f>VLOOKUP(Table1[[#This Row],[Customer ID]],Table2[#All],4,FALSE)</f>
        <v>+1 (202) 969-6382</v>
      </c>
      <c r="I928" t="str">
        <f>VLOOKUP(Table1[[#This Row],[Customer ID]],Table2[#All],6,FALSE)</f>
        <v>Washington</v>
      </c>
      <c r="J928" s="1" t="str">
        <f>VLOOKUP(Table1[[#This Row],[Customer ID]],Table2[#All],7,FALSE)</f>
        <v>United States</v>
      </c>
      <c r="K928" s="1" t="str">
        <f>VLOOKUP(Table1[[#This Row],[Customer ID]],Table2[#All],9,FALSE)</f>
        <v>Yes</v>
      </c>
      <c r="L928" t="str">
        <f>VLOOKUP(Table1[[#This Row],[Product ID]],Table3[#All],2,FALSE)</f>
        <v>Ara</v>
      </c>
      <c r="M928" t="str">
        <f>VLOOKUP(Table1[[#This Row],[Product ID]],Table3[#All],3,FALSE)</f>
        <v>M</v>
      </c>
      <c r="N928">
        <f>VLOOKUP(Table1[[#This Row],[Product ID]],Table3[#All],4,FALSE)</f>
        <v>0.5</v>
      </c>
      <c r="O928">
        <f>VLOOKUP(Table1[[#This Row],[Product ID]],Table3[#All],5,FALSE)</f>
        <v>6.75</v>
      </c>
      <c r="P928">
        <f>Table1[[#This Row],[Quantity]]*Table1[[#This Row],[Unit Price]]</f>
        <v>33.75</v>
      </c>
    </row>
    <row r="929" spans="1:16" x14ac:dyDescent="0.3">
      <c r="A929" t="s">
        <v>5731</v>
      </c>
      <c r="B929" s="3">
        <v>43474</v>
      </c>
      <c r="C929" t="s">
        <v>5732</v>
      </c>
      <c r="D929" t="s">
        <v>6185</v>
      </c>
      <c r="E929">
        <v>4</v>
      </c>
      <c r="F929" t="str">
        <f>VLOOKUP(Table1[[#This Row],[Customer ID]],Table2[#All],2,FALSE)</f>
        <v>Dolores Duffie</v>
      </c>
      <c r="G929" t="str">
        <f>VLOOKUP(Table1[[#This Row],[Customer ID]],Table2[#All],3,FALSE)</f>
        <v>dduffiepr@time.com</v>
      </c>
      <c r="H929" t="str">
        <f>VLOOKUP(Table1[[#This Row],[Customer ID]],Table2[#All],4,FALSE)</f>
        <v>+1 (971) 936-3214</v>
      </c>
      <c r="I929" t="str">
        <f>VLOOKUP(Table1[[#This Row],[Customer ID]],Table2[#All],6,FALSE)</f>
        <v>Portland</v>
      </c>
      <c r="J929" s="1" t="str">
        <f>VLOOKUP(Table1[[#This Row],[Customer ID]],Table2[#All],7,FALSE)</f>
        <v>United States</v>
      </c>
      <c r="K929" s="1" t="str">
        <f>VLOOKUP(Table1[[#This Row],[Customer ID]],Table2[#All],9,FALSE)</f>
        <v>No</v>
      </c>
      <c r="L929" t="str">
        <f>VLOOKUP(Table1[[#This Row],[Product ID]],Table3[#All],2,FALSE)</f>
        <v>Exc</v>
      </c>
      <c r="M929" t="str">
        <f>VLOOKUP(Table1[[#This Row],[Product ID]],Table3[#All],3,FALSE)</f>
        <v>D</v>
      </c>
      <c r="N929">
        <f>VLOOKUP(Table1[[#This Row],[Product ID]],Table3[#All],4,FALSE)</f>
        <v>2.5</v>
      </c>
      <c r="O929">
        <f>VLOOKUP(Table1[[#This Row],[Product ID]],Table3[#All],5,FALSE)</f>
        <v>27.945</v>
      </c>
      <c r="P929">
        <f>Table1[[#This Row],[Quantity]]*Table1[[#This Row],[Unit Price]]</f>
        <v>111.78</v>
      </c>
    </row>
    <row r="930" spans="1:16" x14ac:dyDescent="0.3">
      <c r="A930" t="s">
        <v>5737</v>
      </c>
      <c r="B930" s="3">
        <v>44754</v>
      </c>
      <c r="C930" t="s">
        <v>5738</v>
      </c>
      <c r="D930" t="s">
        <v>6166</v>
      </c>
      <c r="E930">
        <v>2</v>
      </c>
      <c r="F930" t="str">
        <f>VLOOKUP(Table1[[#This Row],[Customer ID]],Table2[#All],2,FALSE)</f>
        <v>Mathilda Matiasek</v>
      </c>
      <c r="G930" t="str">
        <f>VLOOKUP(Table1[[#This Row],[Customer ID]],Table2[#All],3,FALSE)</f>
        <v>mmatiasekps@ucoz.ru</v>
      </c>
      <c r="H930">
        <f>VLOOKUP(Table1[[#This Row],[Customer ID]],Table2[#All],4,FALSE)</f>
        <v>0</v>
      </c>
      <c r="I930" t="str">
        <f>VLOOKUP(Table1[[#This Row],[Customer ID]],Table2[#All],6,FALSE)</f>
        <v>New York City</v>
      </c>
      <c r="J930" s="1" t="str">
        <f>VLOOKUP(Table1[[#This Row],[Customer ID]],Table2[#All],7,FALSE)</f>
        <v>United States</v>
      </c>
      <c r="K930" s="1" t="str">
        <f>VLOOKUP(Table1[[#This Row],[Customer ID]],Table2[#All],9,FALSE)</f>
        <v>Yes</v>
      </c>
      <c r="L930" t="str">
        <f>VLOOKUP(Table1[[#This Row],[Product ID]],Table3[#All],2,FALSE)</f>
        <v>Exc</v>
      </c>
      <c r="M930" t="str">
        <f>VLOOKUP(Table1[[#This Row],[Product ID]],Table3[#All],3,FALSE)</f>
        <v>M</v>
      </c>
      <c r="N930">
        <f>VLOOKUP(Table1[[#This Row],[Product ID]],Table3[#All],4,FALSE)</f>
        <v>2.5</v>
      </c>
      <c r="O930">
        <f>VLOOKUP(Table1[[#This Row],[Product ID]],Table3[#All],5,FALSE)</f>
        <v>31.624999999999996</v>
      </c>
      <c r="P930">
        <f>Table1[[#This Row],[Quantity]]*Table1[[#This Row],[Unit Price]]</f>
        <v>63.249999999999993</v>
      </c>
    </row>
    <row r="931" spans="1:16" x14ac:dyDescent="0.3">
      <c r="A931" t="s">
        <v>5742</v>
      </c>
      <c r="B931" s="3">
        <v>44165</v>
      </c>
      <c r="C931" t="s">
        <v>5743</v>
      </c>
      <c r="D931" t="s">
        <v>6184</v>
      </c>
      <c r="E931">
        <v>2</v>
      </c>
      <c r="F931" t="str">
        <f>VLOOKUP(Table1[[#This Row],[Customer ID]],Table2[#All],2,FALSE)</f>
        <v>Jarred Camillo</v>
      </c>
      <c r="G931" t="str">
        <f>VLOOKUP(Table1[[#This Row],[Customer ID]],Table2[#All],3,FALSE)</f>
        <v>jcamillopt@shinystat.com</v>
      </c>
      <c r="H931" t="str">
        <f>VLOOKUP(Table1[[#This Row],[Customer ID]],Table2[#All],4,FALSE)</f>
        <v>+1 (202) 572-0994</v>
      </c>
      <c r="I931" t="str">
        <f>VLOOKUP(Table1[[#This Row],[Customer ID]],Table2[#All],6,FALSE)</f>
        <v>Washington</v>
      </c>
      <c r="J931" s="1" t="str">
        <f>VLOOKUP(Table1[[#This Row],[Customer ID]],Table2[#All],7,FALSE)</f>
        <v>United States</v>
      </c>
      <c r="K931" s="1" t="str">
        <f>VLOOKUP(Table1[[#This Row],[Customer ID]],Table2[#All],9,FALSE)</f>
        <v>Yes</v>
      </c>
      <c r="L931" t="str">
        <f>VLOOKUP(Table1[[#This Row],[Product ID]],Table3[#All],2,FALSE)</f>
        <v>Exc</v>
      </c>
      <c r="M931" t="str">
        <f>VLOOKUP(Table1[[#This Row],[Product ID]],Table3[#All],3,FALSE)</f>
        <v>L</v>
      </c>
      <c r="N931">
        <f>VLOOKUP(Table1[[#This Row],[Product ID]],Table3[#All],4,FALSE)</f>
        <v>0.2</v>
      </c>
      <c r="O931">
        <f>VLOOKUP(Table1[[#This Row],[Product ID]],Table3[#All],5,FALSE)</f>
        <v>4.4550000000000001</v>
      </c>
      <c r="P931">
        <f>Table1[[#This Row],[Quantity]]*Table1[[#This Row],[Unit Price]]</f>
        <v>8.91</v>
      </c>
    </row>
    <row r="932" spans="1:16" x14ac:dyDescent="0.3">
      <c r="A932" t="s">
        <v>5748</v>
      </c>
      <c r="B932" s="3">
        <v>43546</v>
      </c>
      <c r="C932" t="s">
        <v>5749</v>
      </c>
      <c r="D932" t="s">
        <v>6183</v>
      </c>
      <c r="E932">
        <v>1</v>
      </c>
      <c r="F932" t="str">
        <f>VLOOKUP(Table1[[#This Row],[Customer ID]],Table2[#All],2,FALSE)</f>
        <v>Kameko Philbrick</v>
      </c>
      <c r="G932" t="str">
        <f>VLOOKUP(Table1[[#This Row],[Customer ID]],Table2[#All],3,FALSE)</f>
        <v>kphilbrickpu@cdc.gov</v>
      </c>
      <c r="H932">
        <f>VLOOKUP(Table1[[#This Row],[Customer ID]],Table2[#All],4,FALSE)</f>
        <v>0</v>
      </c>
      <c r="I932" t="str">
        <f>VLOOKUP(Table1[[#This Row],[Customer ID]],Table2[#All],6,FALSE)</f>
        <v>Washington</v>
      </c>
      <c r="J932" s="1" t="str">
        <f>VLOOKUP(Table1[[#This Row],[Customer ID]],Table2[#All],7,FALSE)</f>
        <v>United States</v>
      </c>
      <c r="K932" s="1" t="str">
        <f>VLOOKUP(Table1[[#This Row],[Customer ID]],Table2[#All],9,FALSE)</f>
        <v>Yes</v>
      </c>
      <c r="L932" t="str">
        <f>VLOOKUP(Table1[[#This Row],[Product ID]],Table3[#All],2,FALSE)</f>
        <v>Exc</v>
      </c>
      <c r="M932" t="str">
        <f>VLOOKUP(Table1[[#This Row],[Product ID]],Table3[#All],3,FALSE)</f>
        <v>D</v>
      </c>
      <c r="N932">
        <f>VLOOKUP(Table1[[#This Row],[Product ID]],Table3[#All],4,FALSE)</f>
        <v>1</v>
      </c>
      <c r="O932">
        <f>VLOOKUP(Table1[[#This Row],[Product ID]],Table3[#All],5,FALSE)</f>
        <v>12.15</v>
      </c>
      <c r="P932">
        <f>Table1[[#This Row],[Quantity]]*Table1[[#This Row],[Unit Price]]</f>
        <v>12.15</v>
      </c>
    </row>
    <row r="933" spans="1:16" x14ac:dyDescent="0.3">
      <c r="A933" t="s">
        <v>5753</v>
      </c>
      <c r="B933" s="3">
        <v>44607</v>
      </c>
      <c r="C933" t="s">
        <v>5754</v>
      </c>
      <c r="D933" t="s">
        <v>6158</v>
      </c>
      <c r="E933">
        <v>4</v>
      </c>
      <c r="F933" t="str">
        <f>VLOOKUP(Table1[[#This Row],[Customer ID]],Table2[#All],2,FALSE)</f>
        <v>Mallory Shrimpling</v>
      </c>
      <c r="G933">
        <f>VLOOKUP(Table1[[#This Row],[Customer ID]],Table2[#All],3,FALSE)</f>
        <v>0</v>
      </c>
      <c r="H933">
        <f>VLOOKUP(Table1[[#This Row],[Customer ID]],Table2[#All],4,FALSE)</f>
        <v>0</v>
      </c>
      <c r="I933" t="str">
        <f>VLOOKUP(Table1[[#This Row],[Customer ID]],Table2[#All],6,FALSE)</f>
        <v>Allentown</v>
      </c>
      <c r="J933" s="1" t="str">
        <f>VLOOKUP(Table1[[#This Row],[Customer ID]],Table2[#All],7,FALSE)</f>
        <v>United States</v>
      </c>
      <c r="K933" s="1" t="str">
        <f>VLOOKUP(Table1[[#This Row],[Customer ID]],Table2[#All],9,FALSE)</f>
        <v>Yes</v>
      </c>
      <c r="L933" t="str">
        <f>VLOOKUP(Table1[[#This Row],[Product ID]],Table3[#All],2,FALSE)</f>
        <v>Ara</v>
      </c>
      <c r="M933" t="str">
        <f>VLOOKUP(Table1[[#This Row],[Product ID]],Table3[#All],3,FALSE)</f>
        <v>D</v>
      </c>
      <c r="N933">
        <f>VLOOKUP(Table1[[#This Row],[Product ID]],Table3[#All],4,FALSE)</f>
        <v>0.5</v>
      </c>
      <c r="O933">
        <f>VLOOKUP(Table1[[#This Row],[Product ID]],Table3[#All],5,FALSE)</f>
        <v>5.97</v>
      </c>
      <c r="P933">
        <f>Table1[[#This Row],[Quantity]]*Table1[[#This Row],[Unit Price]]</f>
        <v>23.88</v>
      </c>
    </row>
    <row r="934" spans="1:16" x14ac:dyDescent="0.3">
      <c r="A934" t="s">
        <v>5757</v>
      </c>
      <c r="B934" s="3">
        <v>44117</v>
      </c>
      <c r="C934" t="s">
        <v>5758</v>
      </c>
      <c r="D934" t="s">
        <v>6141</v>
      </c>
      <c r="E934">
        <v>4</v>
      </c>
      <c r="F934" t="str">
        <f>VLOOKUP(Table1[[#This Row],[Customer ID]],Table2[#All],2,FALSE)</f>
        <v>Barnett Sillis</v>
      </c>
      <c r="G934" t="str">
        <f>VLOOKUP(Table1[[#This Row],[Customer ID]],Table2[#All],3,FALSE)</f>
        <v>bsillispw@istockphoto.com</v>
      </c>
      <c r="H934" t="str">
        <f>VLOOKUP(Table1[[#This Row],[Customer ID]],Table2[#All],4,FALSE)</f>
        <v>+1 (305) 267-4961</v>
      </c>
      <c r="I934" t="str">
        <f>VLOOKUP(Table1[[#This Row],[Customer ID]],Table2[#All],6,FALSE)</f>
        <v>Miami</v>
      </c>
      <c r="J934" s="1" t="str">
        <f>VLOOKUP(Table1[[#This Row],[Customer ID]],Table2[#All],7,FALSE)</f>
        <v>United States</v>
      </c>
      <c r="K934" s="1" t="str">
        <f>VLOOKUP(Table1[[#This Row],[Customer ID]],Table2[#All],9,FALSE)</f>
        <v>No</v>
      </c>
      <c r="L934" t="str">
        <f>VLOOKUP(Table1[[#This Row],[Product ID]],Table3[#All],2,FALSE)</f>
        <v>Exc</v>
      </c>
      <c r="M934" t="str">
        <f>VLOOKUP(Table1[[#This Row],[Product ID]],Table3[#All],3,FALSE)</f>
        <v>M</v>
      </c>
      <c r="N934">
        <f>VLOOKUP(Table1[[#This Row],[Product ID]],Table3[#All],4,FALSE)</f>
        <v>1</v>
      </c>
      <c r="O934">
        <f>VLOOKUP(Table1[[#This Row],[Product ID]],Table3[#All],5,FALSE)</f>
        <v>13.75</v>
      </c>
      <c r="P934">
        <f>Table1[[#This Row],[Quantity]]*Table1[[#This Row],[Unit Price]]</f>
        <v>55</v>
      </c>
    </row>
    <row r="935" spans="1:16" x14ac:dyDescent="0.3">
      <c r="A935" t="s">
        <v>5763</v>
      </c>
      <c r="B935" s="3">
        <v>44557</v>
      </c>
      <c r="C935" t="s">
        <v>5764</v>
      </c>
      <c r="D935" t="s">
        <v>6177</v>
      </c>
      <c r="E935">
        <v>3</v>
      </c>
      <c r="F935" t="str">
        <f>VLOOKUP(Table1[[#This Row],[Customer ID]],Table2[#All],2,FALSE)</f>
        <v>Brenn Dundredge</v>
      </c>
      <c r="G935">
        <f>VLOOKUP(Table1[[#This Row],[Customer ID]],Table2[#All],3,FALSE)</f>
        <v>0</v>
      </c>
      <c r="H935" t="str">
        <f>VLOOKUP(Table1[[#This Row],[Customer ID]],Table2[#All],4,FALSE)</f>
        <v>+1 (405) 369-5173</v>
      </c>
      <c r="I935" t="str">
        <f>VLOOKUP(Table1[[#This Row],[Customer ID]],Table2[#All],6,FALSE)</f>
        <v>Oklahoma City</v>
      </c>
      <c r="J935" s="1" t="str">
        <f>VLOOKUP(Table1[[#This Row],[Customer ID]],Table2[#All],7,FALSE)</f>
        <v>United States</v>
      </c>
      <c r="K935" s="1" t="str">
        <f>VLOOKUP(Table1[[#This Row],[Customer ID]],Table2[#All],9,FALSE)</f>
        <v>Yes</v>
      </c>
      <c r="L935" t="str">
        <f>VLOOKUP(Table1[[#This Row],[Product ID]],Table3[#All],2,FALSE)</f>
        <v>Rob</v>
      </c>
      <c r="M935" t="str">
        <f>VLOOKUP(Table1[[#This Row],[Product ID]],Table3[#All],3,FALSE)</f>
        <v>D</v>
      </c>
      <c r="N935">
        <f>VLOOKUP(Table1[[#This Row],[Product ID]],Table3[#All],4,FALSE)</f>
        <v>1</v>
      </c>
      <c r="O935">
        <f>VLOOKUP(Table1[[#This Row],[Product ID]],Table3[#All],5,FALSE)</f>
        <v>8.9499999999999993</v>
      </c>
      <c r="P935">
        <f>Table1[[#This Row],[Quantity]]*Table1[[#This Row],[Unit Price]]</f>
        <v>26.849999999999998</v>
      </c>
    </row>
    <row r="936" spans="1:16" x14ac:dyDescent="0.3">
      <c r="A936" t="s">
        <v>5768</v>
      </c>
      <c r="B936" s="3">
        <v>44409</v>
      </c>
      <c r="C936" t="s">
        <v>5769</v>
      </c>
      <c r="D936" t="s">
        <v>6151</v>
      </c>
      <c r="E936">
        <v>5</v>
      </c>
      <c r="F936" t="str">
        <f>VLOOKUP(Table1[[#This Row],[Customer ID]],Table2[#All],2,FALSE)</f>
        <v>Read Cutts</v>
      </c>
      <c r="G936" t="str">
        <f>VLOOKUP(Table1[[#This Row],[Customer ID]],Table2[#All],3,FALSE)</f>
        <v>rcuttspy@techcrunch.com</v>
      </c>
      <c r="H936" t="str">
        <f>VLOOKUP(Table1[[#This Row],[Customer ID]],Table2[#All],4,FALSE)</f>
        <v>+1 (815) 758-8653</v>
      </c>
      <c r="I936" t="str">
        <f>VLOOKUP(Table1[[#This Row],[Customer ID]],Table2[#All],6,FALSE)</f>
        <v>Rockford</v>
      </c>
      <c r="J936" s="1" t="str">
        <f>VLOOKUP(Table1[[#This Row],[Customer ID]],Table2[#All],7,FALSE)</f>
        <v>United States</v>
      </c>
      <c r="K936" s="1" t="str">
        <f>VLOOKUP(Table1[[#This Row],[Customer ID]],Table2[#All],9,FALSE)</f>
        <v>No</v>
      </c>
      <c r="L936" t="str">
        <f>VLOOKUP(Table1[[#This Row],[Product ID]],Table3[#All],2,FALSE)</f>
        <v>Rob</v>
      </c>
      <c r="M936" t="str">
        <f>VLOOKUP(Table1[[#This Row],[Product ID]],Table3[#All],3,FALSE)</f>
        <v>M</v>
      </c>
      <c r="N936">
        <f>VLOOKUP(Table1[[#This Row],[Product ID]],Table3[#All],4,FALSE)</f>
        <v>2.5</v>
      </c>
      <c r="O936">
        <f>VLOOKUP(Table1[[#This Row],[Product ID]],Table3[#All],5,FALSE)</f>
        <v>22.884999999999998</v>
      </c>
      <c r="P936">
        <f>Table1[[#This Row],[Quantity]]*Table1[[#This Row],[Unit Price]]</f>
        <v>114.42499999999998</v>
      </c>
    </row>
    <row r="937" spans="1:16" x14ac:dyDescent="0.3">
      <c r="A937" t="s">
        <v>5774</v>
      </c>
      <c r="B937" s="3">
        <v>44153</v>
      </c>
      <c r="C937" t="s">
        <v>5775</v>
      </c>
      <c r="D937" t="s">
        <v>6175</v>
      </c>
      <c r="E937">
        <v>6</v>
      </c>
      <c r="F937" t="str">
        <f>VLOOKUP(Table1[[#This Row],[Customer ID]],Table2[#All],2,FALSE)</f>
        <v>Michale Delves</v>
      </c>
      <c r="G937" t="str">
        <f>VLOOKUP(Table1[[#This Row],[Customer ID]],Table2[#All],3,FALSE)</f>
        <v>mdelvespz@nature.com</v>
      </c>
      <c r="H937" t="str">
        <f>VLOOKUP(Table1[[#This Row],[Customer ID]],Table2[#All],4,FALSE)</f>
        <v>+1 (334) 881-9178</v>
      </c>
      <c r="I937" t="str">
        <f>VLOOKUP(Table1[[#This Row],[Customer ID]],Table2[#All],6,FALSE)</f>
        <v>Montgomery</v>
      </c>
      <c r="J937" s="1" t="str">
        <f>VLOOKUP(Table1[[#This Row],[Customer ID]],Table2[#All],7,FALSE)</f>
        <v>United States</v>
      </c>
      <c r="K937" s="1" t="str">
        <f>VLOOKUP(Table1[[#This Row],[Customer ID]],Table2[#All],9,FALSE)</f>
        <v>Yes</v>
      </c>
      <c r="L937" t="str">
        <f>VLOOKUP(Table1[[#This Row],[Product ID]],Table3[#All],2,FALSE)</f>
        <v>Ara</v>
      </c>
      <c r="M937" t="str">
        <f>VLOOKUP(Table1[[#This Row],[Product ID]],Table3[#All],3,FALSE)</f>
        <v>M</v>
      </c>
      <c r="N937">
        <f>VLOOKUP(Table1[[#This Row],[Product ID]],Table3[#All],4,FALSE)</f>
        <v>2.5</v>
      </c>
      <c r="O937">
        <f>VLOOKUP(Table1[[#This Row],[Product ID]],Table3[#All],5,FALSE)</f>
        <v>25.874999999999996</v>
      </c>
      <c r="P937">
        <f>Table1[[#This Row],[Quantity]]*Table1[[#This Row],[Unit Price]]</f>
        <v>155.24999999999997</v>
      </c>
    </row>
    <row r="938" spans="1:16" x14ac:dyDescent="0.3">
      <c r="A938" t="s">
        <v>5780</v>
      </c>
      <c r="B938" s="3">
        <v>44493</v>
      </c>
      <c r="C938" t="s">
        <v>5781</v>
      </c>
      <c r="D938" t="s">
        <v>6169</v>
      </c>
      <c r="E938">
        <v>3</v>
      </c>
      <c r="F938" t="str">
        <f>VLOOKUP(Table1[[#This Row],[Customer ID]],Table2[#All],2,FALSE)</f>
        <v>Devland Gritton</v>
      </c>
      <c r="G938" t="str">
        <f>VLOOKUP(Table1[[#This Row],[Customer ID]],Table2[#All],3,FALSE)</f>
        <v>dgrittonq0@nydailynews.com</v>
      </c>
      <c r="H938" t="str">
        <f>VLOOKUP(Table1[[#This Row],[Customer ID]],Table2[#All],4,FALSE)</f>
        <v>+1 (626) 968-5148</v>
      </c>
      <c r="I938" t="str">
        <f>VLOOKUP(Table1[[#This Row],[Customer ID]],Table2[#All],6,FALSE)</f>
        <v>Pasadena</v>
      </c>
      <c r="J938" s="1" t="str">
        <f>VLOOKUP(Table1[[#This Row],[Customer ID]],Table2[#All],7,FALSE)</f>
        <v>United States</v>
      </c>
      <c r="K938" s="1" t="str">
        <f>VLOOKUP(Table1[[#This Row],[Customer ID]],Table2[#All],9,FALSE)</f>
        <v>Yes</v>
      </c>
      <c r="L938" t="str">
        <f>VLOOKUP(Table1[[#This Row],[Product ID]],Table3[#All],2,FALSE)</f>
        <v>Lib</v>
      </c>
      <c r="M938" t="str">
        <f>VLOOKUP(Table1[[#This Row],[Product ID]],Table3[#All],3,FALSE)</f>
        <v>D</v>
      </c>
      <c r="N938">
        <f>VLOOKUP(Table1[[#This Row],[Product ID]],Table3[#All],4,FALSE)</f>
        <v>0.5</v>
      </c>
      <c r="O938">
        <f>VLOOKUP(Table1[[#This Row],[Product ID]],Table3[#All],5,FALSE)</f>
        <v>7.77</v>
      </c>
      <c r="P938">
        <f>Table1[[#This Row],[Quantity]]*Table1[[#This Row],[Unit Price]]</f>
        <v>23.31</v>
      </c>
    </row>
    <row r="939" spans="1:16" x14ac:dyDescent="0.3">
      <c r="A939" t="s">
        <v>5780</v>
      </c>
      <c r="B939" s="3">
        <v>44493</v>
      </c>
      <c r="C939" t="s">
        <v>5781</v>
      </c>
      <c r="D939" t="s">
        <v>6151</v>
      </c>
      <c r="E939">
        <v>4</v>
      </c>
      <c r="F939" t="str">
        <f>VLOOKUP(Table1[[#This Row],[Customer ID]],Table2[#All],2,FALSE)</f>
        <v>Devland Gritton</v>
      </c>
      <c r="G939" t="str">
        <f>VLOOKUP(Table1[[#This Row],[Customer ID]],Table2[#All],3,FALSE)</f>
        <v>dgrittonq0@nydailynews.com</v>
      </c>
      <c r="H939" t="str">
        <f>VLOOKUP(Table1[[#This Row],[Customer ID]],Table2[#All],4,FALSE)</f>
        <v>+1 (626) 968-5148</v>
      </c>
      <c r="I939" t="str">
        <f>VLOOKUP(Table1[[#This Row],[Customer ID]],Table2[#All],6,FALSE)</f>
        <v>Pasadena</v>
      </c>
      <c r="J939" s="1" t="str">
        <f>VLOOKUP(Table1[[#This Row],[Customer ID]],Table2[#All],7,FALSE)</f>
        <v>United States</v>
      </c>
      <c r="K939" s="1" t="str">
        <f>VLOOKUP(Table1[[#This Row],[Customer ID]],Table2[#All],9,FALSE)</f>
        <v>Yes</v>
      </c>
      <c r="L939" t="str">
        <f>VLOOKUP(Table1[[#This Row],[Product ID]],Table3[#All],2,FALSE)</f>
        <v>Rob</v>
      </c>
      <c r="M939" t="str">
        <f>VLOOKUP(Table1[[#This Row],[Product ID]],Table3[#All],3,FALSE)</f>
        <v>M</v>
      </c>
      <c r="N939">
        <f>VLOOKUP(Table1[[#This Row],[Product ID]],Table3[#All],4,FALSE)</f>
        <v>2.5</v>
      </c>
      <c r="O939">
        <f>VLOOKUP(Table1[[#This Row],[Product ID]],Table3[#All],5,FALSE)</f>
        <v>22.884999999999998</v>
      </c>
      <c r="P939">
        <f>Table1[[#This Row],[Quantity]]*Table1[[#This Row],[Unit Price]]</f>
        <v>91.539999999999992</v>
      </c>
    </row>
    <row r="940" spans="1:16" x14ac:dyDescent="0.3">
      <c r="A940" t="s">
        <v>5791</v>
      </c>
      <c r="B940" s="3">
        <v>43829</v>
      </c>
      <c r="C940" t="s">
        <v>5792</v>
      </c>
      <c r="D940" t="s">
        <v>6171</v>
      </c>
      <c r="E940">
        <v>5</v>
      </c>
      <c r="F940" t="str">
        <f>VLOOKUP(Table1[[#This Row],[Customer ID]],Table2[#All],2,FALSE)</f>
        <v>Dell Gut</v>
      </c>
      <c r="G940" t="str">
        <f>VLOOKUP(Table1[[#This Row],[Customer ID]],Table2[#All],3,FALSE)</f>
        <v>dgutq2@umich.edu</v>
      </c>
      <c r="H940" t="str">
        <f>VLOOKUP(Table1[[#This Row],[Customer ID]],Table2[#All],4,FALSE)</f>
        <v>+1 (281) 648-9915</v>
      </c>
      <c r="I940" t="str">
        <f>VLOOKUP(Table1[[#This Row],[Customer ID]],Table2[#All],6,FALSE)</f>
        <v>Houston</v>
      </c>
      <c r="J940" s="1" t="str">
        <f>VLOOKUP(Table1[[#This Row],[Customer ID]],Table2[#All],7,FALSE)</f>
        <v>United States</v>
      </c>
      <c r="K940" s="1" t="str">
        <f>VLOOKUP(Table1[[#This Row],[Customer ID]],Table2[#All],9,FALSE)</f>
        <v>Yes</v>
      </c>
      <c r="L940" t="str">
        <f>VLOOKUP(Table1[[#This Row],[Product ID]],Table3[#All],2,FALSE)</f>
        <v>Exc</v>
      </c>
      <c r="M940" t="str">
        <f>VLOOKUP(Table1[[#This Row],[Product ID]],Table3[#All],3,FALSE)</f>
        <v>L</v>
      </c>
      <c r="N940">
        <f>VLOOKUP(Table1[[#This Row],[Product ID]],Table3[#All],4,FALSE)</f>
        <v>1</v>
      </c>
      <c r="O940">
        <f>VLOOKUP(Table1[[#This Row],[Product ID]],Table3[#All],5,FALSE)</f>
        <v>14.85</v>
      </c>
      <c r="P940">
        <f>Table1[[#This Row],[Quantity]]*Table1[[#This Row],[Unit Price]]</f>
        <v>74.25</v>
      </c>
    </row>
    <row r="941" spans="1:16" x14ac:dyDescent="0.3">
      <c r="A941" t="s">
        <v>5797</v>
      </c>
      <c r="B941" s="3">
        <v>44229</v>
      </c>
      <c r="C941" t="s">
        <v>5798</v>
      </c>
      <c r="D941" t="s">
        <v>6145</v>
      </c>
      <c r="E941">
        <v>6</v>
      </c>
      <c r="F941" t="str">
        <f>VLOOKUP(Table1[[#This Row],[Customer ID]],Table2[#All],2,FALSE)</f>
        <v>Willy Pummery</v>
      </c>
      <c r="G941" t="str">
        <f>VLOOKUP(Table1[[#This Row],[Customer ID]],Table2[#All],3,FALSE)</f>
        <v>wpummeryq3@topsy.com</v>
      </c>
      <c r="H941" t="str">
        <f>VLOOKUP(Table1[[#This Row],[Customer ID]],Table2[#All],4,FALSE)</f>
        <v>+1 (231) 416-9594</v>
      </c>
      <c r="I941" t="str">
        <f>VLOOKUP(Table1[[#This Row],[Customer ID]],Table2[#All],6,FALSE)</f>
        <v>Muskegon</v>
      </c>
      <c r="J941" s="1" t="str">
        <f>VLOOKUP(Table1[[#This Row],[Customer ID]],Table2[#All],7,FALSE)</f>
        <v>United States</v>
      </c>
      <c r="K941" s="1" t="str">
        <f>VLOOKUP(Table1[[#This Row],[Customer ID]],Table2[#All],9,FALSE)</f>
        <v>No</v>
      </c>
      <c r="L941" t="str">
        <f>VLOOKUP(Table1[[#This Row],[Product ID]],Table3[#All],2,FALSE)</f>
        <v>Lib</v>
      </c>
      <c r="M941" t="str">
        <f>VLOOKUP(Table1[[#This Row],[Product ID]],Table3[#All],3,FALSE)</f>
        <v>L</v>
      </c>
      <c r="N941">
        <f>VLOOKUP(Table1[[#This Row],[Product ID]],Table3[#All],4,FALSE)</f>
        <v>0.2</v>
      </c>
      <c r="O941">
        <f>VLOOKUP(Table1[[#This Row],[Product ID]],Table3[#All],5,FALSE)</f>
        <v>4.7549999999999999</v>
      </c>
      <c r="P941">
        <f>Table1[[#This Row],[Quantity]]*Table1[[#This Row],[Unit Price]]</f>
        <v>28.53</v>
      </c>
    </row>
    <row r="942" spans="1:16" x14ac:dyDescent="0.3">
      <c r="A942" t="s">
        <v>5803</v>
      </c>
      <c r="B942" s="3">
        <v>44332</v>
      </c>
      <c r="C942" t="s">
        <v>5804</v>
      </c>
      <c r="D942" t="s">
        <v>6173</v>
      </c>
      <c r="E942">
        <v>2</v>
      </c>
      <c r="F942" t="str">
        <f>VLOOKUP(Table1[[#This Row],[Customer ID]],Table2[#All],2,FALSE)</f>
        <v>Geoffrey Siuda</v>
      </c>
      <c r="G942" t="str">
        <f>VLOOKUP(Table1[[#This Row],[Customer ID]],Table2[#All],3,FALSE)</f>
        <v>gsiudaq4@nytimes.com</v>
      </c>
      <c r="H942" t="str">
        <f>VLOOKUP(Table1[[#This Row],[Customer ID]],Table2[#All],4,FALSE)</f>
        <v>+1 (202) 315-8135</v>
      </c>
      <c r="I942" t="str">
        <f>VLOOKUP(Table1[[#This Row],[Customer ID]],Table2[#All],6,FALSE)</f>
        <v>Washington</v>
      </c>
      <c r="J942" s="1" t="str">
        <f>VLOOKUP(Table1[[#This Row],[Customer ID]],Table2[#All],7,FALSE)</f>
        <v>United States</v>
      </c>
      <c r="K942" s="1" t="str">
        <f>VLOOKUP(Table1[[#This Row],[Customer ID]],Table2[#All],9,FALSE)</f>
        <v>Yes</v>
      </c>
      <c r="L942" t="str">
        <f>VLOOKUP(Table1[[#This Row],[Product ID]],Table3[#All],2,FALSE)</f>
        <v>Rob</v>
      </c>
      <c r="M942" t="str">
        <f>VLOOKUP(Table1[[#This Row],[Product ID]],Table3[#All],3,FALSE)</f>
        <v>L</v>
      </c>
      <c r="N942">
        <f>VLOOKUP(Table1[[#This Row],[Product ID]],Table3[#All],4,FALSE)</f>
        <v>0.5</v>
      </c>
      <c r="O942">
        <f>VLOOKUP(Table1[[#This Row],[Product ID]],Table3[#All],5,FALSE)</f>
        <v>7.169999999999999</v>
      </c>
      <c r="P942">
        <f>Table1[[#This Row],[Quantity]]*Table1[[#This Row],[Unit Price]]</f>
        <v>14.339999999999998</v>
      </c>
    </row>
    <row r="943" spans="1:16" x14ac:dyDescent="0.3">
      <c r="A943" t="s">
        <v>5809</v>
      </c>
      <c r="B943" s="3">
        <v>44674</v>
      </c>
      <c r="C943" t="s">
        <v>5810</v>
      </c>
      <c r="D943" t="s">
        <v>6180</v>
      </c>
      <c r="E943">
        <v>2</v>
      </c>
      <c r="F943" t="str">
        <f>VLOOKUP(Table1[[#This Row],[Customer ID]],Table2[#All],2,FALSE)</f>
        <v>Henderson Crowne</v>
      </c>
      <c r="G943" t="str">
        <f>VLOOKUP(Table1[[#This Row],[Customer ID]],Table2[#All],3,FALSE)</f>
        <v>hcrowneq5@wufoo.com</v>
      </c>
      <c r="H943" t="str">
        <f>VLOOKUP(Table1[[#This Row],[Customer ID]],Table2[#All],4,FALSE)</f>
        <v>+353 (476) 525-5512</v>
      </c>
      <c r="I943" t="str">
        <f>VLOOKUP(Table1[[#This Row],[Customer ID]],Table2[#All],6,FALSE)</f>
        <v>Sallins</v>
      </c>
      <c r="J943" s="1" t="str">
        <f>VLOOKUP(Table1[[#This Row],[Customer ID]],Table2[#All],7,FALSE)</f>
        <v>Ireland</v>
      </c>
      <c r="K943" s="1" t="str">
        <f>VLOOKUP(Table1[[#This Row],[Customer ID]],Table2[#All],9,FALSE)</f>
        <v>Yes</v>
      </c>
      <c r="L943" t="str">
        <f>VLOOKUP(Table1[[#This Row],[Product ID]],Table3[#All],2,FALSE)</f>
        <v>Ara</v>
      </c>
      <c r="M943" t="str">
        <f>VLOOKUP(Table1[[#This Row],[Product ID]],Table3[#All],3,FALSE)</f>
        <v>L</v>
      </c>
      <c r="N943">
        <f>VLOOKUP(Table1[[#This Row],[Product ID]],Table3[#All],4,FALSE)</f>
        <v>0.5</v>
      </c>
      <c r="O943">
        <f>VLOOKUP(Table1[[#This Row],[Product ID]],Table3[#All],5,FALSE)</f>
        <v>7.77</v>
      </c>
      <c r="P943">
        <f>Table1[[#This Row],[Quantity]]*Table1[[#This Row],[Unit Price]]</f>
        <v>15.54</v>
      </c>
    </row>
    <row r="944" spans="1:16" x14ac:dyDescent="0.3">
      <c r="A944" t="s">
        <v>5816</v>
      </c>
      <c r="B944" s="3">
        <v>44464</v>
      </c>
      <c r="C944" t="s">
        <v>5817</v>
      </c>
      <c r="D944" t="s">
        <v>6179</v>
      </c>
      <c r="E944">
        <v>3</v>
      </c>
      <c r="F944" t="str">
        <f>VLOOKUP(Table1[[#This Row],[Customer ID]],Table2[#All],2,FALSE)</f>
        <v>Vernor Pawsey</v>
      </c>
      <c r="G944" t="str">
        <f>VLOOKUP(Table1[[#This Row],[Customer ID]],Table2[#All],3,FALSE)</f>
        <v>vpawseyq6@tiny.cc</v>
      </c>
      <c r="H944" t="str">
        <f>VLOOKUP(Table1[[#This Row],[Customer ID]],Table2[#All],4,FALSE)</f>
        <v>+1 (478) 568-4944</v>
      </c>
      <c r="I944" t="str">
        <f>VLOOKUP(Table1[[#This Row],[Customer ID]],Table2[#All],6,FALSE)</f>
        <v>Macon</v>
      </c>
      <c r="J944" s="1" t="str">
        <f>VLOOKUP(Table1[[#This Row],[Customer ID]],Table2[#All],7,FALSE)</f>
        <v>United States</v>
      </c>
      <c r="K944" s="1" t="str">
        <f>VLOOKUP(Table1[[#This Row],[Customer ID]],Table2[#All],9,FALSE)</f>
        <v>No</v>
      </c>
      <c r="L944" t="str">
        <f>VLOOKUP(Table1[[#This Row],[Product ID]],Table3[#All],2,FALSE)</f>
        <v>Rob</v>
      </c>
      <c r="M944" t="str">
        <f>VLOOKUP(Table1[[#This Row],[Product ID]],Table3[#All],3,FALSE)</f>
        <v>L</v>
      </c>
      <c r="N944">
        <f>VLOOKUP(Table1[[#This Row],[Product ID]],Table3[#All],4,FALSE)</f>
        <v>1</v>
      </c>
      <c r="O944">
        <f>VLOOKUP(Table1[[#This Row],[Product ID]],Table3[#All],5,FALSE)</f>
        <v>11.95</v>
      </c>
      <c r="P944">
        <f>Table1[[#This Row],[Quantity]]*Table1[[#This Row],[Unit Price]]</f>
        <v>35.849999999999994</v>
      </c>
    </row>
    <row r="945" spans="1:16" x14ac:dyDescent="0.3">
      <c r="A945" t="s">
        <v>5822</v>
      </c>
      <c r="B945" s="3">
        <v>44719</v>
      </c>
      <c r="C945" t="s">
        <v>5823</v>
      </c>
      <c r="D945" t="s">
        <v>6180</v>
      </c>
      <c r="E945">
        <v>6</v>
      </c>
      <c r="F945" t="str">
        <f>VLOOKUP(Table1[[#This Row],[Customer ID]],Table2[#All],2,FALSE)</f>
        <v>Augustin Waterhouse</v>
      </c>
      <c r="G945" t="str">
        <f>VLOOKUP(Table1[[#This Row],[Customer ID]],Table2[#All],3,FALSE)</f>
        <v>awaterhouseq7@istockphoto.com</v>
      </c>
      <c r="H945" t="str">
        <f>VLOOKUP(Table1[[#This Row],[Customer ID]],Table2[#All],4,FALSE)</f>
        <v>+1 (318) 129-0806</v>
      </c>
      <c r="I945" t="str">
        <f>VLOOKUP(Table1[[#This Row],[Customer ID]],Table2[#All],6,FALSE)</f>
        <v>Shreveport</v>
      </c>
      <c r="J945" s="1" t="str">
        <f>VLOOKUP(Table1[[#This Row],[Customer ID]],Table2[#All],7,FALSE)</f>
        <v>United States</v>
      </c>
      <c r="K945" s="1" t="str">
        <f>VLOOKUP(Table1[[#This Row],[Customer ID]],Table2[#All],9,FALSE)</f>
        <v>No</v>
      </c>
      <c r="L945" t="str">
        <f>VLOOKUP(Table1[[#This Row],[Product ID]],Table3[#All],2,FALSE)</f>
        <v>Ara</v>
      </c>
      <c r="M945" t="str">
        <f>VLOOKUP(Table1[[#This Row],[Product ID]],Table3[#All],3,FALSE)</f>
        <v>L</v>
      </c>
      <c r="N945">
        <f>VLOOKUP(Table1[[#This Row],[Product ID]],Table3[#All],4,FALSE)</f>
        <v>0.5</v>
      </c>
      <c r="O945">
        <f>VLOOKUP(Table1[[#This Row],[Product ID]],Table3[#All],5,FALSE)</f>
        <v>7.77</v>
      </c>
      <c r="P945">
        <f>Table1[[#This Row],[Quantity]]*Table1[[#This Row],[Unit Price]]</f>
        <v>46.62</v>
      </c>
    </row>
    <row r="946" spans="1:16" x14ac:dyDescent="0.3">
      <c r="A946" t="s">
        <v>5828</v>
      </c>
      <c r="B946" s="3">
        <v>44054</v>
      </c>
      <c r="C946" t="s">
        <v>5829</v>
      </c>
      <c r="D946" t="s">
        <v>6173</v>
      </c>
      <c r="E946">
        <v>5</v>
      </c>
      <c r="F946" t="str">
        <f>VLOOKUP(Table1[[#This Row],[Customer ID]],Table2[#All],2,FALSE)</f>
        <v>Fanchon Haughian</v>
      </c>
      <c r="G946" t="str">
        <f>VLOOKUP(Table1[[#This Row],[Customer ID]],Table2[#All],3,FALSE)</f>
        <v>fhaughianq8@1688.com</v>
      </c>
      <c r="H946" t="str">
        <f>VLOOKUP(Table1[[#This Row],[Customer ID]],Table2[#All],4,FALSE)</f>
        <v>+1 (253) 974-5538</v>
      </c>
      <c r="I946" t="str">
        <f>VLOOKUP(Table1[[#This Row],[Customer ID]],Table2[#All],6,FALSE)</f>
        <v>Tacoma</v>
      </c>
      <c r="J946" s="1" t="str">
        <f>VLOOKUP(Table1[[#This Row],[Customer ID]],Table2[#All],7,FALSE)</f>
        <v>United States</v>
      </c>
      <c r="K946" s="1" t="str">
        <f>VLOOKUP(Table1[[#This Row],[Customer ID]],Table2[#All],9,FALSE)</f>
        <v>No</v>
      </c>
      <c r="L946" t="str">
        <f>VLOOKUP(Table1[[#This Row],[Product ID]],Table3[#All],2,FALSE)</f>
        <v>Rob</v>
      </c>
      <c r="M946" t="str">
        <f>VLOOKUP(Table1[[#This Row],[Product ID]],Table3[#All],3,FALSE)</f>
        <v>L</v>
      </c>
      <c r="N946">
        <f>VLOOKUP(Table1[[#This Row],[Product ID]],Table3[#All],4,FALSE)</f>
        <v>0.5</v>
      </c>
      <c r="O946">
        <f>VLOOKUP(Table1[[#This Row],[Product ID]],Table3[#All],5,FALSE)</f>
        <v>7.169999999999999</v>
      </c>
      <c r="P946">
        <f>Table1[[#This Row],[Quantity]]*Table1[[#This Row],[Unit Price]]</f>
        <v>35.849999999999994</v>
      </c>
    </row>
    <row r="947" spans="1:16" x14ac:dyDescent="0.3">
      <c r="A947" t="s">
        <v>5834</v>
      </c>
      <c r="B947" s="3">
        <v>43524</v>
      </c>
      <c r="C947" t="s">
        <v>5835</v>
      </c>
      <c r="D947" t="s">
        <v>6165</v>
      </c>
      <c r="E947">
        <v>4</v>
      </c>
      <c r="F947" t="str">
        <f>VLOOKUP(Table1[[#This Row],[Customer ID]],Table2[#All],2,FALSE)</f>
        <v>Jaimie Hatz</v>
      </c>
      <c r="G947">
        <f>VLOOKUP(Table1[[#This Row],[Customer ID]],Table2[#All],3,FALSE)</f>
        <v>0</v>
      </c>
      <c r="H947" t="str">
        <f>VLOOKUP(Table1[[#This Row],[Customer ID]],Table2[#All],4,FALSE)</f>
        <v>+1 (915) 920-9318</v>
      </c>
      <c r="I947" t="str">
        <f>VLOOKUP(Table1[[#This Row],[Customer ID]],Table2[#All],6,FALSE)</f>
        <v>El Paso</v>
      </c>
      <c r="J947" s="1" t="str">
        <f>VLOOKUP(Table1[[#This Row],[Customer ID]],Table2[#All],7,FALSE)</f>
        <v>United States</v>
      </c>
      <c r="K947" s="1" t="str">
        <f>VLOOKUP(Table1[[#This Row],[Customer ID]],Table2[#All],9,FALSE)</f>
        <v>No</v>
      </c>
      <c r="L947" t="str">
        <f>VLOOKUP(Table1[[#This Row],[Product ID]],Table3[#All],2,FALSE)</f>
        <v>Lib</v>
      </c>
      <c r="M947" t="str">
        <f>VLOOKUP(Table1[[#This Row],[Product ID]],Table3[#All],3,FALSE)</f>
        <v>D</v>
      </c>
      <c r="N947">
        <f>VLOOKUP(Table1[[#This Row],[Product ID]],Table3[#All],4,FALSE)</f>
        <v>2.5</v>
      </c>
      <c r="O947">
        <f>VLOOKUP(Table1[[#This Row],[Product ID]],Table3[#All],5,FALSE)</f>
        <v>29.784999999999997</v>
      </c>
      <c r="P947">
        <f>Table1[[#This Row],[Quantity]]*Table1[[#This Row],[Unit Price]]</f>
        <v>119.13999999999999</v>
      </c>
    </row>
    <row r="948" spans="1:16" x14ac:dyDescent="0.3">
      <c r="A948" t="s">
        <v>5839</v>
      </c>
      <c r="B948" s="3">
        <v>43719</v>
      </c>
      <c r="C948" t="s">
        <v>5840</v>
      </c>
      <c r="D948" t="s">
        <v>6169</v>
      </c>
      <c r="E948">
        <v>3</v>
      </c>
      <c r="F948" t="str">
        <f>VLOOKUP(Table1[[#This Row],[Customer ID]],Table2[#All],2,FALSE)</f>
        <v>Edeline Edney</v>
      </c>
      <c r="G948">
        <f>VLOOKUP(Table1[[#This Row],[Customer ID]],Table2[#All],3,FALSE)</f>
        <v>0</v>
      </c>
      <c r="H948" t="str">
        <f>VLOOKUP(Table1[[#This Row],[Customer ID]],Table2[#All],4,FALSE)</f>
        <v>+1 (205) 866-7629</v>
      </c>
      <c r="I948" t="str">
        <f>VLOOKUP(Table1[[#This Row],[Customer ID]],Table2[#All],6,FALSE)</f>
        <v>Birmingham</v>
      </c>
      <c r="J948" s="1" t="str">
        <f>VLOOKUP(Table1[[#This Row],[Customer ID]],Table2[#All],7,FALSE)</f>
        <v>United States</v>
      </c>
      <c r="K948" s="1" t="str">
        <f>VLOOKUP(Table1[[#This Row],[Customer ID]],Table2[#All],9,FALSE)</f>
        <v>No</v>
      </c>
      <c r="L948" t="str">
        <f>VLOOKUP(Table1[[#This Row],[Product ID]],Table3[#All],2,FALSE)</f>
        <v>Lib</v>
      </c>
      <c r="M948" t="str">
        <f>VLOOKUP(Table1[[#This Row],[Product ID]],Table3[#All],3,FALSE)</f>
        <v>D</v>
      </c>
      <c r="N948">
        <f>VLOOKUP(Table1[[#This Row],[Product ID]],Table3[#All],4,FALSE)</f>
        <v>0.5</v>
      </c>
      <c r="O948">
        <f>VLOOKUP(Table1[[#This Row],[Product ID]],Table3[#All],5,FALSE)</f>
        <v>7.77</v>
      </c>
      <c r="P948">
        <f>Table1[[#This Row],[Quantity]]*Table1[[#This Row],[Unit Price]]</f>
        <v>23.31</v>
      </c>
    </row>
    <row r="949" spans="1:16" x14ac:dyDescent="0.3">
      <c r="A949" t="s">
        <v>5844</v>
      </c>
      <c r="B949" s="3">
        <v>44294</v>
      </c>
      <c r="C949" t="s">
        <v>5845</v>
      </c>
      <c r="D949" t="s">
        <v>6155</v>
      </c>
      <c r="E949">
        <v>1</v>
      </c>
      <c r="F949" t="str">
        <f>VLOOKUP(Table1[[#This Row],[Customer ID]],Table2[#All],2,FALSE)</f>
        <v>Rickie Faltin</v>
      </c>
      <c r="G949" t="str">
        <f>VLOOKUP(Table1[[#This Row],[Customer ID]],Table2[#All],3,FALSE)</f>
        <v>rfaltinqb@topsy.com</v>
      </c>
      <c r="H949">
        <f>VLOOKUP(Table1[[#This Row],[Customer ID]],Table2[#All],4,FALSE)</f>
        <v>0</v>
      </c>
      <c r="I949" t="str">
        <f>VLOOKUP(Table1[[#This Row],[Customer ID]],Table2[#All],6,FALSE)</f>
        <v>Portumna</v>
      </c>
      <c r="J949" s="1" t="str">
        <f>VLOOKUP(Table1[[#This Row],[Customer ID]],Table2[#All],7,FALSE)</f>
        <v>Ireland</v>
      </c>
      <c r="K949" s="1" t="str">
        <f>VLOOKUP(Table1[[#This Row],[Customer ID]],Table2[#All],9,FALSE)</f>
        <v>No</v>
      </c>
      <c r="L949" t="str">
        <f>VLOOKUP(Table1[[#This Row],[Product ID]],Table3[#All],2,FALSE)</f>
        <v>Ara</v>
      </c>
      <c r="M949" t="str">
        <f>VLOOKUP(Table1[[#This Row],[Product ID]],Table3[#All],3,FALSE)</f>
        <v>M</v>
      </c>
      <c r="N949">
        <f>VLOOKUP(Table1[[#This Row],[Product ID]],Table3[#All],4,FALSE)</f>
        <v>1</v>
      </c>
      <c r="O949">
        <f>VLOOKUP(Table1[[#This Row],[Product ID]],Table3[#All],5,FALSE)</f>
        <v>11.25</v>
      </c>
      <c r="P949">
        <f>Table1[[#This Row],[Quantity]]*Table1[[#This Row],[Unit Price]]</f>
        <v>11.25</v>
      </c>
    </row>
    <row r="950" spans="1:16" x14ac:dyDescent="0.3">
      <c r="A950" t="s">
        <v>5849</v>
      </c>
      <c r="B950" s="3">
        <v>44445</v>
      </c>
      <c r="C950" t="s">
        <v>5850</v>
      </c>
      <c r="D950" t="s">
        <v>6185</v>
      </c>
      <c r="E950">
        <v>3</v>
      </c>
      <c r="F950" t="str">
        <f>VLOOKUP(Table1[[#This Row],[Customer ID]],Table2[#All],2,FALSE)</f>
        <v>Gnni Cheeke</v>
      </c>
      <c r="G950" t="str">
        <f>VLOOKUP(Table1[[#This Row],[Customer ID]],Table2[#All],3,FALSE)</f>
        <v>gcheekeqc@sitemeter.com</v>
      </c>
      <c r="H950" t="str">
        <f>VLOOKUP(Table1[[#This Row],[Customer ID]],Table2[#All],4,FALSE)</f>
        <v>+44 (677) 694-1404</v>
      </c>
      <c r="I950" t="str">
        <f>VLOOKUP(Table1[[#This Row],[Customer ID]],Table2[#All],6,FALSE)</f>
        <v>London</v>
      </c>
      <c r="J950" s="1" t="str">
        <f>VLOOKUP(Table1[[#This Row],[Customer ID]],Table2[#All],7,FALSE)</f>
        <v>United Kingdom</v>
      </c>
      <c r="K950" s="1" t="str">
        <f>VLOOKUP(Table1[[#This Row],[Customer ID]],Table2[#All],9,FALSE)</f>
        <v>Yes</v>
      </c>
      <c r="L950" t="str">
        <f>VLOOKUP(Table1[[#This Row],[Product ID]],Table3[#All],2,FALSE)</f>
        <v>Exc</v>
      </c>
      <c r="M950" t="str">
        <f>VLOOKUP(Table1[[#This Row],[Product ID]],Table3[#All],3,FALSE)</f>
        <v>D</v>
      </c>
      <c r="N950">
        <f>VLOOKUP(Table1[[#This Row],[Product ID]],Table3[#All],4,FALSE)</f>
        <v>2.5</v>
      </c>
      <c r="O950">
        <f>VLOOKUP(Table1[[#This Row],[Product ID]],Table3[#All],5,FALSE)</f>
        <v>27.945</v>
      </c>
      <c r="P950">
        <f>Table1[[#This Row],[Quantity]]*Table1[[#This Row],[Unit Price]]</f>
        <v>83.835000000000008</v>
      </c>
    </row>
    <row r="951" spans="1:16" x14ac:dyDescent="0.3">
      <c r="A951" t="s">
        <v>5855</v>
      </c>
      <c r="B951" s="3">
        <v>44449</v>
      </c>
      <c r="C951" t="s">
        <v>5856</v>
      </c>
      <c r="D951" t="s">
        <v>6142</v>
      </c>
      <c r="E951">
        <v>4</v>
      </c>
      <c r="F951" t="str">
        <f>VLOOKUP(Table1[[#This Row],[Customer ID]],Table2[#All],2,FALSE)</f>
        <v>Gwenni Ratt</v>
      </c>
      <c r="G951" t="str">
        <f>VLOOKUP(Table1[[#This Row],[Customer ID]],Table2[#All],3,FALSE)</f>
        <v>grattqd@phpbb.com</v>
      </c>
      <c r="H951" t="str">
        <f>VLOOKUP(Table1[[#This Row],[Customer ID]],Table2[#All],4,FALSE)</f>
        <v>+353 (878) 618-9723</v>
      </c>
      <c r="I951" t="str">
        <f>VLOOKUP(Table1[[#This Row],[Customer ID]],Table2[#All],6,FALSE)</f>
        <v>Castlemartyr</v>
      </c>
      <c r="J951" s="1" t="str">
        <f>VLOOKUP(Table1[[#This Row],[Customer ID]],Table2[#All],7,FALSE)</f>
        <v>Ireland</v>
      </c>
      <c r="K951" s="1" t="str">
        <f>VLOOKUP(Table1[[#This Row],[Customer ID]],Table2[#All],9,FALSE)</f>
        <v>No</v>
      </c>
      <c r="L951" t="str">
        <f>VLOOKUP(Table1[[#This Row],[Product ID]],Table3[#All],2,FALSE)</f>
        <v>Rob</v>
      </c>
      <c r="M951" t="str">
        <f>VLOOKUP(Table1[[#This Row],[Product ID]],Table3[#All],3,FALSE)</f>
        <v>L</v>
      </c>
      <c r="N951">
        <f>VLOOKUP(Table1[[#This Row],[Product ID]],Table3[#All],4,FALSE)</f>
        <v>2.5</v>
      </c>
      <c r="O951">
        <f>VLOOKUP(Table1[[#This Row],[Product ID]],Table3[#All],5,FALSE)</f>
        <v>27.484999999999996</v>
      </c>
      <c r="P951">
        <f>Table1[[#This Row],[Quantity]]*Table1[[#This Row],[Unit Price]]</f>
        <v>109.93999999999998</v>
      </c>
    </row>
    <row r="952" spans="1:16" x14ac:dyDescent="0.3">
      <c r="A952" t="s">
        <v>5861</v>
      </c>
      <c r="B952" s="3">
        <v>44703</v>
      </c>
      <c r="C952" t="s">
        <v>5862</v>
      </c>
      <c r="D952" t="s">
        <v>6178</v>
      </c>
      <c r="E952">
        <v>4</v>
      </c>
      <c r="F952" t="str">
        <f>VLOOKUP(Table1[[#This Row],[Customer ID]],Table2[#All],2,FALSE)</f>
        <v>Johnath Fairebrother</v>
      </c>
      <c r="G952">
        <f>VLOOKUP(Table1[[#This Row],[Customer ID]],Table2[#All],3,FALSE)</f>
        <v>0</v>
      </c>
      <c r="H952" t="str">
        <f>VLOOKUP(Table1[[#This Row],[Customer ID]],Table2[#All],4,FALSE)</f>
        <v>+1 (302) 159-1841</v>
      </c>
      <c r="I952" t="str">
        <f>VLOOKUP(Table1[[#This Row],[Customer ID]],Table2[#All],6,FALSE)</f>
        <v>Wilmington</v>
      </c>
      <c r="J952" s="1" t="str">
        <f>VLOOKUP(Table1[[#This Row],[Customer ID]],Table2[#All],7,FALSE)</f>
        <v>United States</v>
      </c>
      <c r="K952" s="1" t="str">
        <f>VLOOKUP(Table1[[#This Row],[Customer ID]],Table2[#All],9,FALSE)</f>
        <v>Yes</v>
      </c>
      <c r="L952" t="str">
        <f>VLOOKUP(Table1[[#This Row],[Product ID]],Table3[#All],2,FALSE)</f>
        <v>Rob</v>
      </c>
      <c r="M952" t="str">
        <f>VLOOKUP(Table1[[#This Row],[Product ID]],Table3[#All],3,FALSE)</f>
        <v>L</v>
      </c>
      <c r="N952">
        <f>VLOOKUP(Table1[[#This Row],[Product ID]],Table3[#All],4,FALSE)</f>
        <v>0.2</v>
      </c>
      <c r="O952">
        <f>VLOOKUP(Table1[[#This Row],[Product ID]],Table3[#All],5,FALSE)</f>
        <v>3.5849999999999995</v>
      </c>
      <c r="P952">
        <f>Table1[[#This Row],[Quantity]]*Table1[[#This Row],[Unit Price]]</f>
        <v>14.339999999999998</v>
      </c>
    </row>
    <row r="953" spans="1:16" x14ac:dyDescent="0.3">
      <c r="A953" t="s">
        <v>5866</v>
      </c>
      <c r="B953" s="3">
        <v>44092</v>
      </c>
      <c r="C953" t="s">
        <v>5867</v>
      </c>
      <c r="D953" t="s">
        <v>6178</v>
      </c>
      <c r="E953">
        <v>6</v>
      </c>
      <c r="F953" t="str">
        <f>VLOOKUP(Table1[[#This Row],[Customer ID]],Table2[#All],2,FALSE)</f>
        <v>Ingamar Eberlein</v>
      </c>
      <c r="G953" t="str">
        <f>VLOOKUP(Table1[[#This Row],[Customer ID]],Table2[#All],3,FALSE)</f>
        <v>ieberleinqf@hc360.com</v>
      </c>
      <c r="H953" t="str">
        <f>VLOOKUP(Table1[[#This Row],[Customer ID]],Table2[#All],4,FALSE)</f>
        <v>+1 (717) 323-3451</v>
      </c>
      <c r="I953" t="str">
        <f>VLOOKUP(Table1[[#This Row],[Customer ID]],Table2[#All],6,FALSE)</f>
        <v>Harrisburg</v>
      </c>
      <c r="J953" s="1" t="str">
        <f>VLOOKUP(Table1[[#This Row],[Customer ID]],Table2[#All],7,FALSE)</f>
        <v>United States</v>
      </c>
      <c r="K953" s="1" t="str">
        <f>VLOOKUP(Table1[[#This Row],[Customer ID]],Table2[#All],9,FALSE)</f>
        <v>No</v>
      </c>
      <c r="L953" t="str">
        <f>VLOOKUP(Table1[[#This Row],[Product ID]],Table3[#All],2,FALSE)</f>
        <v>Rob</v>
      </c>
      <c r="M953" t="str">
        <f>VLOOKUP(Table1[[#This Row],[Product ID]],Table3[#All],3,FALSE)</f>
        <v>L</v>
      </c>
      <c r="N953">
        <f>VLOOKUP(Table1[[#This Row],[Product ID]],Table3[#All],4,FALSE)</f>
        <v>0.2</v>
      </c>
      <c r="O953">
        <f>VLOOKUP(Table1[[#This Row],[Product ID]],Table3[#All],5,FALSE)</f>
        <v>3.5849999999999995</v>
      </c>
      <c r="P953">
        <f>Table1[[#This Row],[Quantity]]*Table1[[#This Row],[Unit Price]]</f>
        <v>21.509999999999998</v>
      </c>
    </row>
    <row r="954" spans="1:16" x14ac:dyDescent="0.3">
      <c r="A954" t="s">
        <v>5872</v>
      </c>
      <c r="B954" s="3">
        <v>44439</v>
      </c>
      <c r="C954" t="s">
        <v>5873</v>
      </c>
      <c r="D954" t="s">
        <v>6155</v>
      </c>
      <c r="E954">
        <v>2</v>
      </c>
      <c r="F954" t="str">
        <f>VLOOKUP(Table1[[#This Row],[Customer ID]],Table2[#All],2,FALSE)</f>
        <v>Jilly Dreng</v>
      </c>
      <c r="G954" t="str">
        <f>VLOOKUP(Table1[[#This Row],[Customer ID]],Table2[#All],3,FALSE)</f>
        <v>jdrengqg@uiuc.edu</v>
      </c>
      <c r="H954" t="str">
        <f>VLOOKUP(Table1[[#This Row],[Customer ID]],Table2[#All],4,FALSE)</f>
        <v>+353 (350) 974-1489</v>
      </c>
      <c r="I954" t="str">
        <f>VLOOKUP(Table1[[#This Row],[Customer ID]],Table2[#All],6,FALSE)</f>
        <v>Sallins</v>
      </c>
      <c r="J954" s="1" t="str">
        <f>VLOOKUP(Table1[[#This Row],[Customer ID]],Table2[#All],7,FALSE)</f>
        <v>Ireland</v>
      </c>
      <c r="K954" s="1" t="str">
        <f>VLOOKUP(Table1[[#This Row],[Customer ID]],Table2[#All],9,FALSE)</f>
        <v>Yes</v>
      </c>
      <c r="L954" t="str">
        <f>VLOOKUP(Table1[[#This Row],[Product ID]],Table3[#All],2,FALSE)</f>
        <v>Ara</v>
      </c>
      <c r="M954" t="str">
        <f>VLOOKUP(Table1[[#This Row],[Product ID]],Table3[#All],3,FALSE)</f>
        <v>M</v>
      </c>
      <c r="N954">
        <f>VLOOKUP(Table1[[#This Row],[Product ID]],Table3[#All],4,FALSE)</f>
        <v>1</v>
      </c>
      <c r="O954">
        <f>VLOOKUP(Table1[[#This Row],[Product ID]],Table3[#All],5,FALSE)</f>
        <v>11.25</v>
      </c>
      <c r="P954">
        <f>Table1[[#This Row],[Quantity]]*Table1[[#This Row],[Unit Price]]</f>
        <v>22.5</v>
      </c>
    </row>
    <row r="955" spans="1:16" x14ac:dyDescent="0.3">
      <c r="A955" t="s">
        <v>5878</v>
      </c>
      <c r="B955" s="3">
        <v>44582</v>
      </c>
      <c r="C955" t="s">
        <v>5764</v>
      </c>
      <c r="D955" t="s">
        <v>6167</v>
      </c>
      <c r="E955">
        <v>1</v>
      </c>
      <c r="F955" t="str">
        <f>VLOOKUP(Table1[[#This Row],[Customer ID]],Table2[#All],2,FALSE)</f>
        <v>Brenn Dundredge</v>
      </c>
      <c r="G955">
        <f>VLOOKUP(Table1[[#This Row],[Customer ID]],Table2[#All],3,FALSE)</f>
        <v>0</v>
      </c>
      <c r="H955" t="str">
        <f>VLOOKUP(Table1[[#This Row],[Customer ID]],Table2[#All],4,FALSE)</f>
        <v>+1 (405) 369-5173</v>
      </c>
      <c r="I955" t="str">
        <f>VLOOKUP(Table1[[#This Row],[Customer ID]],Table2[#All],6,FALSE)</f>
        <v>Oklahoma City</v>
      </c>
      <c r="J955" s="1" t="str">
        <f>VLOOKUP(Table1[[#This Row],[Customer ID]],Table2[#All],7,FALSE)</f>
        <v>United States</v>
      </c>
      <c r="K955" s="1" t="str">
        <f>VLOOKUP(Table1[[#This Row],[Customer ID]],Table2[#All],9,FALSE)</f>
        <v>Yes</v>
      </c>
      <c r="L955" t="str">
        <f>VLOOKUP(Table1[[#This Row],[Product ID]],Table3[#All],2,FALSE)</f>
        <v>Ara</v>
      </c>
      <c r="M955" t="str">
        <f>VLOOKUP(Table1[[#This Row],[Product ID]],Table3[#All],3,FALSE)</f>
        <v>L</v>
      </c>
      <c r="N955">
        <f>VLOOKUP(Table1[[#This Row],[Product ID]],Table3[#All],4,FALSE)</f>
        <v>0.2</v>
      </c>
      <c r="O955">
        <f>VLOOKUP(Table1[[#This Row],[Product ID]],Table3[#All],5,FALSE)</f>
        <v>3.8849999999999998</v>
      </c>
      <c r="P955">
        <f>Table1[[#This Row],[Quantity]]*Table1[[#This Row],[Unit Price]]</f>
        <v>3.8849999999999998</v>
      </c>
    </row>
    <row r="956" spans="1:16" x14ac:dyDescent="0.3">
      <c r="A956" t="s">
        <v>5884</v>
      </c>
      <c r="B956" s="3">
        <v>44722</v>
      </c>
      <c r="C956" t="s">
        <v>5764</v>
      </c>
      <c r="D956" t="s">
        <v>6185</v>
      </c>
      <c r="E956">
        <v>1</v>
      </c>
      <c r="F956" t="str">
        <f>VLOOKUP(Table1[[#This Row],[Customer ID]],Table2[#All],2,FALSE)</f>
        <v>Brenn Dundredge</v>
      </c>
      <c r="G956">
        <f>VLOOKUP(Table1[[#This Row],[Customer ID]],Table2[#All],3,FALSE)</f>
        <v>0</v>
      </c>
      <c r="H956" t="str">
        <f>VLOOKUP(Table1[[#This Row],[Customer ID]],Table2[#All],4,FALSE)</f>
        <v>+1 (405) 369-5173</v>
      </c>
      <c r="I956" t="str">
        <f>VLOOKUP(Table1[[#This Row],[Customer ID]],Table2[#All],6,FALSE)</f>
        <v>Oklahoma City</v>
      </c>
      <c r="J956" s="1" t="str">
        <f>VLOOKUP(Table1[[#This Row],[Customer ID]],Table2[#All],7,FALSE)</f>
        <v>United States</v>
      </c>
      <c r="K956" s="1" t="str">
        <f>VLOOKUP(Table1[[#This Row],[Customer ID]],Table2[#All],9,FALSE)</f>
        <v>Yes</v>
      </c>
      <c r="L956" t="str">
        <f>VLOOKUP(Table1[[#This Row],[Product ID]],Table3[#All],2,FALSE)</f>
        <v>Exc</v>
      </c>
      <c r="M956" t="str">
        <f>VLOOKUP(Table1[[#This Row],[Product ID]],Table3[#All],3,FALSE)</f>
        <v>D</v>
      </c>
      <c r="N956">
        <f>VLOOKUP(Table1[[#This Row],[Product ID]],Table3[#All],4,FALSE)</f>
        <v>2.5</v>
      </c>
      <c r="O956">
        <f>VLOOKUP(Table1[[#This Row],[Product ID]],Table3[#All],5,FALSE)</f>
        <v>27.945</v>
      </c>
      <c r="P956">
        <f>Table1[[#This Row],[Quantity]]*Table1[[#This Row],[Unit Price]]</f>
        <v>27.945</v>
      </c>
    </row>
    <row r="957" spans="1:16" x14ac:dyDescent="0.3">
      <c r="A957" t="s">
        <v>5890</v>
      </c>
      <c r="B957" s="3">
        <v>43582</v>
      </c>
      <c r="C957" t="s">
        <v>5764</v>
      </c>
      <c r="D957" t="s">
        <v>6148</v>
      </c>
      <c r="E957">
        <v>5</v>
      </c>
      <c r="F957" t="str">
        <f>VLOOKUP(Table1[[#This Row],[Customer ID]],Table2[#All],2,FALSE)</f>
        <v>Brenn Dundredge</v>
      </c>
      <c r="G957">
        <f>VLOOKUP(Table1[[#This Row],[Customer ID]],Table2[#All],3,FALSE)</f>
        <v>0</v>
      </c>
      <c r="H957" t="str">
        <f>VLOOKUP(Table1[[#This Row],[Customer ID]],Table2[#All],4,FALSE)</f>
        <v>+1 (405) 369-5173</v>
      </c>
      <c r="I957" t="str">
        <f>VLOOKUP(Table1[[#This Row],[Customer ID]],Table2[#All],6,FALSE)</f>
        <v>Oklahoma City</v>
      </c>
      <c r="J957" s="1" t="str">
        <f>VLOOKUP(Table1[[#This Row],[Customer ID]],Table2[#All],7,FALSE)</f>
        <v>United States</v>
      </c>
      <c r="K957" s="1" t="str">
        <f>VLOOKUP(Table1[[#This Row],[Customer ID]],Table2[#All],9,FALSE)</f>
        <v>Yes</v>
      </c>
      <c r="L957" t="str">
        <f>VLOOKUP(Table1[[#This Row],[Product ID]],Table3[#All],2,FALSE)</f>
        <v>Exc</v>
      </c>
      <c r="M957" t="str">
        <f>VLOOKUP(Table1[[#This Row],[Product ID]],Table3[#All],3,FALSE)</f>
        <v>L</v>
      </c>
      <c r="N957">
        <f>VLOOKUP(Table1[[#This Row],[Product ID]],Table3[#All],4,FALSE)</f>
        <v>2.5</v>
      </c>
      <c r="O957">
        <f>VLOOKUP(Table1[[#This Row],[Product ID]],Table3[#All],5,FALSE)</f>
        <v>34.154999999999994</v>
      </c>
      <c r="P957">
        <f>Table1[[#This Row],[Quantity]]*Table1[[#This Row],[Unit Price]]</f>
        <v>170.77499999999998</v>
      </c>
    </row>
    <row r="958" spans="1:16" x14ac:dyDescent="0.3">
      <c r="A958" t="s">
        <v>5890</v>
      </c>
      <c r="B958" s="3">
        <v>43582</v>
      </c>
      <c r="C958" t="s">
        <v>5764</v>
      </c>
      <c r="D958" t="s">
        <v>6142</v>
      </c>
      <c r="E958">
        <v>2</v>
      </c>
      <c r="F958" t="str">
        <f>VLOOKUP(Table1[[#This Row],[Customer ID]],Table2[#All],2,FALSE)</f>
        <v>Brenn Dundredge</v>
      </c>
      <c r="G958">
        <f>VLOOKUP(Table1[[#This Row],[Customer ID]],Table2[#All],3,FALSE)</f>
        <v>0</v>
      </c>
      <c r="H958" t="str">
        <f>VLOOKUP(Table1[[#This Row],[Customer ID]],Table2[#All],4,FALSE)</f>
        <v>+1 (405) 369-5173</v>
      </c>
      <c r="I958" t="str">
        <f>VLOOKUP(Table1[[#This Row],[Customer ID]],Table2[#All],6,FALSE)</f>
        <v>Oklahoma City</v>
      </c>
      <c r="J958" s="1" t="str">
        <f>VLOOKUP(Table1[[#This Row],[Customer ID]],Table2[#All],7,FALSE)</f>
        <v>United States</v>
      </c>
      <c r="K958" s="1" t="str">
        <f>VLOOKUP(Table1[[#This Row],[Customer ID]],Table2[#All],9,FALSE)</f>
        <v>Yes</v>
      </c>
      <c r="L958" t="str">
        <f>VLOOKUP(Table1[[#This Row],[Product ID]],Table3[#All],2,FALSE)</f>
        <v>Rob</v>
      </c>
      <c r="M958" t="str">
        <f>VLOOKUP(Table1[[#This Row],[Product ID]],Table3[#All],3,FALSE)</f>
        <v>L</v>
      </c>
      <c r="N958">
        <f>VLOOKUP(Table1[[#This Row],[Product ID]],Table3[#All],4,FALSE)</f>
        <v>2.5</v>
      </c>
      <c r="O958">
        <f>VLOOKUP(Table1[[#This Row],[Product ID]],Table3[#All],5,FALSE)</f>
        <v>27.484999999999996</v>
      </c>
      <c r="P958">
        <f>Table1[[#This Row],[Quantity]]*Table1[[#This Row],[Unit Price]]</f>
        <v>54.969999999999992</v>
      </c>
    </row>
    <row r="959" spans="1:16" x14ac:dyDescent="0.3">
      <c r="A959" t="s">
        <v>5890</v>
      </c>
      <c r="B959" s="3">
        <v>43582</v>
      </c>
      <c r="C959" t="s">
        <v>5764</v>
      </c>
      <c r="D959" t="s">
        <v>6171</v>
      </c>
      <c r="E959">
        <v>1</v>
      </c>
      <c r="F959" t="str">
        <f>VLOOKUP(Table1[[#This Row],[Customer ID]],Table2[#All],2,FALSE)</f>
        <v>Brenn Dundredge</v>
      </c>
      <c r="G959">
        <f>VLOOKUP(Table1[[#This Row],[Customer ID]],Table2[#All],3,FALSE)</f>
        <v>0</v>
      </c>
      <c r="H959" t="str">
        <f>VLOOKUP(Table1[[#This Row],[Customer ID]],Table2[#All],4,FALSE)</f>
        <v>+1 (405) 369-5173</v>
      </c>
      <c r="I959" t="str">
        <f>VLOOKUP(Table1[[#This Row],[Customer ID]],Table2[#All],6,FALSE)</f>
        <v>Oklahoma City</v>
      </c>
      <c r="J959" s="1" t="str">
        <f>VLOOKUP(Table1[[#This Row],[Customer ID]],Table2[#All],7,FALSE)</f>
        <v>United States</v>
      </c>
      <c r="K959" s="1" t="str">
        <f>VLOOKUP(Table1[[#This Row],[Customer ID]],Table2[#All],9,FALSE)</f>
        <v>Yes</v>
      </c>
      <c r="L959" t="str">
        <f>VLOOKUP(Table1[[#This Row],[Product ID]],Table3[#All],2,FALSE)</f>
        <v>Exc</v>
      </c>
      <c r="M959" t="str">
        <f>VLOOKUP(Table1[[#This Row],[Product ID]],Table3[#All],3,FALSE)</f>
        <v>L</v>
      </c>
      <c r="N959">
        <f>VLOOKUP(Table1[[#This Row],[Product ID]],Table3[#All],4,FALSE)</f>
        <v>1</v>
      </c>
      <c r="O959">
        <f>VLOOKUP(Table1[[#This Row],[Product ID]],Table3[#All],5,FALSE)</f>
        <v>14.85</v>
      </c>
      <c r="P959">
        <f>Table1[[#This Row],[Quantity]]*Table1[[#This Row],[Unit Price]]</f>
        <v>14.85</v>
      </c>
    </row>
    <row r="960" spans="1:16" x14ac:dyDescent="0.3">
      <c r="A960" t="s">
        <v>5890</v>
      </c>
      <c r="B960" s="3">
        <v>43582</v>
      </c>
      <c r="C960" t="s">
        <v>5764</v>
      </c>
      <c r="D960" t="s">
        <v>6167</v>
      </c>
      <c r="E960">
        <v>2</v>
      </c>
      <c r="F960" t="str">
        <f>VLOOKUP(Table1[[#This Row],[Customer ID]],Table2[#All],2,FALSE)</f>
        <v>Brenn Dundredge</v>
      </c>
      <c r="G960">
        <f>VLOOKUP(Table1[[#This Row],[Customer ID]],Table2[#All],3,FALSE)</f>
        <v>0</v>
      </c>
      <c r="H960" t="str">
        <f>VLOOKUP(Table1[[#This Row],[Customer ID]],Table2[#All],4,FALSE)</f>
        <v>+1 (405) 369-5173</v>
      </c>
      <c r="I960" t="str">
        <f>VLOOKUP(Table1[[#This Row],[Customer ID]],Table2[#All],6,FALSE)</f>
        <v>Oklahoma City</v>
      </c>
      <c r="J960" s="1" t="str">
        <f>VLOOKUP(Table1[[#This Row],[Customer ID]],Table2[#All],7,FALSE)</f>
        <v>United States</v>
      </c>
      <c r="K960" s="1" t="str">
        <f>VLOOKUP(Table1[[#This Row],[Customer ID]],Table2[#All],9,FALSE)</f>
        <v>Yes</v>
      </c>
      <c r="L960" t="str">
        <f>VLOOKUP(Table1[[#This Row],[Product ID]],Table3[#All],2,FALSE)</f>
        <v>Ara</v>
      </c>
      <c r="M960" t="str">
        <f>VLOOKUP(Table1[[#This Row],[Product ID]],Table3[#All],3,FALSE)</f>
        <v>L</v>
      </c>
      <c r="N960">
        <f>VLOOKUP(Table1[[#This Row],[Product ID]],Table3[#All],4,FALSE)</f>
        <v>0.2</v>
      </c>
      <c r="O960">
        <f>VLOOKUP(Table1[[#This Row],[Product ID]],Table3[#All],5,FALSE)</f>
        <v>3.8849999999999998</v>
      </c>
      <c r="P960">
        <f>Table1[[#This Row],[Quantity]]*Table1[[#This Row],[Unit Price]]</f>
        <v>7.77</v>
      </c>
    </row>
    <row r="961" spans="1:16" x14ac:dyDescent="0.3">
      <c r="A961" t="s">
        <v>5910</v>
      </c>
      <c r="B961" s="3">
        <v>44598</v>
      </c>
      <c r="C961" t="s">
        <v>5911</v>
      </c>
      <c r="D961" t="s">
        <v>6145</v>
      </c>
      <c r="E961">
        <v>5</v>
      </c>
      <c r="F961" t="str">
        <f>VLOOKUP(Table1[[#This Row],[Customer ID]],Table2[#All],2,FALSE)</f>
        <v>Rhodie Strathern</v>
      </c>
      <c r="G961" t="str">
        <f>VLOOKUP(Table1[[#This Row],[Customer ID]],Table2[#All],3,FALSE)</f>
        <v>rstrathernqn@devhub.com</v>
      </c>
      <c r="H961">
        <f>VLOOKUP(Table1[[#This Row],[Customer ID]],Table2[#All],4,FALSE)</f>
        <v>0</v>
      </c>
      <c r="I961" t="str">
        <f>VLOOKUP(Table1[[#This Row],[Customer ID]],Table2[#All],6,FALSE)</f>
        <v>Little Rock</v>
      </c>
      <c r="J961" s="1" t="str">
        <f>VLOOKUP(Table1[[#This Row],[Customer ID]],Table2[#All],7,FALSE)</f>
        <v>United States</v>
      </c>
      <c r="K961" s="1" t="str">
        <f>VLOOKUP(Table1[[#This Row],[Customer ID]],Table2[#All],9,FALSE)</f>
        <v>Yes</v>
      </c>
      <c r="L961" t="str">
        <f>VLOOKUP(Table1[[#This Row],[Product ID]],Table3[#All],2,FALSE)</f>
        <v>Lib</v>
      </c>
      <c r="M961" t="str">
        <f>VLOOKUP(Table1[[#This Row],[Product ID]],Table3[#All],3,FALSE)</f>
        <v>L</v>
      </c>
      <c r="N961">
        <f>VLOOKUP(Table1[[#This Row],[Product ID]],Table3[#All],4,FALSE)</f>
        <v>0.2</v>
      </c>
      <c r="O961">
        <f>VLOOKUP(Table1[[#This Row],[Product ID]],Table3[#All],5,FALSE)</f>
        <v>4.7549999999999999</v>
      </c>
      <c r="P961">
        <f>Table1[[#This Row],[Quantity]]*Table1[[#This Row],[Unit Price]]</f>
        <v>23.774999999999999</v>
      </c>
    </row>
    <row r="962" spans="1:16" x14ac:dyDescent="0.3">
      <c r="A962" t="s">
        <v>5915</v>
      </c>
      <c r="B962" s="3">
        <v>44591</v>
      </c>
      <c r="C962" t="s">
        <v>5916</v>
      </c>
      <c r="D962" t="s">
        <v>6170</v>
      </c>
      <c r="E962">
        <v>5</v>
      </c>
      <c r="F962" t="str">
        <f>VLOOKUP(Table1[[#This Row],[Customer ID]],Table2[#All],2,FALSE)</f>
        <v>Chad Miguel</v>
      </c>
      <c r="G962" t="str">
        <f>VLOOKUP(Table1[[#This Row],[Customer ID]],Table2[#All],3,FALSE)</f>
        <v>cmiguelqo@exblog.jp</v>
      </c>
      <c r="H962" t="str">
        <f>VLOOKUP(Table1[[#This Row],[Customer ID]],Table2[#All],4,FALSE)</f>
        <v>+1 (240) 449-8992</v>
      </c>
      <c r="I962" t="str">
        <f>VLOOKUP(Table1[[#This Row],[Customer ID]],Table2[#All],6,FALSE)</f>
        <v>Hagerstown</v>
      </c>
      <c r="J962" s="1" t="str">
        <f>VLOOKUP(Table1[[#This Row],[Customer ID]],Table2[#All],7,FALSE)</f>
        <v>United States</v>
      </c>
      <c r="K962" s="1" t="str">
        <f>VLOOKUP(Table1[[#This Row],[Customer ID]],Table2[#All],9,FALSE)</f>
        <v>Yes</v>
      </c>
      <c r="L962" t="str">
        <f>VLOOKUP(Table1[[#This Row],[Product ID]],Table3[#All],2,FALSE)</f>
        <v>Lib</v>
      </c>
      <c r="M962" t="str">
        <f>VLOOKUP(Table1[[#This Row],[Product ID]],Table3[#All],3,FALSE)</f>
        <v>L</v>
      </c>
      <c r="N962">
        <f>VLOOKUP(Table1[[#This Row],[Product ID]],Table3[#All],4,FALSE)</f>
        <v>1</v>
      </c>
      <c r="O962">
        <f>VLOOKUP(Table1[[#This Row],[Product ID]],Table3[#All],5,FALSE)</f>
        <v>15.85</v>
      </c>
      <c r="P962">
        <f>Table1[[#This Row],[Quantity]]*Table1[[#This Row],[Unit Price]]</f>
        <v>79.25</v>
      </c>
    </row>
    <row r="963" spans="1:16" x14ac:dyDescent="0.3">
      <c r="A963" t="s">
        <v>5921</v>
      </c>
      <c r="B963" s="3">
        <v>44158</v>
      </c>
      <c r="C963" t="s">
        <v>5922</v>
      </c>
      <c r="D963" t="s">
        <v>6168</v>
      </c>
      <c r="E963">
        <v>2</v>
      </c>
      <c r="F963" t="str">
        <f>VLOOKUP(Table1[[#This Row],[Customer ID]],Table2[#All],2,FALSE)</f>
        <v>Florinda Matusovsky</v>
      </c>
      <c r="G963">
        <f>VLOOKUP(Table1[[#This Row],[Customer ID]],Table2[#All],3,FALSE)</f>
        <v>0</v>
      </c>
      <c r="H963" t="str">
        <f>VLOOKUP(Table1[[#This Row],[Customer ID]],Table2[#All],4,FALSE)</f>
        <v>+1 (518) 618-9919</v>
      </c>
      <c r="I963" t="str">
        <f>VLOOKUP(Table1[[#This Row],[Customer ID]],Table2[#All],6,FALSE)</f>
        <v>Albany</v>
      </c>
      <c r="J963" s="1" t="str">
        <f>VLOOKUP(Table1[[#This Row],[Customer ID]],Table2[#All],7,FALSE)</f>
        <v>United States</v>
      </c>
      <c r="K963" s="1" t="str">
        <f>VLOOKUP(Table1[[#This Row],[Customer ID]],Table2[#All],9,FALSE)</f>
        <v>Yes</v>
      </c>
      <c r="L963" t="str">
        <f>VLOOKUP(Table1[[#This Row],[Product ID]],Table3[#All],2,FALSE)</f>
        <v>Ara</v>
      </c>
      <c r="M963" t="str">
        <f>VLOOKUP(Table1[[#This Row],[Product ID]],Table3[#All],3,FALSE)</f>
        <v>D</v>
      </c>
      <c r="N963">
        <f>VLOOKUP(Table1[[#This Row],[Product ID]],Table3[#All],4,FALSE)</f>
        <v>2.5</v>
      </c>
      <c r="O963">
        <f>VLOOKUP(Table1[[#This Row],[Product ID]],Table3[#All],5,FALSE)</f>
        <v>22.884999999999998</v>
      </c>
      <c r="P963">
        <f>Table1[[#This Row],[Quantity]]*Table1[[#This Row],[Unit Price]]</f>
        <v>45.769999999999996</v>
      </c>
    </row>
    <row r="964" spans="1:16" x14ac:dyDescent="0.3">
      <c r="A964" t="s">
        <v>5926</v>
      </c>
      <c r="B964" s="3">
        <v>44664</v>
      </c>
      <c r="C964" t="s">
        <v>5927</v>
      </c>
      <c r="D964" t="s">
        <v>6177</v>
      </c>
      <c r="E964">
        <v>1</v>
      </c>
      <c r="F964" t="str">
        <f>VLOOKUP(Table1[[#This Row],[Customer ID]],Table2[#All],2,FALSE)</f>
        <v>Morly Rocks</v>
      </c>
      <c r="G964" t="str">
        <f>VLOOKUP(Table1[[#This Row],[Customer ID]],Table2[#All],3,FALSE)</f>
        <v>mrocksqq@exblog.jp</v>
      </c>
      <c r="H964" t="str">
        <f>VLOOKUP(Table1[[#This Row],[Customer ID]],Table2[#All],4,FALSE)</f>
        <v>+353 (731) 124-0228</v>
      </c>
      <c r="I964" t="str">
        <f>VLOOKUP(Table1[[#This Row],[Customer ID]],Table2[#All],6,FALSE)</f>
        <v>Crossmolina</v>
      </c>
      <c r="J964" s="1" t="str">
        <f>VLOOKUP(Table1[[#This Row],[Customer ID]],Table2[#All],7,FALSE)</f>
        <v>Ireland</v>
      </c>
      <c r="K964" s="1" t="str">
        <f>VLOOKUP(Table1[[#This Row],[Customer ID]],Table2[#All],9,FALSE)</f>
        <v>Yes</v>
      </c>
      <c r="L964" t="str">
        <f>VLOOKUP(Table1[[#This Row],[Product ID]],Table3[#All],2,FALSE)</f>
        <v>Rob</v>
      </c>
      <c r="M964" t="str">
        <f>VLOOKUP(Table1[[#This Row],[Product ID]],Table3[#All],3,FALSE)</f>
        <v>D</v>
      </c>
      <c r="N964">
        <f>VLOOKUP(Table1[[#This Row],[Product ID]],Table3[#All],4,FALSE)</f>
        <v>1</v>
      </c>
      <c r="O964">
        <f>VLOOKUP(Table1[[#This Row],[Product ID]],Table3[#All],5,FALSE)</f>
        <v>8.9499999999999993</v>
      </c>
      <c r="P964">
        <f>Table1[[#This Row],[Quantity]]*Table1[[#This Row],[Unit Price]]</f>
        <v>8.9499999999999993</v>
      </c>
    </row>
    <row r="965" spans="1:16" x14ac:dyDescent="0.3">
      <c r="A965" t="s">
        <v>5932</v>
      </c>
      <c r="B965" s="3">
        <v>44203</v>
      </c>
      <c r="C965" t="s">
        <v>5933</v>
      </c>
      <c r="D965" t="s">
        <v>6146</v>
      </c>
      <c r="E965">
        <v>4</v>
      </c>
      <c r="F965" t="str">
        <f>VLOOKUP(Table1[[#This Row],[Customer ID]],Table2[#All],2,FALSE)</f>
        <v>Yuri Burrells</v>
      </c>
      <c r="G965" t="str">
        <f>VLOOKUP(Table1[[#This Row],[Customer ID]],Table2[#All],3,FALSE)</f>
        <v>yburrellsqr@vinaora.com</v>
      </c>
      <c r="H965" t="str">
        <f>VLOOKUP(Table1[[#This Row],[Customer ID]],Table2[#All],4,FALSE)</f>
        <v>+1 (859) 101-4742</v>
      </c>
      <c r="I965" t="str">
        <f>VLOOKUP(Table1[[#This Row],[Customer ID]],Table2[#All],6,FALSE)</f>
        <v>Lexington</v>
      </c>
      <c r="J965" s="1" t="str">
        <f>VLOOKUP(Table1[[#This Row],[Customer ID]],Table2[#All],7,FALSE)</f>
        <v>United States</v>
      </c>
      <c r="K965" s="1" t="str">
        <f>VLOOKUP(Table1[[#This Row],[Customer ID]],Table2[#All],9,FALSE)</f>
        <v>Yes</v>
      </c>
      <c r="L965" t="str">
        <f>VLOOKUP(Table1[[#This Row],[Product ID]],Table3[#All],2,FALSE)</f>
        <v>Rob</v>
      </c>
      <c r="M965" t="str">
        <f>VLOOKUP(Table1[[#This Row],[Product ID]],Table3[#All],3,FALSE)</f>
        <v>M</v>
      </c>
      <c r="N965">
        <f>VLOOKUP(Table1[[#This Row],[Product ID]],Table3[#All],4,FALSE)</f>
        <v>0.5</v>
      </c>
      <c r="O965">
        <f>VLOOKUP(Table1[[#This Row],[Product ID]],Table3[#All],5,FALSE)</f>
        <v>5.97</v>
      </c>
      <c r="P965">
        <f>Table1[[#This Row],[Quantity]]*Table1[[#This Row],[Unit Price]]</f>
        <v>23.88</v>
      </c>
    </row>
    <row r="966" spans="1:16" x14ac:dyDescent="0.3">
      <c r="A966" t="s">
        <v>5938</v>
      </c>
      <c r="B966" s="3">
        <v>43865</v>
      </c>
      <c r="C966" t="s">
        <v>5939</v>
      </c>
      <c r="D966" t="s">
        <v>6184</v>
      </c>
      <c r="E966">
        <v>5</v>
      </c>
      <c r="F966" t="str">
        <f>VLOOKUP(Table1[[#This Row],[Customer ID]],Table2[#All],2,FALSE)</f>
        <v>Cleopatra Goodrum</v>
      </c>
      <c r="G966" t="str">
        <f>VLOOKUP(Table1[[#This Row],[Customer ID]],Table2[#All],3,FALSE)</f>
        <v>cgoodrumqs@goodreads.com</v>
      </c>
      <c r="H966" t="str">
        <f>VLOOKUP(Table1[[#This Row],[Customer ID]],Table2[#All],4,FALSE)</f>
        <v>+1 (619) 944-5888</v>
      </c>
      <c r="I966" t="str">
        <f>VLOOKUP(Table1[[#This Row],[Customer ID]],Table2[#All],6,FALSE)</f>
        <v>San Diego</v>
      </c>
      <c r="J966" s="1" t="str">
        <f>VLOOKUP(Table1[[#This Row],[Customer ID]],Table2[#All],7,FALSE)</f>
        <v>United States</v>
      </c>
      <c r="K966" s="1" t="str">
        <f>VLOOKUP(Table1[[#This Row],[Customer ID]],Table2[#All],9,FALSE)</f>
        <v>No</v>
      </c>
      <c r="L966" t="str">
        <f>VLOOKUP(Table1[[#This Row],[Product ID]],Table3[#All],2,FALSE)</f>
        <v>Exc</v>
      </c>
      <c r="M966" t="str">
        <f>VLOOKUP(Table1[[#This Row],[Product ID]],Table3[#All],3,FALSE)</f>
        <v>L</v>
      </c>
      <c r="N966">
        <f>VLOOKUP(Table1[[#This Row],[Product ID]],Table3[#All],4,FALSE)</f>
        <v>0.2</v>
      </c>
      <c r="O966">
        <f>VLOOKUP(Table1[[#This Row],[Product ID]],Table3[#All],5,FALSE)</f>
        <v>4.4550000000000001</v>
      </c>
      <c r="P966">
        <f>Table1[[#This Row],[Quantity]]*Table1[[#This Row],[Unit Price]]</f>
        <v>22.274999999999999</v>
      </c>
    </row>
    <row r="967" spans="1:16" x14ac:dyDescent="0.3">
      <c r="A967" t="s">
        <v>5944</v>
      </c>
      <c r="B967" s="3">
        <v>43724</v>
      </c>
      <c r="C967" t="s">
        <v>5945</v>
      </c>
      <c r="D967" t="s">
        <v>6138</v>
      </c>
      <c r="E967">
        <v>3</v>
      </c>
      <c r="F967" t="str">
        <f>VLOOKUP(Table1[[#This Row],[Customer ID]],Table2[#All],2,FALSE)</f>
        <v>Joey Jefferys</v>
      </c>
      <c r="G967" t="str">
        <f>VLOOKUP(Table1[[#This Row],[Customer ID]],Table2[#All],3,FALSE)</f>
        <v>jjefferysqt@blog.com</v>
      </c>
      <c r="H967">
        <f>VLOOKUP(Table1[[#This Row],[Customer ID]],Table2[#All],4,FALSE)</f>
        <v>0</v>
      </c>
      <c r="I967" t="str">
        <f>VLOOKUP(Table1[[#This Row],[Customer ID]],Table2[#All],6,FALSE)</f>
        <v>Los Angeles</v>
      </c>
      <c r="J967" s="1" t="str">
        <f>VLOOKUP(Table1[[#This Row],[Customer ID]],Table2[#All],7,FALSE)</f>
        <v>United States</v>
      </c>
      <c r="K967" s="1" t="str">
        <f>VLOOKUP(Table1[[#This Row],[Customer ID]],Table2[#All],9,FALSE)</f>
        <v>Yes</v>
      </c>
      <c r="L967" t="str">
        <f>VLOOKUP(Table1[[#This Row],[Product ID]],Table3[#All],2,FALSE)</f>
        <v>Rob</v>
      </c>
      <c r="M967" t="str">
        <f>VLOOKUP(Table1[[#This Row],[Product ID]],Table3[#All],3,FALSE)</f>
        <v>M</v>
      </c>
      <c r="N967">
        <f>VLOOKUP(Table1[[#This Row],[Product ID]],Table3[#All],4,FALSE)</f>
        <v>1</v>
      </c>
      <c r="O967">
        <f>VLOOKUP(Table1[[#This Row],[Product ID]],Table3[#All],5,FALSE)</f>
        <v>9.9499999999999993</v>
      </c>
      <c r="P967">
        <f>Table1[[#This Row],[Quantity]]*Table1[[#This Row],[Unit Price]]</f>
        <v>29.849999999999998</v>
      </c>
    </row>
    <row r="968" spans="1:16" x14ac:dyDescent="0.3">
      <c r="A968" t="s">
        <v>5949</v>
      </c>
      <c r="B968" s="3">
        <v>43491</v>
      </c>
      <c r="C968" t="s">
        <v>5950</v>
      </c>
      <c r="D968" t="s">
        <v>6176</v>
      </c>
      <c r="E968">
        <v>6</v>
      </c>
      <c r="F968" t="str">
        <f>VLOOKUP(Table1[[#This Row],[Customer ID]],Table2[#All],2,FALSE)</f>
        <v>Bearnard Wardell</v>
      </c>
      <c r="G968" t="str">
        <f>VLOOKUP(Table1[[#This Row],[Customer ID]],Table2[#All],3,FALSE)</f>
        <v>bwardellqu@adobe.com</v>
      </c>
      <c r="H968" t="str">
        <f>VLOOKUP(Table1[[#This Row],[Customer ID]],Table2[#All],4,FALSE)</f>
        <v>+1 (347) 311-2289</v>
      </c>
      <c r="I968" t="str">
        <f>VLOOKUP(Table1[[#This Row],[Customer ID]],Table2[#All],6,FALSE)</f>
        <v>Brooklyn</v>
      </c>
      <c r="J968" s="1" t="str">
        <f>VLOOKUP(Table1[[#This Row],[Customer ID]],Table2[#All],7,FALSE)</f>
        <v>United States</v>
      </c>
      <c r="K968" s="1" t="str">
        <f>VLOOKUP(Table1[[#This Row],[Customer ID]],Table2[#All],9,FALSE)</f>
        <v>Yes</v>
      </c>
      <c r="L968" t="str">
        <f>VLOOKUP(Table1[[#This Row],[Product ID]],Table3[#All],2,FALSE)</f>
        <v>Exc</v>
      </c>
      <c r="M968" t="str">
        <f>VLOOKUP(Table1[[#This Row],[Product ID]],Table3[#All],3,FALSE)</f>
        <v>L</v>
      </c>
      <c r="N968">
        <f>VLOOKUP(Table1[[#This Row],[Product ID]],Table3[#All],4,FALSE)</f>
        <v>0.5</v>
      </c>
      <c r="O968">
        <f>VLOOKUP(Table1[[#This Row],[Product ID]],Table3[#All],5,FALSE)</f>
        <v>8.91</v>
      </c>
      <c r="P968">
        <f>Table1[[#This Row],[Quantity]]*Table1[[#This Row],[Unit Price]]</f>
        <v>53.46</v>
      </c>
    </row>
    <row r="969" spans="1:16" x14ac:dyDescent="0.3">
      <c r="A969" t="s">
        <v>5955</v>
      </c>
      <c r="B969" s="3">
        <v>44246</v>
      </c>
      <c r="C969" t="s">
        <v>5956</v>
      </c>
      <c r="D969" t="s">
        <v>6163</v>
      </c>
      <c r="E969">
        <v>1</v>
      </c>
      <c r="F969" t="str">
        <f>VLOOKUP(Table1[[#This Row],[Customer ID]],Table2[#All],2,FALSE)</f>
        <v>Zeke Walisiak</v>
      </c>
      <c r="G969" t="str">
        <f>VLOOKUP(Table1[[#This Row],[Customer ID]],Table2[#All],3,FALSE)</f>
        <v>zwalisiakqv@ucsd.edu</v>
      </c>
      <c r="H969" t="str">
        <f>VLOOKUP(Table1[[#This Row],[Customer ID]],Table2[#All],4,FALSE)</f>
        <v>+353 (848) 172-8155</v>
      </c>
      <c r="I969" t="str">
        <f>VLOOKUP(Table1[[#This Row],[Customer ID]],Table2[#All],6,FALSE)</f>
        <v>Booterstown</v>
      </c>
      <c r="J969" s="1" t="str">
        <f>VLOOKUP(Table1[[#This Row],[Customer ID]],Table2[#All],7,FALSE)</f>
        <v>Ireland</v>
      </c>
      <c r="K969" s="1" t="str">
        <f>VLOOKUP(Table1[[#This Row],[Customer ID]],Table2[#All],9,FALSE)</f>
        <v>Yes</v>
      </c>
      <c r="L969" t="str">
        <f>VLOOKUP(Table1[[#This Row],[Product ID]],Table3[#All],2,FALSE)</f>
        <v>Rob</v>
      </c>
      <c r="M969" t="str">
        <f>VLOOKUP(Table1[[#This Row],[Product ID]],Table3[#All],3,FALSE)</f>
        <v>D</v>
      </c>
      <c r="N969">
        <f>VLOOKUP(Table1[[#This Row],[Product ID]],Table3[#All],4,FALSE)</f>
        <v>0.2</v>
      </c>
      <c r="O969">
        <f>VLOOKUP(Table1[[#This Row],[Product ID]],Table3[#All],5,FALSE)</f>
        <v>2.6849999999999996</v>
      </c>
      <c r="P969">
        <f>Table1[[#This Row],[Quantity]]*Table1[[#This Row],[Unit Price]]</f>
        <v>2.6849999999999996</v>
      </c>
    </row>
    <row r="970" spans="1:16" x14ac:dyDescent="0.3">
      <c r="A970" t="s">
        <v>5961</v>
      </c>
      <c r="B970" s="3">
        <v>44642</v>
      </c>
      <c r="C970" t="s">
        <v>5962</v>
      </c>
      <c r="D970" t="s">
        <v>6174</v>
      </c>
      <c r="E970">
        <v>2</v>
      </c>
      <c r="F970" t="str">
        <f>VLOOKUP(Table1[[#This Row],[Customer ID]],Table2[#All],2,FALSE)</f>
        <v>Wiley Leopold</v>
      </c>
      <c r="G970" t="str">
        <f>VLOOKUP(Table1[[#This Row],[Customer ID]],Table2[#All],3,FALSE)</f>
        <v>wleopoldqw@blogspot.com</v>
      </c>
      <c r="H970" t="str">
        <f>VLOOKUP(Table1[[#This Row],[Customer ID]],Table2[#All],4,FALSE)</f>
        <v>+1 (352) 173-9191</v>
      </c>
      <c r="I970" t="str">
        <f>VLOOKUP(Table1[[#This Row],[Customer ID]],Table2[#All],6,FALSE)</f>
        <v>Gainesville</v>
      </c>
      <c r="J970" s="1" t="str">
        <f>VLOOKUP(Table1[[#This Row],[Customer ID]],Table2[#All],7,FALSE)</f>
        <v>United States</v>
      </c>
      <c r="K970" s="1" t="str">
        <f>VLOOKUP(Table1[[#This Row],[Customer ID]],Table2[#All],9,FALSE)</f>
        <v>No</v>
      </c>
      <c r="L970" t="str">
        <f>VLOOKUP(Table1[[#This Row],[Product ID]],Table3[#All],2,FALSE)</f>
        <v>Rob</v>
      </c>
      <c r="M970" t="str">
        <f>VLOOKUP(Table1[[#This Row],[Product ID]],Table3[#All],3,FALSE)</f>
        <v>M</v>
      </c>
      <c r="N970">
        <f>VLOOKUP(Table1[[#This Row],[Product ID]],Table3[#All],4,FALSE)</f>
        <v>0.2</v>
      </c>
      <c r="O970">
        <f>VLOOKUP(Table1[[#This Row],[Product ID]],Table3[#All],5,FALSE)</f>
        <v>2.9849999999999999</v>
      </c>
      <c r="P970">
        <f>Table1[[#This Row],[Quantity]]*Table1[[#This Row],[Unit Price]]</f>
        <v>5.97</v>
      </c>
    </row>
    <row r="971" spans="1:16" x14ac:dyDescent="0.3">
      <c r="A971" t="s">
        <v>5967</v>
      </c>
      <c r="B971" s="3">
        <v>43649</v>
      </c>
      <c r="C971" t="s">
        <v>5968</v>
      </c>
      <c r="D971" t="s">
        <v>6143</v>
      </c>
      <c r="E971">
        <v>1</v>
      </c>
      <c r="F971" t="str">
        <f>VLOOKUP(Table1[[#This Row],[Customer ID]],Table2[#All],2,FALSE)</f>
        <v>Chiarra Shalders</v>
      </c>
      <c r="G971" t="str">
        <f>VLOOKUP(Table1[[#This Row],[Customer ID]],Table2[#All],3,FALSE)</f>
        <v>cshaldersqx@cisco.com</v>
      </c>
      <c r="H971" t="str">
        <f>VLOOKUP(Table1[[#This Row],[Customer ID]],Table2[#All],4,FALSE)</f>
        <v>+1 (305) 787-2810</v>
      </c>
      <c r="I971" t="str">
        <f>VLOOKUP(Table1[[#This Row],[Customer ID]],Table2[#All],6,FALSE)</f>
        <v>Clearwater</v>
      </c>
      <c r="J971" s="1" t="str">
        <f>VLOOKUP(Table1[[#This Row],[Customer ID]],Table2[#All],7,FALSE)</f>
        <v>United States</v>
      </c>
      <c r="K971" s="1" t="str">
        <f>VLOOKUP(Table1[[#This Row],[Customer ID]],Table2[#All],9,FALSE)</f>
        <v>Yes</v>
      </c>
      <c r="L971" t="str">
        <f>VLOOKUP(Table1[[#This Row],[Product ID]],Table3[#All],2,FALSE)</f>
        <v>Lib</v>
      </c>
      <c r="M971" t="str">
        <f>VLOOKUP(Table1[[#This Row],[Product ID]],Table3[#All],3,FALSE)</f>
        <v>D</v>
      </c>
      <c r="N971">
        <f>VLOOKUP(Table1[[#This Row],[Product ID]],Table3[#All],4,FALSE)</f>
        <v>1</v>
      </c>
      <c r="O971">
        <f>VLOOKUP(Table1[[#This Row],[Product ID]],Table3[#All],5,FALSE)</f>
        <v>12.95</v>
      </c>
      <c r="P971">
        <f>Table1[[#This Row],[Quantity]]*Table1[[#This Row],[Unit Price]]</f>
        <v>12.95</v>
      </c>
    </row>
    <row r="972" spans="1:16" x14ac:dyDescent="0.3">
      <c r="A972" t="s">
        <v>5973</v>
      </c>
      <c r="B972" s="3">
        <v>43729</v>
      </c>
      <c r="C972" t="s">
        <v>5974</v>
      </c>
      <c r="D972" t="s">
        <v>6139</v>
      </c>
      <c r="E972">
        <v>1</v>
      </c>
      <c r="F972" t="str">
        <f>VLOOKUP(Table1[[#This Row],[Customer ID]],Table2[#All],2,FALSE)</f>
        <v>Sharl Southerill</v>
      </c>
      <c r="G972">
        <f>VLOOKUP(Table1[[#This Row],[Customer ID]],Table2[#All],3,FALSE)</f>
        <v>0</v>
      </c>
      <c r="H972" t="str">
        <f>VLOOKUP(Table1[[#This Row],[Customer ID]],Table2[#All],4,FALSE)</f>
        <v>+1 (865) 959-4075</v>
      </c>
      <c r="I972" t="str">
        <f>VLOOKUP(Table1[[#This Row],[Customer ID]],Table2[#All],6,FALSE)</f>
        <v>Amarillo</v>
      </c>
      <c r="J972" s="1" t="str">
        <f>VLOOKUP(Table1[[#This Row],[Customer ID]],Table2[#All],7,FALSE)</f>
        <v>United States</v>
      </c>
      <c r="K972" s="1" t="str">
        <f>VLOOKUP(Table1[[#This Row],[Customer ID]],Table2[#All],9,FALSE)</f>
        <v>No</v>
      </c>
      <c r="L972" t="str">
        <f>VLOOKUP(Table1[[#This Row],[Product ID]],Table3[#All],2,FALSE)</f>
        <v>Exc</v>
      </c>
      <c r="M972" t="str">
        <f>VLOOKUP(Table1[[#This Row],[Product ID]],Table3[#All],3,FALSE)</f>
        <v>M</v>
      </c>
      <c r="N972">
        <f>VLOOKUP(Table1[[#This Row],[Product ID]],Table3[#All],4,FALSE)</f>
        <v>0.5</v>
      </c>
      <c r="O972">
        <f>VLOOKUP(Table1[[#This Row],[Product ID]],Table3[#All],5,FALSE)</f>
        <v>8.25</v>
      </c>
      <c r="P972">
        <f>Table1[[#This Row],[Quantity]]*Table1[[#This Row],[Unit Price]]</f>
        <v>8.25</v>
      </c>
    </row>
    <row r="973" spans="1:16" x14ac:dyDescent="0.3">
      <c r="A973" t="s">
        <v>5978</v>
      </c>
      <c r="B973" s="3">
        <v>43703</v>
      </c>
      <c r="C973" t="s">
        <v>5979</v>
      </c>
      <c r="D973" t="s">
        <v>6182</v>
      </c>
      <c r="E973">
        <v>5</v>
      </c>
      <c r="F973" t="str">
        <f>VLOOKUP(Table1[[#This Row],[Customer ID]],Table2[#All],2,FALSE)</f>
        <v>Noni Furber</v>
      </c>
      <c r="G973" t="str">
        <f>VLOOKUP(Table1[[#This Row],[Customer ID]],Table2[#All],3,FALSE)</f>
        <v>nfurberqz@jugem.jp</v>
      </c>
      <c r="H973" t="str">
        <f>VLOOKUP(Table1[[#This Row],[Customer ID]],Table2[#All],4,FALSE)</f>
        <v>+1 (817) 813-2784</v>
      </c>
      <c r="I973" t="str">
        <f>VLOOKUP(Table1[[#This Row],[Customer ID]],Table2[#All],6,FALSE)</f>
        <v>Fort Worth</v>
      </c>
      <c r="J973" s="1" t="str">
        <f>VLOOKUP(Table1[[#This Row],[Customer ID]],Table2[#All],7,FALSE)</f>
        <v>United States</v>
      </c>
      <c r="K973" s="1" t="str">
        <f>VLOOKUP(Table1[[#This Row],[Customer ID]],Table2[#All],9,FALSE)</f>
        <v>No</v>
      </c>
      <c r="L973" t="str">
        <f>VLOOKUP(Table1[[#This Row],[Product ID]],Table3[#All],2,FALSE)</f>
        <v>Ara</v>
      </c>
      <c r="M973" t="str">
        <f>VLOOKUP(Table1[[#This Row],[Product ID]],Table3[#All],3,FALSE)</f>
        <v>L</v>
      </c>
      <c r="N973">
        <f>VLOOKUP(Table1[[#This Row],[Product ID]],Table3[#All],4,FALSE)</f>
        <v>2.5</v>
      </c>
      <c r="O973">
        <f>VLOOKUP(Table1[[#This Row],[Product ID]],Table3[#All],5,FALSE)</f>
        <v>29.784999999999997</v>
      </c>
      <c r="P973">
        <f>Table1[[#This Row],[Quantity]]*Table1[[#This Row],[Unit Price]]</f>
        <v>148.92499999999998</v>
      </c>
    </row>
    <row r="974" spans="1:16" x14ac:dyDescent="0.3">
      <c r="A974" t="s">
        <v>5984</v>
      </c>
      <c r="B974" s="3">
        <v>44411</v>
      </c>
      <c r="C974" t="s">
        <v>5985</v>
      </c>
      <c r="D974" t="s">
        <v>6182</v>
      </c>
      <c r="E974">
        <v>3</v>
      </c>
      <c r="F974" t="str">
        <f>VLOOKUP(Table1[[#This Row],[Customer ID]],Table2[#All],2,FALSE)</f>
        <v>Dinah Crutcher</v>
      </c>
      <c r="G974">
        <f>VLOOKUP(Table1[[#This Row],[Customer ID]],Table2[#All],3,FALSE)</f>
        <v>0</v>
      </c>
      <c r="H974" t="str">
        <f>VLOOKUP(Table1[[#This Row],[Customer ID]],Table2[#All],4,FALSE)</f>
        <v>+353 (706) 448-6304</v>
      </c>
      <c r="I974" t="str">
        <f>VLOOKUP(Table1[[#This Row],[Customer ID]],Table2[#All],6,FALSE)</f>
        <v>Lusk</v>
      </c>
      <c r="J974" s="1" t="str">
        <f>VLOOKUP(Table1[[#This Row],[Customer ID]],Table2[#All],7,FALSE)</f>
        <v>Ireland</v>
      </c>
      <c r="K974" s="1" t="str">
        <f>VLOOKUP(Table1[[#This Row],[Customer ID]],Table2[#All],9,FALSE)</f>
        <v>Yes</v>
      </c>
      <c r="L974" t="str">
        <f>VLOOKUP(Table1[[#This Row],[Product ID]],Table3[#All],2,FALSE)</f>
        <v>Ara</v>
      </c>
      <c r="M974" t="str">
        <f>VLOOKUP(Table1[[#This Row],[Product ID]],Table3[#All],3,FALSE)</f>
        <v>L</v>
      </c>
      <c r="N974">
        <f>VLOOKUP(Table1[[#This Row],[Product ID]],Table3[#All],4,FALSE)</f>
        <v>2.5</v>
      </c>
      <c r="O974">
        <f>VLOOKUP(Table1[[#This Row],[Product ID]],Table3[#All],5,FALSE)</f>
        <v>29.784999999999997</v>
      </c>
      <c r="P974">
        <f>Table1[[#This Row],[Quantity]]*Table1[[#This Row],[Unit Price]]</f>
        <v>89.35499999999999</v>
      </c>
    </row>
    <row r="975" spans="1:16" x14ac:dyDescent="0.3">
      <c r="A975" t="s">
        <v>5989</v>
      </c>
      <c r="B975" s="3">
        <v>44493</v>
      </c>
      <c r="C975" t="s">
        <v>5990</v>
      </c>
      <c r="D975" t="s">
        <v>6162</v>
      </c>
      <c r="E975">
        <v>6</v>
      </c>
      <c r="F975" t="str">
        <f>VLOOKUP(Table1[[#This Row],[Customer ID]],Table2[#All],2,FALSE)</f>
        <v>Charlean Keave</v>
      </c>
      <c r="G975" t="str">
        <f>VLOOKUP(Table1[[#This Row],[Customer ID]],Table2[#All],3,FALSE)</f>
        <v>ckeaver1@ucoz.com</v>
      </c>
      <c r="H975" t="str">
        <f>VLOOKUP(Table1[[#This Row],[Customer ID]],Table2[#All],4,FALSE)</f>
        <v>+1 (850) 410-9647</v>
      </c>
      <c r="I975" t="str">
        <f>VLOOKUP(Table1[[#This Row],[Customer ID]],Table2[#All],6,FALSE)</f>
        <v>Pensacola</v>
      </c>
      <c r="J975" s="1" t="str">
        <f>VLOOKUP(Table1[[#This Row],[Customer ID]],Table2[#All],7,FALSE)</f>
        <v>United States</v>
      </c>
      <c r="K975" s="1" t="str">
        <f>VLOOKUP(Table1[[#This Row],[Customer ID]],Table2[#All],9,FALSE)</f>
        <v>No</v>
      </c>
      <c r="L975" t="str">
        <f>VLOOKUP(Table1[[#This Row],[Product ID]],Table3[#All],2,FALSE)</f>
        <v>Lib</v>
      </c>
      <c r="M975" t="str">
        <f>VLOOKUP(Table1[[#This Row],[Product ID]],Table3[#All],3,FALSE)</f>
        <v>M</v>
      </c>
      <c r="N975">
        <f>VLOOKUP(Table1[[#This Row],[Product ID]],Table3[#All],4,FALSE)</f>
        <v>1</v>
      </c>
      <c r="O975">
        <f>VLOOKUP(Table1[[#This Row],[Product ID]],Table3[#All],5,FALSE)</f>
        <v>14.55</v>
      </c>
      <c r="P975">
        <f>Table1[[#This Row],[Quantity]]*Table1[[#This Row],[Unit Price]]</f>
        <v>87.300000000000011</v>
      </c>
    </row>
    <row r="976" spans="1:16" x14ac:dyDescent="0.3">
      <c r="A976" t="s">
        <v>5995</v>
      </c>
      <c r="B976" s="3">
        <v>43556</v>
      </c>
      <c r="C976" t="s">
        <v>5996</v>
      </c>
      <c r="D976" t="s">
        <v>6172</v>
      </c>
      <c r="E976">
        <v>1</v>
      </c>
      <c r="F976" t="str">
        <f>VLOOKUP(Table1[[#This Row],[Customer ID]],Table2[#All],2,FALSE)</f>
        <v>Sada Roseborough</v>
      </c>
      <c r="G976" t="str">
        <f>VLOOKUP(Table1[[#This Row],[Customer ID]],Table2[#All],3,FALSE)</f>
        <v>sroseboroughr2@virginia.edu</v>
      </c>
      <c r="H976" t="str">
        <f>VLOOKUP(Table1[[#This Row],[Customer ID]],Table2[#All],4,FALSE)</f>
        <v>+1 (253) 735-5179</v>
      </c>
      <c r="I976" t="str">
        <f>VLOOKUP(Table1[[#This Row],[Customer ID]],Table2[#All],6,FALSE)</f>
        <v>Tacoma</v>
      </c>
      <c r="J976" s="1" t="str">
        <f>VLOOKUP(Table1[[#This Row],[Customer ID]],Table2[#All],7,FALSE)</f>
        <v>United States</v>
      </c>
      <c r="K976" s="1" t="str">
        <f>VLOOKUP(Table1[[#This Row],[Customer ID]],Table2[#All],9,FALSE)</f>
        <v>Yes</v>
      </c>
      <c r="L976" t="str">
        <f>VLOOKUP(Table1[[#This Row],[Product ID]],Table3[#All],2,FALSE)</f>
        <v>Rob</v>
      </c>
      <c r="M976" t="str">
        <f>VLOOKUP(Table1[[#This Row],[Product ID]],Table3[#All],3,FALSE)</f>
        <v>D</v>
      </c>
      <c r="N976">
        <f>VLOOKUP(Table1[[#This Row],[Product ID]],Table3[#All],4,FALSE)</f>
        <v>0.5</v>
      </c>
      <c r="O976">
        <f>VLOOKUP(Table1[[#This Row],[Product ID]],Table3[#All],5,FALSE)</f>
        <v>5.3699999999999992</v>
      </c>
      <c r="P976">
        <f>Table1[[#This Row],[Quantity]]*Table1[[#This Row],[Unit Price]]</f>
        <v>5.3699999999999992</v>
      </c>
    </row>
    <row r="977" spans="1:16" x14ac:dyDescent="0.3">
      <c r="A977" t="s">
        <v>6001</v>
      </c>
      <c r="B977" s="3">
        <v>44538</v>
      </c>
      <c r="C977" t="s">
        <v>6002</v>
      </c>
      <c r="D977" t="s">
        <v>6154</v>
      </c>
      <c r="E977">
        <v>3</v>
      </c>
      <c r="F977" t="str">
        <f>VLOOKUP(Table1[[#This Row],[Customer ID]],Table2[#All],2,FALSE)</f>
        <v>Clayton Kingwell</v>
      </c>
      <c r="G977" t="str">
        <f>VLOOKUP(Table1[[#This Row],[Customer ID]],Table2[#All],3,FALSE)</f>
        <v>ckingwellr3@squarespace.com</v>
      </c>
      <c r="H977" t="str">
        <f>VLOOKUP(Table1[[#This Row],[Customer ID]],Table2[#All],4,FALSE)</f>
        <v>+353 (182) 469-0985</v>
      </c>
      <c r="I977" t="str">
        <f>VLOOKUP(Table1[[#This Row],[Customer ID]],Table2[#All],6,FALSE)</f>
        <v>Rathnew</v>
      </c>
      <c r="J977" s="1" t="str">
        <f>VLOOKUP(Table1[[#This Row],[Customer ID]],Table2[#All],7,FALSE)</f>
        <v>Ireland</v>
      </c>
      <c r="K977" s="1" t="str">
        <f>VLOOKUP(Table1[[#This Row],[Customer ID]],Table2[#All],9,FALSE)</f>
        <v>Yes</v>
      </c>
      <c r="L977" t="str">
        <f>VLOOKUP(Table1[[#This Row],[Product ID]],Table3[#All],2,FALSE)</f>
        <v>Ara</v>
      </c>
      <c r="M977" t="str">
        <f>VLOOKUP(Table1[[#This Row],[Product ID]],Table3[#All],3,FALSE)</f>
        <v>D</v>
      </c>
      <c r="N977">
        <f>VLOOKUP(Table1[[#This Row],[Product ID]],Table3[#All],4,FALSE)</f>
        <v>0.2</v>
      </c>
      <c r="O977">
        <f>VLOOKUP(Table1[[#This Row],[Product ID]],Table3[#All],5,FALSE)</f>
        <v>2.9849999999999999</v>
      </c>
      <c r="P977">
        <f>Table1[[#This Row],[Quantity]]*Table1[[#This Row],[Unit Price]]</f>
        <v>8.9550000000000001</v>
      </c>
    </row>
    <row r="978" spans="1:16" x14ac:dyDescent="0.3">
      <c r="A978" t="s">
        <v>6007</v>
      </c>
      <c r="B978" s="3">
        <v>43643</v>
      </c>
      <c r="C978" t="s">
        <v>6008</v>
      </c>
      <c r="D978" t="s">
        <v>6142</v>
      </c>
      <c r="E978">
        <v>5</v>
      </c>
      <c r="F978" t="str">
        <f>VLOOKUP(Table1[[#This Row],[Customer ID]],Table2[#All],2,FALSE)</f>
        <v>Kacy Canto</v>
      </c>
      <c r="G978" t="str">
        <f>VLOOKUP(Table1[[#This Row],[Customer ID]],Table2[#All],3,FALSE)</f>
        <v>kcantor4@gmpg.org</v>
      </c>
      <c r="H978" t="str">
        <f>VLOOKUP(Table1[[#This Row],[Customer ID]],Table2[#All],4,FALSE)</f>
        <v>+1 (260) 735-9621</v>
      </c>
      <c r="I978" t="str">
        <f>VLOOKUP(Table1[[#This Row],[Customer ID]],Table2[#All],6,FALSE)</f>
        <v>Fort Wayne</v>
      </c>
      <c r="J978" s="1" t="str">
        <f>VLOOKUP(Table1[[#This Row],[Customer ID]],Table2[#All],7,FALSE)</f>
        <v>United States</v>
      </c>
      <c r="K978" s="1" t="str">
        <f>VLOOKUP(Table1[[#This Row],[Customer ID]],Table2[#All],9,FALSE)</f>
        <v>Yes</v>
      </c>
      <c r="L978" t="str">
        <f>VLOOKUP(Table1[[#This Row],[Product ID]],Table3[#All],2,FALSE)</f>
        <v>Rob</v>
      </c>
      <c r="M978" t="str">
        <f>VLOOKUP(Table1[[#This Row],[Product ID]],Table3[#All],3,FALSE)</f>
        <v>L</v>
      </c>
      <c r="N978">
        <f>VLOOKUP(Table1[[#This Row],[Product ID]],Table3[#All],4,FALSE)</f>
        <v>2.5</v>
      </c>
      <c r="O978">
        <f>VLOOKUP(Table1[[#This Row],[Product ID]],Table3[#All],5,FALSE)</f>
        <v>27.484999999999996</v>
      </c>
      <c r="P978">
        <f>Table1[[#This Row],[Quantity]]*Table1[[#This Row],[Unit Price]]</f>
        <v>137.42499999999998</v>
      </c>
    </row>
    <row r="979" spans="1:16" x14ac:dyDescent="0.3">
      <c r="A979" t="s">
        <v>6013</v>
      </c>
      <c r="B979" s="3">
        <v>44026</v>
      </c>
      <c r="C979" t="s">
        <v>6014</v>
      </c>
      <c r="D979" t="s">
        <v>6179</v>
      </c>
      <c r="E979">
        <v>5</v>
      </c>
      <c r="F979" t="str">
        <f>VLOOKUP(Table1[[#This Row],[Customer ID]],Table2[#All],2,FALSE)</f>
        <v>Mab Blakemore</v>
      </c>
      <c r="G979" t="str">
        <f>VLOOKUP(Table1[[#This Row],[Customer ID]],Table2[#All],3,FALSE)</f>
        <v>mblakemorer5@nsw.gov.au</v>
      </c>
      <c r="H979" t="str">
        <f>VLOOKUP(Table1[[#This Row],[Customer ID]],Table2[#All],4,FALSE)</f>
        <v>+1 (806) 227-6812</v>
      </c>
      <c r="I979" t="str">
        <f>VLOOKUP(Table1[[#This Row],[Customer ID]],Table2[#All],6,FALSE)</f>
        <v>Amarillo</v>
      </c>
      <c r="J979" s="1" t="str">
        <f>VLOOKUP(Table1[[#This Row],[Customer ID]],Table2[#All],7,FALSE)</f>
        <v>United States</v>
      </c>
      <c r="K979" s="1" t="str">
        <f>VLOOKUP(Table1[[#This Row],[Customer ID]],Table2[#All],9,FALSE)</f>
        <v>No</v>
      </c>
      <c r="L979" t="str">
        <f>VLOOKUP(Table1[[#This Row],[Product ID]],Table3[#All],2,FALSE)</f>
        <v>Rob</v>
      </c>
      <c r="M979" t="str">
        <f>VLOOKUP(Table1[[#This Row],[Product ID]],Table3[#All],3,FALSE)</f>
        <v>L</v>
      </c>
      <c r="N979">
        <f>VLOOKUP(Table1[[#This Row],[Product ID]],Table3[#All],4,FALSE)</f>
        <v>1</v>
      </c>
      <c r="O979">
        <f>VLOOKUP(Table1[[#This Row],[Product ID]],Table3[#All],5,FALSE)</f>
        <v>11.95</v>
      </c>
      <c r="P979">
        <f>Table1[[#This Row],[Quantity]]*Table1[[#This Row],[Unit Price]]</f>
        <v>59.75</v>
      </c>
    </row>
    <row r="980" spans="1:16" x14ac:dyDescent="0.3">
      <c r="A980" t="s">
        <v>6019</v>
      </c>
      <c r="B980" s="3">
        <v>43913</v>
      </c>
      <c r="C980" t="s">
        <v>5990</v>
      </c>
      <c r="D980" t="s">
        <v>6180</v>
      </c>
      <c r="E980">
        <v>3</v>
      </c>
      <c r="F980" t="str">
        <f>VLOOKUP(Table1[[#This Row],[Customer ID]],Table2[#All],2,FALSE)</f>
        <v>Charlean Keave</v>
      </c>
      <c r="G980" t="str">
        <f>VLOOKUP(Table1[[#This Row],[Customer ID]],Table2[#All],3,FALSE)</f>
        <v>ckeaver1@ucoz.com</v>
      </c>
      <c r="H980" t="str">
        <f>VLOOKUP(Table1[[#This Row],[Customer ID]],Table2[#All],4,FALSE)</f>
        <v>+1 (850) 410-9647</v>
      </c>
      <c r="I980" t="str">
        <f>VLOOKUP(Table1[[#This Row],[Customer ID]],Table2[#All],6,FALSE)</f>
        <v>Pensacola</v>
      </c>
      <c r="J980" s="1" t="str">
        <f>VLOOKUP(Table1[[#This Row],[Customer ID]],Table2[#All],7,FALSE)</f>
        <v>United States</v>
      </c>
      <c r="K980" s="1" t="str">
        <f>VLOOKUP(Table1[[#This Row],[Customer ID]],Table2[#All],9,FALSE)</f>
        <v>No</v>
      </c>
      <c r="L980" t="str">
        <f>VLOOKUP(Table1[[#This Row],[Product ID]],Table3[#All],2,FALSE)</f>
        <v>Ara</v>
      </c>
      <c r="M980" t="str">
        <f>VLOOKUP(Table1[[#This Row],[Product ID]],Table3[#All],3,FALSE)</f>
        <v>L</v>
      </c>
      <c r="N980">
        <f>VLOOKUP(Table1[[#This Row],[Product ID]],Table3[#All],4,FALSE)</f>
        <v>0.5</v>
      </c>
      <c r="O980">
        <f>VLOOKUP(Table1[[#This Row],[Product ID]],Table3[#All],5,FALSE)</f>
        <v>7.77</v>
      </c>
      <c r="P980">
        <f>Table1[[#This Row],[Quantity]]*Table1[[#This Row],[Unit Price]]</f>
        <v>23.31</v>
      </c>
    </row>
    <row r="981" spans="1:16" x14ac:dyDescent="0.3">
      <c r="A981" t="s">
        <v>6025</v>
      </c>
      <c r="B981" s="3">
        <v>43856</v>
      </c>
      <c r="C981" t="s">
        <v>6026</v>
      </c>
      <c r="D981" t="s">
        <v>6172</v>
      </c>
      <c r="E981">
        <v>2</v>
      </c>
      <c r="F981" t="str">
        <f>VLOOKUP(Table1[[#This Row],[Customer ID]],Table2[#All],2,FALSE)</f>
        <v>Javier Causnett</v>
      </c>
      <c r="G981">
        <f>VLOOKUP(Table1[[#This Row],[Customer ID]],Table2[#All],3,FALSE)</f>
        <v>0</v>
      </c>
      <c r="H981" t="str">
        <f>VLOOKUP(Table1[[#This Row],[Customer ID]],Table2[#All],4,FALSE)</f>
        <v>+1 (301) 396-9701</v>
      </c>
      <c r="I981" t="str">
        <f>VLOOKUP(Table1[[#This Row],[Customer ID]],Table2[#All],6,FALSE)</f>
        <v>Silver Spring</v>
      </c>
      <c r="J981" s="1" t="str">
        <f>VLOOKUP(Table1[[#This Row],[Customer ID]],Table2[#All],7,FALSE)</f>
        <v>United States</v>
      </c>
      <c r="K981" s="1" t="str">
        <f>VLOOKUP(Table1[[#This Row],[Customer ID]],Table2[#All],9,FALSE)</f>
        <v>No</v>
      </c>
      <c r="L981" t="str">
        <f>VLOOKUP(Table1[[#This Row],[Product ID]],Table3[#All],2,FALSE)</f>
        <v>Rob</v>
      </c>
      <c r="M981" t="str">
        <f>VLOOKUP(Table1[[#This Row],[Product ID]],Table3[#All],3,FALSE)</f>
        <v>D</v>
      </c>
      <c r="N981">
        <f>VLOOKUP(Table1[[#This Row],[Product ID]],Table3[#All],4,FALSE)</f>
        <v>0.5</v>
      </c>
      <c r="O981">
        <f>VLOOKUP(Table1[[#This Row],[Product ID]],Table3[#All],5,FALSE)</f>
        <v>5.3699999999999992</v>
      </c>
      <c r="P981">
        <f>Table1[[#This Row],[Quantity]]*Table1[[#This Row],[Unit Price]]</f>
        <v>10.739999999999998</v>
      </c>
    </row>
    <row r="982" spans="1:16" x14ac:dyDescent="0.3">
      <c r="A982" t="s">
        <v>6030</v>
      </c>
      <c r="B982" s="3">
        <v>43982</v>
      </c>
      <c r="C982" t="s">
        <v>6031</v>
      </c>
      <c r="D982" t="s">
        <v>6185</v>
      </c>
      <c r="E982">
        <v>6</v>
      </c>
      <c r="F982" t="str">
        <f>VLOOKUP(Table1[[#This Row],[Customer ID]],Table2[#All],2,FALSE)</f>
        <v>Demetris Micheli</v>
      </c>
      <c r="G982">
        <f>VLOOKUP(Table1[[#This Row],[Customer ID]],Table2[#All],3,FALSE)</f>
        <v>0</v>
      </c>
      <c r="H982" t="str">
        <f>VLOOKUP(Table1[[#This Row],[Customer ID]],Table2[#All],4,FALSE)</f>
        <v>+1 (608) 138-8374</v>
      </c>
      <c r="I982" t="str">
        <f>VLOOKUP(Table1[[#This Row],[Customer ID]],Table2[#All],6,FALSE)</f>
        <v>Madison</v>
      </c>
      <c r="J982" s="1" t="str">
        <f>VLOOKUP(Table1[[#This Row],[Customer ID]],Table2[#All],7,FALSE)</f>
        <v>United States</v>
      </c>
      <c r="K982" s="1" t="str">
        <f>VLOOKUP(Table1[[#This Row],[Customer ID]],Table2[#All],9,FALSE)</f>
        <v>Yes</v>
      </c>
      <c r="L982" t="str">
        <f>VLOOKUP(Table1[[#This Row],[Product ID]],Table3[#All],2,FALSE)</f>
        <v>Exc</v>
      </c>
      <c r="M982" t="str">
        <f>VLOOKUP(Table1[[#This Row],[Product ID]],Table3[#All],3,FALSE)</f>
        <v>D</v>
      </c>
      <c r="N982">
        <f>VLOOKUP(Table1[[#This Row],[Product ID]],Table3[#All],4,FALSE)</f>
        <v>2.5</v>
      </c>
      <c r="O982">
        <f>VLOOKUP(Table1[[#This Row],[Product ID]],Table3[#All],5,FALSE)</f>
        <v>27.945</v>
      </c>
      <c r="P982">
        <f>Table1[[#This Row],[Quantity]]*Table1[[#This Row],[Unit Price]]</f>
        <v>167.67000000000002</v>
      </c>
    </row>
    <row r="983" spans="1:16" x14ac:dyDescent="0.3">
      <c r="A983" t="s">
        <v>6035</v>
      </c>
      <c r="B983" s="3">
        <v>44397</v>
      </c>
      <c r="C983" t="s">
        <v>6036</v>
      </c>
      <c r="D983" t="s">
        <v>6153</v>
      </c>
      <c r="E983">
        <v>6</v>
      </c>
      <c r="F983" t="str">
        <f>VLOOKUP(Table1[[#This Row],[Customer ID]],Table2[#All],2,FALSE)</f>
        <v>Chloette Bernardot</v>
      </c>
      <c r="G983" t="str">
        <f>VLOOKUP(Table1[[#This Row],[Customer ID]],Table2[#All],3,FALSE)</f>
        <v>cbernardotr9@wix.com</v>
      </c>
      <c r="H983" t="str">
        <f>VLOOKUP(Table1[[#This Row],[Customer ID]],Table2[#All],4,FALSE)</f>
        <v>+1 (936) 783-5732</v>
      </c>
      <c r="I983" t="str">
        <f>VLOOKUP(Table1[[#This Row],[Customer ID]],Table2[#All],6,FALSE)</f>
        <v>Conroe</v>
      </c>
      <c r="J983" s="1" t="str">
        <f>VLOOKUP(Table1[[#This Row],[Customer ID]],Table2[#All],7,FALSE)</f>
        <v>United States</v>
      </c>
      <c r="K983" s="1" t="str">
        <f>VLOOKUP(Table1[[#This Row],[Customer ID]],Table2[#All],9,FALSE)</f>
        <v>Yes</v>
      </c>
      <c r="L983" t="str">
        <f>VLOOKUP(Table1[[#This Row],[Product ID]],Table3[#All],2,FALSE)</f>
        <v>Exc</v>
      </c>
      <c r="M983" t="str">
        <f>VLOOKUP(Table1[[#This Row],[Product ID]],Table3[#All],3,FALSE)</f>
        <v>D</v>
      </c>
      <c r="N983">
        <f>VLOOKUP(Table1[[#This Row],[Product ID]],Table3[#All],4,FALSE)</f>
        <v>0.2</v>
      </c>
      <c r="O983">
        <f>VLOOKUP(Table1[[#This Row],[Product ID]],Table3[#All],5,FALSE)</f>
        <v>3.645</v>
      </c>
      <c r="P983">
        <f>Table1[[#This Row],[Quantity]]*Table1[[#This Row],[Unit Price]]</f>
        <v>21.87</v>
      </c>
    </row>
    <row r="984" spans="1:16" x14ac:dyDescent="0.3">
      <c r="A984" t="s">
        <v>6041</v>
      </c>
      <c r="B984" s="3">
        <v>44785</v>
      </c>
      <c r="C984" t="s">
        <v>6042</v>
      </c>
      <c r="D984" t="s">
        <v>6179</v>
      </c>
      <c r="E984">
        <v>2</v>
      </c>
      <c r="F984" t="str">
        <f>VLOOKUP(Table1[[#This Row],[Customer ID]],Table2[#All],2,FALSE)</f>
        <v>Kim Kemery</v>
      </c>
      <c r="G984" t="str">
        <f>VLOOKUP(Table1[[#This Row],[Customer ID]],Table2[#All],3,FALSE)</f>
        <v>kkemeryra@t.co</v>
      </c>
      <c r="H984" t="str">
        <f>VLOOKUP(Table1[[#This Row],[Customer ID]],Table2[#All],4,FALSE)</f>
        <v>+1 (817) 407-3513</v>
      </c>
      <c r="I984" t="str">
        <f>VLOOKUP(Table1[[#This Row],[Customer ID]],Table2[#All],6,FALSE)</f>
        <v>Denton</v>
      </c>
      <c r="J984" s="1" t="str">
        <f>VLOOKUP(Table1[[#This Row],[Customer ID]],Table2[#All],7,FALSE)</f>
        <v>United States</v>
      </c>
      <c r="K984" s="1" t="str">
        <f>VLOOKUP(Table1[[#This Row],[Customer ID]],Table2[#All],9,FALSE)</f>
        <v>Yes</v>
      </c>
      <c r="L984" t="str">
        <f>VLOOKUP(Table1[[#This Row],[Product ID]],Table3[#All],2,FALSE)</f>
        <v>Rob</v>
      </c>
      <c r="M984" t="str">
        <f>VLOOKUP(Table1[[#This Row],[Product ID]],Table3[#All],3,FALSE)</f>
        <v>L</v>
      </c>
      <c r="N984">
        <f>VLOOKUP(Table1[[#This Row],[Product ID]],Table3[#All],4,FALSE)</f>
        <v>1</v>
      </c>
      <c r="O984">
        <f>VLOOKUP(Table1[[#This Row],[Product ID]],Table3[#All],5,FALSE)</f>
        <v>11.95</v>
      </c>
      <c r="P984">
        <f>Table1[[#This Row],[Quantity]]*Table1[[#This Row],[Unit Price]]</f>
        <v>23.9</v>
      </c>
    </row>
    <row r="985" spans="1:16" x14ac:dyDescent="0.3">
      <c r="A985" t="s">
        <v>6047</v>
      </c>
      <c r="B985" s="3">
        <v>43831</v>
      </c>
      <c r="C985" t="s">
        <v>6048</v>
      </c>
      <c r="D985" t="s">
        <v>6152</v>
      </c>
      <c r="E985">
        <v>2</v>
      </c>
      <c r="F985" t="str">
        <f>VLOOKUP(Table1[[#This Row],[Customer ID]],Table2[#All],2,FALSE)</f>
        <v>Fanchette Parlot</v>
      </c>
      <c r="G985" t="str">
        <f>VLOOKUP(Table1[[#This Row],[Customer ID]],Table2[#All],3,FALSE)</f>
        <v>fparlotrb@forbes.com</v>
      </c>
      <c r="H985" t="str">
        <f>VLOOKUP(Table1[[#This Row],[Customer ID]],Table2[#All],4,FALSE)</f>
        <v>+1 (614) 706-1246</v>
      </c>
      <c r="I985" t="str">
        <f>VLOOKUP(Table1[[#This Row],[Customer ID]],Table2[#All],6,FALSE)</f>
        <v>Columbus</v>
      </c>
      <c r="J985" s="1" t="str">
        <f>VLOOKUP(Table1[[#This Row],[Customer ID]],Table2[#All],7,FALSE)</f>
        <v>United States</v>
      </c>
      <c r="K985" s="1" t="str">
        <f>VLOOKUP(Table1[[#This Row],[Customer ID]],Table2[#All],9,FALSE)</f>
        <v>Yes</v>
      </c>
      <c r="L985" t="str">
        <f>VLOOKUP(Table1[[#This Row],[Product ID]],Table3[#All],2,FALSE)</f>
        <v>Ara</v>
      </c>
      <c r="M985" t="str">
        <f>VLOOKUP(Table1[[#This Row],[Product ID]],Table3[#All],3,FALSE)</f>
        <v>M</v>
      </c>
      <c r="N985">
        <f>VLOOKUP(Table1[[#This Row],[Product ID]],Table3[#All],4,FALSE)</f>
        <v>0.2</v>
      </c>
      <c r="O985">
        <f>VLOOKUP(Table1[[#This Row],[Product ID]],Table3[#All],5,FALSE)</f>
        <v>3.375</v>
      </c>
      <c r="P985">
        <f>Table1[[#This Row],[Quantity]]*Table1[[#This Row],[Unit Price]]</f>
        <v>6.75</v>
      </c>
    </row>
    <row r="986" spans="1:16" x14ac:dyDescent="0.3">
      <c r="A986" t="s">
        <v>6053</v>
      </c>
      <c r="B986" s="3">
        <v>44214</v>
      </c>
      <c r="C986" t="s">
        <v>6054</v>
      </c>
      <c r="D986" t="s">
        <v>6166</v>
      </c>
      <c r="E986">
        <v>1</v>
      </c>
      <c r="F986" t="str">
        <f>VLOOKUP(Table1[[#This Row],[Customer ID]],Table2[#All],2,FALSE)</f>
        <v>Ramon Cheak</v>
      </c>
      <c r="G986" t="str">
        <f>VLOOKUP(Table1[[#This Row],[Customer ID]],Table2[#All],3,FALSE)</f>
        <v>rcheakrc@tripadvisor.com</v>
      </c>
      <c r="H986">
        <f>VLOOKUP(Table1[[#This Row],[Customer ID]],Table2[#All],4,FALSE)</f>
        <v>0</v>
      </c>
      <c r="I986" t="str">
        <f>VLOOKUP(Table1[[#This Row],[Customer ID]],Table2[#All],6,FALSE)</f>
        <v>Bundoran</v>
      </c>
      <c r="J986" s="1" t="str">
        <f>VLOOKUP(Table1[[#This Row],[Customer ID]],Table2[#All],7,FALSE)</f>
        <v>Ireland</v>
      </c>
      <c r="K986" s="1" t="str">
        <f>VLOOKUP(Table1[[#This Row],[Customer ID]],Table2[#All],9,FALSE)</f>
        <v>Yes</v>
      </c>
      <c r="L986" t="str">
        <f>VLOOKUP(Table1[[#This Row],[Product ID]],Table3[#All],2,FALSE)</f>
        <v>Exc</v>
      </c>
      <c r="M986" t="str">
        <f>VLOOKUP(Table1[[#This Row],[Product ID]],Table3[#All],3,FALSE)</f>
        <v>M</v>
      </c>
      <c r="N986">
        <f>VLOOKUP(Table1[[#This Row],[Product ID]],Table3[#All],4,FALSE)</f>
        <v>2.5</v>
      </c>
      <c r="O986">
        <f>VLOOKUP(Table1[[#This Row],[Product ID]],Table3[#All],5,FALSE)</f>
        <v>31.624999999999996</v>
      </c>
      <c r="P986">
        <f>Table1[[#This Row],[Quantity]]*Table1[[#This Row],[Unit Price]]</f>
        <v>31.624999999999996</v>
      </c>
    </row>
    <row r="987" spans="1:16" x14ac:dyDescent="0.3">
      <c r="A987" t="s">
        <v>6058</v>
      </c>
      <c r="B987" s="3">
        <v>44561</v>
      </c>
      <c r="C987" t="s">
        <v>6059</v>
      </c>
      <c r="D987" t="s">
        <v>6179</v>
      </c>
      <c r="E987">
        <v>4</v>
      </c>
      <c r="F987" t="str">
        <f>VLOOKUP(Table1[[#This Row],[Customer ID]],Table2[#All],2,FALSE)</f>
        <v>Koressa O'Geneay</v>
      </c>
      <c r="G987" t="str">
        <f>VLOOKUP(Table1[[#This Row],[Customer ID]],Table2[#All],3,FALSE)</f>
        <v>kogeneayrd@utexas.edu</v>
      </c>
      <c r="H987" t="str">
        <f>VLOOKUP(Table1[[#This Row],[Customer ID]],Table2[#All],4,FALSE)</f>
        <v>+1 (303) 637-0326</v>
      </c>
      <c r="I987" t="str">
        <f>VLOOKUP(Table1[[#This Row],[Customer ID]],Table2[#All],6,FALSE)</f>
        <v>Aurora</v>
      </c>
      <c r="J987" s="1" t="str">
        <f>VLOOKUP(Table1[[#This Row],[Customer ID]],Table2[#All],7,FALSE)</f>
        <v>United States</v>
      </c>
      <c r="K987" s="1" t="str">
        <f>VLOOKUP(Table1[[#This Row],[Customer ID]],Table2[#All],9,FALSE)</f>
        <v>No</v>
      </c>
      <c r="L987" t="str">
        <f>VLOOKUP(Table1[[#This Row],[Product ID]],Table3[#All],2,FALSE)</f>
        <v>Rob</v>
      </c>
      <c r="M987" t="str">
        <f>VLOOKUP(Table1[[#This Row],[Product ID]],Table3[#All],3,FALSE)</f>
        <v>L</v>
      </c>
      <c r="N987">
        <f>VLOOKUP(Table1[[#This Row],[Product ID]],Table3[#All],4,FALSE)</f>
        <v>1</v>
      </c>
      <c r="O987">
        <f>VLOOKUP(Table1[[#This Row],[Product ID]],Table3[#All],5,FALSE)</f>
        <v>11.95</v>
      </c>
      <c r="P987">
        <f>Table1[[#This Row],[Quantity]]*Table1[[#This Row],[Unit Price]]</f>
        <v>47.8</v>
      </c>
    </row>
    <row r="988" spans="1:16" x14ac:dyDescent="0.3">
      <c r="A988" t="s">
        <v>6064</v>
      </c>
      <c r="B988" s="3">
        <v>43955</v>
      </c>
      <c r="C988" t="s">
        <v>6065</v>
      </c>
      <c r="D988" t="s">
        <v>6181</v>
      </c>
      <c r="E988">
        <v>1</v>
      </c>
      <c r="F988" t="str">
        <f>VLOOKUP(Table1[[#This Row],[Customer ID]],Table2[#All],2,FALSE)</f>
        <v>Claudell Ayre</v>
      </c>
      <c r="G988" t="str">
        <f>VLOOKUP(Table1[[#This Row],[Customer ID]],Table2[#All],3,FALSE)</f>
        <v>cayrere@symantec.com</v>
      </c>
      <c r="H988" t="str">
        <f>VLOOKUP(Table1[[#This Row],[Customer ID]],Table2[#All],4,FALSE)</f>
        <v>+1 (386) 573-2575</v>
      </c>
      <c r="I988" t="str">
        <f>VLOOKUP(Table1[[#This Row],[Customer ID]],Table2[#All],6,FALSE)</f>
        <v>Daytona Beach</v>
      </c>
      <c r="J988" s="1" t="str">
        <f>VLOOKUP(Table1[[#This Row],[Customer ID]],Table2[#All],7,FALSE)</f>
        <v>United States</v>
      </c>
      <c r="K988" s="1" t="str">
        <f>VLOOKUP(Table1[[#This Row],[Customer ID]],Table2[#All],9,FALSE)</f>
        <v>No</v>
      </c>
      <c r="L988" t="str">
        <f>VLOOKUP(Table1[[#This Row],[Product ID]],Table3[#All],2,FALSE)</f>
        <v>Lib</v>
      </c>
      <c r="M988" t="str">
        <f>VLOOKUP(Table1[[#This Row],[Product ID]],Table3[#All],3,FALSE)</f>
        <v>M</v>
      </c>
      <c r="N988">
        <f>VLOOKUP(Table1[[#This Row],[Product ID]],Table3[#All],4,FALSE)</f>
        <v>2.5</v>
      </c>
      <c r="O988">
        <f>VLOOKUP(Table1[[#This Row],[Product ID]],Table3[#All],5,FALSE)</f>
        <v>33.464999999999996</v>
      </c>
      <c r="P988">
        <f>Table1[[#This Row],[Quantity]]*Table1[[#This Row],[Unit Price]]</f>
        <v>33.464999999999996</v>
      </c>
    </row>
    <row r="989" spans="1:16" x14ac:dyDescent="0.3">
      <c r="A989" t="s">
        <v>6070</v>
      </c>
      <c r="B989" s="3">
        <v>44247</v>
      </c>
      <c r="C989" t="s">
        <v>6071</v>
      </c>
      <c r="D989" t="s">
        <v>6158</v>
      </c>
      <c r="E989">
        <v>5</v>
      </c>
      <c r="F989" t="str">
        <f>VLOOKUP(Table1[[#This Row],[Customer ID]],Table2[#All],2,FALSE)</f>
        <v>Lorianne Kyneton</v>
      </c>
      <c r="G989" t="str">
        <f>VLOOKUP(Table1[[#This Row],[Customer ID]],Table2[#All],3,FALSE)</f>
        <v>lkynetonrf@macromedia.com</v>
      </c>
      <c r="H989" t="str">
        <f>VLOOKUP(Table1[[#This Row],[Customer ID]],Table2[#All],4,FALSE)</f>
        <v>+44 (618) 634-9365</v>
      </c>
      <c r="I989" t="str">
        <f>VLOOKUP(Table1[[#This Row],[Customer ID]],Table2[#All],6,FALSE)</f>
        <v>Seaton</v>
      </c>
      <c r="J989" s="1" t="str">
        <f>VLOOKUP(Table1[[#This Row],[Customer ID]],Table2[#All],7,FALSE)</f>
        <v>United Kingdom</v>
      </c>
      <c r="K989" s="1" t="str">
        <f>VLOOKUP(Table1[[#This Row],[Customer ID]],Table2[#All],9,FALSE)</f>
        <v>Yes</v>
      </c>
      <c r="L989" t="str">
        <f>VLOOKUP(Table1[[#This Row],[Product ID]],Table3[#All],2,FALSE)</f>
        <v>Ara</v>
      </c>
      <c r="M989" t="str">
        <f>VLOOKUP(Table1[[#This Row],[Product ID]],Table3[#All],3,FALSE)</f>
        <v>D</v>
      </c>
      <c r="N989">
        <f>VLOOKUP(Table1[[#This Row],[Product ID]],Table3[#All],4,FALSE)</f>
        <v>0.5</v>
      </c>
      <c r="O989">
        <f>VLOOKUP(Table1[[#This Row],[Product ID]],Table3[#All],5,FALSE)</f>
        <v>5.97</v>
      </c>
      <c r="P989">
        <f>Table1[[#This Row],[Quantity]]*Table1[[#This Row],[Unit Price]]</f>
        <v>29.849999999999998</v>
      </c>
    </row>
    <row r="990" spans="1:16" x14ac:dyDescent="0.3">
      <c r="A990" t="s">
        <v>6076</v>
      </c>
      <c r="B990" s="3">
        <v>43897</v>
      </c>
      <c r="C990" t="s">
        <v>6077</v>
      </c>
      <c r="D990" t="s">
        <v>6138</v>
      </c>
      <c r="E990">
        <v>3</v>
      </c>
      <c r="F990" t="str">
        <f>VLOOKUP(Table1[[#This Row],[Customer ID]],Table2[#All],2,FALSE)</f>
        <v>Adele McFayden</v>
      </c>
      <c r="G990">
        <f>VLOOKUP(Table1[[#This Row],[Customer ID]],Table2[#All],3,FALSE)</f>
        <v>0</v>
      </c>
      <c r="H990" t="str">
        <f>VLOOKUP(Table1[[#This Row],[Customer ID]],Table2[#All],4,FALSE)</f>
        <v>+44 (123) 755-7484</v>
      </c>
      <c r="I990" t="str">
        <f>VLOOKUP(Table1[[#This Row],[Customer ID]],Table2[#All],6,FALSE)</f>
        <v>Wirral</v>
      </c>
      <c r="J990" s="1" t="str">
        <f>VLOOKUP(Table1[[#This Row],[Customer ID]],Table2[#All],7,FALSE)</f>
        <v>United Kingdom</v>
      </c>
      <c r="K990" s="1" t="str">
        <f>VLOOKUP(Table1[[#This Row],[Customer ID]],Table2[#All],9,FALSE)</f>
        <v>Yes</v>
      </c>
      <c r="L990" t="str">
        <f>VLOOKUP(Table1[[#This Row],[Product ID]],Table3[#All],2,FALSE)</f>
        <v>Rob</v>
      </c>
      <c r="M990" t="str">
        <f>VLOOKUP(Table1[[#This Row],[Product ID]],Table3[#All],3,FALSE)</f>
        <v>M</v>
      </c>
      <c r="N990">
        <f>VLOOKUP(Table1[[#This Row],[Product ID]],Table3[#All],4,FALSE)</f>
        <v>1</v>
      </c>
      <c r="O990">
        <f>VLOOKUP(Table1[[#This Row],[Product ID]],Table3[#All],5,FALSE)</f>
        <v>9.9499999999999993</v>
      </c>
      <c r="P990">
        <f>Table1[[#This Row],[Quantity]]*Table1[[#This Row],[Unit Price]]</f>
        <v>29.849999999999998</v>
      </c>
    </row>
    <row r="991" spans="1:16" x14ac:dyDescent="0.3">
      <c r="A991" t="s">
        <v>6081</v>
      </c>
      <c r="B991" s="3">
        <v>43560</v>
      </c>
      <c r="C991" t="s">
        <v>6082</v>
      </c>
      <c r="D991" t="s">
        <v>6175</v>
      </c>
      <c r="E991">
        <v>6</v>
      </c>
      <c r="F991" t="str">
        <f>VLOOKUP(Table1[[#This Row],[Customer ID]],Table2[#All],2,FALSE)</f>
        <v>Herta Layne</v>
      </c>
      <c r="G991">
        <f>VLOOKUP(Table1[[#This Row],[Customer ID]],Table2[#All],3,FALSE)</f>
        <v>0</v>
      </c>
      <c r="H991" t="str">
        <f>VLOOKUP(Table1[[#This Row],[Customer ID]],Table2[#All],4,FALSE)</f>
        <v>+1 (636) 143-8338</v>
      </c>
      <c r="I991" t="str">
        <f>VLOOKUP(Table1[[#This Row],[Customer ID]],Table2[#All],6,FALSE)</f>
        <v>Saint Louis</v>
      </c>
      <c r="J991" s="1" t="str">
        <f>VLOOKUP(Table1[[#This Row],[Customer ID]],Table2[#All],7,FALSE)</f>
        <v>United States</v>
      </c>
      <c r="K991" s="1" t="str">
        <f>VLOOKUP(Table1[[#This Row],[Customer ID]],Table2[#All],9,FALSE)</f>
        <v>Yes</v>
      </c>
      <c r="L991" t="str">
        <f>VLOOKUP(Table1[[#This Row],[Product ID]],Table3[#All],2,FALSE)</f>
        <v>Ara</v>
      </c>
      <c r="M991" t="str">
        <f>VLOOKUP(Table1[[#This Row],[Product ID]],Table3[#All],3,FALSE)</f>
        <v>M</v>
      </c>
      <c r="N991">
        <f>VLOOKUP(Table1[[#This Row],[Product ID]],Table3[#All],4,FALSE)</f>
        <v>2.5</v>
      </c>
      <c r="O991">
        <f>VLOOKUP(Table1[[#This Row],[Product ID]],Table3[#All],5,FALSE)</f>
        <v>25.874999999999996</v>
      </c>
      <c r="P991">
        <f>Table1[[#This Row],[Quantity]]*Table1[[#This Row],[Unit Price]]</f>
        <v>155.24999999999997</v>
      </c>
    </row>
    <row r="992" spans="1:16" x14ac:dyDescent="0.3">
      <c r="A992" t="s">
        <v>6086</v>
      </c>
      <c r="B992" s="3">
        <v>44718</v>
      </c>
      <c r="C992" t="s">
        <v>6118</v>
      </c>
      <c r="D992" t="s">
        <v>6153</v>
      </c>
      <c r="E992">
        <v>5</v>
      </c>
      <c r="F992" t="str">
        <f>VLOOKUP(Table1[[#This Row],[Customer ID]],Table2[#All],2,FALSE)</f>
        <v>Marguerite Graves</v>
      </c>
      <c r="G992">
        <f>VLOOKUP(Table1[[#This Row],[Customer ID]],Table2[#All],3,FALSE)</f>
        <v>0</v>
      </c>
      <c r="H992" t="str">
        <f>VLOOKUP(Table1[[#This Row],[Customer ID]],Table2[#All],4,FALSE)</f>
        <v>+1 (479) 204-9111</v>
      </c>
      <c r="I992" t="str">
        <f>VLOOKUP(Table1[[#This Row],[Customer ID]],Table2[#All],6,FALSE)</f>
        <v>Fort Smith</v>
      </c>
      <c r="J992" s="1" t="str">
        <f>VLOOKUP(Table1[[#This Row],[Customer ID]],Table2[#All],7,FALSE)</f>
        <v>United States</v>
      </c>
      <c r="K992" s="1" t="str">
        <f>VLOOKUP(Table1[[#This Row],[Customer ID]],Table2[#All],9,FALSE)</f>
        <v>No</v>
      </c>
      <c r="L992" t="str">
        <f>VLOOKUP(Table1[[#This Row],[Product ID]],Table3[#All],2,FALSE)</f>
        <v>Exc</v>
      </c>
      <c r="M992" t="str">
        <f>VLOOKUP(Table1[[#This Row],[Product ID]],Table3[#All],3,FALSE)</f>
        <v>D</v>
      </c>
      <c r="N992">
        <f>VLOOKUP(Table1[[#This Row],[Product ID]],Table3[#All],4,FALSE)</f>
        <v>0.2</v>
      </c>
      <c r="O992">
        <f>VLOOKUP(Table1[[#This Row],[Product ID]],Table3[#All],5,FALSE)</f>
        <v>3.645</v>
      </c>
      <c r="P992">
        <f>Table1[[#This Row],[Quantity]]*Table1[[#This Row],[Unit Price]]</f>
        <v>18.225000000000001</v>
      </c>
    </row>
    <row r="993" spans="1:16" x14ac:dyDescent="0.3">
      <c r="A993" t="s">
        <v>6086</v>
      </c>
      <c r="B993" s="3">
        <v>44718</v>
      </c>
      <c r="C993" t="s">
        <v>6118</v>
      </c>
      <c r="D993" t="s">
        <v>6169</v>
      </c>
      <c r="E993">
        <v>2</v>
      </c>
      <c r="F993" t="str">
        <f>VLOOKUP(Table1[[#This Row],[Customer ID]],Table2[#All],2,FALSE)</f>
        <v>Marguerite Graves</v>
      </c>
      <c r="G993">
        <f>VLOOKUP(Table1[[#This Row],[Customer ID]],Table2[#All],3,FALSE)</f>
        <v>0</v>
      </c>
      <c r="H993" t="str">
        <f>VLOOKUP(Table1[[#This Row],[Customer ID]],Table2[#All],4,FALSE)</f>
        <v>+1 (479) 204-9111</v>
      </c>
      <c r="I993" t="str">
        <f>VLOOKUP(Table1[[#This Row],[Customer ID]],Table2[#All],6,FALSE)</f>
        <v>Fort Smith</v>
      </c>
      <c r="J993" s="1" t="str">
        <f>VLOOKUP(Table1[[#This Row],[Customer ID]],Table2[#All],7,FALSE)</f>
        <v>United States</v>
      </c>
      <c r="K993" s="1" t="str">
        <f>VLOOKUP(Table1[[#This Row],[Customer ID]],Table2[#All],9,FALSE)</f>
        <v>No</v>
      </c>
      <c r="L993" t="str">
        <f>VLOOKUP(Table1[[#This Row],[Product ID]],Table3[#All],2,FALSE)</f>
        <v>Lib</v>
      </c>
      <c r="M993" t="str">
        <f>VLOOKUP(Table1[[#This Row],[Product ID]],Table3[#All],3,FALSE)</f>
        <v>D</v>
      </c>
      <c r="N993">
        <f>VLOOKUP(Table1[[#This Row],[Product ID]],Table3[#All],4,FALSE)</f>
        <v>0.5</v>
      </c>
      <c r="O993">
        <f>VLOOKUP(Table1[[#This Row],[Product ID]],Table3[#All],5,FALSE)</f>
        <v>7.77</v>
      </c>
      <c r="P993">
        <f>Table1[[#This Row],[Quantity]]*Table1[[#This Row],[Unit Price]]</f>
        <v>15.54</v>
      </c>
    </row>
    <row r="994" spans="1:16" x14ac:dyDescent="0.3">
      <c r="A994" t="s">
        <v>6096</v>
      </c>
      <c r="B994" s="3">
        <v>44276</v>
      </c>
      <c r="C994" t="s">
        <v>6097</v>
      </c>
      <c r="D994" t="s">
        <v>6164</v>
      </c>
      <c r="E994">
        <v>3</v>
      </c>
      <c r="F994" t="str">
        <f>VLOOKUP(Table1[[#This Row],[Customer ID]],Table2[#All],2,FALSE)</f>
        <v>Desdemona Eye</v>
      </c>
      <c r="G994">
        <f>VLOOKUP(Table1[[#This Row],[Customer ID]],Table2[#All],3,FALSE)</f>
        <v>0</v>
      </c>
      <c r="H994" t="str">
        <f>VLOOKUP(Table1[[#This Row],[Customer ID]],Table2[#All],4,FALSE)</f>
        <v>+353 (252) 896-2096</v>
      </c>
      <c r="I994" t="str">
        <f>VLOOKUP(Table1[[#This Row],[Customer ID]],Table2[#All],6,FALSE)</f>
        <v>Bagenalstown</v>
      </c>
      <c r="J994" s="1" t="str">
        <f>VLOOKUP(Table1[[#This Row],[Customer ID]],Table2[#All],7,FALSE)</f>
        <v>Ireland</v>
      </c>
      <c r="K994" s="1" t="str">
        <f>VLOOKUP(Table1[[#This Row],[Customer ID]],Table2[#All],9,FALSE)</f>
        <v>No</v>
      </c>
      <c r="L994" t="str">
        <f>VLOOKUP(Table1[[#This Row],[Product ID]],Table3[#All],2,FALSE)</f>
        <v>Lib</v>
      </c>
      <c r="M994" t="str">
        <f>VLOOKUP(Table1[[#This Row],[Product ID]],Table3[#All],3,FALSE)</f>
        <v>L</v>
      </c>
      <c r="N994">
        <f>VLOOKUP(Table1[[#This Row],[Product ID]],Table3[#All],4,FALSE)</f>
        <v>2.5</v>
      </c>
      <c r="O994">
        <f>VLOOKUP(Table1[[#This Row],[Product ID]],Table3[#All],5,FALSE)</f>
        <v>36.454999999999998</v>
      </c>
      <c r="P994">
        <f>Table1[[#This Row],[Quantity]]*Table1[[#This Row],[Unit Price]]</f>
        <v>109.36499999999999</v>
      </c>
    </row>
    <row r="995" spans="1:16" x14ac:dyDescent="0.3">
      <c r="A995" t="s">
        <v>6101</v>
      </c>
      <c r="B995" s="3">
        <v>44549</v>
      </c>
      <c r="C995" t="s">
        <v>6102</v>
      </c>
      <c r="D995" t="s">
        <v>6140</v>
      </c>
      <c r="E995">
        <v>6</v>
      </c>
      <c r="F995" t="str">
        <f>VLOOKUP(Table1[[#This Row],[Customer ID]],Table2[#All],2,FALSE)</f>
        <v>Margarette Sterland</v>
      </c>
      <c r="G995">
        <f>VLOOKUP(Table1[[#This Row],[Customer ID]],Table2[#All],3,FALSE)</f>
        <v>0</v>
      </c>
      <c r="H995" t="str">
        <f>VLOOKUP(Table1[[#This Row],[Customer ID]],Table2[#All],4,FALSE)</f>
        <v>+1 (215) 872-6809</v>
      </c>
      <c r="I995" t="str">
        <f>VLOOKUP(Table1[[#This Row],[Customer ID]],Table2[#All],6,FALSE)</f>
        <v>Philadelphia</v>
      </c>
      <c r="J995" s="1" t="str">
        <f>VLOOKUP(Table1[[#This Row],[Customer ID]],Table2[#All],7,FALSE)</f>
        <v>United States</v>
      </c>
      <c r="K995" s="1" t="str">
        <f>VLOOKUP(Table1[[#This Row],[Customer ID]],Table2[#All],9,FALSE)</f>
        <v>No</v>
      </c>
      <c r="L995" t="str">
        <f>VLOOKUP(Table1[[#This Row],[Product ID]],Table3[#All],2,FALSE)</f>
        <v>Ara</v>
      </c>
      <c r="M995" t="str">
        <f>VLOOKUP(Table1[[#This Row],[Product ID]],Table3[#All],3,FALSE)</f>
        <v>L</v>
      </c>
      <c r="N995">
        <f>VLOOKUP(Table1[[#This Row],[Product ID]],Table3[#All],4,FALSE)</f>
        <v>1</v>
      </c>
      <c r="O995">
        <f>VLOOKUP(Table1[[#This Row],[Product ID]],Table3[#All],5,FALSE)</f>
        <v>12.95</v>
      </c>
      <c r="P995">
        <f>Table1[[#This Row],[Quantity]]*Table1[[#This Row],[Unit Price]]</f>
        <v>77.699999999999989</v>
      </c>
    </row>
    <row r="996" spans="1:16" x14ac:dyDescent="0.3">
      <c r="A996" t="s">
        <v>6106</v>
      </c>
      <c r="B996" s="3">
        <v>44244</v>
      </c>
      <c r="C996" t="s">
        <v>6107</v>
      </c>
      <c r="D996" t="s">
        <v>6154</v>
      </c>
      <c r="E996">
        <v>3</v>
      </c>
      <c r="F996" t="str">
        <f>VLOOKUP(Table1[[#This Row],[Customer ID]],Table2[#All],2,FALSE)</f>
        <v>Catharine Scoines</v>
      </c>
      <c r="G996">
        <f>VLOOKUP(Table1[[#This Row],[Customer ID]],Table2[#All],3,FALSE)</f>
        <v>0</v>
      </c>
      <c r="H996" t="str">
        <f>VLOOKUP(Table1[[#This Row],[Customer ID]],Table2[#All],4,FALSE)</f>
        <v>+353 (693) 290-4775</v>
      </c>
      <c r="I996" t="str">
        <f>VLOOKUP(Table1[[#This Row],[Customer ID]],Table2[#All],6,FALSE)</f>
        <v>Watergrasshill</v>
      </c>
      <c r="J996" s="1" t="str">
        <f>VLOOKUP(Table1[[#This Row],[Customer ID]],Table2[#All],7,FALSE)</f>
        <v>Ireland</v>
      </c>
      <c r="K996" s="1" t="str">
        <f>VLOOKUP(Table1[[#This Row],[Customer ID]],Table2[#All],9,FALSE)</f>
        <v>No</v>
      </c>
      <c r="L996" t="str">
        <f>VLOOKUP(Table1[[#This Row],[Product ID]],Table3[#All],2,FALSE)</f>
        <v>Ara</v>
      </c>
      <c r="M996" t="str">
        <f>VLOOKUP(Table1[[#This Row],[Product ID]],Table3[#All],3,FALSE)</f>
        <v>D</v>
      </c>
      <c r="N996">
        <f>VLOOKUP(Table1[[#This Row],[Product ID]],Table3[#All],4,FALSE)</f>
        <v>0.2</v>
      </c>
      <c r="O996">
        <f>VLOOKUP(Table1[[#This Row],[Product ID]],Table3[#All],5,FALSE)</f>
        <v>2.9849999999999999</v>
      </c>
      <c r="P996">
        <f>Table1[[#This Row],[Quantity]]*Table1[[#This Row],[Unit Price]]</f>
        <v>8.9550000000000001</v>
      </c>
    </row>
    <row r="997" spans="1:16" x14ac:dyDescent="0.3">
      <c r="A997" t="s">
        <v>6111</v>
      </c>
      <c r="B997" s="3">
        <v>43836</v>
      </c>
      <c r="C997" t="s">
        <v>6112</v>
      </c>
      <c r="D997" t="s">
        <v>6142</v>
      </c>
      <c r="E997">
        <v>1</v>
      </c>
      <c r="F997" t="str">
        <f>VLOOKUP(Table1[[#This Row],[Customer ID]],Table2[#All],2,FALSE)</f>
        <v>Jennica Tewelson</v>
      </c>
      <c r="G997" t="str">
        <f>VLOOKUP(Table1[[#This Row],[Customer ID]],Table2[#All],3,FALSE)</f>
        <v>jtewelsonrn@samsung.com</v>
      </c>
      <c r="H997" t="str">
        <f>VLOOKUP(Table1[[#This Row],[Customer ID]],Table2[#All],4,FALSE)</f>
        <v>+1 (469) 573-8379</v>
      </c>
      <c r="I997" t="str">
        <f>VLOOKUP(Table1[[#This Row],[Customer ID]],Table2[#All],6,FALSE)</f>
        <v>Dallas</v>
      </c>
      <c r="J997" s="1" t="str">
        <f>VLOOKUP(Table1[[#This Row],[Customer ID]],Table2[#All],7,FALSE)</f>
        <v>United States</v>
      </c>
      <c r="K997" s="1" t="str">
        <f>VLOOKUP(Table1[[#This Row],[Customer ID]],Table2[#All],9,FALSE)</f>
        <v>No</v>
      </c>
      <c r="L997" t="str">
        <f>VLOOKUP(Table1[[#This Row],[Product ID]],Table3[#All],2,FALSE)</f>
        <v>Rob</v>
      </c>
      <c r="M997" t="str">
        <f>VLOOKUP(Table1[[#This Row],[Product ID]],Table3[#All],3,FALSE)</f>
        <v>L</v>
      </c>
      <c r="N997">
        <f>VLOOKUP(Table1[[#This Row],[Product ID]],Table3[#All],4,FALSE)</f>
        <v>2.5</v>
      </c>
      <c r="O997">
        <f>VLOOKUP(Table1[[#This Row],[Product ID]],Table3[#All],5,FALSE)</f>
        <v>27.484999999999996</v>
      </c>
      <c r="P997">
        <f>Table1[[#This Row],[Quantity]]*Table1[[#This Row],[Unit Price]]</f>
        <v>27.484999999999996</v>
      </c>
    </row>
    <row r="998" spans="1:16" x14ac:dyDescent="0.3">
      <c r="A998" t="s">
        <v>6117</v>
      </c>
      <c r="B998" s="3">
        <v>44685</v>
      </c>
      <c r="C998" t="s">
        <v>6118</v>
      </c>
      <c r="D998" t="s">
        <v>6146</v>
      </c>
      <c r="E998">
        <v>5</v>
      </c>
      <c r="F998" t="str">
        <f>VLOOKUP(Table1[[#This Row],[Customer ID]],Table2[#All],2,FALSE)</f>
        <v>Marguerite Graves</v>
      </c>
      <c r="G998">
        <f>VLOOKUP(Table1[[#This Row],[Customer ID]],Table2[#All],3,FALSE)</f>
        <v>0</v>
      </c>
      <c r="H998" t="str">
        <f>VLOOKUP(Table1[[#This Row],[Customer ID]],Table2[#All],4,FALSE)</f>
        <v>+1 (479) 204-9111</v>
      </c>
      <c r="I998" t="str">
        <f>VLOOKUP(Table1[[#This Row],[Customer ID]],Table2[#All],6,FALSE)</f>
        <v>Fort Smith</v>
      </c>
      <c r="J998" s="1" t="str">
        <f>VLOOKUP(Table1[[#This Row],[Customer ID]],Table2[#All],7,FALSE)</f>
        <v>United States</v>
      </c>
      <c r="K998" s="1" t="str">
        <f>VLOOKUP(Table1[[#This Row],[Customer ID]],Table2[#All],9,FALSE)</f>
        <v>No</v>
      </c>
      <c r="L998" t="str">
        <f>VLOOKUP(Table1[[#This Row],[Product ID]],Table3[#All],2,FALSE)</f>
        <v>Rob</v>
      </c>
      <c r="M998" t="str">
        <f>VLOOKUP(Table1[[#This Row],[Product ID]],Table3[#All],3,FALSE)</f>
        <v>M</v>
      </c>
      <c r="N998">
        <f>VLOOKUP(Table1[[#This Row],[Product ID]],Table3[#All],4,FALSE)</f>
        <v>0.5</v>
      </c>
      <c r="O998">
        <f>VLOOKUP(Table1[[#This Row],[Product ID]],Table3[#All],5,FALSE)</f>
        <v>5.97</v>
      </c>
      <c r="P998">
        <f>Table1[[#This Row],[Quantity]]*Table1[[#This Row],[Unit Price]]</f>
        <v>29.849999999999998</v>
      </c>
    </row>
    <row r="999" spans="1:16" x14ac:dyDescent="0.3">
      <c r="A999" t="s">
        <v>6122</v>
      </c>
      <c r="B999" s="3">
        <v>43749</v>
      </c>
      <c r="C999" t="s">
        <v>6118</v>
      </c>
      <c r="D999" t="s">
        <v>6157</v>
      </c>
      <c r="E999">
        <v>4</v>
      </c>
      <c r="F999" t="str">
        <f>VLOOKUP(Table1[[#This Row],[Customer ID]],Table2[#All],2,FALSE)</f>
        <v>Marguerite Graves</v>
      </c>
      <c r="G999">
        <f>VLOOKUP(Table1[[#This Row],[Customer ID]],Table2[#All],3,FALSE)</f>
        <v>0</v>
      </c>
      <c r="H999" t="str">
        <f>VLOOKUP(Table1[[#This Row],[Customer ID]],Table2[#All],4,FALSE)</f>
        <v>+1 (479) 204-9111</v>
      </c>
      <c r="I999" t="str">
        <f>VLOOKUP(Table1[[#This Row],[Customer ID]],Table2[#All],6,FALSE)</f>
        <v>Fort Smith</v>
      </c>
      <c r="J999" s="1" t="str">
        <f>VLOOKUP(Table1[[#This Row],[Customer ID]],Table2[#All],7,FALSE)</f>
        <v>United States</v>
      </c>
      <c r="K999" s="1" t="str">
        <f>VLOOKUP(Table1[[#This Row],[Customer ID]],Table2[#All],9,FALSE)</f>
        <v>No</v>
      </c>
      <c r="L999" t="str">
        <f>VLOOKUP(Table1[[#This Row],[Product ID]],Table3[#All],2,FALSE)</f>
        <v>Ara</v>
      </c>
      <c r="M999" t="str">
        <f>VLOOKUP(Table1[[#This Row],[Product ID]],Table3[#All],3,FALSE)</f>
        <v>M</v>
      </c>
      <c r="N999">
        <f>VLOOKUP(Table1[[#This Row],[Product ID]],Table3[#All],4,FALSE)</f>
        <v>0.5</v>
      </c>
      <c r="O999">
        <f>VLOOKUP(Table1[[#This Row],[Product ID]],Table3[#All],5,FALSE)</f>
        <v>6.75</v>
      </c>
      <c r="P999">
        <f>Table1[[#This Row],[Quantity]]*Table1[[#This Row],[Unit Price]]</f>
        <v>27</v>
      </c>
    </row>
    <row r="1000" spans="1:16" x14ac:dyDescent="0.3">
      <c r="A1000" t="s">
        <v>6127</v>
      </c>
      <c r="B1000" s="3">
        <v>44411</v>
      </c>
      <c r="C1000" t="s">
        <v>6128</v>
      </c>
      <c r="D1000" t="s">
        <v>6147</v>
      </c>
      <c r="E1000">
        <v>1</v>
      </c>
      <c r="F1000" t="str">
        <f>VLOOKUP(Table1[[#This Row],[Customer ID]],Table2[#All],2,FALSE)</f>
        <v>Nicolina Jenny</v>
      </c>
      <c r="G1000" t="str">
        <f>VLOOKUP(Table1[[#This Row],[Customer ID]],Table2[#All],3,FALSE)</f>
        <v>njennyrq@bigcartel.com</v>
      </c>
      <c r="H1000" t="str">
        <f>VLOOKUP(Table1[[#This Row],[Customer ID]],Table2[#All],4,FALSE)</f>
        <v>+1 (562) 679-4750</v>
      </c>
      <c r="I1000" t="str">
        <f>VLOOKUP(Table1[[#This Row],[Customer ID]],Table2[#All],6,FALSE)</f>
        <v>Whittier</v>
      </c>
      <c r="J1000" s="1" t="str">
        <f>VLOOKUP(Table1[[#This Row],[Customer ID]],Table2[#All],7,FALSE)</f>
        <v>United States</v>
      </c>
      <c r="K1000" s="1" t="str">
        <f>VLOOKUP(Table1[[#This Row],[Customer ID]],Table2[#All],9,FALSE)</f>
        <v>No</v>
      </c>
      <c r="L1000" t="str">
        <f>VLOOKUP(Table1[[#This Row],[Product ID]],Table3[#All],2,FALSE)</f>
        <v>Ara</v>
      </c>
      <c r="M1000" t="str">
        <f>VLOOKUP(Table1[[#This Row],[Product ID]],Table3[#All],3,FALSE)</f>
        <v>D</v>
      </c>
      <c r="N1000">
        <f>VLOOKUP(Table1[[#This Row],[Product ID]],Table3[#All],4,FALSE)</f>
        <v>1</v>
      </c>
      <c r="O1000">
        <f>VLOOKUP(Table1[[#This Row],[Product ID]],Table3[#All],5,FALSE)</f>
        <v>9.9499999999999993</v>
      </c>
      <c r="P1000">
        <f>Table1[[#This Row],[Quantity]]*Table1[[#This Row],[Unit Price]]</f>
        <v>9.9499999999999993</v>
      </c>
    </row>
    <row r="1001" spans="1:16" x14ac:dyDescent="0.3">
      <c r="A1001" t="s">
        <v>6133</v>
      </c>
      <c r="B1001" s="3">
        <v>44119</v>
      </c>
      <c r="C1001" t="s">
        <v>6134</v>
      </c>
      <c r="D1001" t="s">
        <v>6156</v>
      </c>
      <c r="E1001">
        <v>3</v>
      </c>
      <c r="F1001" t="str">
        <f>VLOOKUP(Table1[[#This Row],[Customer ID]],Table2[#All],2,FALSE)</f>
        <v>Vidovic Antonelli</v>
      </c>
      <c r="G1001">
        <f>VLOOKUP(Table1[[#This Row],[Customer ID]],Table2[#All],3,FALSE)</f>
        <v>0</v>
      </c>
      <c r="H1001" t="str">
        <f>VLOOKUP(Table1[[#This Row],[Customer ID]],Table2[#All],4,FALSE)</f>
        <v>+44 (810) 927-9266</v>
      </c>
      <c r="I1001" t="str">
        <f>VLOOKUP(Table1[[#This Row],[Customer ID]],Table2[#All],6,FALSE)</f>
        <v>London</v>
      </c>
      <c r="J1001" s="1" t="str">
        <f>VLOOKUP(Table1[[#This Row],[Customer ID]],Table2[#All],7,FALSE)</f>
        <v>United Kingdom</v>
      </c>
      <c r="K1001" s="1" t="str">
        <f>VLOOKUP(Table1[[#This Row],[Customer ID]],Table2[#All],9,FALSE)</f>
        <v>Yes</v>
      </c>
      <c r="L1001" t="str">
        <f>VLOOKUP(Table1[[#This Row],[Product ID]],Table3[#All],2,FALSE)</f>
        <v>Exc</v>
      </c>
      <c r="M1001" t="str">
        <f>VLOOKUP(Table1[[#This Row],[Product ID]],Table3[#All],3,FALSE)</f>
        <v>M</v>
      </c>
      <c r="N1001">
        <f>VLOOKUP(Table1[[#This Row],[Product ID]],Table3[#All],4,FALSE)</f>
        <v>0.2</v>
      </c>
      <c r="O1001">
        <f>VLOOKUP(Table1[[#This Row],[Product ID]],Table3[#All],5,FALSE)</f>
        <v>4.125</v>
      </c>
      <c r="P1001">
        <f>Table1[[#This Row],[Quantity]]*Table1[[#This Row],[Unit Price]]</f>
        <v>12.375</v>
      </c>
    </row>
  </sheetData>
  <phoneticPr fontId="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6DD6-7E87-4C51-BF5C-3813D053EADF}">
  <dimension ref="A3:B9"/>
  <sheetViews>
    <sheetView tabSelected="1" workbookViewId="0">
      <selection activeCell="F13" sqref="F13"/>
    </sheetView>
  </sheetViews>
  <sheetFormatPr defaultRowHeight="14.4" x14ac:dyDescent="0.3"/>
  <cols>
    <col min="1" max="1" width="16.109375" bestFit="1" customWidth="1"/>
    <col min="2" max="2" width="11.6640625" bestFit="1" customWidth="1"/>
  </cols>
  <sheetData>
    <row r="3" spans="1:2" x14ac:dyDescent="0.3">
      <c r="A3" s="4" t="s">
        <v>6199</v>
      </c>
      <c r="B3" t="s">
        <v>6201</v>
      </c>
    </row>
    <row r="4" spans="1:2" x14ac:dyDescent="0.3">
      <c r="A4" s="5" t="s">
        <v>2571</v>
      </c>
      <c r="B4" s="6">
        <v>45134.254999999997</v>
      </c>
    </row>
    <row r="5" spans="1:2" x14ac:dyDescent="0.3">
      <c r="A5" s="5" t="s">
        <v>3679</v>
      </c>
      <c r="B5" s="6">
        <v>45134.254999999997</v>
      </c>
    </row>
    <row r="6" spans="1:2" x14ac:dyDescent="0.3">
      <c r="A6" s="5" t="s">
        <v>728</v>
      </c>
      <c r="B6" s="6">
        <v>45134.254999999997</v>
      </c>
    </row>
    <row r="7" spans="1:2" x14ac:dyDescent="0.3">
      <c r="A7" s="5" t="s">
        <v>1268</v>
      </c>
      <c r="B7" s="6">
        <v>45134.254999999997</v>
      </c>
    </row>
    <row r="8" spans="1:2" x14ac:dyDescent="0.3">
      <c r="A8" s="5" t="s">
        <v>1505</v>
      </c>
      <c r="B8" s="6">
        <v>45134.254999999997</v>
      </c>
    </row>
    <row r="9" spans="1:2" x14ac:dyDescent="0.3">
      <c r="A9" s="5" t="s">
        <v>6200</v>
      </c>
      <c r="B9" s="6">
        <v>45134.254999999997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426C-B3AB-4514-A655-F525FB452971}">
  <dimension ref="A3:A1004"/>
  <sheetViews>
    <sheetView workbookViewId="0">
      <selection activeCell="A3" sqref="A3"/>
    </sheetView>
  </sheetViews>
  <sheetFormatPr defaultRowHeight="14.4" x14ac:dyDescent="0.3"/>
  <cols>
    <col min="1" max="1" width="21.77734375" bestFit="1" customWidth="1"/>
  </cols>
  <sheetData>
    <row r="3" spans="1:1" x14ac:dyDescent="0.3">
      <c r="A3" s="4" t="s">
        <v>6199</v>
      </c>
    </row>
    <row r="4" spans="1:1" x14ac:dyDescent="0.3">
      <c r="A4" s="5" t="s">
        <v>2571</v>
      </c>
    </row>
    <row r="5" spans="1:1" x14ac:dyDescent="0.3">
      <c r="A5" s="5" t="s">
        <v>3679</v>
      </c>
    </row>
    <row r="6" spans="1:1" x14ac:dyDescent="0.3">
      <c r="A6" s="5" t="s">
        <v>728</v>
      </c>
    </row>
    <row r="7" spans="1:1" x14ac:dyDescent="0.3">
      <c r="A7" s="5" t="s">
        <v>1268</v>
      </c>
    </row>
    <row r="8" spans="1:1" x14ac:dyDescent="0.3">
      <c r="A8" s="5" t="s">
        <v>1505</v>
      </c>
    </row>
    <row r="9" spans="1:1" x14ac:dyDescent="0.3">
      <c r="A9" s="5" t="s">
        <v>6078</v>
      </c>
    </row>
    <row r="10" spans="1:1" x14ac:dyDescent="0.3">
      <c r="A10" s="5" t="s">
        <v>5264</v>
      </c>
    </row>
    <row r="11" spans="1:1" x14ac:dyDescent="0.3">
      <c r="A11" s="5" t="s">
        <v>2873</v>
      </c>
    </row>
    <row r="12" spans="1:1" x14ac:dyDescent="0.3">
      <c r="A12" s="5" t="s">
        <v>1318</v>
      </c>
    </row>
    <row r="13" spans="1:1" x14ac:dyDescent="0.3">
      <c r="A13" s="5" t="s">
        <v>1003</v>
      </c>
    </row>
    <row r="14" spans="1:1" x14ac:dyDescent="0.3">
      <c r="A14" s="5" t="s">
        <v>3108</v>
      </c>
    </row>
    <row r="15" spans="1:1" x14ac:dyDescent="0.3">
      <c r="A15" s="5" t="s">
        <v>5172</v>
      </c>
    </row>
    <row r="16" spans="1:1" x14ac:dyDescent="0.3">
      <c r="A16" s="5" t="s">
        <v>4911</v>
      </c>
    </row>
    <row r="17" spans="1:1" x14ac:dyDescent="0.3">
      <c r="A17" s="5" t="s">
        <v>663</v>
      </c>
    </row>
    <row r="18" spans="1:1" x14ac:dyDescent="0.3">
      <c r="A18" s="5" t="s">
        <v>1623</v>
      </c>
    </row>
    <row r="19" spans="1:1" x14ac:dyDescent="0.3">
      <c r="A19" s="5" t="s">
        <v>4327</v>
      </c>
    </row>
    <row r="20" spans="1:1" x14ac:dyDescent="0.3">
      <c r="A20" s="5" t="s">
        <v>3066</v>
      </c>
    </row>
    <row r="21" spans="1:1" x14ac:dyDescent="0.3">
      <c r="A21" s="5" t="s">
        <v>5058</v>
      </c>
    </row>
    <row r="22" spans="1:1" x14ac:dyDescent="0.3">
      <c r="A22" s="5" t="s">
        <v>2258</v>
      </c>
    </row>
    <row r="23" spans="1:1" x14ac:dyDescent="0.3">
      <c r="A23" s="5" t="s">
        <v>3195</v>
      </c>
    </row>
    <row r="24" spans="1:1" x14ac:dyDescent="0.3">
      <c r="A24" s="5" t="s">
        <v>5069</v>
      </c>
    </row>
    <row r="25" spans="1:1" x14ac:dyDescent="0.3">
      <c r="A25" s="5" t="s">
        <v>3149</v>
      </c>
    </row>
    <row r="26" spans="1:1" x14ac:dyDescent="0.3">
      <c r="A26" s="5" t="s">
        <v>1386</v>
      </c>
    </row>
    <row r="27" spans="1:1" x14ac:dyDescent="0.3">
      <c r="A27" s="5" t="s">
        <v>5404</v>
      </c>
    </row>
    <row r="28" spans="1:1" x14ac:dyDescent="0.3">
      <c r="A28" s="5" t="s">
        <v>3320</v>
      </c>
    </row>
    <row r="29" spans="1:1" x14ac:dyDescent="0.3">
      <c r="A29" s="5" t="s">
        <v>1709</v>
      </c>
    </row>
    <row r="30" spans="1:1" x14ac:dyDescent="0.3">
      <c r="A30" s="5" t="s">
        <v>4639</v>
      </c>
    </row>
    <row r="31" spans="1:1" x14ac:dyDescent="0.3">
      <c r="A31" s="5" t="s">
        <v>904</v>
      </c>
    </row>
    <row r="32" spans="1:1" x14ac:dyDescent="0.3">
      <c r="A32" s="5" t="s">
        <v>3874</v>
      </c>
    </row>
    <row r="33" spans="1:1" x14ac:dyDescent="0.3">
      <c r="A33" s="5" t="s">
        <v>1569</v>
      </c>
    </row>
    <row r="34" spans="1:1" x14ac:dyDescent="0.3">
      <c r="A34" s="5" t="s">
        <v>5114</v>
      </c>
    </row>
    <row r="35" spans="1:1" x14ac:dyDescent="0.3">
      <c r="A35" s="5" t="s">
        <v>4181</v>
      </c>
    </row>
    <row r="36" spans="1:1" x14ac:dyDescent="0.3">
      <c r="A36" s="5" t="s">
        <v>3584</v>
      </c>
    </row>
    <row r="37" spans="1:1" x14ac:dyDescent="0.3">
      <c r="A37" s="5" t="s">
        <v>492</v>
      </c>
    </row>
    <row r="38" spans="1:1" x14ac:dyDescent="0.3">
      <c r="A38" s="5" t="s">
        <v>4524</v>
      </c>
    </row>
    <row r="39" spans="1:1" x14ac:dyDescent="0.3">
      <c r="A39" s="5" t="s">
        <v>2884</v>
      </c>
    </row>
    <row r="40" spans="1:1" x14ac:dyDescent="0.3">
      <c r="A40" s="5" t="s">
        <v>4860</v>
      </c>
    </row>
    <row r="41" spans="1:1" x14ac:dyDescent="0.3">
      <c r="A41" s="5" t="s">
        <v>3084</v>
      </c>
    </row>
    <row r="42" spans="1:1" x14ac:dyDescent="0.3">
      <c r="A42" s="5" t="s">
        <v>4401</v>
      </c>
    </row>
    <row r="43" spans="1:1" x14ac:dyDescent="0.3">
      <c r="A43" s="5" t="s">
        <v>2436</v>
      </c>
    </row>
    <row r="44" spans="1:1" x14ac:dyDescent="0.3">
      <c r="A44" s="5" t="s">
        <v>944</v>
      </c>
    </row>
    <row r="45" spans="1:1" x14ac:dyDescent="0.3">
      <c r="A45" s="5" t="s">
        <v>3534</v>
      </c>
    </row>
    <row r="46" spans="1:1" x14ac:dyDescent="0.3">
      <c r="A46" s="5" t="s">
        <v>2093</v>
      </c>
    </row>
    <row r="47" spans="1:1" x14ac:dyDescent="0.3">
      <c r="A47" s="5" t="s">
        <v>1767</v>
      </c>
    </row>
    <row r="48" spans="1:1" x14ac:dyDescent="0.3">
      <c r="A48" s="5" t="s">
        <v>3929</v>
      </c>
    </row>
    <row r="49" spans="1:1" x14ac:dyDescent="0.3">
      <c r="A49" s="5" t="s">
        <v>4616</v>
      </c>
    </row>
    <row r="50" spans="1:1" x14ac:dyDescent="0.3">
      <c r="A50" s="5" t="s">
        <v>2685</v>
      </c>
    </row>
    <row r="51" spans="1:1" x14ac:dyDescent="0.3">
      <c r="A51" s="5" t="s">
        <v>3935</v>
      </c>
    </row>
    <row r="52" spans="1:1" x14ac:dyDescent="0.3">
      <c r="A52" s="5" t="s">
        <v>856</v>
      </c>
    </row>
    <row r="53" spans="1:1" x14ac:dyDescent="0.3">
      <c r="A53" s="5" t="s">
        <v>1534</v>
      </c>
    </row>
    <row r="54" spans="1:1" x14ac:dyDescent="0.3">
      <c r="A54" s="5" t="s">
        <v>4333</v>
      </c>
    </row>
    <row r="55" spans="1:1" x14ac:dyDescent="0.3">
      <c r="A55" s="5" t="s">
        <v>616</v>
      </c>
    </row>
    <row r="56" spans="1:1" x14ac:dyDescent="0.3">
      <c r="A56" s="5" t="s">
        <v>2851</v>
      </c>
    </row>
    <row r="57" spans="1:1" x14ac:dyDescent="0.3">
      <c r="A57" s="5" t="s">
        <v>845</v>
      </c>
    </row>
    <row r="58" spans="1:1" x14ac:dyDescent="0.3">
      <c r="A58" s="5" t="s">
        <v>2006</v>
      </c>
    </row>
    <row r="59" spans="1:1" x14ac:dyDescent="0.3">
      <c r="A59" s="5" t="s">
        <v>3114</v>
      </c>
    </row>
    <row r="60" spans="1:1" x14ac:dyDescent="0.3">
      <c r="A60" s="5" t="s">
        <v>4225</v>
      </c>
    </row>
    <row r="61" spans="1:1" x14ac:dyDescent="0.3">
      <c r="A61" s="5" t="s">
        <v>1516</v>
      </c>
    </row>
    <row r="62" spans="1:1" x14ac:dyDescent="0.3">
      <c r="A62" s="5" t="s">
        <v>1673</v>
      </c>
    </row>
    <row r="63" spans="1:1" x14ac:dyDescent="0.3">
      <c r="A63" s="5" t="s">
        <v>2701</v>
      </c>
    </row>
    <row r="64" spans="1:1" x14ac:dyDescent="0.3">
      <c r="A64" s="5" t="s">
        <v>2857</v>
      </c>
    </row>
    <row r="65" spans="1:1" x14ac:dyDescent="0.3">
      <c r="A65" s="5" t="s">
        <v>4827</v>
      </c>
    </row>
    <row r="66" spans="1:1" x14ac:dyDescent="0.3">
      <c r="A66" s="5" t="s">
        <v>3023</v>
      </c>
    </row>
    <row r="67" spans="1:1" x14ac:dyDescent="0.3">
      <c r="A67" s="5" t="s">
        <v>5662</v>
      </c>
    </row>
    <row r="68" spans="1:1" x14ac:dyDescent="0.3">
      <c r="A68" s="5" t="s">
        <v>1982</v>
      </c>
    </row>
    <row r="69" spans="1:1" x14ac:dyDescent="0.3">
      <c r="A69" s="5" t="s">
        <v>3090</v>
      </c>
    </row>
    <row r="70" spans="1:1" x14ac:dyDescent="0.3">
      <c r="A70" s="5" t="s">
        <v>796</v>
      </c>
    </row>
    <row r="71" spans="1:1" x14ac:dyDescent="0.3">
      <c r="A71" s="5" t="s">
        <v>757</v>
      </c>
    </row>
    <row r="72" spans="1:1" x14ac:dyDescent="0.3">
      <c r="A72" s="5" t="s">
        <v>4147</v>
      </c>
    </row>
    <row r="73" spans="1:1" x14ac:dyDescent="0.3">
      <c r="A73" s="5" t="s">
        <v>2183</v>
      </c>
    </row>
    <row r="74" spans="1:1" x14ac:dyDescent="0.3">
      <c r="A74" s="5" t="s">
        <v>4789</v>
      </c>
    </row>
    <row r="75" spans="1:1" x14ac:dyDescent="0.3">
      <c r="A75" s="5" t="s">
        <v>3012</v>
      </c>
    </row>
    <row r="76" spans="1:1" x14ac:dyDescent="0.3">
      <c r="A76" s="5" t="s">
        <v>2629</v>
      </c>
    </row>
    <row r="77" spans="1:1" x14ac:dyDescent="0.3">
      <c r="A77" s="5" t="s">
        <v>1551</v>
      </c>
    </row>
    <row r="78" spans="1:1" x14ac:dyDescent="0.3">
      <c r="A78" s="5" t="s">
        <v>1045</v>
      </c>
    </row>
    <row r="79" spans="1:1" x14ac:dyDescent="0.3">
      <c r="A79" s="5" t="s">
        <v>3691</v>
      </c>
    </row>
    <row r="80" spans="1:1" x14ac:dyDescent="0.3">
      <c r="A80" s="5" t="s">
        <v>2783</v>
      </c>
    </row>
    <row r="81" spans="1:1" x14ac:dyDescent="0.3">
      <c r="A81" s="5" t="s">
        <v>5824</v>
      </c>
    </row>
    <row r="82" spans="1:1" x14ac:dyDescent="0.3">
      <c r="A82" s="5" t="s">
        <v>600</v>
      </c>
    </row>
    <row r="83" spans="1:1" x14ac:dyDescent="0.3">
      <c r="A83" s="5" t="s">
        <v>3885</v>
      </c>
    </row>
    <row r="84" spans="1:1" x14ac:dyDescent="0.3">
      <c r="A84" s="5" t="s">
        <v>899</v>
      </c>
    </row>
    <row r="85" spans="1:1" x14ac:dyDescent="0.3">
      <c r="A85" s="5" t="s">
        <v>610</v>
      </c>
    </row>
    <row r="86" spans="1:1" x14ac:dyDescent="0.3">
      <c r="A86" s="5" t="s">
        <v>4644</v>
      </c>
    </row>
    <row r="87" spans="1:1" x14ac:dyDescent="0.3">
      <c r="A87" s="5" t="s">
        <v>3809</v>
      </c>
    </row>
    <row r="88" spans="1:1" x14ac:dyDescent="0.3">
      <c r="A88" s="5" t="s">
        <v>5759</v>
      </c>
    </row>
    <row r="89" spans="1:1" x14ac:dyDescent="0.3">
      <c r="A89" s="5" t="s">
        <v>2017</v>
      </c>
    </row>
    <row r="90" spans="1:1" x14ac:dyDescent="0.3">
      <c r="A90" s="5" t="s">
        <v>4447</v>
      </c>
    </row>
    <row r="91" spans="1:1" x14ac:dyDescent="0.3">
      <c r="A91" s="5" t="s">
        <v>4479</v>
      </c>
    </row>
    <row r="92" spans="1:1" x14ac:dyDescent="0.3">
      <c r="A92" s="5" t="s">
        <v>1461</v>
      </c>
    </row>
    <row r="93" spans="1:1" x14ac:dyDescent="0.3">
      <c r="A93" s="5" t="s">
        <v>2337</v>
      </c>
    </row>
    <row r="94" spans="1:1" x14ac:dyDescent="0.3">
      <c r="A94" s="5" t="s">
        <v>5560</v>
      </c>
    </row>
    <row r="95" spans="1:1" x14ac:dyDescent="0.3">
      <c r="A95" s="5" t="s">
        <v>5109</v>
      </c>
    </row>
    <row r="96" spans="1:1" x14ac:dyDescent="0.3">
      <c r="A96" s="5" t="s">
        <v>5307</v>
      </c>
    </row>
    <row r="97" spans="1:1" x14ac:dyDescent="0.3">
      <c r="A97" s="5" t="s">
        <v>5951</v>
      </c>
    </row>
    <row r="98" spans="1:1" x14ac:dyDescent="0.3">
      <c r="A98" s="5" t="s">
        <v>4356</v>
      </c>
    </row>
    <row r="99" spans="1:1" x14ac:dyDescent="0.3">
      <c r="A99" s="5" t="s">
        <v>3250</v>
      </c>
    </row>
    <row r="100" spans="1:1" x14ac:dyDescent="0.3">
      <c r="A100" s="5" t="s">
        <v>5393</v>
      </c>
    </row>
    <row r="101" spans="1:1" x14ac:dyDescent="0.3">
      <c r="A101" s="5" t="s">
        <v>982</v>
      </c>
    </row>
    <row r="102" spans="1:1" x14ac:dyDescent="0.3">
      <c r="A102" s="5" t="s">
        <v>1779</v>
      </c>
    </row>
    <row r="103" spans="1:1" x14ac:dyDescent="0.3">
      <c r="A103" s="5" t="s">
        <v>862</v>
      </c>
    </row>
    <row r="104" spans="1:1" x14ac:dyDescent="0.3">
      <c r="A104" s="5" t="s">
        <v>2765</v>
      </c>
    </row>
    <row r="105" spans="1:1" x14ac:dyDescent="0.3">
      <c r="A105" s="5" t="s">
        <v>4088</v>
      </c>
    </row>
    <row r="106" spans="1:1" x14ac:dyDescent="0.3">
      <c r="A106" s="5" t="s">
        <v>2211</v>
      </c>
    </row>
    <row r="107" spans="1:1" x14ac:dyDescent="0.3">
      <c r="A107" s="5" t="s">
        <v>5599</v>
      </c>
    </row>
    <row r="108" spans="1:1" x14ac:dyDescent="0.3">
      <c r="A108" s="5" t="s">
        <v>3335</v>
      </c>
    </row>
    <row r="109" spans="1:1" x14ac:dyDescent="0.3">
      <c r="A109" s="5" t="s">
        <v>4004</v>
      </c>
    </row>
    <row r="110" spans="1:1" x14ac:dyDescent="0.3">
      <c r="A110" s="5" t="s">
        <v>3449</v>
      </c>
    </row>
    <row r="111" spans="1:1" x14ac:dyDescent="0.3">
      <c r="A111" s="5" t="s">
        <v>4940</v>
      </c>
    </row>
    <row r="112" spans="1:1" x14ac:dyDescent="0.3">
      <c r="A112" s="5" t="s">
        <v>521</v>
      </c>
    </row>
    <row r="113" spans="1:1" x14ac:dyDescent="0.3">
      <c r="A113" s="5" t="s">
        <v>1808</v>
      </c>
    </row>
    <row r="114" spans="1:1" x14ac:dyDescent="0.3">
      <c r="A114" s="5" t="s">
        <v>3589</v>
      </c>
    </row>
    <row r="115" spans="1:1" x14ac:dyDescent="0.3">
      <c r="A115" s="5" t="s">
        <v>3947</v>
      </c>
    </row>
    <row r="116" spans="1:1" x14ac:dyDescent="0.3">
      <c r="A116" s="5" t="s">
        <v>1346</v>
      </c>
    </row>
    <row r="117" spans="1:1" x14ac:dyDescent="0.3">
      <c r="A117" s="5" t="s">
        <v>1114</v>
      </c>
    </row>
    <row r="118" spans="1:1" x14ac:dyDescent="0.3">
      <c r="A118" s="5" t="s">
        <v>1224</v>
      </c>
    </row>
    <row r="119" spans="1:1" x14ac:dyDescent="0.3">
      <c r="A119" s="5" t="s">
        <v>3763</v>
      </c>
    </row>
    <row r="120" spans="1:1" x14ac:dyDescent="0.3">
      <c r="A120" s="5" t="s">
        <v>3925</v>
      </c>
    </row>
    <row r="121" spans="1:1" x14ac:dyDescent="0.3">
      <c r="A121" s="5" t="s">
        <v>3539</v>
      </c>
    </row>
    <row r="122" spans="1:1" x14ac:dyDescent="0.3">
      <c r="A122" s="5" t="s">
        <v>5515</v>
      </c>
    </row>
    <row r="123" spans="1:1" x14ac:dyDescent="0.3">
      <c r="A123" s="5" t="s">
        <v>977</v>
      </c>
    </row>
    <row r="124" spans="1:1" x14ac:dyDescent="0.3">
      <c r="A124" s="5" t="s">
        <v>3862</v>
      </c>
    </row>
    <row r="125" spans="1:1" x14ac:dyDescent="0.3">
      <c r="A125" s="5" t="s">
        <v>3262</v>
      </c>
    </row>
    <row r="126" spans="1:1" x14ac:dyDescent="0.3">
      <c r="A126" s="5" t="s">
        <v>5474</v>
      </c>
    </row>
    <row r="127" spans="1:1" x14ac:dyDescent="0.3">
      <c r="A127" s="5" t="s">
        <v>5295</v>
      </c>
    </row>
    <row r="128" spans="1:1" x14ac:dyDescent="0.3">
      <c r="A128" s="5" t="s">
        <v>1750</v>
      </c>
    </row>
    <row r="129" spans="1:1" x14ac:dyDescent="0.3">
      <c r="A129" s="5" t="s">
        <v>5634</v>
      </c>
    </row>
    <row r="130" spans="1:1" x14ac:dyDescent="0.3">
      <c r="A130" s="5" t="s">
        <v>4810</v>
      </c>
    </row>
    <row r="131" spans="1:1" x14ac:dyDescent="0.3">
      <c r="A131" s="5" t="s">
        <v>1229</v>
      </c>
    </row>
    <row r="132" spans="1:1" x14ac:dyDescent="0.3">
      <c r="A132" s="5" t="s">
        <v>3102</v>
      </c>
    </row>
    <row r="133" spans="1:1" x14ac:dyDescent="0.3">
      <c r="A133" s="5" t="s">
        <v>5020</v>
      </c>
    </row>
    <row r="134" spans="1:1" x14ac:dyDescent="0.3">
      <c r="A134" s="5" t="s">
        <v>1285</v>
      </c>
    </row>
    <row r="135" spans="1:1" x14ac:dyDescent="0.3">
      <c r="A135" s="5" t="s">
        <v>1067</v>
      </c>
    </row>
    <row r="136" spans="1:1" x14ac:dyDescent="0.3">
      <c r="A136" s="5" t="s">
        <v>4743</v>
      </c>
    </row>
    <row r="137" spans="1:1" x14ac:dyDescent="0.3">
      <c r="A137" s="5" t="s">
        <v>2958</v>
      </c>
    </row>
    <row r="138" spans="1:1" x14ac:dyDescent="0.3">
      <c r="A138" s="5" t="s">
        <v>3667</v>
      </c>
    </row>
    <row r="139" spans="1:1" x14ac:dyDescent="0.3">
      <c r="A139" s="5" t="s">
        <v>3309</v>
      </c>
    </row>
    <row r="140" spans="1:1" x14ac:dyDescent="0.3">
      <c r="A140" s="5" t="s">
        <v>3913</v>
      </c>
    </row>
    <row r="141" spans="1:1" x14ac:dyDescent="0.3">
      <c r="A141" s="5" t="s">
        <v>5765</v>
      </c>
    </row>
    <row r="142" spans="1:1" x14ac:dyDescent="0.3">
      <c r="A142" s="5" t="s">
        <v>5075</v>
      </c>
    </row>
    <row r="143" spans="1:1" x14ac:dyDescent="0.3">
      <c r="A143" s="5" t="s">
        <v>5463</v>
      </c>
    </row>
    <row r="144" spans="1:1" x14ac:dyDescent="0.3">
      <c r="A144" s="5" t="s">
        <v>2846</v>
      </c>
    </row>
    <row r="145" spans="1:1" x14ac:dyDescent="0.3">
      <c r="A145" s="5" t="s">
        <v>1148</v>
      </c>
    </row>
    <row r="146" spans="1:1" x14ac:dyDescent="0.3">
      <c r="A146" s="5" t="s">
        <v>5577</v>
      </c>
    </row>
    <row r="147" spans="1:1" x14ac:dyDescent="0.3">
      <c r="A147" s="5" t="s">
        <v>956</v>
      </c>
    </row>
    <row r="148" spans="1:1" x14ac:dyDescent="0.3">
      <c r="A148" s="5" t="s">
        <v>4667</v>
      </c>
    </row>
    <row r="149" spans="1:1" x14ac:dyDescent="0.3">
      <c r="A149" s="5" t="s">
        <v>1557</v>
      </c>
    </row>
    <row r="150" spans="1:1" x14ac:dyDescent="0.3">
      <c r="A150" s="5" t="s">
        <v>2109</v>
      </c>
    </row>
    <row r="151" spans="1:1" x14ac:dyDescent="0.3">
      <c r="A151" s="5" t="s">
        <v>4031</v>
      </c>
    </row>
    <row r="152" spans="1:1" x14ac:dyDescent="0.3">
      <c r="A152" s="5" t="s">
        <v>5119</v>
      </c>
    </row>
    <row r="153" spans="1:1" x14ac:dyDescent="0.3">
      <c r="A153" s="5" t="s">
        <v>5026</v>
      </c>
    </row>
    <row r="154" spans="1:1" x14ac:dyDescent="0.3">
      <c r="A154" s="5" t="s">
        <v>5787</v>
      </c>
    </row>
    <row r="155" spans="1:1" x14ac:dyDescent="0.3">
      <c r="A155" s="5" t="s">
        <v>4934</v>
      </c>
    </row>
    <row r="156" spans="1:1" x14ac:dyDescent="0.3">
      <c r="A156" s="5" t="s">
        <v>3375</v>
      </c>
    </row>
    <row r="157" spans="1:1" x14ac:dyDescent="0.3">
      <c r="A157" s="5" t="s">
        <v>4047</v>
      </c>
    </row>
    <row r="158" spans="1:1" x14ac:dyDescent="0.3">
      <c r="A158" s="5" t="s">
        <v>1824</v>
      </c>
    </row>
    <row r="159" spans="1:1" x14ac:dyDescent="0.3">
      <c r="A159" s="5" t="s">
        <v>4655</v>
      </c>
    </row>
    <row r="160" spans="1:1" x14ac:dyDescent="0.3">
      <c r="A160" s="5" t="s">
        <v>3072</v>
      </c>
    </row>
    <row r="161" spans="1:1" x14ac:dyDescent="0.3">
      <c r="A161" s="5" t="s">
        <v>4106</v>
      </c>
    </row>
    <row r="162" spans="1:1" x14ac:dyDescent="0.3">
      <c r="A162" s="5" t="s">
        <v>1131</v>
      </c>
    </row>
    <row r="163" spans="1:1" x14ac:dyDescent="0.3">
      <c r="A163" s="5" t="s">
        <v>3775</v>
      </c>
    </row>
    <row r="164" spans="1:1" x14ac:dyDescent="0.3">
      <c r="A164" s="5" t="s">
        <v>3381</v>
      </c>
    </row>
    <row r="165" spans="1:1" x14ac:dyDescent="0.3">
      <c r="A165" s="5" t="s">
        <v>4082</v>
      </c>
    </row>
    <row r="166" spans="1:1" x14ac:dyDescent="0.3">
      <c r="A166" s="5" t="s">
        <v>2551</v>
      </c>
    </row>
    <row r="167" spans="1:1" x14ac:dyDescent="0.3">
      <c r="A167" s="5" t="s">
        <v>2144</v>
      </c>
    </row>
    <row r="168" spans="1:1" x14ac:dyDescent="0.3">
      <c r="A168" s="5" t="s">
        <v>2431</v>
      </c>
    </row>
    <row r="169" spans="1:1" x14ac:dyDescent="0.3">
      <c r="A169" s="5" t="s">
        <v>6108</v>
      </c>
    </row>
    <row r="170" spans="1:1" x14ac:dyDescent="0.3">
      <c r="A170" s="5" t="s">
        <v>5353</v>
      </c>
    </row>
    <row r="171" spans="1:1" x14ac:dyDescent="0.3">
      <c r="A171" s="5" t="s">
        <v>4276</v>
      </c>
    </row>
    <row r="172" spans="1:1" x14ac:dyDescent="0.3">
      <c r="A172" s="5" t="s">
        <v>4165</v>
      </c>
    </row>
    <row r="173" spans="1:1" x14ac:dyDescent="0.3">
      <c r="A173" s="5" t="s">
        <v>5533</v>
      </c>
    </row>
    <row r="174" spans="1:1" x14ac:dyDescent="0.3">
      <c r="A174" s="5" t="s">
        <v>3387</v>
      </c>
    </row>
    <row r="175" spans="1:1" x14ac:dyDescent="0.3">
      <c r="A175" s="5" t="s">
        <v>5717</v>
      </c>
    </row>
    <row r="176" spans="1:1" x14ac:dyDescent="0.3">
      <c r="A176" s="5" t="s">
        <v>5917</v>
      </c>
    </row>
    <row r="177" spans="1:1" x14ac:dyDescent="0.3">
      <c r="A177" s="5" t="s">
        <v>5064</v>
      </c>
    </row>
    <row r="178" spans="1:1" x14ac:dyDescent="0.3">
      <c r="A178" s="5" t="s">
        <v>1251</v>
      </c>
    </row>
    <row r="179" spans="1:1" x14ac:dyDescent="0.3">
      <c r="A179" s="5" t="s">
        <v>2941</v>
      </c>
    </row>
    <row r="180" spans="1:1" x14ac:dyDescent="0.3">
      <c r="A180" s="5" t="s">
        <v>3415</v>
      </c>
    </row>
    <row r="181" spans="1:1" x14ac:dyDescent="0.3">
      <c r="A181" s="5" t="s">
        <v>3302</v>
      </c>
    </row>
    <row r="182" spans="1:1" x14ac:dyDescent="0.3">
      <c r="A182" s="5" t="s">
        <v>5707</v>
      </c>
    </row>
    <row r="183" spans="1:1" x14ac:dyDescent="0.3">
      <c r="A183" s="5" t="s">
        <v>4315</v>
      </c>
    </row>
    <row r="184" spans="1:1" x14ac:dyDescent="0.3">
      <c r="A184" s="5" t="s">
        <v>1727</v>
      </c>
    </row>
    <row r="185" spans="1:1" x14ac:dyDescent="0.3">
      <c r="A185" s="5" t="s">
        <v>5991</v>
      </c>
    </row>
    <row r="186" spans="1:1" x14ac:dyDescent="0.3">
      <c r="A186" s="5" t="s">
        <v>4159</v>
      </c>
    </row>
    <row r="187" spans="1:1" x14ac:dyDescent="0.3">
      <c r="A187" s="5" t="s">
        <v>5479</v>
      </c>
    </row>
    <row r="188" spans="1:1" x14ac:dyDescent="0.3">
      <c r="A188" s="5" t="s">
        <v>5042</v>
      </c>
    </row>
    <row r="189" spans="1:1" x14ac:dyDescent="0.3">
      <c r="A189" s="5" t="s">
        <v>5969</v>
      </c>
    </row>
    <row r="190" spans="1:1" x14ac:dyDescent="0.3">
      <c r="A190" s="5" t="s">
        <v>2964</v>
      </c>
    </row>
    <row r="191" spans="1:1" x14ac:dyDescent="0.3">
      <c r="A191" s="5" t="s">
        <v>6037</v>
      </c>
    </row>
    <row r="192" spans="1:1" x14ac:dyDescent="0.3">
      <c r="A192" s="5" t="s">
        <v>5678</v>
      </c>
    </row>
    <row r="193" spans="1:1" x14ac:dyDescent="0.3">
      <c r="A193" s="5" t="s">
        <v>4917</v>
      </c>
    </row>
    <row r="194" spans="1:1" x14ac:dyDescent="0.3">
      <c r="A194" s="5" t="s">
        <v>2528</v>
      </c>
    </row>
    <row r="195" spans="1:1" x14ac:dyDescent="0.3">
      <c r="A195" s="5" t="s">
        <v>1851</v>
      </c>
    </row>
    <row r="196" spans="1:1" x14ac:dyDescent="0.3">
      <c r="A196" s="5" t="s">
        <v>514</v>
      </c>
    </row>
    <row r="197" spans="1:1" x14ac:dyDescent="0.3">
      <c r="A197" s="5" t="s">
        <v>2076</v>
      </c>
    </row>
    <row r="198" spans="1:1" x14ac:dyDescent="0.3">
      <c r="A198" s="5" t="s">
        <v>2421</v>
      </c>
    </row>
    <row r="199" spans="1:1" x14ac:dyDescent="0.3">
      <c r="A199" s="5" t="s">
        <v>628</v>
      </c>
    </row>
    <row r="200" spans="1:1" x14ac:dyDescent="0.3">
      <c r="A200" s="5" t="s">
        <v>4794</v>
      </c>
    </row>
    <row r="201" spans="1:1" x14ac:dyDescent="0.3">
      <c r="A201" s="5" t="s">
        <v>3410</v>
      </c>
    </row>
    <row r="202" spans="1:1" x14ac:dyDescent="0.3">
      <c r="A202" s="5" t="s">
        <v>3635</v>
      </c>
    </row>
    <row r="203" spans="1:1" x14ac:dyDescent="0.3">
      <c r="A203" s="5" t="s">
        <v>1415</v>
      </c>
    </row>
    <row r="204" spans="1:1" x14ac:dyDescent="0.3">
      <c r="A204" s="5" t="s">
        <v>3702</v>
      </c>
    </row>
    <row r="205" spans="1:1" x14ac:dyDescent="0.3">
      <c r="A205" s="5" t="s">
        <v>6066</v>
      </c>
    </row>
    <row r="206" spans="1:1" x14ac:dyDescent="0.3">
      <c r="A206" s="5" t="s">
        <v>2246</v>
      </c>
    </row>
    <row r="207" spans="1:1" x14ac:dyDescent="0.3">
      <c r="A207" s="5" t="s">
        <v>5423</v>
      </c>
    </row>
    <row r="208" spans="1:1" x14ac:dyDescent="0.3">
      <c r="A208" s="5" t="s">
        <v>6003</v>
      </c>
    </row>
    <row r="209" spans="1:1" x14ac:dyDescent="0.3">
      <c r="A209" s="5" t="s">
        <v>2381</v>
      </c>
    </row>
    <row r="210" spans="1:1" x14ac:dyDescent="0.3">
      <c r="A210" s="5" t="s">
        <v>5940</v>
      </c>
    </row>
    <row r="211" spans="1:1" x14ac:dyDescent="0.3">
      <c r="A211" s="5" t="s">
        <v>938</v>
      </c>
    </row>
    <row r="212" spans="1:1" x14ac:dyDescent="0.3">
      <c r="A212" s="5" t="s">
        <v>1930</v>
      </c>
    </row>
    <row r="213" spans="1:1" x14ac:dyDescent="0.3">
      <c r="A213" s="5" t="s">
        <v>1948</v>
      </c>
    </row>
    <row r="214" spans="1:1" x14ac:dyDescent="0.3">
      <c r="A214" s="5" t="s">
        <v>1847</v>
      </c>
    </row>
    <row r="215" spans="1:1" x14ac:dyDescent="0.3">
      <c r="A215" s="5" t="s">
        <v>3841</v>
      </c>
    </row>
    <row r="216" spans="1:1" x14ac:dyDescent="0.3">
      <c r="A216" s="5" t="s">
        <v>926</v>
      </c>
    </row>
    <row r="217" spans="1:1" x14ac:dyDescent="0.3">
      <c r="A217" s="5" t="s">
        <v>5086</v>
      </c>
    </row>
    <row r="218" spans="1:1" x14ac:dyDescent="0.3">
      <c r="A218" s="5" t="s">
        <v>3798</v>
      </c>
    </row>
    <row r="219" spans="1:1" x14ac:dyDescent="0.3">
      <c r="A219" s="5" t="s">
        <v>1908</v>
      </c>
    </row>
    <row r="220" spans="1:1" x14ac:dyDescent="0.3">
      <c r="A220" s="5" t="s">
        <v>1802</v>
      </c>
    </row>
    <row r="221" spans="1:1" x14ac:dyDescent="0.3">
      <c r="A221" s="5" t="s">
        <v>1661</v>
      </c>
    </row>
    <row r="222" spans="1:1" x14ac:dyDescent="0.3">
      <c r="A222" s="5" t="s">
        <v>5468</v>
      </c>
    </row>
    <row r="223" spans="1:1" x14ac:dyDescent="0.3">
      <c r="A223" s="5" t="s">
        <v>1160</v>
      </c>
    </row>
    <row r="224" spans="1:1" x14ac:dyDescent="0.3">
      <c r="A224" s="5" t="s">
        <v>3998</v>
      </c>
    </row>
    <row r="225" spans="1:1" x14ac:dyDescent="0.3">
      <c r="A225" s="5" t="s">
        <v>2359</v>
      </c>
    </row>
    <row r="226" spans="1:1" x14ac:dyDescent="0.3">
      <c r="A226" s="5" t="s">
        <v>2575</v>
      </c>
    </row>
    <row r="227" spans="1:1" x14ac:dyDescent="0.3">
      <c r="A227" s="5" t="s">
        <v>2593</v>
      </c>
    </row>
    <row r="228" spans="1:1" x14ac:dyDescent="0.3">
      <c r="A228" s="5" t="s">
        <v>3730</v>
      </c>
    </row>
    <row r="229" spans="1:1" x14ac:dyDescent="0.3">
      <c r="A229" s="5" t="s">
        <v>5149</v>
      </c>
    </row>
    <row r="230" spans="1:1" x14ac:dyDescent="0.3">
      <c r="A230" s="5" t="s">
        <v>829</v>
      </c>
    </row>
    <row r="231" spans="1:1" x14ac:dyDescent="0.3">
      <c r="A231" s="5" t="s">
        <v>5886</v>
      </c>
    </row>
    <row r="232" spans="1:1" x14ac:dyDescent="0.3">
      <c r="A232" s="5" t="s">
        <v>4236</v>
      </c>
    </row>
    <row r="233" spans="1:1" x14ac:dyDescent="0.3">
      <c r="A233" s="5" t="s">
        <v>2581</v>
      </c>
    </row>
    <row r="234" spans="1:1" x14ac:dyDescent="0.3">
      <c r="A234" s="5" t="s">
        <v>2229</v>
      </c>
    </row>
    <row r="235" spans="1:1" x14ac:dyDescent="0.3">
      <c r="A235" s="5" t="s">
        <v>4125</v>
      </c>
    </row>
    <row r="236" spans="1:1" x14ac:dyDescent="0.3">
      <c r="A236" s="5" t="s">
        <v>1830</v>
      </c>
    </row>
    <row r="237" spans="1:1" x14ac:dyDescent="0.3">
      <c r="A237" s="5" t="s">
        <v>1602</v>
      </c>
    </row>
    <row r="238" spans="1:1" x14ac:dyDescent="0.3">
      <c r="A238" s="5" t="s">
        <v>4587</v>
      </c>
    </row>
    <row r="239" spans="1:1" x14ac:dyDescent="0.3">
      <c r="A239" s="5" t="s">
        <v>634</v>
      </c>
    </row>
    <row r="240" spans="1:1" x14ac:dyDescent="0.3">
      <c r="A240" s="5" t="s">
        <v>3291</v>
      </c>
    </row>
    <row r="241" spans="1:1" x14ac:dyDescent="0.3">
      <c r="A241" s="5" t="s">
        <v>2155</v>
      </c>
    </row>
    <row r="242" spans="1:1" x14ac:dyDescent="0.3">
      <c r="A242" s="5" t="s">
        <v>1684</v>
      </c>
    </row>
    <row r="243" spans="1:1" x14ac:dyDescent="0.3">
      <c r="A243" s="5" t="s">
        <v>3126</v>
      </c>
    </row>
    <row r="244" spans="1:1" x14ac:dyDescent="0.3">
      <c r="A244" s="5" t="s">
        <v>4838</v>
      </c>
    </row>
    <row r="245" spans="1:1" x14ac:dyDescent="0.3">
      <c r="A245" s="5" t="s">
        <v>4783</v>
      </c>
    </row>
    <row r="246" spans="1:1" x14ac:dyDescent="0.3">
      <c r="A246" s="5" t="s">
        <v>3820</v>
      </c>
    </row>
    <row r="247" spans="1:1" x14ac:dyDescent="0.3">
      <c r="A247" s="5" t="s">
        <v>3852</v>
      </c>
    </row>
    <row r="248" spans="1:1" x14ac:dyDescent="0.3">
      <c r="A248" s="5" t="s">
        <v>5611</v>
      </c>
    </row>
    <row r="249" spans="1:1" x14ac:dyDescent="0.3">
      <c r="A249" s="5" t="s">
        <v>4547</v>
      </c>
    </row>
    <row r="250" spans="1:1" x14ac:dyDescent="0.3">
      <c r="A250" s="5" t="s">
        <v>5032</v>
      </c>
    </row>
    <row r="251" spans="1:1" x14ac:dyDescent="0.3">
      <c r="A251" s="5" t="s">
        <v>2201</v>
      </c>
    </row>
    <row r="252" spans="1:1" x14ac:dyDescent="0.3">
      <c r="A252" s="5" t="s">
        <v>5572</v>
      </c>
    </row>
    <row r="253" spans="1:1" x14ac:dyDescent="0.3">
      <c r="A253" s="5" t="s">
        <v>3178</v>
      </c>
    </row>
    <row r="254" spans="1:1" x14ac:dyDescent="0.3">
      <c r="A254" s="5" t="s">
        <v>4419</v>
      </c>
    </row>
    <row r="255" spans="1:1" x14ac:dyDescent="0.3">
      <c r="A255" s="5" t="s">
        <v>5258</v>
      </c>
    </row>
    <row r="256" spans="1:1" x14ac:dyDescent="0.3">
      <c r="A256" s="5" t="s">
        <v>1295</v>
      </c>
    </row>
    <row r="257" spans="1:1" x14ac:dyDescent="0.3">
      <c r="A257" s="5" t="s">
        <v>6021</v>
      </c>
    </row>
    <row r="258" spans="1:1" x14ac:dyDescent="0.3">
      <c r="A258" s="5" t="s">
        <v>5491</v>
      </c>
    </row>
    <row r="259" spans="1:1" x14ac:dyDescent="0.3">
      <c r="A259" s="5" t="s">
        <v>2460</v>
      </c>
    </row>
    <row r="260" spans="1:1" x14ac:dyDescent="0.3">
      <c r="A260" s="5" t="s">
        <v>5793</v>
      </c>
    </row>
    <row r="261" spans="1:1" x14ac:dyDescent="0.3">
      <c r="A261" s="5" t="s">
        <v>1886</v>
      </c>
    </row>
    <row r="262" spans="1:1" x14ac:dyDescent="0.3">
      <c r="A262" s="5" t="s">
        <v>6032</v>
      </c>
    </row>
    <row r="263" spans="1:1" x14ac:dyDescent="0.3">
      <c r="A263" s="5" t="s">
        <v>508</v>
      </c>
    </row>
    <row r="264" spans="1:1" x14ac:dyDescent="0.3">
      <c r="A264" s="5" t="s">
        <v>4135</v>
      </c>
    </row>
    <row r="265" spans="1:1" x14ac:dyDescent="0.3">
      <c r="A265" s="5" t="s">
        <v>1942</v>
      </c>
    </row>
    <row r="266" spans="1:1" x14ac:dyDescent="0.3">
      <c r="A266" s="5" t="s">
        <v>4367</v>
      </c>
    </row>
    <row r="267" spans="1:1" x14ac:dyDescent="0.3">
      <c r="A267" s="5" t="s">
        <v>5555</v>
      </c>
    </row>
    <row r="268" spans="1:1" x14ac:dyDescent="0.3">
      <c r="A268" s="5" t="s">
        <v>4593</v>
      </c>
    </row>
    <row r="269" spans="1:1" x14ac:dyDescent="0.3">
      <c r="A269" s="5" t="s">
        <v>6098</v>
      </c>
    </row>
    <row r="270" spans="1:1" x14ac:dyDescent="0.3">
      <c r="A270" s="5" t="s">
        <v>5323</v>
      </c>
    </row>
    <row r="271" spans="1:1" x14ac:dyDescent="0.3">
      <c r="A271" s="5" t="s">
        <v>5782</v>
      </c>
    </row>
    <row r="272" spans="1:1" x14ac:dyDescent="0.3">
      <c r="A272" s="5" t="s">
        <v>1841</v>
      </c>
    </row>
    <row r="273" spans="1:1" x14ac:dyDescent="0.3">
      <c r="A273" s="5" t="s">
        <v>4888</v>
      </c>
    </row>
    <row r="274" spans="1:1" x14ac:dyDescent="0.3">
      <c r="A274" s="5" t="s">
        <v>1914</v>
      </c>
    </row>
    <row r="275" spans="1:1" x14ac:dyDescent="0.3">
      <c r="A275" s="5" t="s">
        <v>3351</v>
      </c>
    </row>
    <row r="276" spans="1:1" x14ac:dyDescent="0.3">
      <c r="A276" s="5" t="s">
        <v>4014</v>
      </c>
    </row>
    <row r="277" spans="1:1" x14ac:dyDescent="0.3">
      <c r="A277" s="5" t="s">
        <v>3120</v>
      </c>
    </row>
    <row r="278" spans="1:1" x14ac:dyDescent="0.3">
      <c r="A278" s="5" t="s">
        <v>2321</v>
      </c>
    </row>
    <row r="279" spans="1:1" x14ac:dyDescent="0.3">
      <c r="A279" s="5" t="s">
        <v>6088</v>
      </c>
    </row>
    <row r="280" spans="1:1" x14ac:dyDescent="0.3">
      <c r="A280" s="5" t="s">
        <v>3708</v>
      </c>
    </row>
    <row r="281" spans="1:1" x14ac:dyDescent="0.3">
      <c r="A281" s="5" t="s">
        <v>5986</v>
      </c>
    </row>
    <row r="282" spans="1:1" x14ac:dyDescent="0.3">
      <c r="A282" s="5" t="s">
        <v>4385</v>
      </c>
    </row>
    <row r="283" spans="1:1" x14ac:dyDescent="0.3">
      <c r="A283" s="5" t="s">
        <v>1182</v>
      </c>
    </row>
    <row r="284" spans="1:1" x14ac:dyDescent="0.3">
      <c r="A284" s="5" t="s">
        <v>4213</v>
      </c>
    </row>
    <row r="285" spans="1:1" x14ac:dyDescent="0.3">
      <c r="A285" s="5" t="s">
        <v>5733</v>
      </c>
    </row>
    <row r="286" spans="1:1" x14ac:dyDescent="0.3">
      <c r="A286" s="5" t="s">
        <v>3579</v>
      </c>
    </row>
    <row r="287" spans="1:1" x14ac:dyDescent="0.3">
      <c r="A287" s="5" t="s">
        <v>2129</v>
      </c>
    </row>
    <row r="288" spans="1:1" x14ac:dyDescent="0.3">
      <c r="A288" s="5" t="s">
        <v>5446</v>
      </c>
    </row>
    <row r="289" spans="1:1" x14ac:dyDescent="0.3">
      <c r="A289" s="5" t="s">
        <v>5902</v>
      </c>
    </row>
    <row r="290" spans="1:1" x14ac:dyDescent="0.3">
      <c r="A290" s="5" t="s">
        <v>3753</v>
      </c>
    </row>
    <row r="291" spans="1:1" x14ac:dyDescent="0.3">
      <c r="A291" s="5" t="s">
        <v>3714</v>
      </c>
    </row>
    <row r="292" spans="1:1" x14ac:dyDescent="0.3">
      <c r="A292" s="5" t="s">
        <v>3897</v>
      </c>
    </row>
    <row r="293" spans="1:1" x14ac:dyDescent="0.3">
      <c r="A293" s="5" t="s">
        <v>2315</v>
      </c>
    </row>
    <row r="294" spans="1:1" x14ac:dyDescent="0.3">
      <c r="A294" s="5" t="s">
        <v>752</v>
      </c>
    </row>
    <row r="295" spans="1:1" x14ac:dyDescent="0.3">
      <c r="A295" s="5" t="s">
        <v>2040</v>
      </c>
    </row>
    <row r="296" spans="1:1" x14ac:dyDescent="0.3">
      <c r="A296" s="5" t="s">
        <v>3489</v>
      </c>
    </row>
    <row r="297" spans="1:1" x14ac:dyDescent="0.3">
      <c r="A297" s="5" t="s">
        <v>4463</v>
      </c>
    </row>
    <row r="298" spans="1:1" x14ac:dyDescent="0.3">
      <c r="A298" s="5" t="s">
        <v>2052</v>
      </c>
    </row>
    <row r="299" spans="1:1" x14ac:dyDescent="0.3">
      <c r="A299" s="5" t="s">
        <v>4866</v>
      </c>
    </row>
    <row r="300" spans="1:1" x14ac:dyDescent="0.3">
      <c r="A300" s="5" t="s">
        <v>5605</v>
      </c>
    </row>
    <row r="301" spans="1:1" x14ac:dyDescent="0.3">
      <c r="A301" s="5" t="s">
        <v>2159</v>
      </c>
    </row>
    <row r="302" spans="1:1" x14ac:dyDescent="0.3">
      <c r="A302" s="5" t="s">
        <v>707</v>
      </c>
    </row>
    <row r="303" spans="1:1" x14ac:dyDescent="0.3">
      <c r="A303" s="5" t="s">
        <v>4772</v>
      </c>
    </row>
    <row r="304" spans="1:1" x14ac:dyDescent="0.3">
      <c r="A304" s="5" t="s">
        <v>4141</v>
      </c>
    </row>
    <row r="305" spans="1:1" x14ac:dyDescent="0.3">
      <c r="A305" s="5" t="s">
        <v>1403</v>
      </c>
    </row>
    <row r="306" spans="1:1" x14ac:dyDescent="0.3">
      <c r="A306" s="5" t="s">
        <v>2706</v>
      </c>
    </row>
    <row r="307" spans="1:1" x14ac:dyDescent="0.3">
      <c r="A307" s="5" t="s">
        <v>5587</v>
      </c>
    </row>
    <row r="308" spans="1:1" x14ac:dyDescent="0.3">
      <c r="A308" s="5" t="s">
        <v>555</v>
      </c>
    </row>
    <row r="309" spans="1:1" x14ac:dyDescent="0.3">
      <c r="A309" s="5" t="s">
        <v>5892</v>
      </c>
    </row>
    <row r="310" spans="1:1" x14ac:dyDescent="0.3">
      <c r="A310" s="5" t="s">
        <v>1061</v>
      </c>
    </row>
    <row r="311" spans="1:1" x14ac:dyDescent="0.3">
      <c r="A311" s="5" t="s">
        <v>4076</v>
      </c>
    </row>
    <row r="312" spans="1:1" x14ac:dyDescent="0.3">
      <c r="A312" s="5" t="s">
        <v>2165</v>
      </c>
    </row>
    <row r="313" spans="1:1" x14ac:dyDescent="0.3">
      <c r="A313" s="5" t="s">
        <v>5841</v>
      </c>
    </row>
    <row r="314" spans="1:1" x14ac:dyDescent="0.3">
      <c r="A314" s="5" t="s">
        <v>5275</v>
      </c>
    </row>
    <row r="315" spans="1:1" x14ac:dyDescent="0.3">
      <c r="A315" s="5" t="s">
        <v>3460</v>
      </c>
    </row>
    <row r="316" spans="1:1" x14ac:dyDescent="0.3">
      <c r="A316" s="5" t="s">
        <v>1868</v>
      </c>
    </row>
    <row r="317" spans="1:1" x14ac:dyDescent="0.3">
      <c r="A317" s="5" t="s">
        <v>4407</v>
      </c>
    </row>
    <row r="318" spans="1:1" x14ac:dyDescent="0.3">
      <c r="A318" s="5" t="s">
        <v>3720</v>
      </c>
    </row>
    <row r="319" spans="1:1" x14ac:dyDescent="0.3">
      <c r="A319" s="5" t="s">
        <v>2646</v>
      </c>
    </row>
    <row r="320" spans="1:1" x14ac:dyDescent="0.3">
      <c r="A320" s="5" t="s">
        <v>987</v>
      </c>
    </row>
    <row r="321" spans="1:1" x14ac:dyDescent="0.3">
      <c r="A321" s="5" t="s">
        <v>2377</v>
      </c>
    </row>
    <row r="322" spans="1:1" x14ac:dyDescent="0.3">
      <c r="A322" s="5" t="s">
        <v>1263</v>
      </c>
    </row>
    <row r="323" spans="1:1" x14ac:dyDescent="0.3">
      <c r="A323" s="5" t="s">
        <v>1761</v>
      </c>
    </row>
    <row r="324" spans="1:1" x14ac:dyDescent="0.3">
      <c r="A324" s="5" t="s">
        <v>1014</v>
      </c>
    </row>
    <row r="325" spans="1:1" x14ac:dyDescent="0.3">
      <c r="A325" s="5" t="s">
        <v>3697</v>
      </c>
    </row>
    <row r="326" spans="1:1" x14ac:dyDescent="0.3">
      <c r="A326" s="5" t="s">
        <v>1472</v>
      </c>
    </row>
    <row r="327" spans="1:1" x14ac:dyDescent="0.3">
      <c r="A327" s="5" t="s">
        <v>3891</v>
      </c>
    </row>
    <row r="328" spans="1:1" x14ac:dyDescent="0.3">
      <c r="A328" s="5" t="s">
        <v>3330</v>
      </c>
    </row>
    <row r="329" spans="1:1" x14ac:dyDescent="0.3">
      <c r="A329" s="5" t="s">
        <v>1690</v>
      </c>
    </row>
    <row r="330" spans="1:1" x14ac:dyDescent="0.3">
      <c r="A330" s="5" t="s">
        <v>1073</v>
      </c>
    </row>
    <row r="331" spans="1:1" x14ac:dyDescent="0.3">
      <c r="A331" s="5" t="s">
        <v>1489</v>
      </c>
    </row>
    <row r="332" spans="1:1" x14ac:dyDescent="0.3">
      <c r="A332" s="5" t="s">
        <v>1586</v>
      </c>
    </row>
    <row r="333" spans="1:1" x14ac:dyDescent="0.3">
      <c r="A333" s="5" t="s">
        <v>2064</v>
      </c>
    </row>
    <row r="334" spans="1:1" x14ac:dyDescent="0.3">
      <c r="A334" s="5" t="s">
        <v>2404</v>
      </c>
    </row>
    <row r="335" spans="1:1" x14ac:dyDescent="0.3">
      <c r="A335" s="5" t="s">
        <v>2506</v>
      </c>
    </row>
    <row r="336" spans="1:1" x14ac:dyDescent="0.3">
      <c r="A336" s="5" t="s">
        <v>5131</v>
      </c>
    </row>
    <row r="337" spans="1:1" x14ac:dyDescent="0.3">
      <c r="A337" s="5" t="s">
        <v>2223</v>
      </c>
    </row>
    <row r="338" spans="1:1" x14ac:dyDescent="0.3">
      <c r="A338" s="5" t="s">
        <v>3455</v>
      </c>
    </row>
    <row r="339" spans="1:1" x14ac:dyDescent="0.3">
      <c r="A339" s="5" t="s">
        <v>1510</v>
      </c>
    </row>
    <row r="340" spans="1:1" x14ac:dyDescent="0.3">
      <c r="A340" s="5" t="s">
        <v>6124</v>
      </c>
    </row>
    <row r="341" spans="1:1" x14ac:dyDescent="0.3">
      <c r="A341" s="5" t="s">
        <v>2472</v>
      </c>
    </row>
    <row r="342" spans="1:1" x14ac:dyDescent="0.3">
      <c r="A342" s="5" t="s">
        <v>1477</v>
      </c>
    </row>
    <row r="343" spans="1:1" x14ac:dyDescent="0.3">
      <c r="A343" s="5" t="s">
        <v>5125</v>
      </c>
    </row>
    <row r="344" spans="1:1" x14ac:dyDescent="0.3">
      <c r="A344" s="5" t="s">
        <v>2234</v>
      </c>
    </row>
    <row r="345" spans="1:1" x14ac:dyDescent="0.3">
      <c r="A345" s="5" t="s">
        <v>1218</v>
      </c>
    </row>
    <row r="346" spans="1:1" x14ac:dyDescent="0.3">
      <c r="A346" s="5" t="s">
        <v>5727</v>
      </c>
    </row>
    <row r="347" spans="1:1" x14ac:dyDescent="0.3">
      <c r="A347" s="5" t="s">
        <v>5897</v>
      </c>
    </row>
    <row r="348" spans="1:1" x14ac:dyDescent="0.3">
      <c r="A348" s="5" t="s">
        <v>1247</v>
      </c>
    </row>
    <row r="349" spans="1:1" x14ac:dyDescent="0.3">
      <c r="A349" s="5" t="s">
        <v>1165</v>
      </c>
    </row>
    <row r="350" spans="1:1" x14ac:dyDescent="0.3">
      <c r="A350" s="5" t="s">
        <v>689</v>
      </c>
    </row>
    <row r="351" spans="1:1" x14ac:dyDescent="0.3">
      <c r="A351" s="5" t="s">
        <v>2862</v>
      </c>
    </row>
    <row r="352" spans="1:1" x14ac:dyDescent="0.3">
      <c r="A352" s="5" t="s">
        <v>6049</v>
      </c>
    </row>
    <row r="353" spans="1:1" x14ac:dyDescent="0.3">
      <c r="A353" s="5" t="s">
        <v>5830</v>
      </c>
    </row>
    <row r="354" spans="1:1" x14ac:dyDescent="0.3">
      <c r="A354" s="5" t="s">
        <v>2634</v>
      </c>
    </row>
    <row r="355" spans="1:1" x14ac:dyDescent="0.3">
      <c r="A355" s="5" t="s">
        <v>3189</v>
      </c>
    </row>
    <row r="356" spans="1:1" x14ac:dyDescent="0.3">
      <c r="A356" s="5" t="s">
        <v>4037</v>
      </c>
    </row>
    <row r="357" spans="1:1" x14ac:dyDescent="0.3">
      <c r="A357" s="5" t="s">
        <v>851</v>
      </c>
    </row>
    <row r="358" spans="1:1" x14ac:dyDescent="0.3">
      <c r="A358" s="5" t="s">
        <v>2794</v>
      </c>
    </row>
    <row r="359" spans="1:1" x14ac:dyDescent="0.3">
      <c r="A359" s="5" t="s">
        <v>3285</v>
      </c>
    </row>
    <row r="360" spans="1:1" x14ac:dyDescent="0.3">
      <c r="A360" s="5" t="s">
        <v>2534</v>
      </c>
    </row>
    <row r="361" spans="1:1" x14ac:dyDescent="0.3">
      <c r="A361" s="5" t="s">
        <v>1443</v>
      </c>
    </row>
    <row r="362" spans="1:1" x14ac:dyDescent="0.3">
      <c r="A362" s="5" t="s">
        <v>4719</v>
      </c>
    </row>
    <row r="363" spans="1:1" x14ac:dyDescent="0.3">
      <c r="A363" s="5" t="s">
        <v>4270</v>
      </c>
    </row>
    <row r="364" spans="1:1" x14ac:dyDescent="0.3">
      <c r="A364" s="5" t="s">
        <v>4766</v>
      </c>
    </row>
    <row r="365" spans="1:1" x14ac:dyDescent="0.3">
      <c r="A365" s="5" t="s">
        <v>549</v>
      </c>
    </row>
    <row r="366" spans="1:1" x14ac:dyDescent="0.3">
      <c r="A366" s="5" t="s">
        <v>1369</v>
      </c>
    </row>
    <row r="367" spans="1:1" x14ac:dyDescent="0.3">
      <c r="A367" s="5" t="s">
        <v>5409</v>
      </c>
    </row>
    <row r="368" spans="1:1" x14ac:dyDescent="0.3">
      <c r="A368" s="5" t="s">
        <v>2353</v>
      </c>
    </row>
    <row r="369" spans="1:1" x14ac:dyDescent="0.3">
      <c r="A369" s="5" t="s">
        <v>2729</v>
      </c>
    </row>
    <row r="370" spans="1:1" x14ac:dyDescent="0.3">
      <c r="A370" s="5" t="s">
        <v>5923</v>
      </c>
    </row>
    <row r="371" spans="1:1" x14ac:dyDescent="0.3">
      <c r="A371" s="5" t="s">
        <v>2087</v>
      </c>
    </row>
    <row r="372" spans="1:1" x14ac:dyDescent="0.3">
      <c r="A372" s="5" t="s">
        <v>2332</v>
      </c>
    </row>
    <row r="373" spans="1:1" x14ac:dyDescent="0.3">
      <c r="A373" s="5" t="s">
        <v>4760</v>
      </c>
    </row>
    <row r="374" spans="1:1" x14ac:dyDescent="0.3">
      <c r="A374" s="5" t="s">
        <v>4391</v>
      </c>
    </row>
    <row r="375" spans="1:1" x14ac:dyDescent="0.3">
      <c r="A375" s="5" t="s">
        <v>3238</v>
      </c>
    </row>
    <row r="376" spans="1:1" x14ac:dyDescent="0.3">
      <c r="A376" s="5" t="s">
        <v>5218</v>
      </c>
    </row>
    <row r="377" spans="1:1" x14ac:dyDescent="0.3">
      <c r="A377" s="5" t="s">
        <v>1667</v>
      </c>
    </row>
    <row r="378" spans="1:1" x14ac:dyDescent="0.3">
      <c r="A378" s="5" t="s">
        <v>2970</v>
      </c>
    </row>
    <row r="379" spans="1:1" x14ac:dyDescent="0.3">
      <c r="A379" s="5" t="s">
        <v>2297</v>
      </c>
    </row>
    <row r="380" spans="1:1" x14ac:dyDescent="0.3">
      <c r="A380" s="5" t="s">
        <v>2815</v>
      </c>
    </row>
    <row r="381" spans="1:1" x14ac:dyDescent="0.3">
      <c r="A381" s="5" t="s">
        <v>1835</v>
      </c>
    </row>
    <row r="382" spans="1:1" x14ac:dyDescent="0.3">
      <c r="A382" s="5" t="s">
        <v>4310</v>
      </c>
    </row>
    <row r="383" spans="1:1" x14ac:dyDescent="0.3">
      <c r="A383" s="5" t="s">
        <v>2293</v>
      </c>
    </row>
    <row r="384" spans="1:1" x14ac:dyDescent="0.3">
      <c r="A384" s="5" t="s">
        <v>3846</v>
      </c>
    </row>
    <row r="385" spans="1:1" x14ac:dyDescent="0.3">
      <c r="A385" s="5" t="s">
        <v>2303</v>
      </c>
    </row>
    <row r="386" spans="1:1" x14ac:dyDescent="0.3">
      <c r="A386" s="5" t="s">
        <v>2759</v>
      </c>
    </row>
    <row r="387" spans="1:1" x14ac:dyDescent="0.3">
      <c r="A387" s="5" t="s">
        <v>4282</v>
      </c>
    </row>
    <row r="388" spans="1:1" x14ac:dyDescent="0.3">
      <c r="A388" s="5" t="s">
        <v>678</v>
      </c>
    </row>
    <row r="389" spans="1:1" x14ac:dyDescent="0.3">
      <c r="A389" s="5" t="s">
        <v>3183</v>
      </c>
    </row>
    <row r="390" spans="1:1" x14ac:dyDescent="0.3">
      <c r="A390" s="5" t="s">
        <v>4064</v>
      </c>
    </row>
    <row r="391" spans="1:1" x14ac:dyDescent="0.3">
      <c r="A391" s="5" t="s">
        <v>4576</v>
      </c>
    </row>
    <row r="392" spans="1:1" x14ac:dyDescent="0.3">
      <c r="A392" s="5" t="s">
        <v>880</v>
      </c>
    </row>
    <row r="393" spans="1:1" x14ac:dyDescent="0.3">
      <c r="A393" s="5" t="s">
        <v>1142</v>
      </c>
    </row>
    <row r="394" spans="1:1" x14ac:dyDescent="0.3">
      <c r="A394" s="5" t="s">
        <v>5805</v>
      </c>
    </row>
    <row r="395" spans="1:1" x14ac:dyDescent="0.3">
      <c r="A395" s="5" t="s">
        <v>1880</v>
      </c>
    </row>
    <row r="396" spans="1:1" x14ac:dyDescent="0.3">
      <c r="A396" s="5" t="s">
        <v>1330</v>
      </c>
    </row>
    <row r="397" spans="1:1" x14ac:dyDescent="0.3">
      <c r="A397" s="5" t="s">
        <v>1409</v>
      </c>
    </row>
    <row r="398" spans="1:1" x14ac:dyDescent="0.3">
      <c r="A398" s="5" t="s">
        <v>1324</v>
      </c>
    </row>
    <row r="399" spans="1:1" x14ac:dyDescent="0.3">
      <c r="A399" s="5" t="s">
        <v>4171</v>
      </c>
    </row>
    <row r="400" spans="1:1" x14ac:dyDescent="0.3">
      <c r="A400" s="5" t="s">
        <v>4530</v>
      </c>
    </row>
    <row r="401" spans="1:1" x14ac:dyDescent="0.3">
      <c r="A401" s="5" t="s">
        <v>2805</v>
      </c>
    </row>
    <row r="402" spans="1:1" x14ac:dyDescent="0.3">
      <c r="A402" s="5" t="s">
        <v>3325</v>
      </c>
    </row>
    <row r="403" spans="1:1" x14ac:dyDescent="0.3">
      <c r="A403" s="5" t="s">
        <v>4633</v>
      </c>
    </row>
    <row r="404" spans="1:1" x14ac:dyDescent="0.3">
      <c r="A404" s="5" t="s">
        <v>5851</v>
      </c>
    </row>
    <row r="405" spans="1:1" x14ac:dyDescent="0.3">
      <c r="A405" s="5" t="s">
        <v>1715</v>
      </c>
    </row>
    <row r="406" spans="1:1" x14ac:dyDescent="0.3">
      <c r="A406" s="5" t="s">
        <v>5711</v>
      </c>
    </row>
    <row r="407" spans="1:1" x14ac:dyDescent="0.3">
      <c r="A407" s="5" t="s">
        <v>5010</v>
      </c>
    </row>
    <row r="408" spans="1:1" x14ac:dyDescent="0.3">
      <c r="A408" s="5" t="s">
        <v>2599</v>
      </c>
    </row>
    <row r="409" spans="1:1" x14ac:dyDescent="0.3">
      <c r="A409" s="5" t="s">
        <v>4923</v>
      </c>
    </row>
    <row r="410" spans="1:1" x14ac:dyDescent="0.3">
      <c r="A410" s="5" t="s">
        <v>2735</v>
      </c>
    </row>
    <row r="411" spans="1:1" x14ac:dyDescent="0.3">
      <c r="A411" s="5" t="s">
        <v>4553</v>
      </c>
    </row>
    <row r="412" spans="1:1" x14ac:dyDescent="0.3">
      <c r="A412" s="5" t="s">
        <v>3172</v>
      </c>
    </row>
    <row r="413" spans="1:1" x14ac:dyDescent="0.3">
      <c r="A413" s="5" t="s">
        <v>3613</v>
      </c>
    </row>
    <row r="414" spans="1:1" x14ac:dyDescent="0.3">
      <c r="A414" s="5" t="s">
        <v>5364</v>
      </c>
    </row>
    <row r="415" spans="1:1" x14ac:dyDescent="0.3">
      <c r="A415" s="5" t="s">
        <v>2831</v>
      </c>
    </row>
    <row r="416" spans="1:1" x14ac:dyDescent="0.3">
      <c r="A416" s="5" t="s">
        <v>2718</v>
      </c>
    </row>
    <row r="417" spans="1:1" x14ac:dyDescent="0.3">
      <c r="A417" s="5" t="s">
        <v>4981</v>
      </c>
    </row>
    <row r="418" spans="1:1" x14ac:dyDescent="0.3">
      <c r="A418" s="5" t="s">
        <v>1363</v>
      </c>
    </row>
    <row r="419" spans="1:1" x14ac:dyDescent="0.3">
      <c r="A419" s="5" t="s">
        <v>5004</v>
      </c>
    </row>
    <row r="420" spans="1:1" x14ac:dyDescent="0.3">
      <c r="A420" s="5" t="s">
        <v>3952</v>
      </c>
    </row>
    <row r="421" spans="1:1" x14ac:dyDescent="0.3">
      <c r="A421" s="5" t="s">
        <v>2058</v>
      </c>
    </row>
    <row r="422" spans="1:1" x14ac:dyDescent="0.3">
      <c r="A422" s="5" t="s">
        <v>5628</v>
      </c>
    </row>
    <row r="423" spans="1:1" x14ac:dyDescent="0.3">
      <c r="A423" s="5" t="s">
        <v>537</v>
      </c>
    </row>
    <row r="424" spans="1:1" x14ac:dyDescent="0.3">
      <c r="A424" s="5" t="s">
        <v>5857</v>
      </c>
    </row>
    <row r="425" spans="1:1" x14ac:dyDescent="0.3">
      <c r="A425" s="5" t="s">
        <v>5695</v>
      </c>
    </row>
    <row r="426" spans="1:1" x14ac:dyDescent="0.3">
      <c r="A426" s="5" t="s">
        <v>4019</v>
      </c>
    </row>
    <row r="427" spans="1:1" x14ac:dyDescent="0.3">
      <c r="A427" s="5" t="s">
        <v>5593</v>
      </c>
    </row>
    <row r="428" spans="1:1" x14ac:dyDescent="0.3">
      <c r="A428" s="5" t="s">
        <v>962</v>
      </c>
    </row>
    <row r="429" spans="1:1" x14ac:dyDescent="0.3">
      <c r="A429" s="5" t="s">
        <v>1009</v>
      </c>
    </row>
    <row r="430" spans="1:1" x14ac:dyDescent="0.3">
      <c r="A430" s="5" t="s">
        <v>2800</v>
      </c>
    </row>
    <row r="431" spans="1:1" x14ac:dyDescent="0.3">
      <c r="A431" s="5" t="s">
        <v>3296</v>
      </c>
    </row>
    <row r="432" spans="1:1" x14ac:dyDescent="0.3">
      <c r="A432" s="5" t="s">
        <v>5674</v>
      </c>
    </row>
    <row r="433" spans="1:1" x14ac:dyDescent="0.3">
      <c r="A433" s="5" t="s">
        <v>786</v>
      </c>
    </row>
    <row r="434" spans="1:1" x14ac:dyDescent="0.3">
      <c r="A434" s="5" t="s">
        <v>2810</v>
      </c>
    </row>
    <row r="435" spans="1:1" x14ac:dyDescent="0.3">
      <c r="A435" s="5" t="s">
        <v>4928</v>
      </c>
    </row>
    <row r="436" spans="1:1" x14ac:dyDescent="0.3">
      <c r="A436" s="5" t="s">
        <v>3656</v>
      </c>
    </row>
    <row r="437" spans="1:1" x14ac:dyDescent="0.3">
      <c r="A437" s="5" t="s">
        <v>874</v>
      </c>
    </row>
    <row r="438" spans="1:1" x14ac:dyDescent="0.3">
      <c r="A438" s="5" t="s">
        <v>4732</v>
      </c>
    </row>
    <row r="439" spans="1:1" x14ac:dyDescent="0.3">
      <c r="A439" s="5" t="s">
        <v>4293</v>
      </c>
    </row>
    <row r="440" spans="1:1" x14ac:dyDescent="0.3">
      <c r="A440" s="5" t="s">
        <v>3363</v>
      </c>
    </row>
    <row r="441" spans="1:1" x14ac:dyDescent="0.3">
      <c r="A441" s="5" t="s">
        <v>3567</v>
      </c>
    </row>
    <row r="442" spans="1:1" x14ac:dyDescent="0.3">
      <c r="A442" s="5" t="s">
        <v>5184</v>
      </c>
    </row>
    <row r="443" spans="1:1" x14ac:dyDescent="0.3">
      <c r="A443" s="5" t="s">
        <v>4246</v>
      </c>
    </row>
    <row r="444" spans="1:1" x14ac:dyDescent="0.3">
      <c r="A444" s="5" t="s">
        <v>5497</v>
      </c>
    </row>
    <row r="445" spans="1:1" x14ac:dyDescent="0.3">
      <c r="A445" s="5" t="s">
        <v>3166</v>
      </c>
    </row>
    <row r="446" spans="1:1" x14ac:dyDescent="0.3">
      <c r="A446" s="5" t="s">
        <v>5811</v>
      </c>
    </row>
    <row r="447" spans="1:1" x14ac:dyDescent="0.3">
      <c r="A447" s="5" t="s">
        <v>3726</v>
      </c>
    </row>
    <row r="448" spans="1:1" x14ac:dyDescent="0.3">
      <c r="A448" s="5" t="s">
        <v>4299</v>
      </c>
    </row>
    <row r="449" spans="1:1" x14ac:dyDescent="0.3">
      <c r="A449" s="5" t="s">
        <v>6083</v>
      </c>
    </row>
    <row r="450" spans="1:1" x14ac:dyDescent="0.3">
      <c r="A450" s="5" t="s">
        <v>4571</v>
      </c>
    </row>
    <row r="451" spans="1:1" x14ac:dyDescent="0.3">
      <c r="A451" s="5" t="s">
        <v>1352</v>
      </c>
    </row>
    <row r="452" spans="1:1" x14ac:dyDescent="0.3">
      <c r="A452" s="5" t="s">
        <v>1200</v>
      </c>
    </row>
    <row r="453" spans="1:1" x14ac:dyDescent="0.3">
      <c r="A453" s="5" t="s">
        <v>4209</v>
      </c>
    </row>
    <row r="454" spans="1:1" x14ac:dyDescent="0.3">
      <c r="A454" s="5" t="s">
        <v>3529</v>
      </c>
    </row>
    <row r="455" spans="1:1" x14ac:dyDescent="0.3">
      <c r="A455" s="5" t="s">
        <v>5178</v>
      </c>
    </row>
    <row r="456" spans="1:1" x14ac:dyDescent="0.3">
      <c r="A456" s="5" t="s">
        <v>2343</v>
      </c>
    </row>
    <row r="457" spans="1:1" x14ac:dyDescent="0.3">
      <c r="A457" s="5" t="s">
        <v>790</v>
      </c>
    </row>
    <row r="458" spans="1:1" x14ac:dyDescent="0.3">
      <c r="A458" s="5" t="s">
        <v>4707</v>
      </c>
    </row>
    <row r="459" spans="1:1" x14ac:dyDescent="0.3">
      <c r="A459" s="5" t="s">
        <v>713</v>
      </c>
    </row>
    <row r="460" spans="1:1" x14ac:dyDescent="0.3">
      <c r="A460" s="5" t="s">
        <v>5166</v>
      </c>
    </row>
    <row r="461" spans="1:1" x14ac:dyDescent="0.3">
      <c r="A461" s="5" t="s">
        <v>3561</v>
      </c>
    </row>
    <row r="462" spans="1:1" x14ac:dyDescent="0.3">
      <c r="A462" s="5" t="s">
        <v>1703</v>
      </c>
    </row>
    <row r="463" spans="1:1" x14ac:dyDescent="0.3">
      <c r="A463" s="5" t="s">
        <v>1034</v>
      </c>
    </row>
    <row r="464" spans="1:1" x14ac:dyDescent="0.3">
      <c r="A464" s="5" t="s">
        <v>1617</v>
      </c>
    </row>
    <row r="465" spans="1:1" x14ac:dyDescent="0.3">
      <c r="A465" s="5" t="s">
        <v>5868</v>
      </c>
    </row>
    <row r="466" spans="1:1" x14ac:dyDescent="0.3">
      <c r="A466" s="5" t="s">
        <v>1136</v>
      </c>
    </row>
    <row r="467" spans="1:1" x14ac:dyDescent="0.3">
      <c r="A467" s="5" t="s">
        <v>2741</v>
      </c>
    </row>
    <row r="468" spans="1:1" x14ac:dyDescent="0.3">
      <c r="A468" s="5" t="s">
        <v>774</v>
      </c>
    </row>
    <row r="469" spans="1:1" x14ac:dyDescent="0.3">
      <c r="A469" s="5" t="s">
        <v>3980</v>
      </c>
    </row>
    <row r="470" spans="1:1" x14ac:dyDescent="0.3">
      <c r="A470" s="5" t="s">
        <v>622</v>
      </c>
    </row>
    <row r="471" spans="1:1" x14ac:dyDescent="0.3">
      <c r="A471" s="5" t="s">
        <v>4241</v>
      </c>
    </row>
    <row r="472" spans="1:1" x14ac:dyDescent="0.3">
      <c r="A472" s="5" t="s">
        <v>1954</v>
      </c>
    </row>
    <row r="473" spans="1:1" x14ac:dyDescent="0.3">
      <c r="A473" s="5" t="s">
        <v>3471</v>
      </c>
    </row>
    <row r="474" spans="1:1" x14ac:dyDescent="0.3">
      <c r="A474" s="5" t="s">
        <v>1528</v>
      </c>
    </row>
    <row r="475" spans="1:1" x14ac:dyDescent="0.3">
      <c r="A475" s="5" t="s">
        <v>5195</v>
      </c>
    </row>
    <row r="476" spans="1:1" x14ac:dyDescent="0.3">
      <c r="A476" s="5" t="s">
        <v>1097</v>
      </c>
    </row>
    <row r="477" spans="1:1" x14ac:dyDescent="0.3">
      <c r="A477" s="5" t="s">
        <v>2139</v>
      </c>
    </row>
    <row r="478" spans="1:1" x14ac:dyDescent="0.3">
      <c r="A478" s="5" t="s">
        <v>5668</v>
      </c>
    </row>
    <row r="479" spans="1:1" x14ac:dyDescent="0.3">
      <c r="A479" s="5" t="s">
        <v>768</v>
      </c>
    </row>
    <row r="480" spans="1:1" x14ac:dyDescent="0.3">
      <c r="A480" s="5" t="s">
        <v>2696</v>
      </c>
    </row>
    <row r="481" spans="1:1" x14ac:dyDescent="0.3">
      <c r="A481" s="5" t="s">
        <v>5458</v>
      </c>
    </row>
    <row r="482" spans="1:1" x14ac:dyDescent="0.3">
      <c r="A482" s="5" t="s">
        <v>1335</v>
      </c>
    </row>
    <row r="483" spans="1:1" x14ac:dyDescent="0.3">
      <c r="A483" s="5" t="s">
        <v>3685</v>
      </c>
    </row>
    <row r="484" spans="1:1" x14ac:dyDescent="0.3">
      <c r="A484" s="5" t="s">
        <v>4627</v>
      </c>
    </row>
    <row r="485" spans="1:1" x14ac:dyDescent="0.3">
      <c r="A485" s="5" t="s">
        <v>5836</v>
      </c>
    </row>
    <row r="486" spans="1:1" x14ac:dyDescent="0.3">
      <c r="A486" s="5" t="s">
        <v>503</v>
      </c>
    </row>
    <row r="487" spans="1:1" x14ac:dyDescent="0.3">
      <c r="A487" s="5" t="s">
        <v>5037</v>
      </c>
    </row>
    <row r="488" spans="1:1" x14ac:dyDescent="0.3">
      <c r="A488" s="5" t="s">
        <v>3437</v>
      </c>
    </row>
    <row r="489" spans="1:1" x14ac:dyDescent="0.3">
      <c r="A489" s="5" t="s">
        <v>4883</v>
      </c>
    </row>
    <row r="490" spans="1:1" x14ac:dyDescent="0.3">
      <c r="A490" s="5" t="s">
        <v>4264</v>
      </c>
    </row>
    <row r="491" spans="1:1" x14ac:dyDescent="0.3">
      <c r="A491" s="5" t="s">
        <v>5242</v>
      </c>
    </row>
    <row r="492" spans="1:1" x14ac:dyDescent="0.3">
      <c r="A492" s="5" t="s">
        <v>2217</v>
      </c>
    </row>
    <row r="493" spans="1:1" x14ac:dyDescent="0.3">
      <c r="A493" s="5" t="s">
        <v>2623</v>
      </c>
    </row>
    <row r="494" spans="1:1" x14ac:dyDescent="0.3">
      <c r="A494" s="5" t="s">
        <v>5435</v>
      </c>
    </row>
    <row r="495" spans="1:1" x14ac:dyDescent="0.3">
      <c r="A495" s="5" t="s">
        <v>5744</v>
      </c>
    </row>
    <row r="496" spans="1:1" x14ac:dyDescent="0.3">
      <c r="A496" s="5" t="s">
        <v>4649</v>
      </c>
    </row>
    <row r="497" spans="1:1" x14ac:dyDescent="0.3">
      <c r="A497" s="5" t="s">
        <v>2021</v>
      </c>
    </row>
    <row r="498" spans="1:1" x14ac:dyDescent="0.3">
      <c r="A498" s="5" t="s">
        <v>6027</v>
      </c>
    </row>
    <row r="499" spans="1:1" x14ac:dyDescent="0.3">
      <c r="A499" s="5" t="s">
        <v>1971</v>
      </c>
    </row>
    <row r="500" spans="1:1" x14ac:dyDescent="0.3">
      <c r="A500" s="5" t="s">
        <v>4998</v>
      </c>
    </row>
    <row r="501" spans="1:1" x14ac:dyDescent="0.3">
      <c r="A501" s="5" t="s">
        <v>2393</v>
      </c>
    </row>
    <row r="502" spans="1:1" x14ac:dyDescent="0.3">
      <c r="A502" s="5" t="s">
        <v>973</v>
      </c>
    </row>
    <row r="503" spans="1:1" x14ac:dyDescent="0.3">
      <c r="A503" s="5" t="s">
        <v>5290</v>
      </c>
    </row>
    <row r="504" spans="1:1" x14ac:dyDescent="0.3">
      <c r="A504" s="5" t="s">
        <v>1607</v>
      </c>
    </row>
    <row r="505" spans="1:1" x14ac:dyDescent="0.3">
      <c r="A505" s="5" t="s">
        <v>6113</v>
      </c>
    </row>
    <row r="506" spans="1:1" x14ac:dyDescent="0.3">
      <c r="A506" s="5" t="s">
        <v>909</v>
      </c>
    </row>
    <row r="507" spans="1:1" x14ac:dyDescent="0.3">
      <c r="A507" s="5" t="s">
        <v>3831</v>
      </c>
    </row>
    <row r="508" spans="1:1" x14ac:dyDescent="0.3">
      <c r="A508" s="5" t="s">
        <v>4100</v>
      </c>
    </row>
    <row r="509" spans="1:1" x14ac:dyDescent="0.3">
      <c r="A509" s="5" t="s">
        <v>4361</v>
      </c>
    </row>
    <row r="510" spans="1:1" x14ac:dyDescent="0.3">
      <c r="A510" s="5" t="s">
        <v>4969</v>
      </c>
    </row>
    <row r="511" spans="1:1" x14ac:dyDescent="0.3">
      <c r="A511" s="5" t="s">
        <v>4252</v>
      </c>
    </row>
    <row r="512" spans="1:1" x14ac:dyDescent="0.3">
      <c r="A512" s="5" t="s">
        <v>717</v>
      </c>
    </row>
    <row r="513" spans="1:1" x14ac:dyDescent="0.3">
      <c r="A513" s="5" t="s">
        <v>3825</v>
      </c>
    </row>
    <row r="514" spans="1:1" x14ac:dyDescent="0.3">
      <c r="A514" s="5" t="s">
        <v>5880</v>
      </c>
    </row>
    <row r="515" spans="1:1" x14ac:dyDescent="0.3">
      <c r="A515" s="5" t="s">
        <v>5874</v>
      </c>
    </row>
    <row r="516" spans="1:1" x14ac:dyDescent="0.3">
      <c r="A516" s="5" t="s">
        <v>4435</v>
      </c>
    </row>
    <row r="517" spans="1:1" x14ac:dyDescent="0.3">
      <c r="A517" s="5" t="s">
        <v>5335</v>
      </c>
    </row>
    <row r="518" spans="1:1" x14ac:dyDescent="0.3">
      <c r="A518" s="5" t="s">
        <v>1357</v>
      </c>
    </row>
    <row r="519" spans="1:1" x14ac:dyDescent="0.3">
      <c r="A519" s="5" t="s">
        <v>2489</v>
      </c>
    </row>
    <row r="520" spans="1:1" x14ac:dyDescent="0.3">
      <c r="A520" s="5" t="s">
        <v>5946</v>
      </c>
    </row>
    <row r="521" spans="1:1" x14ac:dyDescent="0.3">
      <c r="A521" s="5" t="s">
        <v>4425</v>
      </c>
    </row>
    <row r="522" spans="1:1" x14ac:dyDescent="0.3">
      <c r="A522" s="5" t="s">
        <v>5863</v>
      </c>
    </row>
    <row r="523" spans="1:1" x14ac:dyDescent="0.3">
      <c r="A523" s="5" t="s">
        <v>3143</v>
      </c>
    </row>
    <row r="524" spans="1:1" x14ac:dyDescent="0.3">
      <c r="A524" s="5" t="s">
        <v>4701</v>
      </c>
    </row>
    <row r="525" spans="1:1" x14ac:dyDescent="0.3">
      <c r="A525" s="5" t="s">
        <v>3902</v>
      </c>
    </row>
    <row r="526" spans="1:1" x14ac:dyDescent="0.3">
      <c r="A526" s="5" t="s">
        <v>4468</v>
      </c>
    </row>
    <row r="527" spans="1:1" x14ac:dyDescent="0.3">
      <c r="A527" s="5" t="s">
        <v>2466</v>
      </c>
    </row>
    <row r="528" spans="1:1" x14ac:dyDescent="0.3">
      <c r="A528" s="5" t="s">
        <v>3992</v>
      </c>
    </row>
    <row r="529" spans="1:1" x14ac:dyDescent="0.3">
      <c r="A529" s="5" t="s">
        <v>2611</v>
      </c>
    </row>
    <row r="530" spans="1:1" x14ac:dyDescent="0.3">
      <c r="A530" s="5" t="s">
        <v>4877</v>
      </c>
    </row>
    <row r="531" spans="1:1" x14ac:dyDescent="0.3">
      <c r="A531" s="5" t="s">
        <v>1291</v>
      </c>
    </row>
    <row r="532" spans="1:1" x14ac:dyDescent="0.3">
      <c r="A532" s="5" t="s">
        <v>3138</v>
      </c>
    </row>
    <row r="533" spans="1:1" x14ac:dyDescent="0.3">
      <c r="A533" s="5" t="s">
        <v>6009</v>
      </c>
    </row>
    <row r="534" spans="1:1" x14ac:dyDescent="0.3">
      <c r="A534" s="5" t="s">
        <v>4945</v>
      </c>
    </row>
    <row r="535" spans="1:1" x14ac:dyDescent="0.3">
      <c r="A535" s="5" t="s">
        <v>2540</v>
      </c>
    </row>
    <row r="536" spans="1:1" x14ac:dyDescent="0.3">
      <c r="A536" s="5" t="s">
        <v>5750</v>
      </c>
    </row>
    <row r="537" spans="1:1" x14ac:dyDescent="0.3">
      <c r="A537" s="5" t="s">
        <v>4672</v>
      </c>
    </row>
    <row r="538" spans="1:1" x14ac:dyDescent="0.3">
      <c r="A538" s="5" t="s">
        <v>5160</v>
      </c>
    </row>
    <row r="539" spans="1:1" x14ac:dyDescent="0.3">
      <c r="A539" s="5" t="s">
        <v>1391</v>
      </c>
    </row>
    <row r="540" spans="1:1" x14ac:dyDescent="0.3">
      <c r="A540" s="5" t="s">
        <v>3420</v>
      </c>
    </row>
    <row r="541" spans="1:1" x14ac:dyDescent="0.3">
      <c r="A541" s="5" t="s">
        <v>2081</v>
      </c>
    </row>
    <row r="542" spans="1:1" x14ac:dyDescent="0.3">
      <c r="A542" s="5" t="s">
        <v>780</v>
      </c>
    </row>
    <row r="543" spans="1:1" x14ac:dyDescent="0.3">
      <c r="A543" s="5" t="s">
        <v>4963</v>
      </c>
    </row>
    <row r="544" spans="1:1" x14ac:dyDescent="0.3">
      <c r="A544" s="5" t="s">
        <v>1494</v>
      </c>
    </row>
    <row r="545" spans="1:1" x14ac:dyDescent="0.3">
      <c r="A545" s="5" t="s">
        <v>5048</v>
      </c>
    </row>
    <row r="546" spans="1:1" x14ac:dyDescent="0.3">
      <c r="A546" s="5" t="s">
        <v>3227</v>
      </c>
    </row>
    <row r="547" spans="1:1" x14ac:dyDescent="0.3">
      <c r="A547" s="5" t="s">
        <v>2171</v>
      </c>
    </row>
    <row r="548" spans="1:1" x14ac:dyDescent="0.3">
      <c r="A548" s="5" t="s">
        <v>605</v>
      </c>
    </row>
    <row r="549" spans="1:1" x14ac:dyDescent="0.3">
      <c r="A549" s="5" t="s">
        <v>3268</v>
      </c>
    </row>
    <row r="550" spans="1:1" x14ac:dyDescent="0.3">
      <c r="A550" s="5" t="s">
        <v>1645</v>
      </c>
    </row>
    <row r="551" spans="1:1" x14ac:dyDescent="0.3">
      <c r="A551" s="5" t="s">
        <v>3645</v>
      </c>
    </row>
    <row r="552" spans="1:1" x14ac:dyDescent="0.3">
      <c r="A552" s="5" t="s">
        <v>2114</v>
      </c>
    </row>
    <row r="553" spans="1:1" x14ac:dyDescent="0.3">
      <c r="A553" s="5" t="s">
        <v>1755</v>
      </c>
    </row>
    <row r="554" spans="1:1" x14ac:dyDescent="0.3">
      <c r="A554" s="5" t="s">
        <v>4379</v>
      </c>
    </row>
    <row r="555" spans="1:1" x14ac:dyDescent="0.3">
      <c r="A555" s="5" t="s">
        <v>5509</v>
      </c>
    </row>
    <row r="556" spans="1:1" x14ac:dyDescent="0.3">
      <c r="A556" s="5" t="s">
        <v>3856</v>
      </c>
    </row>
    <row r="557" spans="1:1" x14ac:dyDescent="0.3">
      <c r="A557" s="5" t="s">
        <v>3544</v>
      </c>
    </row>
    <row r="558" spans="1:1" x14ac:dyDescent="0.3">
      <c r="A558" s="5" t="s">
        <v>6043</v>
      </c>
    </row>
    <row r="559" spans="1:1" x14ac:dyDescent="0.3">
      <c r="A559" s="5" t="s">
        <v>1581</v>
      </c>
    </row>
    <row r="560" spans="1:1" x14ac:dyDescent="0.3">
      <c r="A560" s="5" t="s">
        <v>915</v>
      </c>
    </row>
    <row r="561" spans="1:1" x14ac:dyDescent="0.3">
      <c r="A561" s="5" t="s">
        <v>5527</v>
      </c>
    </row>
    <row r="562" spans="1:1" x14ac:dyDescent="0.3">
      <c r="A562" s="5" t="s">
        <v>2826</v>
      </c>
    </row>
    <row r="563" spans="1:1" x14ac:dyDescent="0.3">
      <c r="A563" s="5" t="s">
        <v>3001</v>
      </c>
    </row>
    <row r="564" spans="1:1" x14ac:dyDescent="0.3">
      <c r="A564" s="5" t="s">
        <v>3244</v>
      </c>
    </row>
    <row r="565" spans="1:1" x14ac:dyDescent="0.3">
      <c r="A565" s="5" t="s">
        <v>5213</v>
      </c>
    </row>
    <row r="566" spans="1:1" x14ac:dyDescent="0.3">
      <c r="A566" s="5" t="s">
        <v>2982</v>
      </c>
    </row>
    <row r="567" spans="1:1" x14ac:dyDescent="0.3">
      <c r="A567" s="5" t="s">
        <v>5052</v>
      </c>
    </row>
    <row r="568" spans="1:1" x14ac:dyDescent="0.3">
      <c r="A568" s="5" t="s">
        <v>6060</v>
      </c>
    </row>
    <row r="569" spans="1:1" x14ac:dyDescent="0.3">
      <c r="A569" s="5" t="s">
        <v>3512</v>
      </c>
    </row>
    <row r="570" spans="1:1" x14ac:dyDescent="0.3">
      <c r="A570" s="5" t="s">
        <v>4833</v>
      </c>
    </row>
    <row r="571" spans="1:1" x14ac:dyDescent="0.3">
      <c r="A571" s="5" t="s">
        <v>3868</v>
      </c>
    </row>
    <row r="572" spans="1:1" x14ac:dyDescent="0.3">
      <c r="A572" s="5" t="s">
        <v>5329</v>
      </c>
    </row>
    <row r="573" spans="1:1" x14ac:dyDescent="0.3">
      <c r="A573" s="5" t="s">
        <v>1785</v>
      </c>
    </row>
    <row r="574" spans="1:1" x14ac:dyDescent="0.3">
      <c r="A574" s="5" t="s">
        <v>3836</v>
      </c>
    </row>
    <row r="575" spans="1:1" x14ac:dyDescent="0.3">
      <c r="A575" s="5" t="s">
        <v>2896</v>
      </c>
    </row>
    <row r="576" spans="1:1" x14ac:dyDescent="0.3">
      <c r="A576" s="5" t="s">
        <v>4905</v>
      </c>
    </row>
    <row r="577" spans="1:1" x14ac:dyDescent="0.3">
      <c r="A577" s="5" t="s">
        <v>2177</v>
      </c>
    </row>
    <row r="578" spans="1:1" x14ac:dyDescent="0.3">
      <c r="A578" s="5" t="s">
        <v>3155</v>
      </c>
    </row>
    <row r="579" spans="1:1" x14ac:dyDescent="0.3">
      <c r="A579" s="5" t="s">
        <v>4344</v>
      </c>
    </row>
    <row r="580" spans="1:1" x14ac:dyDescent="0.3">
      <c r="A580" s="5" t="s">
        <v>3919</v>
      </c>
    </row>
    <row r="581" spans="1:1" x14ac:dyDescent="0.3">
      <c r="A581" s="5" t="s">
        <v>5616</v>
      </c>
    </row>
    <row r="582" spans="1:1" x14ac:dyDescent="0.3">
      <c r="A582" s="5" t="s">
        <v>1546</v>
      </c>
    </row>
    <row r="583" spans="1:1" x14ac:dyDescent="0.3">
      <c r="A583" s="5" t="s">
        <v>4288</v>
      </c>
    </row>
    <row r="584" spans="1:1" x14ac:dyDescent="0.3">
      <c r="A584" s="5" t="s">
        <v>2565</v>
      </c>
    </row>
    <row r="585" spans="1:1" x14ac:dyDescent="0.3">
      <c r="A585" s="5" t="s">
        <v>1919</v>
      </c>
    </row>
    <row r="586" spans="1:1" x14ac:dyDescent="0.3">
      <c r="A586" s="5" t="s">
        <v>3477</v>
      </c>
    </row>
    <row r="587" spans="1:1" x14ac:dyDescent="0.3">
      <c r="A587" s="5" t="s">
        <v>2930</v>
      </c>
    </row>
    <row r="588" spans="1:1" x14ac:dyDescent="0.3">
      <c r="A588" s="5" t="s">
        <v>5098</v>
      </c>
    </row>
    <row r="589" spans="1:1" x14ac:dyDescent="0.3">
      <c r="A589" s="5" t="s">
        <v>5201</v>
      </c>
    </row>
    <row r="590" spans="1:1" x14ac:dyDescent="0.3">
      <c r="A590" s="5" t="s">
        <v>1738</v>
      </c>
    </row>
    <row r="591" spans="1:1" x14ac:dyDescent="0.3">
      <c r="A591" s="5" t="s">
        <v>2668</v>
      </c>
    </row>
    <row r="592" spans="1:1" x14ac:dyDescent="0.3">
      <c r="A592" s="5" t="s">
        <v>2777</v>
      </c>
    </row>
    <row r="593" spans="1:1" x14ac:dyDescent="0.3">
      <c r="A593" s="5" t="s">
        <v>1313</v>
      </c>
    </row>
    <row r="594" spans="1:1" x14ac:dyDescent="0.3">
      <c r="A594" s="5" t="s">
        <v>1397</v>
      </c>
    </row>
    <row r="595" spans="1:1" x14ac:dyDescent="0.3">
      <c r="A595" s="5" t="s">
        <v>3640</v>
      </c>
    </row>
    <row r="596" spans="1:1" x14ac:dyDescent="0.3">
      <c r="A596" s="5" t="s">
        <v>4622</v>
      </c>
    </row>
    <row r="597" spans="1:1" x14ac:dyDescent="0.3">
      <c r="A597" s="5" t="s">
        <v>2448</v>
      </c>
    </row>
    <row r="598" spans="1:1" x14ac:dyDescent="0.3">
      <c r="A598" s="5" t="s">
        <v>1874</v>
      </c>
    </row>
    <row r="599" spans="1:1" x14ac:dyDescent="0.3">
      <c r="A599" s="5" t="s">
        <v>1085</v>
      </c>
    </row>
    <row r="600" spans="1:1" x14ac:dyDescent="0.3">
      <c r="A600" s="5" t="s">
        <v>5485</v>
      </c>
    </row>
    <row r="601" spans="1:1" x14ac:dyDescent="0.3">
      <c r="A601" s="5" t="s">
        <v>4070</v>
      </c>
    </row>
    <row r="602" spans="1:1" x14ac:dyDescent="0.3">
      <c r="A602" s="5" t="s">
        <v>4043</v>
      </c>
    </row>
    <row r="603" spans="1:1" x14ac:dyDescent="0.3">
      <c r="A603" s="5" t="s">
        <v>3968</v>
      </c>
    </row>
    <row r="604" spans="1:1" x14ac:dyDescent="0.3">
      <c r="A604" s="5" t="s">
        <v>2348</v>
      </c>
    </row>
    <row r="605" spans="1:1" x14ac:dyDescent="0.3">
      <c r="A605" s="5" t="s">
        <v>2976</v>
      </c>
    </row>
    <row r="606" spans="1:1" x14ac:dyDescent="0.3">
      <c r="A606" s="5" t="s">
        <v>5907</v>
      </c>
    </row>
    <row r="607" spans="1:1" x14ac:dyDescent="0.3">
      <c r="A607" s="5" t="s">
        <v>578</v>
      </c>
    </row>
    <row r="608" spans="1:1" x14ac:dyDescent="0.3">
      <c r="A608" s="5" t="s">
        <v>3550</v>
      </c>
    </row>
    <row r="609" spans="1:1" x14ac:dyDescent="0.3">
      <c r="A609" s="5" t="s">
        <v>4778</v>
      </c>
    </row>
    <row r="610" spans="1:1" x14ac:dyDescent="0.3">
      <c r="A610" s="5" t="s">
        <v>722</v>
      </c>
    </row>
    <row r="611" spans="1:1" x14ac:dyDescent="0.3">
      <c r="A611" s="5" t="s">
        <v>6072</v>
      </c>
    </row>
    <row r="612" spans="1:1" x14ac:dyDescent="0.3">
      <c r="A612" s="5" t="s">
        <v>2789</v>
      </c>
    </row>
    <row r="613" spans="1:1" x14ac:dyDescent="0.3">
      <c r="A613" s="5" t="s">
        <v>932</v>
      </c>
    </row>
    <row r="614" spans="1:1" x14ac:dyDescent="0.3">
      <c r="A614" s="5" t="s">
        <v>1257</v>
      </c>
    </row>
    <row r="615" spans="1:1" x14ac:dyDescent="0.3">
      <c r="A615" s="5" t="s">
        <v>998</v>
      </c>
    </row>
    <row r="616" spans="1:1" x14ac:dyDescent="0.3">
      <c r="A616" s="5" t="s">
        <v>2416</v>
      </c>
    </row>
    <row r="617" spans="1:1" x14ac:dyDescent="0.3">
      <c r="A617" s="5" t="s">
        <v>4975</v>
      </c>
    </row>
    <row r="618" spans="1:1" x14ac:dyDescent="0.3">
      <c r="A618" s="5" t="s">
        <v>4496</v>
      </c>
    </row>
    <row r="619" spans="1:1" x14ac:dyDescent="0.3">
      <c r="A619" s="5" t="s">
        <v>1891</v>
      </c>
    </row>
    <row r="620" spans="1:1" x14ac:dyDescent="0.3">
      <c r="A620" s="5" t="s">
        <v>5137</v>
      </c>
    </row>
    <row r="621" spans="1:1" x14ac:dyDescent="0.3">
      <c r="A621" s="5" t="s">
        <v>2104</v>
      </c>
    </row>
    <row r="622" spans="1:1" x14ac:dyDescent="0.3">
      <c r="A622" s="5" t="s">
        <v>5312</v>
      </c>
    </row>
    <row r="623" spans="1:1" x14ac:dyDescent="0.3">
      <c r="A623" s="5" t="s">
        <v>4678</v>
      </c>
    </row>
    <row r="624" spans="1:1" x14ac:dyDescent="0.3">
      <c r="A624" s="5" t="s">
        <v>6015</v>
      </c>
    </row>
    <row r="625" spans="1:1" x14ac:dyDescent="0.3">
      <c r="A625" s="5" t="s">
        <v>3624</v>
      </c>
    </row>
    <row r="626" spans="1:1" x14ac:dyDescent="0.3">
      <c r="A626" s="5" t="s">
        <v>1563</v>
      </c>
    </row>
    <row r="627" spans="1:1" x14ac:dyDescent="0.3">
      <c r="A627" s="5" t="s">
        <v>3432</v>
      </c>
    </row>
    <row r="628" spans="1:1" x14ac:dyDescent="0.3">
      <c r="A628" s="5" t="s">
        <v>4117</v>
      </c>
    </row>
    <row r="629" spans="1:1" x14ac:dyDescent="0.3">
      <c r="A629" s="5" t="s">
        <v>3736</v>
      </c>
    </row>
    <row r="630" spans="1:1" x14ac:dyDescent="0.3">
      <c r="A630" s="5" t="s">
        <v>1176</v>
      </c>
    </row>
    <row r="631" spans="1:1" x14ac:dyDescent="0.3">
      <c r="A631" s="5" t="s">
        <v>2679</v>
      </c>
    </row>
    <row r="632" spans="1:1" x14ac:dyDescent="0.3">
      <c r="A632" s="5" t="s">
        <v>2484</v>
      </c>
    </row>
    <row r="633" spans="1:1" x14ac:dyDescent="0.3">
      <c r="A633" s="5" t="s">
        <v>5755</v>
      </c>
    </row>
    <row r="634" spans="1:1" x14ac:dyDescent="0.3">
      <c r="A634" s="5" t="s">
        <v>3607</v>
      </c>
    </row>
    <row r="635" spans="1:1" x14ac:dyDescent="0.3">
      <c r="A635" s="5" t="s">
        <v>3315</v>
      </c>
    </row>
    <row r="636" spans="1:1" x14ac:dyDescent="0.3">
      <c r="A636" s="5" t="s">
        <v>5014</v>
      </c>
    </row>
    <row r="637" spans="1:1" x14ac:dyDescent="0.3">
      <c r="A637" s="5" t="s">
        <v>2890</v>
      </c>
    </row>
    <row r="638" spans="1:1" x14ac:dyDescent="0.3">
      <c r="A638" s="5" t="s">
        <v>1977</v>
      </c>
    </row>
    <row r="639" spans="1:1" x14ac:dyDescent="0.3">
      <c r="A639" s="5" t="s">
        <v>4052</v>
      </c>
    </row>
    <row r="640" spans="1:1" x14ac:dyDescent="0.3">
      <c r="A640" s="5" t="s">
        <v>6103</v>
      </c>
    </row>
    <row r="641" spans="1:1" x14ac:dyDescent="0.3">
      <c r="A641" s="5" t="s">
        <v>5224</v>
      </c>
    </row>
    <row r="642" spans="1:1" x14ac:dyDescent="0.3">
      <c r="A642" s="5" t="s">
        <v>5398</v>
      </c>
    </row>
    <row r="643" spans="1:1" x14ac:dyDescent="0.3">
      <c r="A643" s="5" t="s">
        <v>6119</v>
      </c>
    </row>
    <row r="644" spans="1:1" x14ac:dyDescent="0.3">
      <c r="A644" s="5" t="s">
        <v>2494</v>
      </c>
    </row>
    <row r="645" spans="1:1" x14ac:dyDescent="0.3">
      <c r="A645" s="5" t="s">
        <v>1108</v>
      </c>
    </row>
    <row r="646" spans="1:1" x14ac:dyDescent="0.3">
      <c r="A646" s="5" t="s">
        <v>3369</v>
      </c>
    </row>
    <row r="647" spans="1:1" x14ac:dyDescent="0.3">
      <c r="A647" s="5" t="s">
        <v>4058</v>
      </c>
    </row>
    <row r="648" spans="1:1" x14ac:dyDescent="0.3">
      <c r="A648" s="5" t="s">
        <v>1592</v>
      </c>
    </row>
    <row r="649" spans="1:1" x14ac:dyDescent="0.3">
      <c r="A649" s="5" t="s">
        <v>4130</v>
      </c>
    </row>
    <row r="650" spans="1:1" x14ac:dyDescent="0.3">
      <c r="A650" s="5" t="s">
        <v>2125</v>
      </c>
    </row>
    <row r="651" spans="1:1" x14ac:dyDescent="0.3">
      <c r="A651" s="5" t="s">
        <v>4844</v>
      </c>
    </row>
    <row r="652" spans="1:1" x14ac:dyDescent="0.3">
      <c r="A652" s="5" t="s">
        <v>2652</v>
      </c>
    </row>
    <row r="653" spans="1:1" x14ac:dyDescent="0.3">
      <c r="A653" s="5" t="s">
        <v>5503</v>
      </c>
    </row>
    <row r="654" spans="1:1" x14ac:dyDescent="0.3">
      <c r="A654" s="5" t="s">
        <v>5104</v>
      </c>
    </row>
    <row r="655" spans="1:1" x14ac:dyDescent="0.3">
      <c r="A655" s="5" t="s">
        <v>4187</v>
      </c>
    </row>
    <row r="656" spans="1:1" x14ac:dyDescent="0.3">
      <c r="A656" s="5" t="s">
        <v>2120</v>
      </c>
    </row>
    <row r="657" spans="1:1" x14ac:dyDescent="0.3">
      <c r="A657" s="5" t="s">
        <v>5739</v>
      </c>
    </row>
    <row r="658" spans="1:1" x14ac:dyDescent="0.3">
      <c r="A658" s="5" t="s">
        <v>735</v>
      </c>
    </row>
    <row r="659" spans="1:1" x14ac:dyDescent="0.3">
      <c r="A659" s="5" t="s">
        <v>4193</v>
      </c>
    </row>
    <row r="660" spans="1:1" x14ac:dyDescent="0.3">
      <c r="A660" s="5" t="s">
        <v>2907</v>
      </c>
    </row>
    <row r="661" spans="1:1" x14ac:dyDescent="0.3">
      <c r="A661" s="5" t="s">
        <v>5370</v>
      </c>
    </row>
    <row r="662" spans="1:1" x14ac:dyDescent="0.3">
      <c r="A662" s="5" t="s">
        <v>921</v>
      </c>
    </row>
    <row r="663" spans="1:1" x14ac:dyDescent="0.3">
      <c r="A663" s="5" t="s">
        <v>2269</v>
      </c>
    </row>
    <row r="664" spans="1:1" x14ac:dyDescent="0.3">
      <c r="A664" s="5" t="s">
        <v>4855</v>
      </c>
    </row>
    <row r="665" spans="1:1" x14ac:dyDescent="0.3">
      <c r="A665" s="5" t="s">
        <v>4725</v>
      </c>
    </row>
    <row r="666" spans="1:1" x14ac:dyDescent="0.3">
      <c r="A666" s="5" t="s">
        <v>2913</v>
      </c>
    </row>
    <row r="667" spans="1:1" x14ac:dyDescent="0.3">
      <c r="A667" s="5" t="s">
        <v>532</v>
      </c>
    </row>
    <row r="668" spans="1:1" x14ac:dyDescent="0.3">
      <c r="A668" s="5" t="s">
        <v>1902</v>
      </c>
    </row>
    <row r="669" spans="1:1" x14ac:dyDescent="0.3">
      <c r="A669" s="5" t="s">
        <v>4993</v>
      </c>
    </row>
    <row r="670" spans="1:1" x14ac:dyDescent="0.3">
      <c r="A670" s="5" t="s">
        <v>1125</v>
      </c>
    </row>
    <row r="671" spans="1:1" x14ac:dyDescent="0.3">
      <c r="A671" s="5" t="s">
        <v>5656</v>
      </c>
    </row>
    <row r="672" spans="1:1" x14ac:dyDescent="0.3">
      <c r="A672" s="5" t="s">
        <v>5776</v>
      </c>
    </row>
    <row r="673" spans="1:1" x14ac:dyDescent="0.3">
      <c r="A673" s="5" t="s">
        <v>2150</v>
      </c>
    </row>
    <row r="674" spans="1:1" x14ac:dyDescent="0.3">
      <c r="A674" s="5" t="s">
        <v>5080</v>
      </c>
    </row>
    <row r="675" spans="1:1" x14ac:dyDescent="0.3">
      <c r="A675" s="5" t="s">
        <v>4321</v>
      </c>
    </row>
    <row r="676" spans="1:1" x14ac:dyDescent="0.3">
      <c r="A676" s="5" t="s">
        <v>1422</v>
      </c>
    </row>
    <row r="677" spans="1:1" x14ac:dyDescent="0.3">
      <c r="A677" s="5" t="s">
        <v>5645</v>
      </c>
    </row>
    <row r="678" spans="1:1" x14ac:dyDescent="0.3">
      <c r="A678" s="5" t="s">
        <v>2901</v>
      </c>
    </row>
    <row r="679" spans="1:1" x14ac:dyDescent="0.3">
      <c r="A679" s="5" t="s">
        <v>1679</v>
      </c>
    </row>
    <row r="680" spans="1:1" x14ac:dyDescent="0.3">
      <c r="A680" s="5" t="s">
        <v>583</v>
      </c>
    </row>
    <row r="681" spans="1:1" x14ac:dyDescent="0.3">
      <c r="A681" s="5" t="s">
        <v>1455</v>
      </c>
    </row>
    <row r="682" spans="1:1" x14ac:dyDescent="0.3">
      <c r="A682" s="5" t="s">
        <v>5236</v>
      </c>
    </row>
    <row r="683" spans="1:1" x14ac:dyDescent="0.3">
      <c r="A683" s="5" t="s">
        <v>5701</v>
      </c>
    </row>
    <row r="684" spans="1:1" x14ac:dyDescent="0.3">
      <c r="A684" s="5" t="s">
        <v>5429</v>
      </c>
    </row>
    <row r="685" spans="1:1" x14ac:dyDescent="0.3">
      <c r="A685" s="5" t="s">
        <v>3037</v>
      </c>
    </row>
    <row r="686" spans="1:1" x14ac:dyDescent="0.3">
      <c r="A686" s="5" t="s">
        <v>2011</v>
      </c>
    </row>
    <row r="687" spans="1:1" x14ac:dyDescent="0.3">
      <c r="A687" s="5" t="s">
        <v>1965</v>
      </c>
    </row>
    <row r="688" spans="1:1" x14ac:dyDescent="0.3">
      <c r="A688" s="5" t="s">
        <v>1732</v>
      </c>
    </row>
    <row r="689" spans="1:1" x14ac:dyDescent="0.3">
      <c r="A689" s="5" t="s">
        <v>1540</v>
      </c>
    </row>
    <row r="690" spans="1:1" x14ac:dyDescent="0.3">
      <c r="A690" s="5" t="s">
        <v>5280</v>
      </c>
    </row>
    <row r="691" spans="1:1" x14ac:dyDescent="0.3">
      <c r="A691" s="5" t="s">
        <v>3043</v>
      </c>
    </row>
    <row r="692" spans="1:1" x14ac:dyDescent="0.3">
      <c r="A692" s="5" t="s">
        <v>5928</v>
      </c>
    </row>
    <row r="693" spans="1:1" x14ac:dyDescent="0.3">
      <c r="A693" s="5" t="s">
        <v>3232</v>
      </c>
    </row>
    <row r="694" spans="1:1" x14ac:dyDescent="0.3">
      <c r="A694" s="5" t="s">
        <v>657</v>
      </c>
    </row>
    <row r="695" spans="1:1" x14ac:dyDescent="0.3">
      <c r="A695" s="5" t="s">
        <v>1154</v>
      </c>
    </row>
    <row r="696" spans="1:1" x14ac:dyDescent="0.3">
      <c r="A696" s="5" t="s">
        <v>1696</v>
      </c>
    </row>
    <row r="697" spans="1:1" x14ac:dyDescent="0.3">
      <c r="A697" s="5" t="s">
        <v>5270</v>
      </c>
    </row>
    <row r="698" spans="1:1" x14ac:dyDescent="0.3">
      <c r="A698" s="5" t="s">
        <v>1994</v>
      </c>
    </row>
    <row r="699" spans="1:1" x14ac:dyDescent="0.3">
      <c r="A699" s="5" t="s">
        <v>4431</v>
      </c>
    </row>
    <row r="700" spans="1:1" x14ac:dyDescent="0.3">
      <c r="A700" s="5" t="s">
        <v>5207</v>
      </c>
    </row>
    <row r="701" spans="1:1" x14ac:dyDescent="0.3">
      <c r="A701" s="5" t="s">
        <v>3339</v>
      </c>
    </row>
    <row r="702" spans="1:1" x14ac:dyDescent="0.3">
      <c r="A702" s="5" t="s">
        <v>3049</v>
      </c>
    </row>
    <row r="703" spans="1:1" x14ac:dyDescent="0.3">
      <c r="A703" s="5" t="s">
        <v>2099</v>
      </c>
    </row>
    <row r="704" spans="1:1" x14ac:dyDescent="0.3">
      <c r="A704" s="5" t="s">
        <v>3501</v>
      </c>
    </row>
    <row r="705" spans="1:1" x14ac:dyDescent="0.3">
      <c r="A705" s="5" t="s">
        <v>3210</v>
      </c>
    </row>
    <row r="706" spans="1:1" x14ac:dyDescent="0.3">
      <c r="A706" s="5" t="s">
        <v>2275</v>
      </c>
    </row>
    <row r="707" spans="1:1" x14ac:dyDescent="0.3">
      <c r="A707" s="5" t="s">
        <v>868</v>
      </c>
    </row>
    <row r="708" spans="1:1" x14ac:dyDescent="0.3">
      <c r="A708" s="5" t="s">
        <v>4661</v>
      </c>
    </row>
    <row r="709" spans="1:1" x14ac:dyDescent="0.3">
      <c r="A709" s="5" t="s">
        <v>3393</v>
      </c>
    </row>
    <row r="710" spans="1:1" x14ac:dyDescent="0.3">
      <c r="A710" s="5" t="s">
        <v>4452</v>
      </c>
    </row>
    <row r="711" spans="1:1" x14ac:dyDescent="0.3">
      <c r="A711" s="5" t="s">
        <v>3661</v>
      </c>
    </row>
    <row r="712" spans="1:1" x14ac:dyDescent="0.3">
      <c r="A712" s="5" t="s">
        <v>2252</v>
      </c>
    </row>
    <row r="713" spans="1:1" x14ac:dyDescent="0.3">
      <c r="A713" s="5" t="s">
        <v>1598</v>
      </c>
    </row>
    <row r="714" spans="1:1" x14ac:dyDescent="0.3">
      <c r="A714" s="5" t="s">
        <v>2747</v>
      </c>
    </row>
    <row r="715" spans="1:1" x14ac:dyDescent="0.3">
      <c r="A715" s="5" t="s">
        <v>4009</v>
      </c>
    </row>
    <row r="716" spans="1:1" x14ac:dyDescent="0.3">
      <c r="A716" s="5" t="s">
        <v>672</v>
      </c>
    </row>
    <row r="717" spans="1:1" x14ac:dyDescent="0.3">
      <c r="A717" s="5" t="s">
        <v>1650</v>
      </c>
    </row>
    <row r="718" spans="1:1" x14ac:dyDescent="0.3">
      <c r="A718" s="5" t="s">
        <v>4095</v>
      </c>
    </row>
    <row r="719" spans="1:1" x14ac:dyDescent="0.3">
      <c r="A719" s="5" t="s">
        <v>2868</v>
      </c>
    </row>
    <row r="720" spans="1:1" x14ac:dyDescent="0.3">
      <c r="A720" s="5" t="s">
        <v>2936</v>
      </c>
    </row>
    <row r="721" spans="1:1" x14ac:dyDescent="0.3">
      <c r="A721" s="5" t="s">
        <v>3601</v>
      </c>
    </row>
    <row r="722" spans="1:1" x14ac:dyDescent="0.3">
      <c r="A722" s="5" t="s">
        <v>2657</v>
      </c>
    </row>
    <row r="723" spans="1:1" x14ac:dyDescent="0.3">
      <c r="A723" s="5" t="s">
        <v>1055</v>
      </c>
    </row>
    <row r="724" spans="1:1" x14ac:dyDescent="0.3">
      <c r="A724" s="5" t="s">
        <v>2523</v>
      </c>
    </row>
    <row r="725" spans="1:1" x14ac:dyDescent="0.3">
      <c r="A725" s="5" t="s">
        <v>4338</v>
      </c>
    </row>
    <row r="726" spans="1:1" x14ac:dyDescent="0.3">
      <c r="A726" s="5" t="s">
        <v>4582</v>
      </c>
    </row>
    <row r="727" spans="1:1" x14ac:dyDescent="0.3">
      <c r="A727" s="5" t="s">
        <v>4485</v>
      </c>
    </row>
    <row r="728" spans="1:1" x14ac:dyDescent="0.3">
      <c r="A728" s="5" t="s">
        <v>6129</v>
      </c>
    </row>
    <row r="729" spans="1:1" x14ac:dyDescent="0.3">
      <c r="A729" s="5" t="s">
        <v>4565</v>
      </c>
    </row>
    <row r="730" spans="1:1" x14ac:dyDescent="0.3">
      <c r="A730" s="5" t="s">
        <v>5253</v>
      </c>
    </row>
    <row r="731" spans="1:1" x14ac:dyDescent="0.3">
      <c r="A731" s="5" t="s">
        <v>4258</v>
      </c>
    </row>
    <row r="732" spans="1:1" x14ac:dyDescent="0.3">
      <c r="A732" s="5" t="s">
        <v>1773</v>
      </c>
    </row>
    <row r="733" spans="1:1" x14ac:dyDescent="0.3">
      <c r="A733" s="5" t="s">
        <v>2426</v>
      </c>
    </row>
    <row r="734" spans="1:1" x14ac:dyDescent="0.3">
      <c r="A734" s="5" t="s">
        <v>4951</v>
      </c>
    </row>
    <row r="735" spans="1:1" x14ac:dyDescent="0.3">
      <c r="A735" s="5" t="s">
        <v>5358</v>
      </c>
    </row>
    <row r="736" spans="1:1" x14ac:dyDescent="0.3">
      <c r="A736" s="5" t="s">
        <v>840</v>
      </c>
    </row>
    <row r="737" spans="1:1" x14ac:dyDescent="0.3">
      <c r="A737" s="5" t="s">
        <v>5980</v>
      </c>
    </row>
    <row r="738" spans="1:1" x14ac:dyDescent="0.3">
      <c r="A738" s="5" t="s">
        <v>1024</v>
      </c>
    </row>
    <row r="739" spans="1:1" x14ac:dyDescent="0.3">
      <c r="A739" s="5" t="s">
        <v>5189</v>
      </c>
    </row>
    <row r="740" spans="1:1" x14ac:dyDescent="0.3">
      <c r="A740" s="5" t="s">
        <v>5683</v>
      </c>
    </row>
    <row r="741" spans="1:1" x14ac:dyDescent="0.3">
      <c r="A741" s="5" t="s">
        <v>1483</v>
      </c>
    </row>
    <row r="742" spans="1:1" x14ac:dyDescent="0.3">
      <c r="A742" s="5" t="s">
        <v>740</v>
      </c>
    </row>
    <row r="743" spans="1:1" x14ac:dyDescent="0.3">
      <c r="A743" s="5" t="s">
        <v>1612</v>
      </c>
    </row>
    <row r="744" spans="1:1" x14ac:dyDescent="0.3">
      <c r="A744" s="5" t="s">
        <v>1466</v>
      </c>
    </row>
    <row r="745" spans="1:1" x14ac:dyDescent="0.3">
      <c r="A745" s="5" t="s">
        <v>5441</v>
      </c>
    </row>
    <row r="746" spans="1:1" x14ac:dyDescent="0.3">
      <c r="A746" s="5" t="s">
        <v>1655</v>
      </c>
    </row>
    <row r="747" spans="1:1" x14ac:dyDescent="0.3">
      <c r="A747" s="5" t="s">
        <v>3222</v>
      </c>
    </row>
    <row r="748" spans="1:1" x14ac:dyDescent="0.3">
      <c r="A748" s="5" t="s">
        <v>4441</v>
      </c>
    </row>
    <row r="749" spans="1:1" x14ac:dyDescent="0.3">
      <c r="A749" s="5" t="s">
        <v>2947</v>
      </c>
    </row>
    <row r="750" spans="1:1" x14ac:dyDescent="0.3">
      <c r="A750" s="5" t="s">
        <v>1235</v>
      </c>
    </row>
    <row r="751" spans="1:1" x14ac:dyDescent="0.3">
      <c r="A751" s="5" t="s">
        <v>1307</v>
      </c>
    </row>
    <row r="752" spans="1:1" x14ac:dyDescent="0.3">
      <c r="A752" s="5" t="s">
        <v>1241</v>
      </c>
    </row>
    <row r="753" spans="1:1" x14ac:dyDescent="0.3">
      <c r="A753" s="5" t="s">
        <v>595</v>
      </c>
    </row>
    <row r="754" spans="1:1" x14ac:dyDescent="0.3">
      <c r="A754" s="5" t="s">
        <v>835</v>
      </c>
    </row>
    <row r="755" spans="1:1" x14ac:dyDescent="0.3">
      <c r="A755" s="5" t="s">
        <v>2240</v>
      </c>
    </row>
    <row r="756" spans="1:1" x14ac:dyDescent="0.3">
      <c r="A756" s="5" t="s">
        <v>4395</v>
      </c>
    </row>
    <row r="757" spans="1:1" x14ac:dyDescent="0.3">
      <c r="A757" s="5" t="s">
        <v>2545</v>
      </c>
    </row>
    <row r="758" spans="1:1" x14ac:dyDescent="0.3">
      <c r="A758" s="5" t="s">
        <v>2070</v>
      </c>
    </row>
    <row r="759" spans="1:1" x14ac:dyDescent="0.3">
      <c r="A759" s="5" t="s">
        <v>572</v>
      </c>
    </row>
    <row r="760" spans="1:1" x14ac:dyDescent="0.3">
      <c r="A760" s="5" t="s">
        <v>5539</v>
      </c>
    </row>
    <row r="761" spans="1:1" x14ac:dyDescent="0.3">
      <c r="A761" s="5" t="s">
        <v>2841</v>
      </c>
    </row>
    <row r="762" spans="1:1" x14ac:dyDescent="0.3">
      <c r="A762" s="5" t="s">
        <v>5651</v>
      </c>
    </row>
    <row r="763" spans="1:1" x14ac:dyDescent="0.3">
      <c r="A763" s="5" t="s">
        <v>1375</v>
      </c>
    </row>
    <row r="764" spans="1:1" x14ac:dyDescent="0.3">
      <c r="A764" s="5" t="s">
        <v>1091</v>
      </c>
    </row>
    <row r="765" spans="1:1" x14ac:dyDescent="0.3">
      <c r="A765" s="5" t="s">
        <v>5301</v>
      </c>
    </row>
    <row r="766" spans="1:1" x14ac:dyDescent="0.3">
      <c r="A766" s="5" t="s">
        <v>2195</v>
      </c>
    </row>
    <row r="767" spans="1:1" x14ac:dyDescent="0.3">
      <c r="A767" s="5" t="s">
        <v>3357</v>
      </c>
    </row>
    <row r="768" spans="1:1" x14ac:dyDescent="0.3">
      <c r="A768" s="5" t="s">
        <v>746</v>
      </c>
    </row>
    <row r="769" spans="1:1" x14ac:dyDescent="0.3">
      <c r="A769" s="5" t="s">
        <v>3879</v>
      </c>
    </row>
    <row r="770" spans="1:1" x14ac:dyDescent="0.3">
      <c r="A770" s="5" t="s">
        <v>5415</v>
      </c>
    </row>
    <row r="771" spans="1:1" x14ac:dyDescent="0.3">
      <c r="A771" s="5" t="s">
        <v>1575</v>
      </c>
    </row>
    <row r="772" spans="1:1" x14ac:dyDescent="0.3">
      <c r="A772" s="5" t="s">
        <v>3426</v>
      </c>
    </row>
    <row r="773" spans="1:1" x14ac:dyDescent="0.3">
      <c r="A773" s="5" t="s">
        <v>4755</v>
      </c>
    </row>
    <row r="774" spans="1:1" x14ac:dyDescent="0.3">
      <c r="A774" s="5" t="s">
        <v>3747</v>
      </c>
    </row>
    <row r="775" spans="1:1" x14ac:dyDescent="0.3">
      <c r="A775" s="5" t="s">
        <v>497</v>
      </c>
    </row>
    <row r="776" spans="1:1" x14ac:dyDescent="0.3">
      <c r="A776" s="5" t="s">
        <v>3398</v>
      </c>
    </row>
    <row r="777" spans="1:1" x14ac:dyDescent="0.3">
      <c r="A777" s="5" t="s">
        <v>1791</v>
      </c>
    </row>
    <row r="778" spans="1:1" x14ac:dyDescent="0.3">
      <c r="A778" s="5" t="s">
        <v>2640</v>
      </c>
    </row>
    <row r="779" spans="1:1" x14ac:dyDescent="0.3">
      <c r="A779" s="5" t="s">
        <v>3017</v>
      </c>
    </row>
    <row r="780" spans="1:1" x14ac:dyDescent="0.3">
      <c r="A780" s="5" t="s">
        <v>1079</v>
      </c>
    </row>
    <row r="781" spans="1:1" x14ac:dyDescent="0.3">
      <c r="A781" s="5" t="s">
        <v>2365</v>
      </c>
    </row>
    <row r="782" spans="1:1" x14ac:dyDescent="0.3">
      <c r="A782" s="5" t="s">
        <v>5689</v>
      </c>
    </row>
    <row r="783" spans="1:1" x14ac:dyDescent="0.3">
      <c r="A783" s="5" t="s">
        <v>1341</v>
      </c>
    </row>
    <row r="784" spans="1:1" x14ac:dyDescent="0.3">
      <c r="A784" s="5" t="s">
        <v>5382</v>
      </c>
    </row>
    <row r="785" spans="1:1" x14ac:dyDescent="0.3">
      <c r="A785" s="5" t="s">
        <v>3974</v>
      </c>
    </row>
    <row r="786" spans="1:1" x14ac:dyDescent="0.3">
      <c r="A786" s="5" t="s">
        <v>5387</v>
      </c>
    </row>
    <row r="787" spans="1:1" x14ac:dyDescent="0.3">
      <c r="A787" s="5" t="s">
        <v>4816</v>
      </c>
    </row>
    <row r="788" spans="1:1" x14ac:dyDescent="0.3">
      <c r="A788" s="5" t="s">
        <v>1206</v>
      </c>
    </row>
    <row r="789" spans="1:1" x14ac:dyDescent="0.3">
      <c r="A789" s="5" t="s">
        <v>6055</v>
      </c>
    </row>
    <row r="790" spans="1:1" x14ac:dyDescent="0.3">
      <c r="A790" s="5" t="s">
        <v>3495</v>
      </c>
    </row>
    <row r="791" spans="1:1" x14ac:dyDescent="0.3">
      <c r="A791" s="5" t="s">
        <v>2712</v>
      </c>
    </row>
    <row r="792" spans="1:1" x14ac:dyDescent="0.3">
      <c r="A792" s="5" t="s">
        <v>3096</v>
      </c>
    </row>
    <row r="793" spans="1:1" x14ac:dyDescent="0.3">
      <c r="A793" s="5" t="s">
        <v>5545</v>
      </c>
    </row>
    <row r="794" spans="1:1" x14ac:dyDescent="0.3">
      <c r="A794" s="5" t="s">
        <v>2994</v>
      </c>
    </row>
    <row r="795" spans="1:1" x14ac:dyDescent="0.3">
      <c r="A795" s="5" t="s">
        <v>667</v>
      </c>
    </row>
    <row r="796" spans="1:1" x14ac:dyDescent="0.3">
      <c r="A796" s="5" t="s">
        <v>763</v>
      </c>
    </row>
    <row r="797" spans="1:1" x14ac:dyDescent="0.3">
      <c r="A797" s="5" t="s">
        <v>3507</v>
      </c>
    </row>
    <row r="798" spans="1:1" x14ac:dyDescent="0.3">
      <c r="A798" s="5" t="s">
        <v>5770</v>
      </c>
    </row>
    <row r="799" spans="1:1" x14ac:dyDescent="0.3">
      <c r="A799" s="5" t="s">
        <v>3650</v>
      </c>
    </row>
    <row r="800" spans="1:1" x14ac:dyDescent="0.3">
      <c r="A800" s="5" t="s">
        <v>2442</v>
      </c>
    </row>
    <row r="801" spans="1:1" x14ac:dyDescent="0.3">
      <c r="A801" s="5" t="s">
        <v>5347</v>
      </c>
    </row>
    <row r="802" spans="1:1" x14ac:dyDescent="0.3">
      <c r="A802" s="5" t="s">
        <v>4684</v>
      </c>
    </row>
    <row r="803" spans="1:1" x14ac:dyDescent="0.3">
      <c r="A803" s="5" t="s">
        <v>3741</v>
      </c>
    </row>
    <row r="804" spans="1:1" x14ac:dyDescent="0.3">
      <c r="A804" s="5" t="s">
        <v>2836</v>
      </c>
    </row>
    <row r="805" spans="1:1" x14ac:dyDescent="0.3">
      <c r="A805" s="5" t="s">
        <v>3769</v>
      </c>
    </row>
    <row r="806" spans="1:1" x14ac:dyDescent="0.3">
      <c r="A806" s="5" t="s">
        <v>1721</v>
      </c>
    </row>
    <row r="807" spans="1:1" x14ac:dyDescent="0.3">
      <c r="A807" s="5" t="s">
        <v>3055</v>
      </c>
    </row>
    <row r="808" spans="1:1" x14ac:dyDescent="0.3">
      <c r="A808" s="5" t="s">
        <v>4559</v>
      </c>
    </row>
    <row r="809" spans="1:1" x14ac:dyDescent="0.3">
      <c r="A809" s="5" t="s">
        <v>4871</v>
      </c>
    </row>
    <row r="810" spans="1:1" x14ac:dyDescent="0.3">
      <c r="A810" s="5" t="s">
        <v>4176</v>
      </c>
    </row>
    <row r="811" spans="1:1" x14ac:dyDescent="0.3">
      <c r="A811" s="5" t="s">
        <v>589</v>
      </c>
    </row>
    <row r="812" spans="1:1" x14ac:dyDescent="0.3">
      <c r="A812" s="5" t="s">
        <v>5912</v>
      </c>
    </row>
    <row r="813" spans="1:1" x14ac:dyDescent="0.3">
      <c r="A813" s="5" t="s">
        <v>2206</v>
      </c>
    </row>
    <row r="814" spans="1:1" x14ac:dyDescent="0.3">
      <c r="A814" s="5" t="s">
        <v>3132</v>
      </c>
    </row>
    <row r="815" spans="1:1" x14ac:dyDescent="0.3">
      <c r="A815" s="5" t="s">
        <v>3792</v>
      </c>
    </row>
    <row r="816" spans="1:1" x14ac:dyDescent="0.3">
      <c r="A816" s="5" t="s">
        <v>5846</v>
      </c>
    </row>
    <row r="817" spans="1:1" x14ac:dyDescent="0.3">
      <c r="A817" s="5" t="s">
        <v>4598</v>
      </c>
    </row>
    <row r="818" spans="1:1" x14ac:dyDescent="0.3">
      <c r="A818" s="5" t="s">
        <v>4821</v>
      </c>
    </row>
    <row r="819" spans="1:1" x14ac:dyDescent="0.3">
      <c r="A819" s="5" t="s">
        <v>1273</v>
      </c>
    </row>
    <row r="820" spans="1:1" x14ac:dyDescent="0.3">
      <c r="A820" s="5" t="s">
        <v>4604</v>
      </c>
    </row>
    <row r="821" spans="1:1" x14ac:dyDescent="0.3">
      <c r="A821" s="5" t="s">
        <v>2925</v>
      </c>
    </row>
    <row r="822" spans="1:1" x14ac:dyDescent="0.3">
      <c r="A822" s="5" t="s">
        <v>543</v>
      </c>
    </row>
    <row r="823" spans="1:1" x14ac:dyDescent="0.3">
      <c r="A823" s="5" t="s">
        <v>3078</v>
      </c>
    </row>
    <row r="824" spans="1:1" x14ac:dyDescent="0.3">
      <c r="A824" s="5" t="s">
        <v>5230</v>
      </c>
    </row>
    <row r="825" spans="1:1" x14ac:dyDescent="0.3">
      <c r="A825" s="5" t="s">
        <v>6093</v>
      </c>
    </row>
    <row r="826" spans="1:1" x14ac:dyDescent="0.3">
      <c r="A826" s="5" t="s">
        <v>5376</v>
      </c>
    </row>
    <row r="827" spans="1:1" x14ac:dyDescent="0.3">
      <c r="A827" s="5" t="s">
        <v>5722</v>
      </c>
    </row>
    <row r="828" spans="1:1" x14ac:dyDescent="0.3">
      <c r="A828" s="5" t="s">
        <v>561</v>
      </c>
    </row>
    <row r="829" spans="1:1" x14ac:dyDescent="0.3">
      <c r="A829" s="5" t="s">
        <v>1925</v>
      </c>
    </row>
    <row r="830" spans="1:1" x14ac:dyDescent="0.3">
      <c r="A830" s="5" t="s">
        <v>4413</v>
      </c>
    </row>
    <row r="831" spans="1:1" x14ac:dyDescent="0.3">
      <c r="A831" s="5" t="s">
        <v>3160</v>
      </c>
    </row>
    <row r="832" spans="1:1" x14ac:dyDescent="0.3">
      <c r="A832" s="5" t="s">
        <v>813</v>
      </c>
    </row>
    <row r="833" spans="1:1" x14ac:dyDescent="0.3">
      <c r="A833" s="5" t="s">
        <v>1050</v>
      </c>
    </row>
    <row r="834" spans="1:1" x14ac:dyDescent="0.3">
      <c r="A834" s="5" t="s">
        <v>1020</v>
      </c>
    </row>
    <row r="835" spans="1:1" x14ac:dyDescent="0.3">
      <c r="A835" s="5" t="s">
        <v>3573</v>
      </c>
    </row>
    <row r="836" spans="1:1" x14ac:dyDescent="0.3">
      <c r="A836" s="5" t="s">
        <v>3780</v>
      </c>
    </row>
    <row r="837" spans="1:1" x14ac:dyDescent="0.3">
      <c r="A837" s="5" t="s">
        <v>2753</v>
      </c>
    </row>
    <row r="838" spans="1:1" x14ac:dyDescent="0.3">
      <c r="A838" s="5" t="s">
        <v>1040</v>
      </c>
    </row>
    <row r="839" spans="1:1" x14ac:dyDescent="0.3">
      <c r="A839" s="5" t="s">
        <v>5566</v>
      </c>
    </row>
    <row r="840" spans="1:1" x14ac:dyDescent="0.3">
      <c r="A840" s="5" t="s">
        <v>4518</v>
      </c>
    </row>
    <row r="841" spans="1:1" x14ac:dyDescent="0.3">
      <c r="A841" s="5" t="s">
        <v>5997</v>
      </c>
    </row>
    <row r="842" spans="1:1" x14ac:dyDescent="0.3">
      <c r="A842" s="5" t="s">
        <v>802</v>
      </c>
    </row>
    <row r="843" spans="1:1" x14ac:dyDescent="0.3">
      <c r="A843" s="5" t="s">
        <v>1820</v>
      </c>
    </row>
    <row r="844" spans="1:1" x14ac:dyDescent="0.3">
      <c r="A844" s="5" t="s">
        <v>4696</v>
      </c>
    </row>
    <row r="845" spans="1:1" x14ac:dyDescent="0.3">
      <c r="A845" s="5" t="s">
        <v>4805</v>
      </c>
    </row>
    <row r="846" spans="1:1" x14ac:dyDescent="0.3">
      <c r="A846" s="5" t="s">
        <v>2556</v>
      </c>
    </row>
    <row r="847" spans="1:1" x14ac:dyDescent="0.3">
      <c r="A847" s="5" t="s">
        <v>1640</v>
      </c>
    </row>
    <row r="848" spans="1:1" x14ac:dyDescent="0.3">
      <c r="A848" s="5" t="s">
        <v>1381</v>
      </c>
    </row>
    <row r="849" spans="1:1" x14ac:dyDescent="0.3">
      <c r="A849" s="5" t="s">
        <v>5521</v>
      </c>
    </row>
    <row r="850" spans="1:1" x14ac:dyDescent="0.3">
      <c r="A850" s="5" t="s">
        <v>3256</v>
      </c>
    </row>
    <row r="851" spans="1:1" x14ac:dyDescent="0.3">
      <c r="A851" s="5" t="s">
        <v>639</v>
      </c>
    </row>
    <row r="852" spans="1:1" x14ac:dyDescent="0.3">
      <c r="A852" s="5" t="s">
        <v>4535</v>
      </c>
    </row>
    <row r="853" spans="1:1" x14ac:dyDescent="0.3">
      <c r="A853" s="5" t="s">
        <v>4507</v>
      </c>
    </row>
    <row r="854" spans="1:1" x14ac:dyDescent="0.3">
      <c r="A854" s="5" t="s">
        <v>2478</v>
      </c>
    </row>
    <row r="855" spans="1:1" x14ac:dyDescent="0.3">
      <c r="A855" s="5" t="s">
        <v>4610</v>
      </c>
    </row>
    <row r="856" spans="1:1" x14ac:dyDescent="0.3">
      <c r="A856" s="5" t="s">
        <v>2281</v>
      </c>
    </row>
    <row r="857" spans="1:1" x14ac:dyDescent="0.3">
      <c r="A857" s="5" t="s">
        <v>1450</v>
      </c>
    </row>
    <row r="858" spans="1:1" x14ac:dyDescent="0.3">
      <c r="A858" s="5" t="s">
        <v>887</v>
      </c>
    </row>
    <row r="859" spans="1:1" x14ac:dyDescent="0.3">
      <c r="A859" s="5" t="s">
        <v>5550</v>
      </c>
    </row>
    <row r="860" spans="1:1" x14ac:dyDescent="0.3">
      <c r="A860" s="5" t="s">
        <v>5975</v>
      </c>
    </row>
    <row r="861" spans="1:1" x14ac:dyDescent="0.3">
      <c r="A861" s="5" t="s">
        <v>4799</v>
      </c>
    </row>
    <row r="862" spans="1:1" x14ac:dyDescent="0.3">
      <c r="A862" s="5" t="s">
        <v>1119</v>
      </c>
    </row>
    <row r="863" spans="1:1" x14ac:dyDescent="0.3">
      <c r="A863" s="5" t="s">
        <v>3962</v>
      </c>
    </row>
    <row r="864" spans="1:1" x14ac:dyDescent="0.3">
      <c r="A864" s="5" t="s">
        <v>526</v>
      </c>
    </row>
    <row r="865" spans="1:1" x14ac:dyDescent="0.3">
      <c r="A865" s="5" t="s">
        <v>4473</v>
      </c>
    </row>
    <row r="866" spans="1:1" x14ac:dyDescent="0.3">
      <c r="A866" s="5" t="s">
        <v>5341</v>
      </c>
    </row>
    <row r="867" spans="1:1" x14ac:dyDescent="0.3">
      <c r="A867" s="5" t="s">
        <v>4490</v>
      </c>
    </row>
    <row r="868" spans="1:1" x14ac:dyDescent="0.3">
      <c r="A868" s="5" t="s">
        <v>2454</v>
      </c>
    </row>
    <row r="869" spans="1:1" x14ac:dyDescent="0.3">
      <c r="A869" s="5" t="s">
        <v>950</v>
      </c>
    </row>
    <row r="870" spans="1:1" x14ac:dyDescent="0.3">
      <c r="A870" s="5" t="s">
        <v>1427</v>
      </c>
    </row>
    <row r="871" spans="1:1" x14ac:dyDescent="0.3">
      <c r="A871" s="5" t="s">
        <v>4231</v>
      </c>
    </row>
    <row r="872" spans="1:1" x14ac:dyDescent="0.3">
      <c r="A872" s="5" t="s">
        <v>2673</v>
      </c>
    </row>
    <row r="873" spans="1:1" x14ac:dyDescent="0.3">
      <c r="A873" s="5" t="s">
        <v>893</v>
      </c>
    </row>
    <row r="874" spans="1:1" x14ac:dyDescent="0.3">
      <c r="A874" s="5" t="s">
        <v>1856</v>
      </c>
    </row>
    <row r="875" spans="1:1" x14ac:dyDescent="0.3">
      <c r="A875" s="5" t="s">
        <v>3786</v>
      </c>
    </row>
    <row r="876" spans="1:1" x14ac:dyDescent="0.3">
      <c r="A876" s="5" t="s">
        <v>3629</v>
      </c>
    </row>
    <row r="877" spans="1:1" x14ac:dyDescent="0.3">
      <c r="A877" s="5" t="s">
        <v>4514</v>
      </c>
    </row>
    <row r="878" spans="1:1" x14ac:dyDescent="0.3">
      <c r="A878" s="5" t="s">
        <v>4957</v>
      </c>
    </row>
    <row r="879" spans="1:1" x14ac:dyDescent="0.3">
      <c r="A879" s="5" t="s">
        <v>2000</v>
      </c>
    </row>
    <row r="880" spans="1:1" x14ac:dyDescent="0.3">
      <c r="A880" s="5" t="s">
        <v>5092</v>
      </c>
    </row>
    <row r="881" spans="1:1" x14ac:dyDescent="0.3">
      <c r="A881" s="5" t="s">
        <v>2561</v>
      </c>
    </row>
    <row r="882" spans="1:1" x14ac:dyDescent="0.3">
      <c r="A882" s="5" t="s">
        <v>701</v>
      </c>
    </row>
    <row r="883" spans="1:1" x14ac:dyDescent="0.3">
      <c r="A883" s="5" t="s">
        <v>3029</v>
      </c>
    </row>
    <row r="884" spans="1:1" x14ac:dyDescent="0.3">
      <c r="A884" s="5" t="s">
        <v>4749</v>
      </c>
    </row>
    <row r="885" spans="1:1" x14ac:dyDescent="0.3">
      <c r="A885" s="5" t="s">
        <v>1797</v>
      </c>
    </row>
    <row r="886" spans="1:1" x14ac:dyDescent="0.3">
      <c r="A886" s="5" t="s">
        <v>5582</v>
      </c>
    </row>
    <row r="887" spans="1:1" x14ac:dyDescent="0.3">
      <c r="A887" s="5" t="s">
        <v>5317</v>
      </c>
    </row>
    <row r="888" spans="1:1" x14ac:dyDescent="0.3">
      <c r="A888" s="5" t="s">
        <v>3279</v>
      </c>
    </row>
    <row r="889" spans="1:1" x14ac:dyDescent="0.3">
      <c r="A889" s="5" t="s">
        <v>2309</v>
      </c>
    </row>
    <row r="890" spans="1:1" x14ac:dyDescent="0.3">
      <c r="A890" s="5" t="s">
        <v>2691</v>
      </c>
    </row>
    <row r="891" spans="1:1" x14ac:dyDescent="0.3">
      <c r="A891" s="5" t="s">
        <v>5285</v>
      </c>
    </row>
    <row r="892" spans="1:1" x14ac:dyDescent="0.3">
      <c r="A892" s="5" t="s">
        <v>2264</v>
      </c>
    </row>
    <row r="893" spans="1:1" x14ac:dyDescent="0.3">
      <c r="A893" s="5" t="s">
        <v>3060</v>
      </c>
    </row>
    <row r="894" spans="1:1" x14ac:dyDescent="0.3">
      <c r="A894" s="5" t="s">
        <v>1188</v>
      </c>
    </row>
    <row r="895" spans="1:1" x14ac:dyDescent="0.3">
      <c r="A895" s="5" t="s">
        <v>824</v>
      </c>
    </row>
    <row r="896" spans="1:1" x14ac:dyDescent="0.3">
      <c r="A896" s="5" t="s">
        <v>1438</v>
      </c>
    </row>
    <row r="897" spans="1:1" x14ac:dyDescent="0.3">
      <c r="A897" s="5" t="s">
        <v>3216</v>
      </c>
    </row>
    <row r="898" spans="1:1" x14ac:dyDescent="0.3">
      <c r="A898" s="5" t="s">
        <v>3483</v>
      </c>
    </row>
    <row r="899" spans="1:1" x14ac:dyDescent="0.3">
      <c r="A899" s="5" t="s">
        <v>4501</v>
      </c>
    </row>
    <row r="900" spans="1:1" x14ac:dyDescent="0.3">
      <c r="A900" s="5" t="s">
        <v>3673</v>
      </c>
    </row>
    <row r="901" spans="1:1" x14ac:dyDescent="0.3">
      <c r="A901" s="5" t="s">
        <v>1194</v>
      </c>
    </row>
    <row r="902" spans="1:1" x14ac:dyDescent="0.3">
      <c r="A902" s="5" t="s">
        <v>1897</v>
      </c>
    </row>
    <row r="903" spans="1:1" x14ac:dyDescent="0.3">
      <c r="A903" s="5" t="s">
        <v>4849</v>
      </c>
    </row>
    <row r="904" spans="1:1" x14ac:dyDescent="0.3">
      <c r="A904" s="5" t="s">
        <v>1170</v>
      </c>
    </row>
    <row r="905" spans="1:1" x14ac:dyDescent="0.3">
      <c r="A905" s="5" t="s">
        <v>4198</v>
      </c>
    </row>
    <row r="906" spans="1:1" x14ac:dyDescent="0.3">
      <c r="A906" s="5" t="s">
        <v>1628</v>
      </c>
    </row>
    <row r="907" spans="1:1" x14ac:dyDescent="0.3">
      <c r="A907" s="5" t="s">
        <v>1432</v>
      </c>
    </row>
    <row r="908" spans="1:1" x14ac:dyDescent="0.3">
      <c r="A908" s="5" t="s">
        <v>1862</v>
      </c>
    </row>
    <row r="909" spans="1:1" x14ac:dyDescent="0.3">
      <c r="A909" s="5" t="s">
        <v>1960</v>
      </c>
    </row>
    <row r="910" spans="1:1" x14ac:dyDescent="0.3">
      <c r="A910" s="5" t="s">
        <v>2771</v>
      </c>
    </row>
    <row r="911" spans="1:1" x14ac:dyDescent="0.3">
      <c r="A911" s="5" t="s">
        <v>3200</v>
      </c>
    </row>
    <row r="912" spans="1:1" x14ac:dyDescent="0.3">
      <c r="A912" s="5" t="s">
        <v>5622</v>
      </c>
    </row>
    <row r="913" spans="1:1" x14ac:dyDescent="0.3">
      <c r="A913" s="5" t="s">
        <v>2046</v>
      </c>
    </row>
    <row r="914" spans="1:1" x14ac:dyDescent="0.3">
      <c r="A914" s="5" t="s">
        <v>4713</v>
      </c>
    </row>
    <row r="915" spans="1:1" x14ac:dyDescent="0.3">
      <c r="A915" s="5" t="s">
        <v>3941</v>
      </c>
    </row>
    <row r="916" spans="1:1" x14ac:dyDescent="0.3">
      <c r="A916" s="5" t="s">
        <v>567</v>
      </c>
    </row>
    <row r="917" spans="1:1" x14ac:dyDescent="0.3">
      <c r="A917" s="5" t="s">
        <v>2387</v>
      </c>
    </row>
    <row r="918" spans="1:1" x14ac:dyDescent="0.3">
      <c r="A918" s="5" t="s">
        <v>2587</v>
      </c>
    </row>
    <row r="919" spans="1:1" x14ac:dyDescent="0.3">
      <c r="A919" s="5" t="s">
        <v>4305</v>
      </c>
    </row>
    <row r="920" spans="1:1" x14ac:dyDescent="0.3">
      <c r="A920" s="5" t="s">
        <v>1102</v>
      </c>
    </row>
    <row r="921" spans="1:1" x14ac:dyDescent="0.3">
      <c r="A921" s="5" t="s">
        <v>4690</v>
      </c>
    </row>
    <row r="922" spans="1:1" x14ac:dyDescent="0.3">
      <c r="A922" s="5" t="s">
        <v>5143</v>
      </c>
    </row>
    <row r="923" spans="1:1" x14ac:dyDescent="0.3">
      <c r="A923" s="5" t="s">
        <v>2287</v>
      </c>
    </row>
    <row r="924" spans="1:1" x14ac:dyDescent="0.3">
      <c r="A924" s="5" t="s">
        <v>807</v>
      </c>
    </row>
    <row r="925" spans="1:1" x14ac:dyDescent="0.3">
      <c r="A925" s="5" t="s">
        <v>2988</v>
      </c>
    </row>
    <row r="926" spans="1:1" x14ac:dyDescent="0.3">
      <c r="A926" s="5" t="s">
        <v>4350</v>
      </c>
    </row>
    <row r="927" spans="1:1" x14ac:dyDescent="0.3">
      <c r="A927" s="5" t="s">
        <v>651</v>
      </c>
    </row>
    <row r="928" spans="1:1" x14ac:dyDescent="0.3">
      <c r="A928" s="5" t="s">
        <v>1500</v>
      </c>
    </row>
    <row r="929" spans="1:1" x14ac:dyDescent="0.3">
      <c r="A929" s="5" t="s">
        <v>3404</v>
      </c>
    </row>
    <row r="930" spans="1:1" x14ac:dyDescent="0.3">
      <c r="A930" s="5" t="s">
        <v>1212</v>
      </c>
    </row>
    <row r="931" spans="1:1" x14ac:dyDescent="0.3">
      <c r="A931" s="5" t="s">
        <v>3518</v>
      </c>
    </row>
    <row r="932" spans="1:1" x14ac:dyDescent="0.3">
      <c r="A932" s="5" t="s">
        <v>1814</v>
      </c>
    </row>
    <row r="933" spans="1:1" x14ac:dyDescent="0.3">
      <c r="A933" s="5" t="s">
        <v>2511</v>
      </c>
    </row>
    <row r="934" spans="1:1" x14ac:dyDescent="0.3">
      <c r="A934" s="5" t="s">
        <v>992</v>
      </c>
    </row>
    <row r="935" spans="1:1" x14ac:dyDescent="0.3">
      <c r="A935" s="5" t="s">
        <v>1522</v>
      </c>
    </row>
    <row r="936" spans="1:1" x14ac:dyDescent="0.3">
      <c r="A936" s="5" t="s">
        <v>2189</v>
      </c>
    </row>
    <row r="937" spans="1:1" x14ac:dyDescent="0.3">
      <c r="A937" s="5" t="s">
        <v>2326</v>
      </c>
    </row>
    <row r="938" spans="1:1" x14ac:dyDescent="0.3">
      <c r="A938" s="5" t="s">
        <v>5248</v>
      </c>
    </row>
    <row r="939" spans="1:1" x14ac:dyDescent="0.3">
      <c r="A939" s="5" t="s">
        <v>4153</v>
      </c>
    </row>
    <row r="940" spans="1:1" x14ac:dyDescent="0.3">
      <c r="A940" s="5" t="s">
        <v>3758</v>
      </c>
    </row>
    <row r="941" spans="1:1" x14ac:dyDescent="0.3">
      <c r="A941" s="5" t="s">
        <v>4894</v>
      </c>
    </row>
    <row r="942" spans="1:1" x14ac:dyDescent="0.3">
      <c r="A942" s="5" t="s">
        <v>683</v>
      </c>
    </row>
    <row r="943" spans="1:1" x14ac:dyDescent="0.3">
      <c r="A943" s="5" t="s">
        <v>3273</v>
      </c>
    </row>
    <row r="944" spans="1:1" x14ac:dyDescent="0.3">
      <c r="A944" s="5" t="s">
        <v>5154</v>
      </c>
    </row>
    <row r="945" spans="1:1" x14ac:dyDescent="0.3">
      <c r="A945" s="5" t="s">
        <v>4219</v>
      </c>
    </row>
    <row r="946" spans="1:1" x14ac:dyDescent="0.3">
      <c r="A946" s="5" t="s">
        <v>3814</v>
      </c>
    </row>
    <row r="947" spans="1:1" x14ac:dyDescent="0.3">
      <c r="A947" s="5" t="s">
        <v>1278</v>
      </c>
    </row>
    <row r="948" spans="1:1" x14ac:dyDescent="0.3">
      <c r="A948" s="5" t="s">
        <v>1634</v>
      </c>
    </row>
    <row r="949" spans="1:1" x14ac:dyDescent="0.3">
      <c r="A949" s="5" t="s">
        <v>2617</v>
      </c>
    </row>
    <row r="950" spans="1:1" x14ac:dyDescent="0.3">
      <c r="A950" s="5" t="s">
        <v>3443</v>
      </c>
    </row>
    <row r="951" spans="1:1" x14ac:dyDescent="0.3">
      <c r="A951" s="5" t="s">
        <v>3619</v>
      </c>
    </row>
    <row r="952" spans="1:1" x14ac:dyDescent="0.3">
      <c r="A952" s="5" t="s">
        <v>4900</v>
      </c>
    </row>
    <row r="953" spans="1:1" x14ac:dyDescent="0.3">
      <c r="A953" s="5" t="s">
        <v>5818</v>
      </c>
    </row>
    <row r="954" spans="1:1" x14ac:dyDescent="0.3">
      <c r="A954" s="5" t="s">
        <v>1029</v>
      </c>
    </row>
    <row r="955" spans="1:1" x14ac:dyDescent="0.3">
      <c r="A955" s="5" t="s">
        <v>6135</v>
      </c>
    </row>
    <row r="956" spans="1:1" x14ac:dyDescent="0.3">
      <c r="A956" s="5" t="s">
        <v>4737</v>
      </c>
    </row>
    <row r="957" spans="1:1" x14ac:dyDescent="0.3">
      <c r="A957" s="5" t="s">
        <v>2135</v>
      </c>
    </row>
    <row r="958" spans="1:1" x14ac:dyDescent="0.3">
      <c r="A958" s="5" t="s">
        <v>1988</v>
      </c>
    </row>
    <row r="959" spans="1:1" x14ac:dyDescent="0.3">
      <c r="A959" s="5" t="s">
        <v>2662</v>
      </c>
    </row>
    <row r="960" spans="1:1" x14ac:dyDescent="0.3">
      <c r="A960" s="5" t="s">
        <v>3957</v>
      </c>
    </row>
    <row r="961" spans="1:1" x14ac:dyDescent="0.3">
      <c r="A961" s="5" t="s">
        <v>645</v>
      </c>
    </row>
    <row r="962" spans="1:1" x14ac:dyDescent="0.3">
      <c r="A962" s="5" t="s">
        <v>2371</v>
      </c>
    </row>
    <row r="963" spans="1:1" x14ac:dyDescent="0.3">
      <c r="A963" s="5" t="s">
        <v>4458</v>
      </c>
    </row>
    <row r="964" spans="1:1" x14ac:dyDescent="0.3">
      <c r="A964" s="5" t="s">
        <v>3006</v>
      </c>
    </row>
    <row r="965" spans="1:1" x14ac:dyDescent="0.3">
      <c r="A965" s="5" t="s">
        <v>3345</v>
      </c>
    </row>
    <row r="966" spans="1:1" x14ac:dyDescent="0.3">
      <c r="A966" s="5" t="s">
        <v>4025</v>
      </c>
    </row>
    <row r="967" spans="1:1" x14ac:dyDescent="0.3">
      <c r="A967" s="5" t="s">
        <v>1744</v>
      </c>
    </row>
    <row r="968" spans="1:1" x14ac:dyDescent="0.3">
      <c r="A968" s="5" t="s">
        <v>3907</v>
      </c>
    </row>
    <row r="969" spans="1:1" x14ac:dyDescent="0.3">
      <c r="A969" s="5" t="s">
        <v>2034</v>
      </c>
    </row>
    <row r="970" spans="1:1" x14ac:dyDescent="0.3">
      <c r="A970" s="5" t="s">
        <v>2820</v>
      </c>
    </row>
    <row r="971" spans="1:1" x14ac:dyDescent="0.3">
      <c r="A971" s="5" t="s">
        <v>2605</v>
      </c>
    </row>
    <row r="972" spans="1:1" x14ac:dyDescent="0.3">
      <c r="A972" s="5" t="s">
        <v>3465</v>
      </c>
    </row>
    <row r="973" spans="1:1" x14ac:dyDescent="0.3">
      <c r="A973" s="5" t="s">
        <v>3204</v>
      </c>
    </row>
    <row r="974" spans="1:1" x14ac:dyDescent="0.3">
      <c r="A974" s="5" t="s">
        <v>2410</v>
      </c>
    </row>
    <row r="975" spans="1:1" x14ac:dyDescent="0.3">
      <c r="A975" s="5" t="s">
        <v>3595</v>
      </c>
    </row>
    <row r="976" spans="1:1" x14ac:dyDescent="0.3">
      <c r="A976" s="5" t="s">
        <v>5963</v>
      </c>
    </row>
    <row r="977" spans="1:1" x14ac:dyDescent="0.3">
      <c r="A977" s="5" t="s">
        <v>819</v>
      </c>
    </row>
    <row r="978" spans="1:1" x14ac:dyDescent="0.3">
      <c r="A978" s="5" t="s">
        <v>2953</v>
      </c>
    </row>
    <row r="979" spans="1:1" x14ac:dyDescent="0.3">
      <c r="A979" s="5" t="s">
        <v>4541</v>
      </c>
    </row>
    <row r="980" spans="1:1" x14ac:dyDescent="0.3">
      <c r="A980" s="5" t="s">
        <v>2500</v>
      </c>
    </row>
    <row r="981" spans="1:1" x14ac:dyDescent="0.3">
      <c r="A981" s="5" t="s">
        <v>5799</v>
      </c>
    </row>
    <row r="982" spans="1:1" x14ac:dyDescent="0.3">
      <c r="A982" s="5" t="s">
        <v>4373</v>
      </c>
    </row>
    <row r="983" spans="1:1" x14ac:dyDescent="0.3">
      <c r="A983" s="5" t="s">
        <v>5639</v>
      </c>
    </row>
    <row r="984" spans="1:1" x14ac:dyDescent="0.3">
      <c r="A984" s="5" t="s">
        <v>1301</v>
      </c>
    </row>
    <row r="985" spans="1:1" x14ac:dyDescent="0.3">
      <c r="A985" s="5" t="s">
        <v>3986</v>
      </c>
    </row>
    <row r="986" spans="1:1" x14ac:dyDescent="0.3">
      <c r="A986" s="5" t="s">
        <v>2919</v>
      </c>
    </row>
    <row r="987" spans="1:1" x14ac:dyDescent="0.3">
      <c r="A987" s="5" t="s">
        <v>4203</v>
      </c>
    </row>
    <row r="988" spans="1:1" x14ac:dyDescent="0.3">
      <c r="A988" s="5" t="s">
        <v>4987</v>
      </c>
    </row>
    <row r="989" spans="1:1" x14ac:dyDescent="0.3">
      <c r="A989" s="5" t="s">
        <v>3523</v>
      </c>
    </row>
    <row r="990" spans="1:1" x14ac:dyDescent="0.3">
      <c r="A990" s="5" t="s">
        <v>2398</v>
      </c>
    </row>
    <row r="991" spans="1:1" x14ac:dyDescent="0.3">
      <c r="A991" s="5" t="s">
        <v>2723</v>
      </c>
    </row>
    <row r="992" spans="1:1" x14ac:dyDescent="0.3">
      <c r="A992" s="5" t="s">
        <v>4111</v>
      </c>
    </row>
    <row r="993" spans="1:1" x14ac:dyDescent="0.3">
      <c r="A993" s="5" t="s">
        <v>2878</v>
      </c>
    </row>
    <row r="994" spans="1:1" x14ac:dyDescent="0.3">
      <c r="A994" s="5" t="s">
        <v>2517</v>
      </c>
    </row>
    <row r="995" spans="1:1" x14ac:dyDescent="0.3">
      <c r="A995" s="5" t="s">
        <v>5934</v>
      </c>
    </row>
    <row r="996" spans="1:1" x14ac:dyDescent="0.3">
      <c r="A996" s="5" t="s">
        <v>967</v>
      </c>
    </row>
    <row r="997" spans="1:1" x14ac:dyDescent="0.3">
      <c r="A997" s="5" t="s">
        <v>2027</v>
      </c>
    </row>
    <row r="998" spans="1:1" x14ac:dyDescent="0.3">
      <c r="A998" s="5" t="s">
        <v>1936</v>
      </c>
    </row>
    <row r="999" spans="1:1" x14ac:dyDescent="0.3">
      <c r="A999" s="5" t="s">
        <v>5452</v>
      </c>
    </row>
    <row r="1000" spans="1:1" x14ac:dyDescent="0.3">
      <c r="A1000" s="5" t="s">
        <v>3555</v>
      </c>
    </row>
    <row r="1001" spans="1:1" x14ac:dyDescent="0.3">
      <c r="A1001" s="5" t="s">
        <v>5957</v>
      </c>
    </row>
    <row r="1002" spans="1:1" x14ac:dyDescent="0.3">
      <c r="A1002" s="5" t="s">
        <v>3804</v>
      </c>
    </row>
    <row r="1003" spans="1:1" x14ac:dyDescent="0.3">
      <c r="A1003" s="5" t="s">
        <v>695</v>
      </c>
    </row>
    <row r="1004" spans="1:1" x14ac:dyDescent="0.3">
      <c r="A1004" s="5" t="s">
        <v>6200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2" workbookViewId="0">
      <selection activeCell="D21" sqref="D2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1.33203125" customWidth="1"/>
    <col min="9" max="9" width="13.88671875" customWidth="1"/>
  </cols>
  <sheetData>
    <row r="1" spans="1:9" x14ac:dyDescent="0.3">
      <c r="A1" t="s">
        <v>3</v>
      </c>
      <c r="B1" t="s">
        <v>4</v>
      </c>
      <c r="C1" t="s">
        <v>2</v>
      </c>
      <c r="D1" t="s">
        <v>317</v>
      </c>
      <c r="E1" t="s">
        <v>5</v>
      </c>
      <c r="F1" t="s">
        <v>6</v>
      </c>
      <c r="G1" t="s">
        <v>7</v>
      </c>
      <c r="H1" t="s">
        <v>8</v>
      </c>
      <c r="I1" t="s">
        <v>6189</v>
      </c>
    </row>
    <row r="2" spans="1:9" x14ac:dyDescent="0.3">
      <c r="A2" t="s">
        <v>491</v>
      </c>
      <c r="B2" t="s">
        <v>492</v>
      </c>
      <c r="C2" t="s">
        <v>493</v>
      </c>
      <c r="D2" t="s">
        <v>494</v>
      </c>
      <c r="E2" t="s">
        <v>495</v>
      </c>
      <c r="F2" t="s">
        <v>266</v>
      </c>
      <c r="G2" t="s">
        <v>19</v>
      </c>
      <c r="H2">
        <v>7505</v>
      </c>
      <c r="I2" t="s">
        <v>6190</v>
      </c>
    </row>
    <row r="3" spans="1:9" x14ac:dyDescent="0.3">
      <c r="A3" t="s">
        <v>496</v>
      </c>
      <c r="B3" t="s">
        <v>497</v>
      </c>
      <c r="C3" t="s">
        <v>498</v>
      </c>
      <c r="D3" t="s">
        <v>499</v>
      </c>
      <c r="E3" t="s">
        <v>500</v>
      </c>
      <c r="F3" t="s">
        <v>329</v>
      </c>
      <c r="G3" t="s">
        <v>318</v>
      </c>
      <c r="H3" t="s">
        <v>330</v>
      </c>
      <c r="I3" t="s">
        <v>6191</v>
      </c>
    </row>
    <row r="4" spans="1:9" x14ac:dyDescent="0.3">
      <c r="A4" t="s">
        <v>502</v>
      </c>
      <c r="B4" t="s">
        <v>503</v>
      </c>
      <c r="C4" t="s">
        <v>504</v>
      </c>
      <c r="D4" t="s">
        <v>505</v>
      </c>
      <c r="E4" t="s">
        <v>506</v>
      </c>
      <c r="F4" t="s">
        <v>125</v>
      </c>
      <c r="G4" t="s">
        <v>19</v>
      </c>
      <c r="H4">
        <v>78205</v>
      </c>
      <c r="I4" t="s">
        <v>6190</v>
      </c>
    </row>
    <row r="5" spans="1:9" x14ac:dyDescent="0.3">
      <c r="A5" t="s">
        <v>507</v>
      </c>
      <c r="B5" t="s">
        <v>508</v>
      </c>
      <c r="C5" t="s">
        <v>509</v>
      </c>
      <c r="D5" t="s">
        <v>510</v>
      </c>
      <c r="E5" t="s">
        <v>511</v>
      </c>
      <c r="F5" t="s">
        <v>83</v>
      </c>
      <c r="G5" t="s">
        <v>19</v>
      </c>
      <c r="H5">
        <v>62711</v>
      </c>
      <c r="I5" t="s">
        <v>6190</v>
      </c>
    </row>
    <row r="6" spans="1:9" x14ac:dyDescent="0.3">
      <c r="A6" t="s">
        <v>513</v>
      </c>
      <c r="B6" t="s">
        <v>514</v>
      </c>
      <c r="D6" t="s">
        <v>515</v>
      </c>
      <c r="E6" t="s">
        <v>516</v>
      </c>
      <c r="F6" t="s">
        <v>517</v>
      </c>
      <c r="G6" t="s">
        <v>318</v>
      </c>
      <c r="H6" t="s">
        <v>518</v>
      </c>
      <c r="I6" t="s">
        <v>6191</v>
      </c>
    </row>
    <row r="7" spans="1:9" x14ac:dyDescent="0.3">
      <c r="A7" t="s">
        <v>520</v>
      </c>
      <c r="B7" t="s">
        <v>521</v>
      </c>
      <c r="D7" t="s">
        <v>522</v>
      </c>
      <c r="E7" t="s">
        <v>523</v>
      </c>
      <c r="F7" t="s">
        <v>110</v>
      </c>
      <c r="G7" t="s">
        <v>19</v>
      </c>
      <c r="H7">
        <v>18505</v>
      </c>
      <c r="I7" t="s">
        <v>6191</v>
      </c>
    </row>
    <row r="8" spans="1:9" x14ac:dyDescent="0.3">
      <c r="A8" t="s">
        <v>525</v>
      </c>
      <c r="B8" t="s">
        <v>526</v>
      </c>
      <c r="C8" t="s">
        <v>527</v>
      </c>
      <c r="D8" t="s">
        <v>528</v>
      </c>
      <c r="E8" t="s">
        <v>529</v>
      </c>
      <c r="F8" t="s">
        <v>203</v>
      </c>
      <c r="G8" t="s">
        <v>19</v>
      </c>
      <c r="H8">
        <v>45440</v>
      </c>
      <c r="I8" t="s">
        <v>6190</v>
      </c>
    </row>
    <row r="9" spans="1:9" x14ac:dyDescent="0.3">
      <c r="A9" t="s">
        <v>531</v>
      </c>
      <c r="B9" t="s">
        <v>532</v>
      </c>
      <c r="D9" t="s">
        <v>533</v>
      </c>
      <c r="E9" t="s">
        <v>534</v>
      </c>
      <c r="F9" t="s">
        <v>386</v>
      </c>
      <c r="G9" t="s">
        <v>318</v>
      </c>
      <c r="H9" t="s">
        <v>322</v>
      </c>
      <c r="I9" t="s">
        <v>6190</v>
      </c>
    </row>
    <row r="10" spans="1:9" x14ac:dyDescent="0.3">
      <c r="A10" t="s">
        <v>536</v>
      </c>
      <c r="B10" t="s">
        <v>537</v>
      </c>
      <c r="C10" t="s">
        <v>538</v>
      </c>
      <c r="D10" t="s">
        <v>539</v>
      </c>
      <c r="E10" t="s">
        <v>540</v>
      </c>
      <c r="F10" t="s">
        <v>27</v>
      </c>
      <c r="G10" t="s">
        <v>19</v>
      </c>
      <c r="H10">
        <v>90045</v>
      </c>
      <c r="I10" t="s">
        <v>6191</v>
      </c>
    </row>
    <row r="11" spans="1:9" x14ac:dyDescent="0.3">
      <c r="A11" t="s">
        <v>542</v>
      </c>
      <c r="B11" t="s">
        <v>543</v>
      </c>
      <c r="C11" t="s">
        <v>544</v>
      </c>
      <c r="D11" t="s">
        <v>545</v>
      </c>
      <c r="E11" t="s">
        <v>546</v>
      </c>
      <c r="F11" t="s">
        <v>27</v>
      </c>
      <c r="G11" t="s">
        <v>19</v>
      </c>
      <c r="H11">
        <v>90065</v>
      </c>
      <c r="I11" t="s">
        <v>6191</v>
      </c>
    </row>
    <row r="12" spans="1:9" x14ac:dyDescent="0.3">
      <c r="A12" t="s">
        <v>548</v>
      </c>
      <c r="B12" t="s">
        <v>549</v>
      </c>
      <c r="C12" t="s">
        <v>550</v>
      </c>
      <c r="D12" t="s">
        <v>551</v>
      </c>
      <c r="E12" t="s">
        <v>552</v>
      </c>
      <c r="F12" t="s">
        <v>98</v>
      </c>
      <c r="G12" t="s">
        <v>19</v>
      </c>
      <c r="H12">
        <v>95160</v>
      </c>
      <c r="I12" t="s">
        <v>6191</v>
      </c>
    </row>
    <row r="13" spans="1:9" x14ac:dyDescent="0.3">
      <c r="A13" t="s">
        <v>554</v>
      </c>
      <c r="B13" t="s">
        <v>555</v>
      </c>
      <c r="C13" t="s">
        <v>556</v>
      </c>
      <c r="D13" t="s">
        <v>557</v>
      </c>
      <c r="E13" t="s">
        <v>558</v>
      </c>
      <c r="F13" t="s">
        <v>98</v>
      </c>
      <c r="G13" t="s">
        <v>19</v>
      </c>
      <c r="H13">
        <v>95194</v>
      </c>
      <c r="I13" t="s">
        <v>6190</v>
      </c>
    </row>
    <row r="14" spans="1:9" x14ac:dyDescent="0.3">
      <c r="A14" t="s">
        <v>560</v>
      </c>
      <c r="B14" t="s">
        <v>561</v>
      </c>
      <c r="C14" t="s">
        <v>562</v>
      </c>
      <c r="D14" t="s">
        <v>563</v>
      </c>
      <c r="E14" t="s">
        <v>564</v>
      </c>
      <c r="F14" t="s">
        <v>38</v>
      </c>
      <c r="G14" t="s">
        <v>19</v>
      </c>
      <c r="H14">
        <v>23285</v>
      </c>
      <c r="I14" t="s">
        <v>6191</v>
      </c>
    </row>
    <row r="15" spans="1:9" x14ac:dyDescent="0.3">
      <c r="A15" t="s">
        <v>566</v>
      </c>
      <c r="B15" t="s">
        <v>567</v>
      </c>
      <c r="C15" t="s">
        <v>568</v>
      </c>
      <c r="E15" t="s">
        <v>569</v>
      </c>
      <c r="F15" t="s">
        <v>269</v>
      </c>
      <c r="G15" t="s">
        <v>19</v>
      </c>
      <c r="H15">
        <v>41905</v>
      </c>
      <c r="I15" t="s">
        <v>6191</v>
      </c>
    </row>
    <row r="16" spans="1:9" x14ac:dyDescent="0.3">
      <c r="A16" t="s">
        <v>571</v>
      </c>
      <c r="B16" t="s">
        <v>572</v>
      </c>
      <c r="C16" t="s">
        <v>573</v>
      </c>
      <c r="D16" t="s">
        <v>574</v>
      </c>
      <c r="E16" t="s">
        <v>575</v>
      </c>
      <c r="F16" t="s">
        <v>104</v>
      </c>
      <c r="G16" t="s">
        <v>19</v>
      </c>
      <c r="H16">
        <v>63131</v>
      </c>
      <c r="I16" t="s">
        <v>6190</v>
      </c>
    </row>
    <row r="17" spans="1:9" x14ac:dyDescent="0.3">
      <c r="A17" t="s">
        <v>577</v>
      </c>
      <c r="B17" t="s">
        <v>578</v>
      </c>
      <c r="C17" t="s">
        <v>579</v>
      </c>
      <c r="E17" t="s">
        <v>580</v>
      </c>
      <c r="F17" t="s">
        <v>46</v>
      </c>
      <c r="G17" t="s">
        <v>19</v>
      </c>
      <c r="H17">
        <v>19172</v>
      </c>
      <c r="I17" t="s">
        <v>6191</v>
      </c>
    </row>
    <row r="18" spans="1:9" x14ac:dyDescent="0.3">
      <c r="A18" t="s">
        <v>582</v>
      </c>
      <c r="B18" t="s">
        <v>583</v>
      </c>
      <c r="C18" t="s">
        <v>584</v>
      </c>
      <c r="D18" t="s">
        <v>585</v>
      </c>
      <c r="E18" t="s">
        <v>586</v>
      </c>
      <c r="F18" t="s">
        <v>189</v>
      </c>
      <c r="G18" t="s">
        <v>19</v>
      </c>
      <c r="H18">
        <v>97271</v>
      </c>
      <c r="I18" t="s">
        <v>6191</v>
      </c>
    </row>
    <row r="19" spans="1:9" x14ac:dyDescent="0.3">
      <c r="A19" t="s">
        <v>588</v>
      </c>
      <c r="B19" t="s">
        <v>589</v>
      </c>
      <c r="C19" t="s">
        <v>590</v>
      </c>
      <c r="D19" t="s">
        <v>591</v>
      </c>
      <c r="E19" t="s">
        <v>592</v>
      </c>
      <c r="F19" t="s">
        <v>63</v>
      </c>
      <c r="G19" t="s">
        <v>19</v>
      </c>
      <c r="H19">
        <v>77240</v>
      </c>
      <c r="I19" t="s">
        <v>6191</v>
      </c>
    </row>
    <row r="20" spans="1:9" x14ac:dyDescent="0.3">
      <c r="A20" t="s">
        <v>594</v>
      </c>
      <c r="B20" t="s">
        <v>595</v>
      </c>
      <c r="C20" t="s">
        <v>596</v>
      </c>
      <c r="E20" t="s">
        <v>597</v>
      </c>
      <c r="F20" t="s">
        <v>474</v>
      </c>
      <c r="G20" t="s">
        <v>318</v>
      </c>
      <c r="H20" t="s">
        <v>416</v>
      </c>
      <c r="I20" t="s">
        <v>6190</v>
      </c>
    </row>
    <row r="21" spans="1:9" x14ac:dyDescent="0.3">
      <c r="A21" t="s">
        <v>599</v>
      </c>
      <c r="B21" t="s">
        <v>600</v>
      </c>
      <c r="C21" t="s">
        <v>601</v>
      </c>
      <c r="D21" t="s">
        <v>602</v>
      </c>
      <c r="E21" t="s">
        <v>603</v>
      </c>
      <c r="F21" t="s">
        <v>57</v>
      </c>
      <c r="G21" t="s">
        <v>19</v>
      </c>
      <c r="H21">
        <v>10060</v>
      </c>
      <c r="I21" t="s">
        <v>6190</v>
      </c>
    </row>
    <row r="22" spans="1:9" x14ac:dyDescent="0.3">
      <c r="A22" t="s">
        <v>604</v>
      </c>
      <c r="B22" t="s">
        <v>605</v>
      </c>
      <c r="D22" t="s">
        <v>606</v>
      </c>
      <c r="E22" t="s">
        <v>607</v>
      </c>
      <c r="F22" t="s">
        <v>435</v>
      </c>
      <c r="G22" t="s">
        <v>318</v>
      </c>
      <c r="H22" t="s">
        <v>334</v>
      </c>
      <c r="I22" t="s">
        <v>6190</v>
      </c>
    </row>
    <row r="23" spans="1:9" x14ac:dyDescent="0.3">
      <c r="A23" t="s">
        <v>609</v>
      </c>
      <c r="B23" t="s">
        <v>610</v>
      </c>
      <c r="C23" t="s">
        <v>611</v>
      </c>
      <c r="D23" t="s">
        <v>612</v>
      </c>
      <c r="E23" t="s">
        <v>613</v>
      </c>
      <c r="F23" t="s">
        <v>183</v>
      </c>
      <c r="G23" t="s">
        <v>19</v>
      </c>
      <c r="H23">
        <v>49560</v>
      </c>
      <c r="I23" t="s">
        <v>6191</v>
      </c>
    </row>
    <row r="24" spans="1:9" x14ac:dyDescent="0.3">
      <c r="A24" t="s">
        <v>615</v>
      </c>
      <c r="B24" t="s">
        <v>616</v>
      </c>
      <c r="C24" t="s">
        <v>617</v>
      </c>
      <c r="D24" t="s">
        <v>618</v>
      </c>
      <c r="E24" t="s">
        <v>619</v>
      </c>
      <c r="F24" t="s">
        <v>211</v>
      </c>
      <c r="G24" t="s">
        <v>19</v>
      </c>
      <c r="H24">
        <v>33982</v>
      </c>
      <c r="I24" t="s">
        <v>6190</v>
      </c>
    </row>
    <row r="25" spans="1:9" x14ac:dyDescent="0.3">
      <c r="A25" t="s">
        <v>621</v>
      </c>
      <c r="B25" t="s">
        <v>622</v>
      </c>
      <c r="C25" t="s">
        <v>623</v>
      </c>
      <c r="D25" t="s">
        <v>624</v>
      </c>
      <c r="E25" t="s">
        <v>625</v>
      </c>
      <c r="F25" t="s">
        <v>91</v>
      </c>
      <c r="G25" t="s">
        <v>19</v>
      </c>
      <c r="H25">
        <v>98682</v>
      </c>
      <c r="I25" t="s">
        <v>6190</v>
      </c>
    </row>
    <row r="26" spans="1:9" x14ac:dyDescent="0.3">
      <c r="A26" t="s">
        <v>627</v>
      </c>
      <c r="B26" t="s">
        <v>628</v>
      </c>
      <c r="C26" t="s">
        <v>629</v>
      </c>
      <c r="D26" t="s">
        <v>630</v>
      </c>
      <c r="E26" t="s">
        <v>631</v>
      </c>
      <c r="F26" t="s">
        <v>157</v>
      </c>
      <c r="G26" t="s">
        <v>19</v>
      </c>
      <c r="H26">
        <v>80150</v>
      </c>
      <c r="I26" t="s">
        <v>6191</v>
      </c>
    </row>
    <row r="27" spans="1:9" x14ac:dyDescent="0.3">
      <c r="A27" t="s">
        <v>633</v>
      </c>
      <c r="B27" t="s">
        <v>634</v>
      </c>
      <c r="D27" t="s">
        <v>635</v>
      </c>
      <c r="E27" t="s">
        <v>636</v>
      </c>
      <c r="F27" t="s">
        <v>211</v>
      </c>
      <c r="G27" t="s">
        <v>19</v>
      </c>
      <c r="H27">
        <v>33982</v>
      </c>
      <c r="I27" t="s">
        <v>6190</v>
      </c>
    </row>
    <row r="28" spans="1:9" x14ac:dyDescent="0.3">
      <c r="A28" t="s">
        <v>638</v>
      </c>
      <c r="B28" t="s">
        <v>639</v>
      </c>
      <c r="C28" t="s">
        <v>640</v>
      </c>
      <c r="D28" t="s">
        <v>641</v>
      </c>
      <c r="E28" t="s">
        <v>642</v>
      </c>
      <c r="F28" t="s">
        <v>40</v>
      </c>
      <c r="G28" t="s">
        <v>19</v>
      </c>
      <c r="H28">
        <v>94975</v>
      </c>
      <c r="I28" t="s">
        <v>6190</v>
      </c>
    </row>
    <row r="29" spans="1:9" x14ac:dyDescent="0.3">
      <c r="A29" t="s">
        <v>644</v>
      </c>
      <c r="B29" t="s">
        <v>645</v>
      </c>
      <c r="C29" t="s">
        <v>646</v>
      </c>
      <c r="D29" t="s">
        <v>647</v>
      </c>
      <c r="E29" t="s">
        <v>648</v>
      </c>
      <c r="F29" t="s">
        <v>433</v>
      </c>
      <c r="G29" t="s">
        <v>318</v>
      </c>
      <c r="H29" t="s">
        <v>434</v>
      </c>
      <c r="I29" t="s">
        <v>6191</v>
      </c>
    </row>
    <row r="30" spans="1:9" x14ac:dyDescent="0.3">
      <c r="A30" t="s">
        <v>650</v>
      </c>
      <c r="B30" t="s">
        <v>651</v>
      </c>
      <c r="C30" t="s">
        <v>652</v>
      </c>
      <c r="D30" t="s">
        <v>653</v>
      </c>
      <c r="E30" t="s">
        <v>654</v>
      </c>
      <c r="F30" t="s">
        <v>347</v>
      </c>
      <c r="G30" t="s">
        <v>318</v>
      </c>
      <c r="H30" t="s">
        <v>348</v>
      </c>
      <c r="I30" t="s">
        <v>6191</v>
      </c>
    </row>
    <row r="31" spans="1:9" x14ac:dyDescent="0.3">
      <c r="A31" t="s">
        <v>656</v>
      </c>
      <c r="B31" t="s">
        <v>657</v>
      </c>
      <c r="C31" t="s">
        <v>658</v>
      </c>
      <c r="D31" t="s">
        <v>659</v>
      </c>
      <c r="E31" t="s">
        <v>660</v>
      </c>
      <c r="F31" t="s">
        <v>423</v>
      </c>
      <c r="G31" t="s">
        <v>318</v>
      </c>
      <c r="H31" t="s">
        <v>402</v>
      </c>
      <c r="I31" t="s">
        <v>6190</v>
      </c>
    </row>
    <row r="32" spans="1:9" x14ac:dyDescent="0.3">
      <c r="A32" t="s">
        <v>662</v>
      </c>
      <c r="B32" t="s">
        <v>663</v>
      </c>
      <c r="D32" t="s">
        <v>664</v>
      </c>
      <c r="E32" t="s">
        <v>665</v>
      </c>
      <c r="F32" t="s">
        <v>133</v>
      </c>
      <c r="G32" t="s">
        <v>19</v>
      </c>
      <c r="H32">
        <v>80044</v>
      </c>
      <c r="I32" t="s">
        <v>6191</v>
      </c>
    </row>
    <row r="33" spans="1:9" x14ac:dyDescent="0.3">
      <c r="A33" t="s">
        <v>666</v>
      </c>
      <c r="B33" t="s">
        <v>667</v>
      </c>
      <c r="C33" t="s">
        <v>668</v>
      </c>
      <c r="D33" t="s">
        <v>669</v>
      </c>
      <c r="E33" t="s">
        <v>670</v>
      </c>
      <c r="F33" t="s">
        <v>132</v>
      </c>
      <c r="G33" t="s">
        <v>19</v>
      </c>
      <c r="H33">
        <v>11407</v>
      </c>
      <c r="I33" t="s">
        <v>6191</v>
      </c>
    </row>
    <row r="34" spans="1:9" x14ac:dyDescent="0.3">
      <c r="A34" t="s">
        <v>671</v>
      </c>
      <c r="B34" t="s">
        <v>672</v>
      </c>
      <c r="C34" t="s">
        <v>673</v>
      </c>
      <c r="D34" t="s">
        <v>674</v>
      </c>
      <c r="E34" t="s">
        <v>675</v>
      </c>
      <c r="F34" t="s">
        <v>349</v>
      </c>
      <c r="G34" t="s">
        <v>318</v>
      </c>
      <c r="H34" t="s">
        <v>350</v>
      </c>
      <c r="I34" t="s">
        <v>6190</v>
      </c>
    </row>
    <row r="35" spans="1:9" x14ac:dyDescent="0.3">
      <c r="A35" t="s">
        <v>677</v>
      </c>
      <c r="B35" t="s">
        <v>678</v>
      </c>
      <c r="C35" t="s">
        <v>679</v>
      </c>
      <c r="E35" t="s">
        <v>680</v>
      </c>
      <c r="F35" t="s">
        <v>141</v>
      </c>
      <c r="G35" t="s">
        <v>19</v>
      </c>
      <c r="H35">
        <v>58207</v>
      </c>
      <c r="I35" t="s">
        <v>6191</v>
      </c>
    </row>
    <row r="36" spans="1:9" x14ac:dyDescent="0.3">
      <c r="A36" t="s">
        <v>682</v>
      </c>
      <c r="B36" t="s">
        <v>683</v>
      </c>
      <c r="C36" t="s">
        <v>684</v>
      </c>
      <c r="D36" t="s">
        <v>685</v>
      </c>
      <c r="E36" t="s">
        <v>686</v>
      </c>
      <c r="F36" t="s">
        <v>81</v>
      </c>
      <c r="G36" t="s">
        <v>28</v>
      </c>
      <c r="H36" t="s">
        <v>258</v>
      </c>
      <c r="I36" t="s">
        <v>6190</v>
      </c>
    </row>
    <row r="37" spans="1:9" x14ac:dyDescent="0.3">
      <c r="A37" t="s">
        <v>688</v>
      </c>
      <c r="B37" t="s">
        <v>689</v>
      </c>
      <c r="C37" t="s">
        <v>690</v>
      </c>
      <c r="D37" t="s">
        <v>691</v>
      </c>
      <c r="E37" t="s">
        <v>692</v>
      </c>
      <c r="F37" t="s">
        <v>48</v>
      </c>
      <c r="G37" t="s">
        <v>19</v>
      </c>
      <c r="H37">
        <v>25362</v>
      </c>
      <c r="I37" t="s">
        <v>6191</v>
      </c>
    </row>
    <row r="38" spans="1:9" x14ac:dyDescent="0.3">
      <c r="A38" t="s">
        <v>694</v>
      </c>
      <c r="B38" t="s">
        <v>695</v>
      </c>
      <c r="C38" t="s">
        <v>696</v>
      </c>
      <c r="D38" t="s">
        <v>697</v>
      </c>
      <c r="E38" t="s">
        <v>698</v>
      </c>
      <c r="F38" t="s">
        <v>88</v>
      </c>
      <c r="G38" t="s">
        <v>19</v>
      </c>
      <c r="H38">
        <v>72204</v>
      </c>
      <c r="I38" t="s">
        <v>6191</v>
      </c>
    </row>
    <row r="39" spans="1:9" x14ac:dyDescent="0.3">
      <c r="A39" t="s">
        <v>700</v>
      </c>
      <c r="B39" t="s">
        <v>701</v>
      </c>
      <c r="C39" t="s">
        <v>702</v>
      </c>
      <c r="D39" t="s">
        <v>703</v>
      </c>
      <c r="E39" t="s">
        <v>704</v>
      </c>
      <c r="F39" t="s">
        <v>42</v>
      </c>
      <c r="G39" t="s">
        <v>19</v>
      </c>
      <c r="H39">
        <v>80291</v>
      </c>
      <c r="I39" t="s">
        <v>6191</v>
      </c>
    </row>
    <row r="40" spans="1:9" x14ac:dyDescent="0.3">
      <c r="A40" t="s">
        <v>706</v>
      </c>
      <c r="B40" t="s">
        <v>707</v>
      </c>
      <c r="C40" t="s">
        <v>708</v>
      </c>
      <c r="D40" t="s">
        <v>709</v>
      </c>
      <c r="E40" t="s">
        <v>710</v>
      </c>
      <c r="F40" t="s">
        <v>33</v>
      </c>
      <c r="G40" t="s">
        <v>19</v>
      </c>
      <c r="H40">
        <v>55458</v>
      </c>
      <c r="I40" t="s">
        <v>6191</v>
      </c>
    </row>
    <row r="41" spans="1:9" x14ac:dyDescent="0.3">
      <c r="A41" t="s">
        <v>712</v>
      </c>
      <c r="B41" t="s">
        <v>713</v>
      </c>
      <c r="E41" t="s">
        <v>714</v>
      </c>
      <c r="F41" t="s">
        <v>126</v>
      </c>
      <c r="G41" t="s">
        <v>19</v>
      </c>
      <c r="H41">
        <v>85715</v>
      </c>
      <c r="I41" t="s">
        <v>6190</v>
      </c>
    </row>
    <row r="42" spans="1:9" x14ac:dyDescent="0.3">
      <c r="A42" t="s">
        <v>716</v>
      </c>
      <c r="B42" t="s">
        <v>717</v>
      </c>
      <c r="D42" t="s">
        <v>718</v>
      </c>
      <c r="E42" t="s">
        <v>719</v>
      </c>
      <c r="F42" t="s">
        <v>69</v>
      </c>
      <c r="G42" t="s">
        <v>19</v>
      </c>
      <c r="H42">
        <v>70116</v>
      </c>
      <c r="I42" t="s">
        <v>6191</v>
      </c>
    </row>
    <row r="43" spans="1:9" x14ac:dyDescent="0.3">
      <c r="A43" t="s">
        <v>721</v>
      </c>
      <c r="B43" t="s">
        <v>722</v>
      </c>
      <c r="C43" t="s">
        <v>723</v>
      </c>
      <c r="D43" t="s">
        <v>724</v>
      </c>
      <c r="E43" t="s">
        <v>725</v>
      </c>
      <c r="F43" t="s">
        <v>71</v>
      </c>
      <c r="G43" t="s">
        <v>19</v>
      </c>
      <c r="H43">
        <v>6183</v>
      </c>
      <c r="I43" t="s">
        <v>6190</v>
      </c>
    </row>
    <row r="44" spans="1:9" x14ac:dyDescent="0.3">
      <c r="A44" t="s">
        <v>727</v>
      </c>
      <c r="B44" t="s">
        <v>728</v>
      </c>
      <c r="C44" t="s">
        <v>729</v>
      </c>
      <c r="D44" t="s">
        <v>730</v>
      </c>
      <c r="E44" t="s">
        <v>731</v>
      </c>
      <c r="F44" t="s">
        <v>732</v>
      </c>
      <c r="G44" t="s">
        <v>19</v>
      </c>
      <c r="H44">
        <v>84409</v>
      </c>
      <c r="I44" t="s">
        <v>6190</v>
      </c>
    </row>
    <row r="45" spans="1:9" x14ac:dyDescent="0.3">
      <c r="A45" t="s">
        <v>734</v>
      </c>
      <c r="B45" t="s">
        <v>735</v>
      </c>
      <c r="D45" t="s">
        <v>736</v>
      </c>
      <c r="E45" t="s">
        <v>737</v>
      </c>
      <c r="F45" t="s">
        <v>241</v>
      </c>
      <c r="G45" t="s">
        <v>19</v>
      </c>
      <c r="H45">
        <v>2216</v>
      </c>
      <c r="I45" t="s">
        <v>6191</v>
      </c>
    </row>
    <row r="46" spans="1:9" x14ac:dyDescent="0.3">
      <c r="A46" t="s">
        <v>739</v>
      </c>
      <c r="B46" t="s">
        <v>740</v>
      </c>
      <c r="C46" t="s">
        <v>741</v>
      </c>
      <c r="D46" t="s">
        <v>742</v>
      </c>
      <c r="E46" t="s">
        <v>743</v>
      </c>
      <c r="F46" t="s">
        <v>219</v>
      </c>
      <c r="G46" t="s">
        <v>19</v>
      </c>
      <c r="H46">
        <v>14604</v>
      </c>
      <c r="I46" t="s">
        <v>6190</v>
      </c>
    </row>
    <row r="47" spans="1:9" x14ac:dyDescent="0.3">
      <c r="A47" t="s">
        <v>745</v>
      </c>
      <c r="B47" t="s">
        <v>746</v>
      </c>
      <c r="C47" t="s">
        <v>747</v>
      </c>
      <c r="D47" t="s">
        <v>748</v>
      </c>
      <c r="E47" t="s">
        <v>749</v>
      </c>
      <c r="F47" t="s">
        <v>94</v>
      </c>
      <c r="G47" t="s">
        <v>19</v>
      </c>
      <c r="H47">
        <v>10469</v>
      </c>
      <c r="I47" t="s">
        <v>6191</v>
      </c>
    </row>
    <row r="48" spans="1:9" x14ac:dyDescent="0.3">
      <c r="A48" t="s">
        <v>751</v>
      </c>
      <c r="B48" t="s">
        <v>752</v>
      </c>
      <c r="D48" t="s">
        <v>753</v>
      </c>
      <c r="E48" t="s">
        <v>754</v>
      </c>
      <c r="F48" t="s">
        <v>144</v>
      </c>
      <c r="G48" t="s">
        <v>19</v>
      </c>
      <c r="H48">
        <v>35205</v>
      </c>
      <c r="I48" t="s">
        <v>6190</v>
      </c>
    </row>
    <row r="49" spans="1:9" x14ac:dyDescent="0.3">
      <c r="A49" t="s">
        <v>756</v>
      </c>
      <c r="B49" t="s">
        <v>757</v>
      </c>
      <c r="C49" t="s">
        <v>758</v>
      </c>
      <c r="D49" t="s">
        <v>759</v>
      </c>
      <c r="E49" t="s">
        <v>760</v>
      </c>
      <c r="F49" t="s">
        <v>272</v>
      </c>
      <c r="G49" t="s">
        <v>19</v>
      </c>
      <c r="H49">
        <v>92415</v>
      </c>
      <c r="I49" t="s">
        <v>6190</v>
      </c>
    </row>
    <row r="50" spans="1:9" x14ac:dyDescent="0.3">
      <c r="A50" t="s">
        <v>762</v>
      </c>
      <c r="B50" t="s">
        <v>763</v>
      </c>
      <c r="C50" t="s">
        <v>764</v>
      </c>
      <c r="E50" t="s">
        <v>765</v>
      </c>
      <c r="F50" t="s">
        <v>128</v>
      </c>
      <c r="G50" t="s">
        <v>19</v>
      </c>
      <c r="H50">
        <v>23514</v>
      </c>
      <c r="I50" t="s">
        <v>6191</v>
      </c>
    </row>
    <row r="51" spans="1:9" x14ac:dyDescent="0.3">
      <c r="A51" t="s">
        <v>767</v>
      </c>
      <c r="B51" t="s">
        <v>768</v>
      </c>
      <c r="C51" t="s">
        <v>769</v>
      </c>
      <c r="D51" t="s">
        <v>770</v>
      </c>
      <c r="E51" t="s">
        <v>771</v>
      </c>
      <c r="F51" t="s">
        <v>47</v>
      </c>
      <c r="G51" t="s">
        <v>19</v>
      </c>
      <c r="H51">
        <v>20409</v>
      </c>
      <c r="I51" t="s">
        <v>6191</v>
      </c>
    </row>
    <row r="52" spans="1:9" x14ac:dyDescent="0.3">
      <c r="A52" t="s">
        <v>773</v>
      </c>
      <c r="B52" t="s">
        <v>774</v>
      </c>
      <c r="C52" t="s">
        <v>775</v>
      </c>
      <c r="D52" t="s">
        <v>776</v>
      </c>
      <c r="E52" t="s">
        <v>777</v>
      </c>
      <c r="F52" t="s">
        <v>271</v>
      </c>
      <c r="G52" t="s">
        <v>19</v>
      </c>
      <c r="H52">
        <v>33355</v>
      </c>
      <c r="I52" t="s">
        <v>6191</v>
      </c>
    </row>
    <row r="53" spans="1:9" x14ac:dyDescent="0.3">
      <c r="A53" t="s">
        <v>779</v>
      </c>
      <c r="B53" t="s">
        <v>780</v>
      </c>
      <c r="C53" t="s">
        <v>781</v>
      </c>
      <c r="D53" t="s">
        <v>782</v>
      </c>
      <c r="E53" t="s">
        <v>783</v>
      </c>
      <c r="F53" t="s">
        <v>329</v>
      </c>
      <c r="G53" t="s">
        <v>318</v>
      </c>
      <c r="H53" t="s">
        <v>330</v>
      </c>
      <c r="I53" t="s">
        <v>6190</v>
      </c>
    </row>
    <row r="54" spans="1:9" x14ac:dyDescent="0.3">
      <c r="A54" t="s">
        <v>785</v>
      </c>
      <c r="B54" t="s">
        <v>786</v>
      </c>
      <c r="C54" t="s">
        <v>787</v>
      </c>
      <c r="E54" t="s">
        <v>788</v>
      </c>
      <c r="F54" t="s">
        <v>248</v>
      </c>
      <c r="G54" t="s">
        <v>28</v>
      </c>
      <c r="H54" t="s">
        <v>249</v>
      </c>
      <c r="I54" t="s">
        <v>6191</v>
      </c>
    </row>
    <row r="55" spans="1:9" x14ac:dyDescent="0.3">
      <c r="A55" t="s">
        <v>789</v>
      </c>
      <c r="B55" t="s">
        <v>790</v>
      </c>
      <c r="C55" t="s">
        <v>791</v>
      </c>
      <c r="D55" t="s">
        <v>792</v>
      </c>
      <c r="E55" t="s">
        <v>793</v>
      </c>
      <c r="F55" t="s">
        <v>138</v>
      </c>
      <c r="G55" t="s">
        <v>19</v>
      </c>
      <c r="H55">
        <v>84605</v>
      </c>
      <c r="I55" t="s">
        <v>6191</v>
      </c>
    </row>
    <row r="56" spans="1:9" x14ac:dyDescent="0.3">
      <c r="A56" t="s">
        <v>795</v>
      </c>
      <c r="B56" t="s">
        <v>796</v>
      </c>
      <c r="C56" t="s">
        <v>797</v>
      </c>
      <c r="D56" t="s">
        <v>798</v>
      </c>
      <c r="E56" t="s">
        <v>799</v>
      </c>
      <c r="F56" t="s">
        <v>260</v>
      </c>
      <c r="G56" t="s">
        <v>19</v>
      </c>
      <c r="H56">
        <v>43666</v>
      </c>
      <c r="I56" t="s">
        <v>6191</v>
      </c>
    </row>
    <row r="57" spans="1:9" x14ac:dyDescent="0.3">
      <c r="A57" t="s">
        <v>801</v>
      </c>
      <c r="B57" t="s">
        <v>802</v>
      </c>
      <c r="D57" t="s">
        <v>803</v>
      </c>
      <c r="E57" t="s">
        <v>804</v>
      </c>
      <c r="F57" t="s">
        <v>135</v>
      </c>
      <c r="G57" t="s">
        <v>19</v>
      </c>
      <c r="H57">
        <v>8650</v>
      </c>
      <c r="I57" t="s">
        <v>6191</v>
      </c>
    </row>
    <row r="58" spans="1:9" x14ac:dyDescent="0.3">
      <c r="A58" t="s">
        <v>806</v>
      </c>
      <c r="B58" t="s">
        <v>807</v>
      </c>
      <c r="C58" t="s">
        <v>808</v>
      </c>
      <c r="D58" t="s">
        <v>809</v>
      </c>
      <c r="E58" t="s">
        <v>810</v>
      </c>
      <c r="F58" t="s">
        <v>137</v>
      </c>
      <c r="G58" t="s">
        <v>19</v>
      </c>
      <c r="H58">
        <v>33686</v>
      </c>
      <c r="I58" t="s">
        <v>6190</v>
      </c>
    </row>
    <row r="59" spans="1:9" x14ac:dyDescent="0.3">
      <c r="A59" t="s">
        <v>812</v>
      </c>
      <c r="B59" t="s">
        <v>813</v>
      </c>
      <c r="C59" t="s">
        <v>814</v>
      </c>
      <c r="D59" t="s">
        <v>815</v>
      </c>
      <c r="E59" t="s">
        <v>816</v>
      </c>
      <c r="F59" t="s">
        <v>250</v>
      </c>
      <c r="G59" t="s">
        <v>19</v>
      </c>
      <c r="H59">
        <v>32590</v>
      </c>
      <c r="I59" t="s">
        <v>6191</v>
      </c>
    </row>
    <row r="60" spans="1:9" x14ac:dyDescent="0.3">
      <c r="A60" t="s">
        <v>818</v>
      </c>
      <c r="B60" t="s">
        <v>819</v>
      </c>
      <c r="D60" t="s">
        <v>820</v>
      </c>
      <c r="E60" t="s">
        <v>821</v>
      </c>
      <c r="F60" t="s">
        <v>234</v>
      </c>
      <c r="G60" t="s">
        <v>19</v>
      </c>
      <c r="H60">
        <v>33543</v>
      </c>
      <c r="I60" t="s">
        <v>6190</v>
      </c>
    </row>
    <row r="61" spans="1:9" x14ac:dyDescent="0.3">
      <c r="A61" t="s">
        <v>823</v>
      </c>
      <c r="B61" t="s">
        <v>824</v>
      </c>
      <c r="C61" t="s">
        <v>825</v>
      </c>
      <c r="E61" t="s">
        <v>826</v>
      </c>
      <c r="F61" t="s">
        <v>173</v>
      </c>
      <c r="G61" t="s">
        <v>19</v>
      </c>
      <c r="H61">
        <v>55123</v>
      </c>
      <c r="I61" t="s">
        <v>6190</v>
      </c>
    </row>
    <row r="62" spans="1:9" x14ac:dyDescent="0.3">
      <c r="A62" t="s">
        <v>828</v>
      </c>
      <c r="B62" t="s">
        <v>829</v>
      </c>
      <c r="C62" t="s">
        <v>830</v>
      </c>
      <c r="D62" t="s">
        <v>831</v>
      </c>
      <c r="E62" t="s">
        <v>832</v>
      </c>
      <c r="F62" t="s">
        <v>66</v>
      </c>
      <c r="G62" t="s">
        <v>19</v>
      </c>
      <c r="H62">
        <v>46862</v>
      </c>
      <c r="I62" t="s">
        <v>6191</v>
      </c>
    </row>
    <row r="63" spans="1:9" x14ac:dyDescent="0.3">
      <c r="A63" t="s">
        <v>834</v>
      </c>
      <c r="B63" t="s">
        <v>835</v>
      </c>
      <c r="D63" t="s">
        <v>836</v>
      </c>
      <c r="E63" t="s">
        <v>837</v>
      </c>
      <c r="F63" t="s">
        <v>151</v>
      </c>
      <c r="G63" t="s">
        <v>28</v>
      </c>
      <c r="H63" t="s">
        <v>152</v>
      </c>
      <c r="I63" t="s">
        <v>6190</v>
      </c>
    </row>
    <row r="64" spans="1:9" x14ac:dyDescent="0.3">
      <c r="A64" t="s">
        <v>839</v>
      </c>
      <c r="B64" t="s">
        <v>840</v>
      </c>
      <c r="D64" t="s">
        <v>841</v>
      </c>
      <c r="E64" t="s">
        <v>842</v>
      </c>
      <c r="F64" t="s">
        <v>267</v>
      </c>
      <c r="G64" t="s">
        <v>19</v>
      </c>
      <c r="H64">
        <v>34114</v>
      </c>
      <c r="I64" t="s">
        <v>6190</v>
      </c>
    </row>
    <row r="65" spans="1:9" x14ac:dyDescent="0.3">
      <c r="A65" t="s">
        <v>844</v>
      </c>
      <c r="B65" t="s">
        <v>845</v>
      </c>
      <c r="C65" t="s">
        <v>846</v>
      </c>
      <c r="D65" t="s">
        <v>847</v>
      </c>
      <c r="E65" t="s">
        <v>848</v>
      </c>
      <c r="F65" t="s">
        <v>56</v>
      </c>
      <c r="G65" t="s">
        <v>19</v>
      </c>
      <c r="H65">
        <v>60681</v>
      </c>
      <c r="I65" t="s">
        <v>6191</v>
      </c>
    </row>
    <row r="66" spans="1:9" x14ac:dyDescent="0.3">
      <c r="A66" t="s">
        <v>850</v>
      </c>
      <c r="B66" t="s">
        <v>851</v>
      </c>
      <c r="D66" t="s">
        <v>852</v>
      </c>
      <c r="E66" t="s">
        <v>853</v>
      </c>
      <c r="F66" t="s">
        <v>199</v>
      </c>
      <c r="G66" t="s">
        <v>19</v>
      </c>
      <c r="H66">
        <v>7104</v>
      </c>
      <c r="I66" t="s">
        <v>6190</v>
      </c>
    </row>
    <row r="67" spans="1:9" x14ac:dyDescent="0.3">
      <c r="A67" t="s">
        <v>855</v>
      </c>
      <c r="B67" t="s">
        <v>856</v>
      </c>
      <c r="C67" t="s">
        <v>857</v>
      </c>
      <c r="D67" t="s">
        <v>858</v>
      </c>
      <c r="E67" t="s">
        <v>859</v>
      </c>
      <c r="F67" t="s">
        <v>364</v>
      </c>
      <c r="G67" t="s">
        <v>19</v>
      </c>
      <c r="H67">
        <v>22184</v>
      </c>
      <c r="I67" t="s">
        <v>6190</v>
      </c>
    </row>
    <row r="68" spans="1:9" x14ac:dyDescent="0.3">
      <c r="A68" t="s">
        <v>861</v>
      </c>
      <c r="B68" t="s">
        <v>862</v>
      </c>
      <c r="C68" t="s">
        <v>863</v>
      </c>
      <c r="D68" t="s">
        <v>864</v>
      </c>
      <c r="E68" t="s">
        <v>865</v>
      </c>
      <c r="F68" t="s">
        <v>106</v>
      </c>
      <c r="G68" t="s">
        <v>19</v>
      </c>
      <c r="H68">
        <v>76178</v>
      </c>
      <c r="I68" t="s">
        <v>6190</v>
      </c>
    </row>
    <row r="69" spans="1:9" x14ac:dyDescent="0.3">
      <c r="A69" t="s">
        <v>867</v>
      </c>
      <c r="B69" t="s">
        <v>868</v>
      </c>
      <c r="C69" t="s">
        <v>869</v>
      </c>
      <c r="D69" t="s">
        <v>870</v>
      </c>
      <c r="E69" t="s">
        <v>871</v>
      </c>
      <c r="F69" t="s">
        <v>118</v>
      </c>
      <c r="G69" t="s">
        <v>19</v>
      </c>
      <c r="H69">
        <v>91505</v>
      </c>
      <c r="I69" t="s">
        <v>6191</v>
      </c>
    </row>
    <row r="70" spans="1:9" x14ac:dyDescent="0.3">
      <c r="A70" t="s">
        <v>873</v>
      </c>
      <c r="B70" t="s">
        <v>874</v>
      </c>
      <c r="C70" t="s">
        <v>875</v>
      </c>
      <c r="D70" t="s">
        <v>876</v>
      </c>
      <c r="E70" t="s">
        <v>877</v>
      </c>
      <c r="F70" t="s">
        <v>268</v>
      </c>
      <c r="G70" t="s">
        <v>19</v>
      </c>
      <c r="H70">
        <v>37665</v>
      </c>
      <c r="I70" t="s">
        <v>6191</v>
      </c>
    </row>
    <row r="71" spans="1:9" x14ac:dyDescent="0.3">
      <c r="A71" t="s">
        <v>879</v>
      </c>
      <c r="B71" t="s">
        <v>880</v>
      </c>
      <c r="C71" t="s">
        <v>881</v>
      </c>
      <c r="D71" t="s">
        <v>882</v>
      </c>
      <c r="E71" t="s">
        <v>883</v>
      </c>
      <c r="F71" t="s">
        <v>284</v>
      </c>
      <c r="G71" t="s">
        <v>28</v>
      </c>
      <c r="H71" t="s">
        <v>884</v>
      </c>
      <c r="I71" t="s">
        <v>6190</v>
      </c>
    </row>
    <row r="72" spans="1:9" x14ac:dyDescent="0.3">
      <c r="A72" t="s">
        <v>886</v>
      </c>
      <c r="B72" t="s">
        <v>887</v>
      </c>
      <c r="C72" t="s">
        <v>888</v>
      </c>
      <c r="D72" t="s">
        <v>889</v>
      </c>
      <c r="E72" t="s">
        <v>890</v>
      </c>
      <c r="F72" t="s">
        <v>39</v>
      </c>
      <c r="G72" t="s">
        <v>19</v>
      </c>
      <c r="H72">
        <v>43231</v>
      </c>
      <c r="I72" t="s">
        <v>6191</v>
      </c>
    </row>
    <row r="73" spans="1:9" x14ac:dyDescent="0.3">
      <c r="A73" t="s">
        <v>892</v>
      </c>
      <c r="B73" t="s">
        <v>893</v>
      </c>
      <c r="C73" t="s">
        <v>894</v>
      </c>
      <c r="D73" t="s">
        <v>895</v>
      </c>
      <c r="E73" t="s">
        <v>896</v>
      </c>
      <c r="F73" t="s">
        <v>408</v>
      </c>
      <c r="G73" t="s">
        <v>318</v>
      </c>
      <c r="H73" t="s">
        <v>343</v>
      </c>
      <c r="I73" t="s">
        <v>6191</v>
      </c>
    </row>
    <row r="74" spans="1:9" x14ac:dyDescent="0.3">
      <c r="A74" t="s">
        <v>898</v>
      </c>
      <c r="B74" t="s">
        <v>899</v>
      </c>
      <c r="D74" t="s">
        <v>900</v>
      </c>
      <c r="E74" t="s">
        <v>901</v>
      </c>
      <c r="F74" t="s">
        <v>69</v>
      </c>
      <c r="G74" t="s">
        <v>19</v>
      </c>
      <c r="H74">
        <v>70183</v>
      </c>
      <c r="I74" t="s">
        <v>6191</v>
      </c>
    </row>
    <row r="75" spans="1:9" x14ac:dyDescent="0.3">
      <c r="A75" t="s">
        <v>903</v>
      </c>
      <c r="B75" t="s">
        <v>904</v>
      </c>
      <c r="D75" t="s">
        <v>905</v>
      </c>
      <c r="E75" t="s">
        <v>906</v>
      </c>
      <c r="F75" t="s">
        <v>35</v>
      </c>
      <c r="G75" t="s">
        <v>19</v>
      </c>
      <c r="H75">
        <v>28230</v>
      </c>
      <c r="I75" t="s">
        <v>6190</v>
      </c>
    </row>
    <row r="76" spans="1:9" x14ac:dyDescent="0.3">
      <c r="A76" t="s">
        <v>908</v>
      </c>
      <c r="B76" t="s">
        <v>909</v>
      </c>
      <c r="C76" t="s">
        <v>910</v>
      </c>
      <c r="D76" t="s">
        <v>911</v>
      </c>
      <c r="E76" t="s">
        <v>912</v>
      </c>
      <c r="F76" t="s">
        <v>83</v>
      </c>
      <c r="G76" t="s">
        <v>19</v>
      </c>
      <c r="H76">
        <v>1114</v>
      </c>
      <c r="I76" t="s">
        <v>6190</v>
      </c>
    </row>
    <row r="77" spans="1:9" x14ac:dyDescent="0.3">
      <c r="A77" t="s">
        <v>914</v>
      </c>
      <c r="B77" t="s">
        <v>915</v>
      </c>
      <c r="C77" t="s">
        <v>916</v>
      </c>
      <c r="D77" t="s">
        <v>917</v>
      </c>
      <c r="E77" t="s">
        <v>918</v>
      </c>
      <c r="F77" t="s">
        <v>327</v>
      </c>
      <c r="G77" t="s">
        <v>318</v>
      </c>
      <c r="H77" t="s">
        <v>321</v>
      </c>
      <c r="I77" t="s">
        <v>6190</v>
      </c>
    </row>
    <row r="78" spans="1:9" x14ac:dyDescent="0.3">
      <c r="A78" t="s">
        <v>920</v>
      </c>
      <c r="B78" t="s">
        <v>921</v>
      </c>
      <c r="D78" t="s">
        <v>922</v>
      </c>
      <c r="E78" t="s">
        <v>923</v>
      </c>
      <c r="F78" t="s">
        <v>482</v>
      </c>
      <c r="G78" t="s">
        <v>318</v>
      </c>
      <c r="H78" t="s">
        <v>359</v>
      </c>
      <c r="I78" t="s">
        <v>6190</v>
      </c>
    </row>
    <row r="79" spans="1:9" x14ac:dyDescent="0.3">
      <c r="A79" t="s">
        <v>925</v>
      </c>
      <c r="B79" t="s">
        <v>926</v>
      </c>
      <c r="C79" t="s">
        <v>927</v>
      </c>
      <c r="D79" t="s">
        <v>928</v>
      </c>
      <c r="E79" t="s">
        <v>929</v>
      </c>
      <c r="F79" t="s">
        <v>212</v>
      </c>
      <c r="G79" t="s">
        <v>19</v>
      </c>
      <c r="H79">
        <v>79705</v>
      </c>
      <c r="I79" t="s">
        <v>6191</v>
      </c>
    </row>
    <row r="80" spans="1:9" x14ac:dyDescent="0.3">
      <c r="A80" t="s">
        <v>931</v>
      </c>
      <c r="B80" t="s">
        <v>932</v>
      </c>
      <c r="C80" t="s">
        <v>933</v>
      </c>
      <c r="D80" t="s">
        <v>934</v>
      </c>
      <c r="E80" t="s">
        <v>935</v>
      </c>
      <c r="F80" t="s">
        <v>52</v>
      </c>
      <c r="G80" t="s">
        <v>19</v>
      </c>
      <c r="H80">
        <v>75323</v>
      </c>
      <c r="I80" t="s">
        <v>6190</v>
      </c>
    </row>
    <row r="81" spans="1:9" x14ac:dyDescent="0.3">
      <c r="A81" t="s">
        <v>937</v>
      </c>
      <c r="B81" t="s">
        <v>938</v>
      </c>
      <c r="C81" t="s">
        <v>939</v>
      </c>
      <c r="D81" t="s">
        <v>940</v>
      </c>
      <c r="E81" t="s">
        <v>941</v>
      </c>
      <c r="F81" t="s">
        <v>288</v>
      </c>
      <c r="G81" t="s">
        <v>19</v>
      </c>
      <c r="H81">
        <v>20189</v>
      </c>
      <c r="I81" t="s">
        <v>6191</v>
      </c>
    </row>
    <row r="82" spans="1:9" x14ac:dyDescent="0.3">
      <c r="A82" t="s">
        <v>943</v>
      </c>
      <c r="B82" t="s">
        <v>944</v>
      </c>
      <c r="C82" t="s">
        <v>945</v>
      </c>
      <c r="D82" t="s">
        <v>946</v>
      </c>
      <c r="E82" t="s">
        <v>947</v>
      </c>
      <c r="F82" t="s">
        <v>149</v>
      </c>
      <c r="G82" t="s">
        <v>19</v>
      </c>
      <c r="H82">
        <v>94627</v>
      </c>
      <c r="I82" t="s">
        <v>6190</v>
      </c>
    </row>
    <row r="83" spans="1:9" x14ac:dyDescent="0.3">
      <c r="A83" t="s">
        <v>949</v>
      </c>
      <c r="B83" t="s">
        <v>950</v>
      </c>
      <c r="C83" t="s">
        <v>951</v>
      </c>
      <c r="D83" t="s">
        <v>952</v>
      </c>
      <c r="E83" t="s">
        <v>953</v>
      </c>
      <c r="F83" t="s">
        <v>78</v>
      </c>
      <c r="G83" t="s">
        <v>19</v>
      </c>
      <c r="H83">
        <v>80930</v>
      </c>
      <c r="I83" t="s">
        <v>6190</v>
      </c>
    </row>
    <row r="84" spans="1:9" x14ac:dyDescent="0.3">
      <c r="A84" t="s">
        <v>955</v>
      </c>
      <c r="B84" t="s">
        <v>956</v>
      </c>
      <c r="C84" t="s">
        <v>957</v>
      </c>
      <c r="D84" t="s">
        <v>958</v>
      </c>
      <c r="E84" t="s">
        <v>959</v>
      </c>
      <c r="F84" t="s">
        <v>456</v>
      </c>
      <c r="G84" t="s">
        <v>318</v>
      </c>
      <c r="H84" t="s">
        <v>457</v>
      </c>
      <c r="I84" t="s">
        <v>6190</v>
      </c>
    </row>
    <row r="85" spans="1:9" x14ac:dyDescent="0.3">
      <c r="A85" t="s">
        <v>961</v>
      </c>
      <c r="B85" t="s">
        <v>962</v>
      </c>
      <c r="D85" t="s">
        <v>963</v>
      </c>
      <c r="E85" t="s">
        <v>964</v>
      </c>
      <c r="F85" t="s">
        <v>120</v>
      </c>
      <c r="G85" t="s">
        <v>19</v>
      </c>
      <c r="H85">
        <v>14205</v>
      </c>
      <c r="I85" t="s">
        <v>6190</v>
      </c>
    </row>
    <row r="86" spans="1:9" x14ac:dyDescent="0.3">
      <c r="A86" t="s">
        <v>966</v>
      </c>
      <c r="B86" t="s">
        <v>967</v>
      </c>
      <c r="C86" t="s">
        <v>968</v>
      </c>
      <c r="D86" t="s">
        <v>969</v>
      </c>
      <c r="E86" t="s">
        <v>970</v>
      </c>
      <c r="F86" t="s">
        <v>30</v>
      </c>
      <c r="G86" t="s">
        <v>19</v>
      </c>
      <c r="H86">
        <v>93715</v>
      </c>
      <c r="I86" t="s">
        <v>6191</v>
      </c>
    </row>
    <row r="87" spans="1:9" x14ac:dyDescent="0.3">
      <c r="A87" t="s">
        <v>972</v>
      </c>
      <c r="B87" t="s">
        <v>973</v>
      </c>
      <c r="C87" t="s">
        <v>974</v>
      </c>
      <c r="E87" t="s">
        <v>975</v>
      </c>
      <c r="F87" t="s">
        <v>106</v>
      </c>
      <c r="G87" t="s">
        <v>19</v>
      </c>
      <c r="H87">
        <v>76121</v>
      </c>
      <c r="I87" t="s">
        <v>6191</v>
      </c>
    </row>
    <row r="88" spans="1:9" x14ac:dyDescent="0.3">
      <c r="A88" t="s">
        <v>976</v>
      </c>
      <c r="B88" t="s">
        <v>977</v>
      </c>
      <c r="C88" t="s">
        <v>978</v>
      </c>
      <c r="E88" t="s">
        <v>979</v>
      </c>
      <c r="F88" t="s">
        <v>77</v>
      </c>
      <c r="G88" t="s">
        <v>19</v>
      </c>
      <c r="H88">
        <v>73179</v>
      </c>
      <c r="I88" t="s">
        <v>6190</v>
      </c>
    </row>
    <row r="89" spans="1:9" x14ac:dyDescent="0.3">
      <c r="A89" t="s">
        <v>981</v>
      </c>
      <c r="B89" t="s">
        <v>982</v>
      </c>
      <c r="C89" t="s">
        <v>983</v>
      </c>
      <c r="E89" t="s">
        <v>984</v>
      </c>
      <c r="F89" t="s">
        <v>289</v>
      </c>
      <c r="G89" t="s">
        <v>19</v>
      </c>
      <c r="H89">
        <v>77705</v>
      </c>
      <c r="I89" t="s">
        <v>6191</v>
      </c>
    </row>
    <row r="90" spans="1:9" x14ac:dyDescent="0.3">
      <c r="A90" t="s">
        <v>986</v>
      </c>
      <c r="B90" t="s">
        <v>987</v>
      </c>
      <c r="C90" t="s">
        <v>988</v>
      </c>
      <c r="E90" t="s">
        <v>989</v>
      </c>
      <c r="F90" t="s">
        <v>122</v>
      </c>
      <c r="G90" t="s">
        <v>19</v>
      </c>
      <c r="H90">
        <v>89519</v>
      </c>
      <c r="I90" t="s">
        <v>6191</v>
      </c>
    </row>
    <row r="91" spans="1:9" x14ac:dyDescent="0.3">
      <c r="A91" t="s">
        <v>991</v>
      </c>
      <c r="B91" t="s">
        <v>992</v>
      </c>
      <c r="C91" t="s">
        <v>993</v>
      </c>
      <c r="D91" t="s">
        <v>994</v>
      </c>
      <c r="E91" t="s">
        <v>995</v>
      </c>
      <c r="F91" t="s">
        <v>116</v>
      </c>
      <c r="G91" t="s">
        <v>19</v>
      </c>
      <c r="H91">
        <v>64136</v>
      </c>
      <c r="I91" t="s">
        <v>6191</v>
      </c>
    </row>
    <row r="92" spans="1:9" x14ac:dyDescent="0.3">
      <c r="A92" t="s">
        <v>997</v>
      </c>
      <c r="B92" t="s">
        <v>998</v>
      </c>
      <c r="D92" t="s">
        <v>999</v>
      </c>
      <c r="E92" t="s">
        <v>1000</v>
      </c>
      <c r="F92" t="s">
        <v>329</v>
      </c>
      <c r="G92" t="s">
        <v>318</v>
      </c>
      <c r="H92" t="s">
        <v>330</v>
      </c>
      <c r="I92" t="s">
        <v>6190</v>
      </c>
    </row>
    <row r="93" spans="1:9" x14ac:dyDescent="0.3">
      <c r="A93" t="s">
        <v>1002</v>
      </c>
      <c r="B93" t="s">
        <v>1003</v>
      </c>
      <c r="C93" t="s">
        <v>1004</v>
      </c>
      <c r="D93" t="s">
        <v>1005</v>
      </c>
      <c r="E93" t="s">
        <v>1006</v>
      </c>
      <c r="F93" t="s">
        <v>153</v>
      </c>
      <c r="G93" t="s">
        <v>19</v>
      </c>
      <c r="H93">
        <v>92878</v>
      </c>
      <c r="I93" t="s">
        <v>6191</v>
      </c>
    </row>
    <row r="94" spans="1:9" x14ac:dyDescent="0.3">
      <c r="A94" t="s">
        <v>1008</v>
      </c>
      <c r="B94" t="s">
        <v>1009</v>
      </c>
      <c r="D94" t="s">
        <v>1010</v>
      </c>
      <c r="E94" t="s">
        <v>1011</v>
      </c>
      <c r="F94" t="s">
        <v>123</v>
      </c>
      <c r="G94" t="s">
        <v>19</v>
      </c>
      <c r="H94">
        <v>78759</v>
      </c>
      <c r="I94" t="s">
        <v>6190</v>
      </c>
    </row>
    <row r="95" spans="1:9" x14ac:dyDescent="0.3">
      <c r="A95" t="s">
        <v>1013</v>
      </c>
      <c r="B95" t="s">
        <v>1014</v>
      </c>
      <c r="C95" t="s">
        <v>1015</v>
      </c>
      <c r="D95" t="s">
        <v>1016</v>
      </c>
      <c r="E95" t="s">
        <v>1017</v>
      </c>
      <c r="F95" t="s">
        <v>113</v>
      </c>
      <c r="G95" t="s">
        <v>28</v>
      </c>
      <c r="H95" t="s">
        <v>114</v>
      </c>
      <c r="I95" t="s">
        <v>6190</v>
      </c>
    </row>
    <row r="96" spans="1:9" x14ac:dyDescent="0.3">
      <c r="A96" t="s">
        <v>1019</v>
      </c>
      <c r="B96" t="s">
        <v>1020</v>
      </c>
      <c r="E96" t="s">
        <v>1021</v>
      </c>
      <c r="F96" t="s">
        <v>387</v>
      </c>
      <c r="G96" t="s">
        <v>318</v>
      </c>
      <c r="H96" t="s">
        <v>388</v>
      </c>
      <c r="I96" t="s">
        <v>6190</v>
      </c>
    </row>
    <row r="97" spans="1:9" x14ac:dyDescent="0.3">
      <c r="A97" t="s">
        <v>1023</v>
      </c>
      <c r="B97" t="s">
        <v>1024</v>
      </c>
      <c r="C97" t="s">
        <v>1025</v>
      </c>
      <c r="E97" t="s">
        <v>1026</v>
      </c>
      <c r="F97" t="s">
        <v>30</v>
      </c>
      <c r="G97" t="s">
        <v>19</v>
      </c>
      <c r="H97">
        <v>93762</v>
      </c>
      <c r="I97" t="s">
        <v>6191</v>
      </c>
    </row>
    <row r="98" spans="1:9" x14ac:dyDescent="0.3">
      <c r="A98" t="s">
        <v>1028</v>
      </c>
      <c r="B98" t="s">
        <v>1029</v>
      </c>
      <c r="C98" t="s">
        <v>1030</v>
      </c>
      <c r="E98" t="s">
        <v>1031</v>
      </c>
      <c r="F98" t="s">
        <v>104</v>
      </c>
      <c r="G98" t="s">
        <v>19</v>
      </c>
      <c r="H98">
        <v>63150</v>
      </c>
      <c r="I98" t="s">
        <v>6191</v>
      </c>
    </row>
    <row r="99" spans="1:9" x14ac:dyDescent="0.3">
      <c r="A99" t="s">
        <v>1033</v>
      </c>
      <c r="B99" t="s">
        <v>1034</v>
      </c>
      <c r="C99" t="s">
        <v>1035</v>
      </c>
      <c r="D99" t="s">
        <v>1036</v>
      </c>
      <c r="E99" t="s">
        <v>1037</v>
      </c>
      <c r="F99" t="s">
        <v>30</v>
      </c>
      <c r="G99" t="s">
        <v>19</v>
      </c>
      <c r="H99">
        <v>93726</v>
      </c>
      <c r="I99" t="s">
        <v>6191</v>
      </c>
    </row>
    <row r="100" spans="1:9" x14ac:dyDescent="0.3">
      <c r="A100" t="s">
        <v>1039</v>
      </c>
      <c r="B100" t="s">
        <v>1040</v>
      </c>
      <c r="D100" t="s">
        <v>1041</v>
      </c>
      <c r="E100" t="s">
        <v>1042</v>
      </c>
      <c r="F100" t="s">
        <v>384</v>
      </c>
      <c r="G100" t="s">
        <v>318</v>
      </c>
      <c r="H100" t="s">
        <v>369</v>
      </c>
      <c r="I100" t="s">
        <v>6191</v>
      </c>
    </row>
    <row r="101" spans="1:9" x14ac:dyDescent="0.3">
      <c r="A101" t="s">
        <v>1044</v>
      </c>
      <c r="B101" t="s">
        <v>1045</v>
      </c>
      <c r="D101" t="s">
        <v>1046</v>
      </c>
      <c r="E101" t="s">
        <v>1047</v>
      </c>
      <c r="F101" t="s">
        <v>39</v>
      </c>
      <c r="G101" t="s">
        <v>19</v>
      </c>
      <c r="H101">
        <v>43210</v>
      </c>
      <c r="I101" t="s">
        <v>6190</v>
      </c>
    </row>
    <row r="102" spans="1:9" x14ac:dyDescent="0.3">
      <c r="A102" t="s">
        <v>1049</v>
      </c>
      <c r="B102" t="s">
        <v>1050</v>
      </c>
      <c r="D102" t="s">
        <v>1051</v>
      </c>
      <c r="E102" t="s">
        <v>1052</v>
      </c>
      <c r="F102" t="s">
        <v>291</v>
      </c>
      <c r="G102" t="s">
        <v>19</v>
      </c>
      <c r="H102">
        <v>95205</v>
      </c>
      <c r="I102" t="s">
        <v>6190</v>
      </c>
    </row>
    <row r="103" spans="1:9" x14ac:dyDescent="0.3">
      <c r="A103" t="s">
        <v>1054</v>
      </c>
      <c r="B103" t="s">
        <v>1055</v>
      </c>
      <c r="C103" t="s">
        <v>1056</v>
      </c>
      <c r="D103" t="s">
        <v>1057</v>
      </c>
      <c r="E103" t="s">
        <v>1058</v>
      </c>
      <c r="F103" t="s">
        <v>437</v>
      </c>
      <c r="G103" t="s">
        <v>318</v>
      </c>
      <c r="H103" t="s">
        <v>438</v>
      </c>
      <c r="I103" t="s">
        <v>6190</v>
      </c>
    </row>
    <row r="104" spans="1:9" x14ac:dyDescent="0.3">
      <c r="A104" t="s">
        <v>1060</v>
      </c>
      <c r="B104" t="s">
        <v>1061</v>
      </c>
      <c r="C104" t="s">
        <v>1062</v>
      </c>
      <c r="D104" t="s">
        <v>1063</v>
      </c>
      <c r="E104" t="s">
        <v>1064</v>
      </c>
      <c r="F104" t="s">
        <v>417</v>
      </c>
      <c r="G104" t="s">
        <v>318</v>
      </c>
      <c r="H104" t="s">
        <v>369</v>
      </c>
      <c r="I104" t="s">
        <v>6190</v>
      </c>
    </row>
    <row r="105" spans="1:9" x14ac:dyDescent="0.3">
      <c r="A105" t="s">
        <v>1066</v>
      </c>
      <c r="B105" t="s">
        <v>1067</v>
      </c>
      <c r="C105" t="s">
        <v>1068</v>
      </c>
      <c r="D105" t="s">
        <v>1069</v>
      </c>
      <c r="E105" t="s">
        <v>1070</v>
      </c>
      <c r="F105" t="s">
        <v>219</v>
      </c>
      <c r="G105" t="s">
        <v>19</v>
      </c>
      <c r="H105">
        <v>14652</v>
      </c>
      <c r="I105" t="s">
        <v>6191</v>
      </c>
    </row>
    <row r="106" spans="1:9" x14ac:dyDescent="0.3">
      <c r="A106" t="s">
        <v>1072</v>
      </c>
      <c r="B106" t="s">
        <v>1073</v>
      </c>
      <c r="C106" t="s">
        <v>1074</v>
      </c>
      <c r="D106" t="s">
        <v>1075</v>
      </c>
      <c r="E106" t="s">
        <v>1076</v>
      </c>
      <c r="F106" t="s">
        <v>142</v>
      </c>
      <c r="G106" t="s">
        <v>19</v>
      </c>
      <c r="H106">
        <v>35487</v>
      </c>
      <c r="I106" t="s">
        <v>6191</v>
      </c>
    </row>
    <row r="107" spans="1:9" x14ac:dyDescent="0.3">
      <c r="A107" t="s">
        <v>1078</v>
      </c>
      <c r="B107" t="s">
        <v>1079</v>
      </c>
      <c r="C107" t="s">
        <v>1080</v>
      </c>
      <c r="D107" t="s">
        <v>1081</v>
      </c>
      <c r="E107" t="s">
        <v>1082</v>
      </c>
      <c r="F107" t="s">
        <v>63</v>
      </c>
      <c r="G107" t="s">
        <v>19</v>
      </c>
      <c r="H107">
        <v>77260</v>
      </c>
      <c r="I107" t="s">
        <v>6190</v>
      </c>
    </row>
    <row r="108" spans="1:9" x14ac:dyDescent="0.3">
      <c r="A108" t="s">
        <v>1084</v>
      </c>
      <c r="B108" t="s">
        <v>1085</v>
      </c>
      <c r="C108" t="s">
        <v>1086</v>
      </c>
      <c r="D108" t="s">
        <v>1087</v>
      </c>
      <c r="E108" t="s">
        <v>1088</v>
      </c>
      <c r="F108" t="s">
        <v>50</v>
      </c>
      <c r="G108" t="s">
        <v>19</v>
      </c>
      <c r="H108">
        <v>88514</v>
      </c>
      <c r="I108" t="s">
        <v>6191</v>
      </c>
    </row>
    <row r="109" spans="1:9" x14ac:dyDescent="0.3">
      <c r="A109" t="s">
        <v>1090</v>
      </c>
      <c r="B109" t="s">
        <v>1091</v>
      </c>
      <c r="C109" t="s">
        <v>1092</v>
      </c>
      <c r="D109" t="s">
        <v>1093</v>
      </c>
      <c r="E109" t="s">
        <v>1094</v>
      </c>
      <c r="F109" t="s">
        <v>78</v>
      </c>
      <c r="G109" t="s">
        <v>19</v>
      </c>
      <c r="H109">
        <v>80935</v>
      </c>
      <c r="I109" t="s">
        <v>6190</v>
      </c>
    </row>
    <row r="110" spans="1:9" x14ac:dyDescent="0.3">
      <c r="A110" t="s">
        <v>1096</v>
      </c>
      <c r="B110" t="s">
        <v>1097</v>
      </c>
      <c r="D110" t="s">
        <v>1098</v>
      </c>
      <c r="E110" t="s">
        <v>1099</v>
      </c>
      <c r="F110" t="s">
        <v>66</v>
      </c>
      <c r="G110" t="s">
        <v>19</v>
      </c>
      <c r="H110">
        <v>46862</v>
      </c>
      <c r="I110" t="s">
        <v>6191</v>
      </c>
    </row>
    <row r="111" spans="1:9" x14ac:dyDescent="0.3">
      <c r="A111" t="s">
        <v>1101</v>
      </c>
      <c r="B111" t="s">
        <v>1102</v>
      </c>
      <c r="C111" t="s">
        <v>1103</v>
      </c>
      <c r="D111" t="s">
        <v>1104</v>
      </c>
      <c r="E111" t="s">
        <v>1105</v>
      </c>
      <c r="F111" t="s">
        <v>235</v>
      </c>
      <c r="G111" t="s">
        <v>19</v>
      </c>
      <c r="H111">
        <v>11054</v>
      </c>
      <c r="I111" t="s">
        <v>6190</v>
      </c>
    </row>
    <row r="112" spans="1:9" x14ac:dyDescent="0.3">
      <c r="A112" t="s">
        <v>1107</v>
      </c>
      <c r="B112" t="s">
        <v>1108</v>
      </c>
      <c r="C112" t="s">
        <v>1109</v>
      </c>
      <c r="D112" t="s">
        <v>1110</v>
      </c>
      <c r="E112" t="s">
        <v>1111</v>
      </c>
      <c r="F112" t="s">
        <v>83</v>
      </c>
      <c r="G112" t="s">
        <v>19</v>
      </c>
      <c r="H112">
        <v>1105</v>
      </c>
      <c r="I112" t="s">
        <v>6190</v>
      </c>
    </row>
    <row r="113" spans="1:9" x14ac:dyDescent="0.3">
      <c r="A113" t="s">
        <v>1113</v>
      </c>
      <c r="B113" t="s">
        <v>1114</v>
      </c>
      <c r="C113" t="s">
        <v>1115</v>
      </c>
      <c r="E113" t="s">
        <v>1116</v>
      </c>
      <c r="F113" t="s">
        <v>250</v>
      </c>
      <c r="G113" t="s">
        <v>19</v>
      </c>
      <c r="H113">
        <v>32575</v>
      </c>
      <c r="I113" t="s">
        <v>6191</v>
      </c>
    </row>
    <row r="114" spans="1:9" x14ac:dyDescent="0.3">
      <c r="A114" t="s">
        <v>1118</v>
      </c>
      <c r="B114" t="s">
        <v>1119</v>
      </c>
      <c r="C114" t="s">
        <v>1120</v>
      </c>
      <c r="D114" t="s">
        <v>1121</v>
      </c>
      <c r="E114" t="s">
        <v>1122</v>
      </c>
      <c r="F114" t="s">
        <v>38</v>
      </c>
      <c r="G114" t="s">
        <v>19</v>
      </c>
      <c r="H114">
        <v>23242</v>
      </c>
      <c r="I114" t="s">
        <v>6191</v>
      </c>
    </row>
    <row r="115" spans="1:9" x14ac:dyDescent="0.3">
      <c r="A115" t="s">
        <v>1124</v>
      </c>
      <c r="B115" t="s">
        <v>1125</v>
      </c>
      <c r="C115" t="s">
        <v>1126</v>
      </c>
      <c r="D115" t="s">
        <v>1127</v>
      </c>
      <c r="E115" t="s">
        <v>1128</v>
      </c>
      <c r="F115" t="s">
        <v>432</v>
      </c>
      <c r="G115" t="s">
        <v>318</v>
      </c>
      <c r="H115" t="s">
        <v>420</v>
      </c>
      <c r="I115" t="s">
        <v>6191</v>
      </c>
    </row>
    <row r="116" spans="1:9" x14ac:dyDescent="0.3">
      <c r="A116" t="s">
        <v>1130</v>
      </c>
      <c r="B116" t="s">
        <v>1131</v>
      </c>
      <c r="D116" t="s">
        <v>1132</v>
      </c>
      <c r="E116" t="s">
        <v>1133</v>
      </c>
      <c r="F116" t="s">
        <v>26</v>
      </c>
      <c r="G116" t="s">
        <v>19</v>
      </c>
      <c r="H116">
        <v>25705</v>
      </c>
      <c r="I116" t="s">
        <v>6191</v>
      </c>
    </row>
    <row r="117" spans="1:9" x14ac:dyDescent="0.3">
      <c r="A117" t="s">
        <v>1135</v>
      </c>
      <c r="B117" t="s">
        <v>1136</v>
      </c>
      <c r="C117" t="s">
        <v>1137</v>
      </c>
      <c r="D117" t="s">
        <v>1138</v>
      </c>
      <c r="E117" t="s">
        <v>1139</v>
      </c>
      <c r="F117" t="s">
        <v>144</v>
      </c>
      <c r="G117" t="s">
        <v>28</v>
      </c>
      <c r="H117" t="s">
        <v>145</v>
      </c>
      <c r="I117" t="s">
        <v>6191</v>
      </c>
    </row>
    <row r="118" spans="1:9" x14ac:dyDescent="0.3">
      <c r="A118" t="s">
        <v>1141</v>
      </c>
      <c r="B118" t="s">
        <v>1142</v>
      </c>
      <c r="C118" t="s">
        <v>1143</v>
      </c>
      <c r="D118" t="s">
        <v>1144</v>
      </c>
      <c r="E118" t="s">
        <v>1145</v>
      </c>
      <c r="F118" t="s">
        <v>411</v>
      </c>
      <c r="G118" t="s">
        <v>318</v>
      </c>
      <c r="H118" t="s">
        <v>412</v>
      </c>
      <c r="I118" t="s">
        <v>6190</v>
      </c>
    </row>
    <row r="119" spans="1:9" x14ac:dyDescent="0.3">
      <c r="A119" t="s">
        <v>1147</v>
      </c>
      <c r="B119" t="s">
        <v>1148</v>
      </c>
      <c r="C119" t="s">
        <v>1149</v>
      </c>
      <c r="D119" t="s">
        <v>1150</v>
      </c>
      <c r="E119" t="s">
        <v>1151</v>
      </c>
      <c r="F119" t="s">
        <v>203</v>
      </c>
      <c r="G119" t="s">
        <v>19</v>
      </c>
      <c r="H119">
        <v>45432</v>
      </c>
      <c r="I119" t="s">
        <v>6191</v>
      </c>
    </row>
    <row r="120" spans="1:9" x14ac:dyDescent="0.3">
      <c r="A120" t="s">
        <v>1153</v>
      </c>
      <c r="B120" t="s">
        <v>1154</v>
      </c>
      <c r="C120" t="s">
        <v>1155</v>
      </c>
      <c r="D120" t="s">
        <v>1156</v>
      </c>
      <c r="E120" t="s">
        <v>1157</v>
      </c>
      <c r="F120" t="s">
        <v>72</v>
      </c>
      <c r="G120" t="s">
        <v>19</v>
      </c>
      <c r="H120">
        <v>99507</v>
      </c>
      <c r="I120" t="s">
        <v>6190</v>
      </c>
    </row>
    <row r="121" spans="1:9" x14ac:dyDescent="0.3">
      <c r="A121" t="s">
        <v>1159</v>
      </c>
      <c r="B121" t="s">
        <v>1160</v>
      </c>
      <c r="C121" t="s">
        <v>1161</v>
      </c>
      <c r="D121" t="s">
        <v>1162</v>
      </c>
      <c r="E121" t="s">
        <v>1163</v>
      </c>
      <c r="F121" t="s">
        <v>130</v>
      </c>
      <c r="G121" t="s">
        <v>19</v>
      </c>
      <c r="H121">
        <v>37215</v>
      </c>
      <c r="I121" t="s">
        <v>6191</v>
      </c>
    </row>
    <row r="122" spans="1:9" x14ac:dyDescent="0.3">
      <c r="A122" t="s">
        <v>1164</v>
      </c>
      <c r="B122" t="s">
        <v>1165</v>
      </c>
      <c r="C122" t="s">
        <v>1166</v>
      </c>
      <c r="D122" t="s">
        <v>1167</v>
      </c>
      <c r="E122" t="s">
        <v>1168</v>
      </c>
      <c r="F122" t="s">
        <v>27</v>
      </c>
      <c r="G122" t="s">
        <v>19</v>
      </c>
      <c r="H122">
        <v>90040</v>
      </c>
      <c r="I122" t="s">
        <v>6190</v>
      </c>
    </row>
    <row r="123" spans="1:9" x14ac:dyDescent="0.3">
      <c r="A123" t="s">
        <v>1169</v>
      </c>
      <c r="B123" t="s">
        <v>1170</v>
      </c>
      <c r="C123" t="s">
        <v>1171</v>
      </c>
      <c r="D123" t="s">
        <v>1172</v>
      </c>
      <c r="E123" t="s">
        <v>1173</v>
      </c>
      <c r="F123" t="s">
        <v>35</v>
      </c>
      <c r="G123" t="s">
        <v>19</v>
      </c>
      <c r="H123">
        <v>28289</v>
      </c>
      <c r="I123" t="s">
        <v>6191</v>
      </c>
    </row>
    <row r="124" spans="1:9" x14ac:dyDescent="0.3">
      <c r="A124" t="s">
        <v>1175</v>
      </c>
      <c r="B124" t="s">
        <v>1176</v>
      </c>
      <c r="C124" t="s">
        <v>1177</v>
      </c>
      <c r="D124" t="s">
        <v>1178</v>
      </c>
      <c r="E124" t="s">
        <v>1179</v>
      </c>
      <c r="F124" t="s">
        <v>42</v>
      </c>
      <c r="G124" t="s">
        <v>19</v>
      </c>
      <c r="H124">
        <v>80217</v>
      </c>
      <c r="I124" t="s">
        <v>6190</v>
      </c>
    </row>
    <row r="125" spans="1:9" x14ac:dyDescent="0.3">
      <c r="A125" t="s">
        <v>1181</v>
      </c>
      <c r="B125" t="s">
        <v>1182</v>
      </c>
      <c r="C125" t="s">
        <v>1183</v>
      </c>
      <c r="D125" t="s">
        <v>1184</v>
      </c>
      <c r="E125" t="s">
        <v>1185</v>
      </c>
      <c r="F125" t="s">
        <v>165</v>
      </c>
      <c r="G125" t="s">
        <v>19</v>
      </c>
      <c r="H125">
        <v>6912</v>
      </c>
      <c r="I125" t="s">
        <v>6191</v>
      </c>
    </row>
    <row r="126" spans="1:9" x14ac:dyDescent="0.3">
      <c r="A126" t="s">
        <v>1187</v>
      </c>
      <c r="B126" t="s">
        <v>1188</v>
      </c>
      <c r="C126" t="s">
        <v>1189</v>
      </c>
      <c r="D126" t="s">
        <v>1190</v>
      </c>
      <c r="E126" t="s">
        <v>1191</v>
      </c>
      <c r="F126" t="s">
        <v>311</v>
      </c>
      <c r="G126" t="s">
        <v>19</v>
      </c>
      <c r="H126">
        <v>23605</v>
      </c>
      <c r="I126" t="s">
        <v>6190</v>
      </c>
    </row>
    <row r="127" spans="1:9" x14ac:dyDescent="0.3">
      <c r="A127" t="s">
        <v>1193</v>
      </c>
      <c r="B127" t="s">
        <v>1194</v>
      </c>
      <c r="C127" t="s">
        <v>1195</v>
      </c>
      <c r="D127" t="s">
        <v>1196</v>
      </c>
      <c r="E127" t="s">
        <v>1197</v>
      </c>
      <c r="F127" t="s">
        <v>447</v>
      </c>
      <c r="G127" t="s">
        <v>318</v>
      </c>
      <c r="H127" t="s">
        <v>410</v>
      </c>
      <c r="I127" t="s">
        <v>6190</v>
      </c>
    </row>
    <row r="128" spans="1:9" x14ac:dyDescent="0.3">
      <c r="A128" t="s">
        <v>1199</v>
      </c>
      <c r="B128" t="s">
        <v>1200</v>
      </c>
      <c r="C128" t="s">
        <v>1201</v>
      </c>
      <c r="D128" t="s">
        <v>1202</v>
      </c>
      <c r="E128" t="s">
        <v>1203</v>
      </c>
      <c r="F128" t="s">
        <v>72</v>
      </c>
      <c r="G128" t="s">
        <v>19</v>
      </c>
      <c r="H128">
        <v>99599</v>
      </c>
      <c r="I128" t="s">
        <v>6191</v>
      </c>
    </row>
    <row r="129" spans="1:9" x14ac:dyDescent="0.3">
      <c r="A129" t="s">
        <v>1205</v>
      </c>
      <c r="B129" t="s">
        <v>1206</v>
      </c>
      <c r="C129" t="s">
        <v>1207</v>
      </c>
      <c r="D129" t="s">
        <v>1208</v>
      </c>
      <c r="E129" t="s">
        <v>1209</v>
      </c>
      <c r="F129" t="s">
        <v>289</v>
      </c>
      <c r="G129" t="s">
        <v>318</v>
      </c>
      <c r="H129" t="s">
        <v>444</v>
      </c>
      <c r="I129" t="s">
        <v>6191</v>
      </c>
    </row>
    <row r="130" spans="1:9" x14ac:dyDescent="0.3">
      <c r="A130" t="s">
        <v>1211</v>
      </c>
      <c r="B130" t="s">
        <v>1212</v>
      </c>
      <c r="C130" t="s">
        <v>1213</v>
      </c>
      <c r="D130" t="s">
        <v>1214</v>
      </c>
      <c r="E130" t="s">
        <v>1215</v>
      </c>
      <c r="F130" t="s">
        <v>97</v>
      </c>
      <c r="G130" t="s">
        <v>19</v>
      </c>
      <c r="H130">
        <v>58122</v>
      </c>
      <c r="I130" t="s">
        <v>6191</v>
      </c>
    </row>
    <row r="131" spans="1:9" x14ac:dyDescent="0.3">
      <c r="A131" t="s">
        <v>1217</v>
      </c>
      <c r="B131" t="s">
        <v>1218</v>
      </c>
      <c r="C131" t="s">
        <v>1219</v>
      </c>
      <c r="D131" t="s">
        <v>1220</v>
      </c>
      <c r="E131" t="s">
        <v>1221</v>
      </c>
      <c r="F131" t="s">
        <v>95</v>
      </c>
      <c r="G131" t="s">
        <v>19</v>
      </c>
      <c r="H131">
        <v>47737</v>
      </c>
      <c r="I131" t="s">
        <v>6190</v>
      </c>
    </row>
    <row r="132" spans="1:9" x14ac:dyDescent="0.3">
      <c r="A132" t="s">
        <v>1223</v>
      </c>
      <c r="B132" t="s">
        <v>1224</v>
      </c>
      <c r="D132" t="s">
        <v>1225</v>
      </c>
      <c r="E132" t="s">
        <v>1226</v>
      </c>
      <c r="F132" t="s">
        <v>432</v>
      </c>
      <c r="G132" t="s">
        <v>318</v>
      </c>
      <c r="H132" t="s">
        <v>420</v>
      </c>
      <c r="I132" t="s">
        <v>6190</v>
      </c>
    </row>
    <row r="133" spans="1:9" x14ac:dyDescent="0.3">
      <c r="A133" t="s">
        <v>1228</v>
      </c>
      <c r="B133" t="s">
        <v>1229</v>
      </c>
      <c r="C133" t="s">
        <v>1230</v>
      </c>
      <c r="D133" t="s">
        <v>1231</v>
      </c>
      <c r="E133" t="s">
        <v>1232</v>
      </c>
      <c r="F133" t="s">
        <v>35</v>
      </c>
      <c r="G133" t="s">
        <v>19</v>
      </c>
      <c r="H133">
        <v>28210</v>
      </c>
      <c r="I133" t="s">
        <v>6190</v>
      </c>
    </row>
    <row r="134" spans="1:9" x14ac:dyDescent="0.3">
      <c r="A134" t="s">
        <v>1234</v>
      </c>
      <c r="B134" t="s">
        <v>1235</v>
      </c>
      <c r="C134" t="s">
        <v>1236</v>
      </c>
      <c r="D134" t="s">
        <v>1237</v>
      </c>
      <c r="E134" t="s">
        <v>1238</v>
      </c>
      <c r="F134" t="s">
        <v>223</v>
      </c>
      <c r="G134" t="s">
        <v>19</v>
      </c>
      <c r="H134">
        <v>35815</v>
      </c>
      <c r="I134" t="s">
        <v>6190</v>
      </c>
    </row>
    <row r="135" spans="1:9" x14ac:dyDescent="0.3">
      <c r="A135" t="s">
        <v>1240</v>
      </c>
      <c r="B135" t="s">
        <v>1241</v>
      </c>
      <c r="C135" t="s">
        <v>1242</v>
      </c>
      <c r="D135" t="s">
        <v>1243</v>
      </c>
      <c r="E135" t="s">
        <v>1244</v>
      </c>
      <c r="F135" t="s">
        <v>178</v>
      </c>
      <c r="G135" t="s">
        <v>19</v>
      </c>
      <c r="H135">
        <v>92725</v>
      </c>
      <c r="I135" t="s">
        <v>6191</v>
      </c>
    </row>
    <row r="136" spans="1:9" x14ac:dyDescent="0.3">
      <c r="A136" t="s">
        <v>1246</v>
      </c>
      <c r="B136" t="s">
        <v>1247</v>
      </c>
      <c r="E136" t="s">
        <v>1248</v>
      </c>
      <c r="F136" t="s">
        <v>47</v>
      </c>
      <c r="G136" t="s">
        <v>19</v>
      </c>
      <c r="H136">
        <v>20520</v>
      </c>
      <c r="I136" t="s">
        <v>6190</v>
      </c>
    </row>
    <row r="137" spans="1:9" x14ac:dyDescent="0.3">
      <c r="A137" t="s">
        <v>1250</v>
      </c>
      <c r="B137" t="s">
        <v>1251</v>
      </c>
      <c r="C137" t="s">
        <v>1252</v>
      </c>
      <c r="D137" t="s">
        <v>1253</v>
      </c>
      <c r="E137" t="s">
        <v>1254</v>
      </c>
      <c r="F137" t="s">
        <v>476</v>
      </c>
      <c r="G137" t="s">
        <v>318</v>
      </c>
      <c r="H137" t="s">
        <v>477</v>
      </c>
      <c r="I137" t="s">
        <v>6191</v>
      </c>
    </row>
    <row r="138" spans="1:9" x14ac:dyDescent="0.3">
      <c r="A138" t="s">
        <v>1256</v>
      </c>
      <c r="B138" t="s">
        <v>1257</v>
      </c>
      <c r="C138" t="s">
        <v>1258</v>
      </c>
      <c r="D138" t="s">
        <v>1259</v>
      </c>
      <c r="E138" t="s">
        <v>1260</v>
      </c>
      <c r="F138" t="s">
        <v>104</v>
      </c>
      <c r="G138" t="s">
        <v>19</v>
      </c>
      <c r="H138">
        <v>63131</v>
      </c>
      <c r="I138" t="s">
        <v>6191</v>
      </c>
    </row>
    <row r="139" spans="1:9" x14ac:dyDescent="0.3">
      <c r="A139" t="s">
        <v>1262</v>
      </c>
      <c r="B139" t="s">
        <v>1263</v>
      </c>
      <c r="D139" t="s">
        <v>1264</v>
      </c>
      <c r="E139" t="s">
        <v>1265</v>
      </c>
      <c r="F139" t="s">
        <v>349</v>
      </c>
      <c r="G139" t="s">
        <v>318</v>
      </c>
      <c r="H139" t="s">
        <v>350</v>
      </c>
      <c r="I139" t="s">
        <v>6191</v>
      </c>
    </row>
    <row r="140" spans="1:9" x14ac:dyDescent="0.3">
      <c r="A140" t="s">
        <v>1267</v>
      </c>
      <c r="B140" t="s">
        <v>1268</v>
      </c>
      <c r="D140" t="s">
        <v>1269</v>
      </c>
      <c r="E140" t="s">
        <v>1270</v>
      </c>
      <c r="F140" t="s">
        <v>73</v>
      </c>
      <c r="G140" t="s">
        <v>19</v>
      </c>
      <c r="H140">
        <v>96805</v>
      </c>
      <c r="I140" t="s">
        <v>6191</v>
      </c>
    </row>
    <row r="141" spans="1:9" x14ac:dyDescent="0.3">
      <c r="A141" t="s">
        <v>1272</v>
      </c>
      <c r="B141" t="s">
        <v>1273</v>
      </c>
      <c r="D141" t="s">
        <v>1274</v>
      </c>
      <c r="E141" t="s">
        <v>1275</v>
      </c>
      <c r="F141" t="s">
        <v>153</v>
      </c>
      <c r="G141" t="s">
        <v>19</v>
      </c>
      <c r="H141">
        <v>92878</v>
      </c>
      <c r="I141" t="s">
        <v>6190</v>
      </c>
    </row>
    <row r="142" spans="1:9" x14ac:dyDescent="0.3">
      <c r="A142" t="s">
        <v>1277</v>
      </c>
      <c r="B142" t="s">
        <v>1278</v>
      </c>
      <c r="C142" t="s">
        <v>1279</v>
      </c>
      <c r="D142" t="s">
        <v>1280</v>
      </c>
      <c r="E142" t="s">
        <v>1281</v>
      </c>
      <c r="F142" t="s">
        <v>1282</v>
      </c>
      <c r="G142" t="s">
        <v>318</v>
      </c>
      <c r="H142" t="s">
        <v>444</v>
      </c>
      <c r="I142" t="s">
        <v>6190</v>
      </c>
    </row>
    <row r="143" spans="1:9" x14ac:dyDescent="0.3">
      <c r="A143" t="s">
        <v>1284</v>
      </c>
      <c r="B143" t="s">
        <v>1285</v>
      </c>
      <c r="C143" t="s">
        <v>1286</v>
      </c>
      <c r="D143" t="s">
        <v>1287</v>
      </c>
      <c r="E143" t="s">
        <v>1288</v>
      </c>
      <c r="F143" t="s">
        <v>47</v>
      </c>
      <c r="G143" t="s">
        <v>19</v>
      </c>
      <c r="H143">
        <v>20520</v>
      </c>
      <c r="I143" t="s">
        <v>6190</v>
      </c>
    </row>
    <row r="144" spans="1:9" x14ac:dyDescent="0.3">
      <c r="A144" t="s">
        <v>1290</v>
      </c>
      <c r="B144" t="s">
        <v>1291</v>
      </c>
      <c r="E144" t="s">
        <v>1292</v>
      </c>
      <c r="F144" t="s">
        <v>320</v>
      </c>
      <c r="G144" t="s">
        <v>318</v>
      </c>
      <c r="H144" t="s">
        <v>321</v>
      </c>
      <c r="I144" t="s">
        <v>6190</v>
      </c>
    </row>
    <row r="145" spans="1:9" x14ac:dyDescent="0.3">
      <c r="A145" t="s">
        <v>1294</v>
      </c>
      <c r="B145" t="s">
        <v>1295</v>
      </c>
      <c r="C145" t="s">
        <v>1296</v>
      </c>
      <c r="D145" t="s">
        <v>1297</v>
      </c>
      <c r="E145" t="s">
        <v>1298</v>
      </c>
      <c r="F145" t="s">
        <v>63</v>
      </c>
      <c r="G145" t="s">
        <v>19</v>
      </c>
      <c r="H145">
        <v>77281</v>
      </c>
      <c r="I145" t="s">
        <v>6191</v>
      </c>
    </row>
    <row r="146" spans="1:9" x14ac:dyDescent="0.3">
      <c r="A146" t="s">
        <v>1300</v>
      </c>
      <c r="B146" t="s">
        <v>1301</v>
      </c>
      <c r="C146" t="s">
        <v>1302</v>
      </c>
      <c r="D146" t="s">
        <v>1303</v>
      </c>
      <c r="E146" t="s">
        <v>1304</v>
      </c>
      <c r="F146" t="s">
        <v>161</v>
      </c>
      <c r="G146" t="s">
        <v>19</v>
      </c>
      <c r="H146">
        <v>92668</v>
      </c>
      <c r="I146" t="s">
        <v>6190</v>
      </c>
    </row>
    <row r="147" spans="1:9" x14ac:dyDescent="0.3">
      <c r="A147" t="s">
        <v>1306</v>
      </c>
      <c r="B147" t="s">
        <v>1307</v>
      </c>
      <c r="C147" t="s">
        <v>1308</v>
      </c>
      <c r="D147" t="s">
        <v>1309</v>
      </c>
      <c r="E147" t="s">
        <v>1310</v>
      </c>
      <c r="F147" t="s">
        <v>50</v>
      </c>
      <c r="G147" t="s">
        <v>19</v>
      </c>
      <c r="H147">
        <v>88553</v>
      </c>
      <c r="I147" t="s">
        <v>6191</v>
      </c>
    </row>
    <row r="148" spans="1:9" x14ac:dyDescent="0.3">
      <c r="A148" t="s">
        <v>1312</v>
      </c>
      <c r="B148" t="s">
        <v>1313</v>
      </c>
      <c r="C148" t="s">
        <v>1314</v>
      </c>
      <c r="D148" t="s">
        <v>1315</v>
      </c>
      <c r="E148" t="s">
        <v>1316</v>
      </c>
      <c r="F148" t="s">
        <v>352</v>
      </c>
      <c r="G148" t="s">
        <v>19</v>
      </c>
      <c r="H148">
        <v>89714</v>
      </c>
      <c r="I148" t="s">
        <v>6191</v>
      </c>
    </row>
    <row r="149" spans="1:9" x14ac:dyDescent="0.3">
      <c r="A149" t="s">
        <v>1317</v>
      </c>
      <c r="B149" t="s">
        <v>1318</v>
      </c>
      <c r="C149" t="s">
        <v>1319</v>
      </c>
      <c r="D149" t="s">
        <v>1320</v>
      </c>
      <c r="E149" t="s">
        <v>1321</v>
      </c>
      <c r="F149" t="s">
        <v>106</v>
      </c>
      <c r="G149" t="s">
        <v>19</v>
      </c>
      <c r="H149">
        <v>76105</v>
      </c>
      <c r="I149" t="s">
        <v>6190</v>
      </c>
    </row>
    <row r="150" spans="1:9" x14ac:dyDescent="0.3">
      <c r="A150" t="s">
        <v>1323</v>
      </c>
      <c r="B150" t="s">
        <v>1324</v>
      </c>
      <c r="C150" t="s">
        <v>1325</v>
      </c>
      <c r="D150" t="s">
        <v>1326</v>
      </c>
      <c r="E150" t="s">
        <v>1327</v>
      </c>
      <c r="F150" t="s">
        <v>138</v>
      </c>
      <c r="G150" t="s">
        <v>19</v>
      </c>
      <c r="H150">
        <v>84605</v>
      </c>
      <c r="I150" t="s">
        <v>6190</v>
      </c>
    </row>
    <row r="151" spans="1:9" x14ac:dyDescent="0.3">
      <c r="A151" t="s">
        <v>1329</v>
      </c>
      <c r="B151" t="s">
        <v>1330</v>
      </c>
      <c r="D151" t="s">
        <v>1331</v>
      </c>
      <c r="E151" t="s">
        <v>1332</v>
      </c>
      <c r="F151" t="s">
        <v>197</v>
      </c>
      <c r="G151" t="s">
        <v>19</v>
      </c>
      <c r="H151">
        <v>33487</v>
      </c>
      <c r="I151" t="s">
        <v>6190</v>
      </c>
    </row>
    <row r="152" spans="1:9" x14ac:dyDescent="0.3">
      <c r="A152" t="s">
        <v>1334</v>
      </c>
      <c r="B152" t="s">
        <v>1335</v>
      </c>
      <c r="C152" t="s">
        <v>1336</v>
      </c>
      <c r="D152" t="s">
        <v>1337</v>
      </c>
      <c r="E152" t="s">
        <v>1338</v>
      </c>
      <c r="F152" t="s">
        <v>24</v>
      </c>
      <c r="G152" t="s">
        <v>19</v>
      </c>
      <c r="H152">
        <v>24040</v>
      </c>
      <c r="I152" t="s">
        <v>6190</v>
      </c>
    </row>
    <row r="153" spans="1:9" x14ac:dyDescent="0.3">
      <c r="A153" t="s">
        <v>1340</v>
      </c>
      <c r="B153" t="s">
        <v>1341</v>
      </c>
      <c r="D153" t="s">
        <v>1342</v>
      </c>
      <c r="E153" t="s">
        <v>1343</v>
      </c>
      <c r="F153" t="s">
        <v>169</v>
      </c>
      <c r="G153" t="s">
        <v>19</v>
      </c>
      <c r="H153">
        <v>50369</v>
      </c>
      <c r="I153" t="s">
        <v>6190</v>
      </c>
    </row>
    <row r="154" spans="1:9" x14ac:dyDescent="0.3">
      <c r="A154" t="s">
        <v>1345</v>
      </c>
      <c r="B154" t="s">
        <v>1346</v>
      </c>
      <c r="C154" t="s">
        <v>1347</v>
      </c>
      <c r="D154" t="s">
        <v>1348</v>
      </c>
      <c r="E154" t="s">
        <v>1349</v>
      </c>
      <c r="F154" t="s">
        <v>73</v>
      </c>
      <c r="G154" t="s">
        <v>19</v>
      </c>
      <c r="H154">
        <v>96805</v>
      </c>
      <c r="I154" t="s">
        <v>6190</v>
      </c>
    </row>
    <row r="155" spans="1:9" x14ac:dyDescent="0.3">
      <c r="A155" t="s">
        <v>1351</v>
      </c>
      <c r="B155" t="s">
        <v>1352</v>
      </c>
      <c r="D155" t="s">
        <v>1353</v>
      </c>
      <c r="E155" t="s">
        <v>1354</v>
      </c>
      <c r="F155" t="s">
        <v>271</v>
      </c>
      <c r="G155" t="s">
        <v>19</v>
      </c>
      <c r="H155">
        <v>33345</v>
      </c>
      <c r="I155" t="s">
        <v>6191</v>
      </c>
    </row>
    <row r="156" spans="1:9" x14ac:dyDescent="0.3">
      <c r="A156" t="s">
        <v>1356</v>
      </c>
      <c r="B156" t="s">
        <v>1357</v>
      </c>
      <c r="C156" t="s">
        <v>1358</v>
      </c>
      <c r="D156" t="s">
        <v>1359</v>
      </c>
      <c r="E156" t="s">
        <v>1360</v>
      </c>
      <c r="F156" t="s">
        <v>46</v>
      </c>
      <c r="G156" t="s">
        <v>19</v>
      </c>
      <c r="H156">
        <v>19172</v>
      </c>
      <c r="I156" t="s">
        <v>6191</v>
      </c>
    </row>
    <row r="157" spans="1:9" x14ac:dyDescent="0.3">
      <c r="A157" t="s">
        <v>1362</v>
      </c>
      <c r="B157" t="s">
        <v>1363</v>
      </c>
      <c r="C157" t="s">
        <v>1364</v>
      </c>
      <c r="D157" t="s">
        <v>1365</v>
      </c>
      <c r="E157" t="s">
        <v>1366</v>
      </c>
      <c r="F157" t="s">
        <v>124</v>
      </c>
      <c r="G157" t="s">
        <v>19</v>
      </c>
      <c r="H157">
        <v>6854</v>
      </c>
      <c r="I157" t="s">
        <v>6190</v>
      </c>
    </row>
    <row r="158" spans="1:9" x14ac:dyDescent="0.3">
      <c r="A158" t="s">
        <v>1368</v>
      </c>
      <c r="B158" t="s">
        <v>1369</v>
      </c>
      <c r="C158" t="s">
        <v>1370</v>
      </c>
      <c r="D158" t="s">
        <v>1371</v>
      </c>
      <c r="E158" t="s">
        <v>1372</v>
      </c>
      <c r="F158" t="s">
        <v>59</v>
      </c>
      <c r="G158" t="s">
        <v>19</v>
      </c>
      <c r="H158">
        <v>76011</v>
      </c>
      <c r="I158" t="s">
        <v>6190</v>
      </c>
    </row>
    <row r="159" spans="1:9" x14ac:dyDescent="0.3">
      <c r="A159" t="s">
        <v>1374</v>
      </c>
      <c r="B159" t="s">
        <v>1375</v>
      </c>
      <c r="C159" t="s">
        <v>1376</v>
      </c>
      <c r="D159" t="s">
        <v>1377</v>
      </c>
      <c r="E159" t="s">
        <v>1378</v>
      </c>
      <c r="F159" t="s">
        <v>360</v>
      </c>
      <c r="G159" t="s">
        <v>318</v>
      </c>
      <c r="H159" t="s">
        <v>361</v>
      </c>
      <c r="I159" t="s">
        <v>6191</v>
      </c>
    </row>
    <row r="160" spans="1:9" x14ac:dyDescent="0.3">
      <c r="A160" t="s">
        <v>1380</v>
      </c>
      <c r="B160" t="s">
        <v>1381</v>
      </c>
      <c r="D160" t="s">
        <v>1382</v>
      </c>
      <c r="E160" t="s">
        <v>1383</v>
      </c>
      <c r="F160" t="s">
        <v>65</v>
      </c>
      <c r="G160" t="s">
        <v>19</v>
      </c>
      <c r="H160">
        <v>37416</v>
      </c>
      <c r="I160" t="s">
        <v>6190</v>
      </c>
    </row>
    <row r="161" spans="1:9" x14ac:dyDescent="0.3">
      <c r="A161" t="s">
        <v>1385</v>
      </c>
      <c r="B161" t="s">
        <v>1386</v>
      </c>
      <c r="D161" t="s">
        <v>1387</v>
      </c>
      <c r="E161" t="s">
        <v>1388</v>
      </c>
      <c r="F161" t="s">
        <v>189</v>
      </c>
      <c r="G161" t="s">
        <v>19</v>
      </c>
      <c r="H161">
        <v>97296</v>
      </c>
      <c r="I161" t="s">
        <v>6191</v>
      </c>
    </row>
    <row r="162" spans="1:9" x14ac:dyDescent="0.3">
      <c r="A162" t="s">
        <v>1390</v>
      </c>
      <c r="B162" t="s">
        <v>1391</v>
      </c>
      <c r="C162" t="s">
        <v>1392</v>
      </c>
      <c r="D162" t="s">
        <v>1393</v>
      </c>
      <c r="E162" t="s">
        <v>1394</v>
      </c>
      <c r="F162" t="s">
        <v>77</v>
      </c>
      <c r="G162" t="s">
        <v>19</v>
      </c>
      <c r="H162">
        <v>73135</v>
      </c>
      <c r="I162" t="s">
        <v>6191</v>
      </c>
    </row>
    <row r="163" spans="1:9" x14ac:dyDescent="0.3">
      <c r="A163" t="s">
        <v>1396</v>
      </c>
      <c r="B163" t="s">
        <v>1397</v>
      </c>
      <c r="C163" t="s">
        <v>1398</v>
      </c>
      <c r="D163" t="s">
        <v>1399</v>
      </c>
      <c r="E163" t="s">
        <v>1400</v>
      </c>
      <c r="F163" t="s">
        <v>47</v>
      </c>
      <c r="G163" t="s">
        <v>19</v>
      </c>
      <c r="H163">
        <v>20520</v>
      </c>
      <c r="I163" t="s">
        <v>6191</v>
      </c>
    </row>
    <row r="164" spans="1:9" x14ac:dyDescent="0.3">
      <c r="A164" t="s">
        <v>1402</v>
      </c>
      <c r="B164" t="s">
        <v>1403</v>
      </c>
      <c r="C164" t="s">
        <v>1404</v>
      </c>
      <c r="D164" t="s">
        <v>1405</v>
      </c>
      <c r="E164" t="s">
        <v>1406</v>
      </c>
      <c r="F164" t="s">
        <v>82</v>
      </c>
      <c r="G164" t="s">
        <v>19</v>
      </c>
      <c r="H164">
        <v>27415</v>
      </c>
      <c r="I164" t="s">
        <v>6190</v>
      </c>
    </row>
    <row r="165" spans="1:9" x14ac:dyDescent="0.3">
      <c r="A165" t="s">
        <v>1408</v>
      </c>
      <c r="B165" t="s">
        <v>1409</v>
      </c>
      <c r="C165" t="s">
        <v>1410</v>
      </c>
      <c r="D165" t="s">
        <v>1411</v>
      </c>
      <c r="E165" t="s">
        <v>1412</v>
      </c>
      <c r="F165" t="s">
        <v>164</v>
      </c>
      <c r="G165" t="s">
        <v>19</v>
      </c>
      <c r="H165">
        <v>22313</v>
      </c>
      <c r="I165" t="s">
        <v>6191</v>
      </c>
    </row>
    <row r="166" spans="1:9" x14ac:dyDescent="0.3">
      <c r="A166" t="s">
        <v>1414</v>
      </c>
      <c r="B166" t="s">
        <v>1415</v>
      </c>
      <c r="C166" t="s">
        <v>1416</v>
      </c>
      <c r="D166" t="s">
        <v>1417</v>
      </c>
      <c r="E166" t="s">
        <v>1418</v>
      </c>
      <c r="F166" t="s">
        <v>1419</v>
      </c>
      <c r="G166" t="s">
        <v>318</v>
      </c>
      <c r="H166" t="s">
        <v>370</v>
      </c>
      <c r="I166" t="s">
        <v>6191</v>
      </c>
    </row>
    <row r="167" spans="1:9" x14ac:dyDescent="0.3">
      <c r="A167" t="s">
        <v>1421</v>
      </c>
      <c r="B167" t="s">
        <v>1422</v>
      </c>
      <c r="D167" t="s">
        <v>1423</v>
      </c>
      <c r="E167" t="s">
        <v>1424</v>
      </c>
      <c r="F167" t="s">
        <v>163</v>
      </c>
      <c r="G167" t="s">
        <v>19</v>
      </c>
      <c r="H167">
        <v>53405</v>
      </c>
      <c r="I167" t="s">
        <v>6190</v>
      </c>
    </row>
    <row r="168" spans="1:9" x14ac:dyDescent="0.3">
      <c r="A168" t="s">
        <v>1426</v>
      </c>
      <c r="B168" t="s">
        <v>1427</v>
      </c>
      <c r="D168" t="s">
        <v>1428</v>
      </c>
      <c r="E168" t="s">
        <v>1429</v>
      </c>
      <c r="F168" t="s">
        <v>209</v>
      </c>
      <c r="G168" t="s">
        <v>19</v>
      </c>
      <c r="H168">
        <v>34629</v>
      </c>
      <c r="I168" t="s">
        <v>6190</v>
      </c>
    </row>
    <row r="169" spans="1:9" x14ac:dyDescent="0.3">
      <c r="A169" t="s">
        <v>1431</v>
      </c>
      <c r="B169" t="s">
        <v>1432</v>
      </c>
      <c r="C169" t="s">
        <v>1433</v>
      </c>
      <c r="D169" t="s">
        <v>1434</v>
      </c>
      <c r="E169" t="s">
        <v>1435</v>
      </c>
      <c r="F169" t="s">
        <v>163</v>
      </c>
      <c r="G169" t="s">
        <v>19</v>
      </c>
      <c r="H169">
        <v>53405</v>
      </c>
      <c r="I169" t="s">
        <v>6190</v>
      </c>
    </row>
    <row r="170" spans="1:9" x14ac:dyDescent="0.3">
      <c r="A170" t="s">
        <v>1437</v>
      </c>
      <c r="B170" t="s">
        <v>1438</v>
      </c>
      <c r="D170" t="s">
        <v>1439</v>
      </c>
      <c r="E170" t="s">
        <v>1440</v>
      </c>
      <c r="F170" t="s">
        <v>1419</v>
      </c>
      <c r="G170" t="s">
        <v>318</v>
      </c>
      <c r="H170" t="s">
        <v>370</v>
      </c>
      <c r="I170" t="s">
        <v>6191</v>
      </c>
    </row>
    <row r="171" spans="1:9" x14ac:dyDescent="0.3">
      <c r="A171" t="s">
        <v>1442</v>
      </c>
      <c r="B171" t="s">
        <v>1443</v>
      </c>
      <c r="C171" t="s">
        <v>1444</v>
      </c>
      <c r="D171" t="s">
        <v>1445</v>
      </c>
      <c r="E171" t="s">
        <v>1446</v>
      </c>
      <c r="F171" t="s">
        <v>1447</v>
      </c>
      <c r="G171" t="s">
        <v>318</v>
      </c>
      <c r="H171" t="s">
        <v>460</v>
      </c>
      <c r="I171" t="s">
        <v>6191</v>
      </c>
    </row>
    <row r="172" spans="1:9" x14ac:dyDescent="0.3">
      <c r="A172" t="s">
        <v>1449</v>
      </c>
      <c r="B172" t="s">
        <v>1450</v>
      </c>
      <c r="C172" t="s">
        <v>1451</v>
      </c>
      <c r="E172" t="s">
        <v>1452</v>
      </c>
      <c r="F172" t="s">
        <v>102</v>
      </c>
      <c r="G172" t="s">
        <v>28</v>
      </c>
      <c r="H172" t="s">
        <v>103</v>
      </c>
      <c r="I172" t="s">
        <v>6191</v>
      </c>
    </row>
    <row r="173" spans="1:9" x14ac:dyDescent="0.3">
      <c r="A173" t="s">
        <v>1454</v>
      </c>
      <c r="B173" t="s">
        <v>1455</v>
      </c>
      <c r="C173" t="s">
        <v>1456</v>
      </c>
      <c r="D173" t="s">
        <v>1457</v>
      </c>
      <c r="E173" t="s">
        <v>1458</v>
      </c>
      <c r="F173" t="s">
        <v>137</v>
      </c>
      <c r="G173" t="s">
        <v>19</v>
      </c>
      <c r="H173">
        <v>33686</v>
      </c>
      <c r="I173" t="s">
        <v>6190</v>
      </c>
    </row>
    <row r="174" spans="1:9" x14ac:dyDescent="0.3">
      <c r="A174" t="s">
        <v>1460</v>
      </c>
      <c r="B174" t="s">
        <v>1461</v>
      </c>
      <c r="C174" t="s">
        <v>1462</v>
      </c>
      <c r="E174" t="s">
        <v>1463</v>
      </c>
      <c r="F174" t="s">
        <v>440</v>
      </c>
      <c r="G174" t="s">
        <v>318</v>
      </c>
      <c r="H174" t="s">
        <v>369</v>
      </c>
      <c r="I174" t="s">
        <v>6191</v>
      </c>
    </row>
    <row r="175" spans="1:9" x14ac:dyDescent="0.3">
      <c r="A175" t="s">
        <v>1465</v>
      </c>
      <c r="B175" t="s">
        <v>1466</v>
      </c>
      <c r="C175" t="s">
        <v>1467</v>
      </c>
      <c r="D175" t="s">
        <v>1468</v>
      </c>
      <c r="E175" t="s">
        <v>1469</v>
      </c>
      <c r="F175" t="s">
        <v>187</v>
      </c>
      <c r="G175" t="s">
        <v>19</v>
      </c>
      <c r="H175">
        <v>36195</v>
      </c>
      <c r="I175" t="s">
        <v>6191</v>
      </c>
    </row>
    <row r="176" spans="1:9" x14ac:dyDescent="0.3">
      <c r="A176" t="s">
        <v>1471</v>
      </c>
      <c r="B176" t="s">
        <v>1472</v>
      </c>
      <c r="D176" t="s">
        <v>1473</v>
      </c>
      <c r="E176" t="s">
        <v>1474</v>
      </c>
      <c r="F176" t="s">
        <v>351</v>
      </c>
      <c r="G176" t="s">
        <v>19</v>
      </c>
      <c r="H176">
        <v>89436</v>
      </c>
      <c r="I176" t="s">
        <v>6190</v>
      </c>
    </row>
    <row r="177" spans="1:9" x14ac:dyDescent="0.3">
      <c r="A177" t="s">
        <v>1476</v>
      </c>
      <c r="B177" t="s">
        <v>1477</v>
      </c>
      <c r="C177" t="s">
        <v>1478</v>
      </c>
      <c r="D177" t="s">
        <v>1479</v>
      </c>
      <c r="E177" t="s">
        <v>1480</v>
      </c>
      <c r="F177" t="s">
        <v>167</v>
      </c>
      <c r="G177" t="s">
        <v>19</v>
      </c>
      <c r="H177">
        <v>31205</v>
      </c>
      <c r="I177" t="s">
        <v>6190</v>
      </c>
    </row>
    <row r="178" spans="1:9" x14ac:dyDescent="0.3">
      <c r="A178" t="s">
        <v>1482</v>
      </c>
      <c r="B178" t="s">
        <v>1483</v>
      </c>
      <c r="C178" t="s">
        <v>1484</v>
      </c>
      <c r="D178" t="s">
        <v>1485</v>
      </c>
      <c r="E178" t="s">
        <v>1486</v>
      </c>
      <c r="F178" t="s">
        <v>146</v>
      </c>
      <c r="G178" t="s">
        <v>19</v>
      </c>
      <c r="H178">
        <v>90605</v>
      </c>
      <c r="I178" t="s">
        <v>6190</v>
      </c>
    </row>
    <row r="179" spans="1:9" x14ac:dyDescent="0.3">
      <c r="A179" t="s">
        <v>1488</v>
      </c>
      <c r="B179" t="s">
        <v>1489</v>
      </c>
      <c r="C179" t="s">
        <v>1490</v>
      </c>
      <c r="E179" t="s">
        <v>1491</v>
      </c>
      <c r="F179" t="s">
        <v>193</v>
      </c>
      <c r="G179" t="s">
        <v>19</v>
      </c>
      <c r="H179">
        <v>37605</v>
      </c>
      <c r="I179" t="s">
        <v>6190</v>
      </c>
    </row>
    <row r="180" spans="1:9" x14ac:dyDescent="0.3">
      <c r="A180" t="s">
        <v>1493</v>
      </c>
      <c r="B180" t="s">
        <v>1494</v>
      </c>
      <c r="C180" t="s">
        <v>1495</v>
      </c>
      <c r="D180" t="s">
        <v>1496</v>
      </c>
      <c r="E180" t="s">
        <v>1497</v>
      </c>
      <c r="F180" t="s">
        <v>219</v>
      </c>
      <c r="G180" t="s">
        <v>19</v>
      </c>
      <c r="H180">
        <v>14614</v>
      </c>
      <c r="I180" t="s">
        <v>6191</v>
      </c>
    </row>
    <row r="181" spans="1:9" x14ac:dyDescent="0.3">
      <c r="A181" t="s">
        <v>1499</v>
      </c>
      <c r="B181" t="s">
        <v>1500</v>
      </c>
      <c r="D181" t="s">
        <v>1501</v>
      </c>
      <c r="E181" t="s">
        <v>1502</v>
      </c>
      <c r="F181" t="s">
        <v>362</v>
      </c>
      <c r="G181" t="s">
        <v>318</v>
      </c>
      <c r="H181" t="s">
        <v>363</v>
      </c>
      <c r="I181" t="s">
        <v>6191</v>
      </c>
    </row>
    <row r="182" spans="1:9" x14ac:dyDescent="0.3">
      <c r="A182" t="s">
        <v>1504</v>
      </c>
      <c r="B182" t="s">
        <v>1505</v>
      </c>
      <c r="C182" t="s">
        <v>1506</v>
      </c>
      <c r="D182" t="s">
        <v>1507</v>
      </c>
      <c r="E182" t="s">
        <v>1508</v>
      </c>
      <c r="F182" t="s">
        <v>139</v>
      </c>
      <c r="G182" t="s">
        <v>19</v>
      </c>
      <c r="H182">
        <v>11254</v>
      </c>
      <c r="I182" t="s">
        <v>6191</v>
      </c>
    </row>
    <row r="183" spans="1:9" x14ac:dyDescent="0.3">
      <c r="A183" t="s">
        <v>1509</v>
      </c>
      <c r="B183" t="s">
        <v>1510</v>
      </c>
      <c r="C183" t="s">
        <v>1511</v>
      </c>
      <c r="D183" t="s">
        <v>1512</v>
      </c>
      <c r="E183" t="s">
        <v>1513</v>
      </c>
      <c r="F183" t="s">
        <v>83</v>
      </c>
      <c r="G183" t="s">
        <v>19</v>
      </c>
      <c r="H183">
        <v>1114</v>
      </c>
      <c r="I183" t="s">
        <v>6191</v>
      </c>
    </row>
    <row r="184" spans="1:9" x14ac:dyDescent="0.3">
      <c r="A184" t="s">
        <v>1515</v>
      </c>
      <c r="B184" t="s">
        <v>1516</v>
      </c>
      <c r="C184" t="s">
        <v>1517</v>
      </c>
      <c r="D184" t="s">
        <v>1518</v>
      </c>
      <c r="E184" t="s">
        <v>1519</v>
      </c>
      <c r="F184" t="s">
        <v>232</v>
      </c>
      <c r="G184" t="s">
        <v>19</v>
      </c>
      <c r="H184">
        <v>22908</v>
      </c>
      <c r="I184" t="s">
        <v>6191</v>
      </c>
    </row>
    <row r="185" spans="1:9" x14ac:dyDescent="0.3">
      <c r="A185" t="s">
        <v>1521</v>
      </c>
      <c r="B185" t="s">
        <v>1522</v>
      </c>
      <c r="C185" t="s">
        <v>1523</v>
      </c>
      <c r="D185" t="s">
        <v>1524</v>
      </c>
      <c r="E185" t="s">
        <v>1525</v>
      </c>
      <c r="F185" t="s">
        <v>115</v>
      </c>
      <c r="G185" t="s">
        <v>19</v>
      </c>
      <c r="H185">
        <v>75044</v>
      </c>
      <c r="I185" t="s">
        <v>6191</v>
      </c>
    </row>
    <row r="186" spans="1:9" x14ac:dyDescent="0.3">
      <c r="A186" t="s">
        <v>1527</v>
      </c>
      <c r="B186" t="s">
        <v>1528</v>
      </c>
      <c r="C186" t="s">
        <v>1529</v>
      </c>
      <c r="D186" t="s">
        <v>1530</v>
      </c>
      <c r="E186" t="s">
        <v>1531</v>
      </c>
      <c r="F186" t="s">
        <v>33</v>
      </c>
      <c r="G186" t="s">
        <v>19</v>
      </c>
      <c r="H186">
        <v>55448</v>
      </c>
      <c r="I186" t="s">
        <v>6191</v>
      </c>
    </row>
    <row r="187" spans="1:9" x14ac:dyDescent="0.3">
      <c r="A187" t="s">
        <v>1533</v>
      </c>
      <c r="B187" t="s">
        <v>1534</v>
      </c>
      <c r="C187" t="s">
        <v>1535</v>
      </c>
      <c r="D187" t="s">
        <v>1536</v>
      </c>
      <c r="E187" t="s">
        <v>1537</v>
      </c>
      <c r="F187" t="s">
        <v>174</v>
      </c>
      <c r="G187" t="s">
        <v>19</v>
      </c>
      <c r="H187">
        <v>48919</v>
      </c>
      <c r="I187" t="s">
        <v>6190</v>
      </c>
    </row>
    <row r="188" spans="1:9" x14ac:dyDescent="0.3">
      <c r="A188" t="s">
        <v>1539</v>
      </c>
      <c r="B188" t="s">
        <v>1540</v>
      </c>
      <c r="C188" t="s">
        <v>1541</v>
      </c>
      <c r="D188" t="s">
        <v>1542</v>
      </c>
      <c r="E188" t="s">
        <v>1543</v>
      </c>
      <c r="F188" t="s">
        <v>141</v>
      </c>
      <c r="G188" t="s">
        <v>19</v>
      </c>
      <c r="H188">
        <v>58207</v>
      </c>
      <c r="I188" t="s">
        <v>6191</v>
      </c>
    </row>
    <row r="189" spans="1:9" x14ac:dyDescent="0.3">
      <c r="A189" t="s">
        <v>1545</v>
      </c>
      <c r="B189" t="s">
        <v>1546</v>
      </c>
      <c r="C189" t="s">
        <v>1547</v>
      </c>
      <c r="E189" t="s">
        <v>1548</v>
      </c>
      <c r="F189" t="s">
        <v>72</v>
      </c>
      <c r="G189" t="s">
        <v>19</v>
      </c>
      <c r="H189">
        <v>99522</v>
      </c>
      <c r="I189" t="s">
        <v>6190</v>
      </c>
    </row>
    <row r="190" spans="1:9" x14ac:dyDescent="0.3">
      <c r="A190" t="s">
        <v>1550</v>
      </c>
      <c r="B190" t="s">
        <v>1551</v>
      </c>
      <c r="C190" t="s">
        <v>1552</v>
      </c>
      <c r="D190" t="s">
        <v>1553</v>
      </c>
      <c r="E190" t="s">
        <v>1554</v>
      </c>
      <c r="F190" t="s">
        <v>77</v>
      </c>
      <c r="G190" t="s">
        <v>19</v>
      </c>
      <c r="H190">
        <v>73129</v>
      </c>
      <c r="I190" t="s">
        <v>6190</v>
      </c>
    </row>
    <row r="191" spans="1:9" x14ac:dyDescent="0.3">
      <c r="A191" t="s">
        <v>1556</v>
      </c>
      <c r="B191" t="s">
        <v>1557</v>
      </c>
      <c r="C191" t="s">
        <v>1558</v>
      </c>
      <c r="D191" t="s">
        <v>1559</v>
      </c>
      <c r="E191" t="s">
        <v>1560</v>
      </c>
      <c r="F191" t="s">
        <v>90</v>
      </c>
      <c r="G191" t="s">
        <v>19</v>
      </c>
      <c r="H191">
        <v>74103</v>
      </c>
      <c r="I191" t="s">
        <v>6190</v>
      </c>
    </row>
    <row r="192" spans="1:9" x14ac:dyDescent="0.3">
      <c r="A192" t="s">
        <v>1562</v>
      </c>
      <c r="B192" t="s">
        <v>1563</v>
      </c>
      <c r="C192" t="s">
        <v>1564</v>
      </c>
      <c r="D192" t="s">
        <v>1565</v>
      </c>
      <c r="E192" t="s">
        <v>1566</v>
      </c>
      <c r="F192" t="s">
        <v>41</v>
      </c>
      <c r="G192" t="s">
        <v>19</v>
      </c>
      <c r="H192">
        <v>48211</v>
      </c>
      <c r="I192" t="s">
        <v>6190</v>
      </c>
    </row>
    <row r="193" spans="1:9" x14ac:dyDescent="0.3">
      <c r="A193" t="s">
        <v>1568</v>
      </c>
      <c r="B193" t="s">
        <v>1569</v>
      </c>
      <c r="C193" t="s">
        <v>1570</v>
      </c>
      <c r="D193" t="s">
        <v>1571</v>
      </c>
      <c r="E193" t="s">
        <v>1572</v>
      </c>
      <c r="F193" t="s">
        <v>47</v>
      </c>
      <c r="G193" t="s">
        <v>19</v>
      </c>
      <c r="H193">
        <v>20436</v>
      </c>
      <c r="I193" t="s">
        <v>6190</v>
      </c>
    </row>
    <row r="194" spans="1:9" x14ac:dyDescent="0.3">
      <c r="A194" t="s">
        <v>1574</v>
      </c>
      <c r="B194" t="s">
        <v>1575</v>
      </c>
      <c r="C194" t="s">
        <v>1576</v>
      </c>
      <c r="D194" t="s">
        <v>1577</v>
      </c>
      <c r="E194" t="s">
        <v>1578</v>
      </c>
      <c r="F194" t="s">
        <v>323</v>
      </c>
      <c r="G194" t="s">
        <v>318</v>
      </c>
      <c r="H194" t="s">
        <v>324</v>
      </c>
      <c r="I194" t="s">
        <v>6190</v>
      </c>
    </row>
    <row r="195" spans="1:9" x14ac:dyDescent="0.3">
      <c r="A195" t="s">
        <v>1580</v>
      </c>
      <c r="B195" t="s">
        <v>1581</v>
      </c>
      <c r="D195" t="s">
        <v>1582</v>
      </c>
      <c r="E195" t="s">
        <v>1583</v>
      </c>
      <c r="F195" t="s">
        <v>188</v>
      </c>
      <c r="G195" t="s">
        <v>19</v>
      </c>
      <c r="H195">
        <v>85215</v>
      </c>
      <c r="I195" t="s">
        <v>6191</v>
      </c>
    </row>
    <row r="196" spans="1:9" x14ac:dyDescent="0.3">
      <c r="A196" t="s">
        <v>1585</v>
      </c>
      <c r="B196" t="s">
        <v>1586</v>
      </c>
      <c r="C196" t="s">
        <v>1587</v>
      </c>
      <c r="D196" t="s">
        <v>1588</v>
      </c>
      <c r="E196" t="s">
        <v>1589</v>
      </c>
      <c r="F196" t="s">
        <v>181</v>
      </c>
      <c r="G196" t="s">
        <v>19</v>
      </c>
      <c r="H196">
        <v>44485</v>
      </c>
      <c r="I196" t="s">
        <v>6191</v>
      </c>
    </row>
    <row r="197" spans="1:9" x14ac:dyDescent="0.3">
      <c r="A197" t="s">
        <v>1591</v>
      </c>
      <c r="B197" t="s">
        <v>1592</v>
      </c>
      <c r="C197" t="s">
        <v>1593</v>
      </c>
      <c r="D197" t="s">
        <v>1594</v>
      </c>
      <c r="E197" t="s">
        <v>1595</v>
      </c>
      <c r="F197" t="s">
        <v>23</v>
      </c>
      <c r="G197" t="s">
        <v>19</v>
      </c>
      <c r="H197">
        <v>38150</v>
      </c>
      <c r="I197" t="s">
        <v>6191</v>
      </c>
    </row>
    <row r="198" spans="1:9" x14ac:dyDescent="0.3">
      <c r="A198" t="s">
        <v>1597</v>
      </c>
      <c r="B198" t="s">
        <v>1598</v>
      </c>
      <c r="C198" t="s">
        <v>1599</v>
      </c>
      <c r="E198" t="s">
        <v>1600</v>
      </c>
      <c r="F198" t="s">
        <v>47</v>
      </c>
      <c r="G198" t="s">
        <v>19</v>
      </c>
      <c r="H198">
        <v>20535</v>
      </c>
      <c r="I198" t="s">
        <v>6191</v>
      </c>
    </row>
    <row r="199" spans="1:9" x14ac:dyDescent="0.3">
      <c r="A199" t="s">
        <v>1601</v>
      </c>
      <c r="B199" t="s">
        <v>1602</v>
      </c>
      <c r="C199" t="s">
        <v>1603</v>
      </c>
      <c r="D199" t="s">
        <v>1604</v>
      </c>
      <c r="E199" t="s">
        <v>1605</v>
      </c>
      <c r="F199" t="s">
        <v>475</v>
      </c>
      <c r="G199" t="s">
        <v>318</v>
      </c>
      <c r="H199" t="s">
        <v>425</v>
      </c>
      <c r="I199" t="s">
        <v>6190</v>
      </c>
    </row>
    <row r="200" spans="1:9" x14ac:dyDescent="0.3">
      <c r="A200" t="s">
        <v>1606</v>
      </c>
      <c r="B200" t="s">
        <v>1607</v>
      </c>
      <c r="C200" t="s">
        <v>1608</v>
      </c>
      <c r="D200" t="s">
        <v>1609</v>
      </c>
      <c r="E200" t="s">
        <v>1610</v>
      </c>
      <c r="F200" t="s">
        <v>121</v>
      </c>
      <c r="G200" t="s">
        <v>19</v>
      </c>
      <c r="H200">
        <v>33064</v>
      </c>
      <c r="I200" t="s">
        <v>6191</v>
      </c>
    </row>
    <row r="201" spans="1:9" x14ac:dyDescent="0.3">
      <c r="A201" t="s">
        <v>1611</v>
      </c>
      <c r="B201" t="s">
        <v>1612</v>
      </c>
      <c r="C201" t="s">
        <v>1613</v>
      </c>
      <c r="D201" t="s">
        <v>1614</v>
      </c>
      <c r="E201" t="s">
        <v>1615</v>
      </c>
      <c r="F201" t="s">
        <v>56</v>
      </c>
      <c r="G201" t="s">
        <v>19</v>
      </c>
      <c r="H201">
        <v>60604</v>
      </c>
      <c r="I201" t="s">
        <v>6191</v>
      </c>
    </row>
    <row r="202" spans="1:9" x14ac:dyDescent="0.3">
      <c r="A202" t="s">
        <v>1616</v>
      </c>
      <c r="B202" t="s">
        <v>1617</v>
      </c>
      <c r="C202" t="s">
        <v>1618</v>
      </c>
      <c r="D202" t="s">
        <v>1619</v>
      </c>
      <c r="E202" t="s">
        <v>1620</v>
      </c>
      <c r="F202" t="s">
        <v>299</v>
      </c>
      <c r="G202" t="s">
        <v>28</v>
      </c>
      <c r="H202" t="s">
        <v>300</v>
      </c>
      <c r="I202" t="s">
        <v>6191</v>
      </c>
    </row>
    <row r="203" spans="1:9" x14ac:dyDescent="0.3">
      <c r="A203" t="s">
        <v>1622</v>
      </c>
      <c r="B203" t="s">
        <v>1623</v>
      </c>
      <c r="D203" t="s">
        <v>1624</v>
      </c>
      <c r="E203" t="s">
        <v>1625</v>
      </c>
      <c r="F203" t="s">
        <v>732</v>
      </c>
      <c r="G203" t="s">
        <v>19</v>
      </c>
      <c r="H203">
        <v>84409</v>
      </c>
      <c r="I203" t="s">
        <v>6191</v>
      </c>
    </row>
    <row r="204" spans="1:9" x14ac:dyDescent="0.3">
      <c r="A204" t="s">
        <v>1627</v>
      </c>
      <c r="B204" t="s">
        <v>1628</v>
      </c>
      <c r="C204" t="s">
        <v>1629</v>
      </c>
      <c r="D204" t="s">
        <v>1630</v>
      </c>
      <c r="E204" t="s">
        <v>1631</v>
      </c>
      <c r="F204" t="s">
        <v>198</v>
      </c>
      <c r="G204" t="s">
        <v>19</v>
      </c>
      <c r="H204">
        <v>12205</v>
      </c>
      <c r="I204" t="s">
        <v>6190</v>
      </c>
    </row>
    <row r="205" spans="1:9" x14ac:dyDescent="0.3">
      <c r="A205" t="s">
        <v>1633</v>
      </c>
      <c r="B205" t="s">
        <v>1634</v>
      </c>
      <c r="C205" t="s">
        <v>1635</v>
      </c>
      <c r="D205" t="s">
        <v>1636</v>
      </c>
      <c r="E205" t="s">
        <v>1637</v>
      </c>
      <c r="F205" t="s">
        <v>295</v>
      </c>
      <c r="G205" t="s">
        <v>19</v>
      </c>
      <c r="H205">
        <v>29305</v>
      </c>
      <c r="I205" t="s">
        <v>6191</v>
      </c>
    </row>
    <row r="206" spans="1:9" x14ac:dyDescent="0.3">
      <c r="A206" t="s">
        <v>1639</v>
      </c>
      <c r="B206" t="s">
        <v>1640</v>
      </c>
      <c r="D206" t="s">
        <v>1641</v>
      </c>
      <c r="E206" t="s">
        <v>1642</v>
      </c>
      <c r="F206" t="s">
        <v>302</v>
      </c>
      <c r="G206" t="s">
        <v>19</v>
      </c>
      <c r="H206">
        <v>10310</v>
      </c>
      <c r="I206" t="s">
        <v>6191</v>
      </c>
    </row>
    <row r="207" spans="1:9" x14ac:dyDescent="0.3">
      <c r="A207" t="s">
        <v>1644</v>
      </c>
      <c r="B207" t="s">
        <v>1645</v>
      </c>
      <c r="D207" t="s">
        <v>1646</v>
      </c>
      <c r="E207" t="s">
        <v>1647</v>
      </c>
      <c r="F207" t="s">
        <v>47</v>
      </c>
      <c r="G207" t="s">
        <v>19</v>
      </c>
      <c r="H207">
        <v>20337</v>
      </c>
      <c r="I207" t="s">
        <v>6190</v>
      </c>
    </row>
    <row r="208" spans="1:9" x14ac:dyDescent="0.3">
      <c r="A208" t="s">
        <v>1649</v>
      </c>
      <c r="B208" t="s">
        <v>1650</v>
      </c>
      <c r="C208" t="s">
        <v>1651</v>
      </c>
      <c r="E208" t="s">
        <v>1652</v>
      </c>
      <c r="F208" t="s">
        <v>35</v>
      </c>
      <c r="G208" t="s">
        <v>19</v>
      </c>
      <c r="H208">
        <v>28225</v>
      </c>
      <c r="I208" t="s">
        <v>6191</v>
      </c>
    </row>
    <row r="209" spans="1:9" x14ac:dyDescent="0.3">
      <c r="A209" t="s">
        <v>1654</v>
      </c>
      <c r="B209" t="s">
        <v>1655</v>
      </c>
      <c r="C209" t="s">
        <v>1656</v>
      </c>
      <c r="D209" t="s">
        <v>1657</v>
      </c>
      <c r="E209" t="s">
        <v>1658</v>
      </c>
      <c r="F209" t="s">
        <v>297</v>
      </c>
      <c r="G209" t="s">
        <v>19</v>
      </c>
      <c r="H209">
        <v>79491</v>
      </c>
      <c r="I209" t="s">
        <v>6190</v>
      </c>
    </row>
    <row r="210" spans="1:9" x14ac:dyDescent="0.3">
      <c r="A210" t="s">
        <v>1660</v>
      </c>
      <c r="B210" t="s">
        <v>1661</v>
      </c>
      <c r="C210" t="s">
        <v>1662</v>
      </c>
      <c r="D210" t="s">
        <v>1663</v>
      </c>
      <c r="E210" t="s">
        <v>1664</v>
      </c>
      <c r="F210" t="s">
        <v>451</v>
      </c>
      <c r="G210" t="s">
        <v>318</v>
      </c>
      <c r="H210" t="s">
        <v>452</v>
      </c>
      <c r="I210" t="s">
        <v>6190</v>
      </c>
    </row>
    <row r="211" spans="1:9" x14ac:dyDescent="0.3">
      <c r="A211" t="s">
        <v>1666</v>
      </c>
      <c r="B211" t="s">
        <v>1667</v>
      </c>
      <c r="C211" t="s">
        <v>1668</v>
      </c>
      <c r="D211" t="s">
        <v>1669</v>
      </c>
      <c r="E211" t="s">
        <v>1670</v>
      </c>
      <c r="F211" t="s">
        <v>264</v>
      </c>
      <c r="G211" t="s">
        <v>28</v>
      </c>
      <c r="H211" t="s">
        <v>265</v>
      </c>
      <c r="I211" t="s">
        <v>6191</v>
      </c>
    </row>
    <row r="212" spans="1:9" x14ac:dyDescent="0.3">
      <c r="A212" t="s">
        <v>1672</v>
      </c>
      <c r="B212" t="s">
        <v>1673</v>
      </c>
      <c r="C212" t="s">
        <v>1674</v>
      </c>
      <c r="D212" t="s">
        <v>1675</v>
      </c>
      <c r="E212" t="s">
        <v>1676</v>
      </c>
      <c r="F212" t="s">
        <v>232</v>
      </c>
      <c r="G212" t="s">
        <v>19</v>
      </c>
      <c r="H212">
        <v>22908</v>
      </c>
      <c r="I212" t="s">
        <v>6190</v>
      </c>
    </row>
    <row r="213" spans="1:9" x14ac:dyDescent="0.3">
      <c r="A213" t="s">
        <v>1678</v>
      </c>
      <c r="B213" t="s">
        <v>1679</v>
      </c>
      <c r="C213" t="s">
        <v>1680</v>
      </c>
      <c r="E213" t="s">
        <v>1681</v>
      </c>
      <c r="F213" t="s">
        <v>57</v>
      </c>
      <c r="G213" t="s">
        <v>19</v>
      </c>
      <c r="H213">
        <v>10105</v>
      </c>
      <c r="I213" t="s">
        <v>6191</v>
      </c>
    </row>
    <row r="214" spans="1:9" x14ac:dyDescent="0.3">
      <c r="A214" t="s">
        <v>1683</v>
      </c>
      <c r="B214" t="s">
        <v>1684</v>
      </c>
      <c r="C214" t="s">
        <v>1685</v>
      </c>
      <c r="D214" t="s">
        <v>1686</v>
      </c>
      <c r="E214" t="s">
        <v>1687</v>
      </c>
      <c r="F214" t="s">
        <v>24</v>
      </c>
      <c r="G214" t="s">
        <v>19</v>
      </c>
      <c r="H214">
        <v>24009</v>
      </c>
      <c r="I214" t="s">
        <v>6190</v>
      </c>
    </row>
    <row r="215" spans="1:9" x14ac:dyDescent="0.3">
      <c r="A215" t="s">
        <v>1689</v>
      </c>
      <c r="B215" t="s">
        <v>1690</v>
      </c>
      <c r="C215" t="s">
        <v>1691</v>
      </c>
      <c r="D215" t="s">
        <v>1692</v>
      </c>
      <c r="E215" t="s">
        <v>1693</v>
      </c>
      <c r="F215" t="s">
        <v>57</v>
      </c>
      <c r="G215" t="s">
        <v>19</v>
      </c>
      <c r="H215">
        <v>10009</v>
      </c>
      <c r="I215" t="s">
        <v>6191</v>
      </c>
    </row>
    <row r="216" spans="1:9" x14ac:dyDescent="0.3">
      <c r="A216" t="s">
        <v>1695</v>
      </c>
      <c r="B216" t="s">
        <v>1696</v>
      </c>
      <c r="C216" t="s">
        <v>1697</v>
      </c>
      <c r="D216" t="s">
        <v>1698</v>
      </c>
      <c r="E216" t="s">
        <v>1699</v>
      </c>
      <c r="F216" t="s">
        <v>1700</v>
      </c>
      <c r="G216" t="s">
        <v>318</v>
      </c>
      <c r="H216" t="s">
        <v>348</v>
      </c>
      <c r="I216" t="s">
        <v>6191</v>
      </c>
    </row>
    <row r="217" spans="1:9" x14ac:dyDescent="0.3">
      <c r="A217" t="s">
        <v>1702</v>
      </c>
      <c r="B217" t="s">
        <v>1703</v>
      </c>
      <c r="C217" t="s">
        <v>1704</v>
      </c>
      <c r="D217" t="s">
        <v>1705</v>
      </c>
      <c r="E217" t="s">
        <v>1706</v>
      </c>
      <c r="F217" t="s">
        <v>216</v>
      </c>
      <c r="G217" t="s">
        <v>19</v>
      </c>
      <c r="H217">
        <v>84120</v>
      </c>
      <c r="I217" t="s">
        <v>6191</v>
      </c>
    </row>
    <row r="218" spans="1:9" x14ac:dyDescent="0.3">
      <c r="A218" t="s">
        <v>1708</v>
      </c>
      <c r="B218" t="s">
        <v>1709</v>
      </c>
      <c r="C218" t="s">
        <v>1710</v>
      </c>
      <c r="D218" t="s">
        <v>1711</v>
      </c>
      <c r="E218" t="s">
        <v>1712</v>
      </c>
      <c r="F218" t="s">
        <v>260</v>
      </c>
      <c r="G218" t="s">
        <v>19</v>
      </c>
      <c r="H218">
        <v>43635</v>
      </c>
      <c r="I218" t="s">
        <v>6190</v>
      </c>
    </row>
    <row r="219" spans="1:9" x14ac:dyDescent="0.3">
      <c r="A219" t="s">
        <v>1714</v>
      </c>
      <c r="B219" t="s">
        <v>1715</v>
      </c>
      <c r="C219" t="s">
        <v>1716</v>
      </c>
      <c r="D219" t="s">
        <v>1717</v>
      </c>
      <c r="E219" t="s">
        <v>1718</v>
      </c>
      <c r="F219" t="s">
        <v>87</v>
      </c>
      <c r="G219" t="s">
        <v>19</v>
      </c>
      <c r="H219">
        <v>91131</v>
      </c>
      <c r="I219" t="s">
        <v>6191</v>
      </c>
    </row>
    <row r="220" spans="1:9" x14ac:dyDescent="0.3">
      <c r="A220" t="s">
        <v>1720</v>
      </c>
      <c r="B220" t="s">
        <v>1721</v>
      </c>
      <c r="C220" t="s">
        <v>1722</v>
      </c>
      <c r="D220" t="s">
        <v>1723</v>
      </c>
      <c r="E220" t="s">
        <v>1724</v>
      </c>
      <c r="F220" t="s">
        <v>342</v>
      </c>
      <c r="G220" t="s">
        <v>318</v>
      </c>
      <c r="H220" t="s">
        <v>343</v>
      </c>
      <c r="I220" t="s">
        <v>6190</v>
      </c>
    </row>
    <row r="221" spans="1:9" x14ac:dyDescent="0.3">
      <c r="A221" t="s">
        <v>1726</v>
      </c>
      <c r="B221" t="s">
        <v>1727</v>
      </c>
      <c r="C221" t="s">
        <v>1728</v>
      </c>
      <c r="D221" t="s">
        <v>1729</v>
      </c>
      <c r="E221" t="s">
        <v>1730</v>
      </c>
      <c r="F221" t="s">
        <v>37</v>
      </c>
      <c r="G221" t="s">
        <v>19</v>
      </c>
      <c r="H221">
        <v>64082</v>
      </c>
      <c r="I221" t="s">
        <v>6191</v>
      </c>
    </row>
    <row r="222" spans="1:9" x14ac:dyDescent="0.3">
      <c r="A222" t="s">
        <v>1731</v>
      </c>
      <c r="B222" t="s">
        <v>1732</v>
      </c>
      <c r="C222" t="s">
        <v>1733</v>
      </c>
      <c r="D222" t="s">
        <v>1734</v>
      </c>
      <c r="E222" t="s">
        <v>1735</v>
      </c>
      <c r="F222" t="s">
        <v>106</v>
      </c>
      <c r="G222" t="s">
        <v>19</v>
      </c>
      <c r="H222">
        <v>76121</v>
      </c>
      <c r="I222" t="s">
        <v>6191</v>
      </c>
    </row>
    <row r="223" spans="1:9" x14ac:dyDescent="0.3">
      <c r="A223" t="s">
        <v>1737</v>
      </c>
      <c r="B223" t="s">
        <v>1738</v>
      </c>
      <c r="C223" t="s">
        <v>1739</v>
      </c>
      <c r="D223" t="s">
        <v>1740</v>
      </c>
      <c r="E223" t="s">
        <v>1741</v>
      </c>
      <c r="F223" t="s">
        <v>422</v>
      </c>
      <c r="G223" t="s">
        <v>19</v>
      </c>
      <c r="H223">
        <v>92619</v>
      </c>
      <c r="I223" t="s">
        <v>6190</v>
      </c>
    </row>
    <row r="224" spans="1:9" x14ac:dyDescent="0.3">
      <c r="A224" t="s">
        <v>1743</v>
      </c>
      <c r="B224" t="s">
        <v>1744</v>
      </c>
      <c r="C224" t="s">
        <v>1745</v>
      </c>
      <c r="D224" t="s">
        <v>1746</v>
      </c>
      <c r="E224" t="s">
        <v>1747</v>
      </c>
      <c r="F224" t="s">
        <v>218</v>
      </c>
      <c r="G224" t="s">
        <v>19</v>
      </c>
      <c r="H224">
        <v>11854</v>
      </c>
      <c r="I224" t="s">
        <v>6191</v>
      </c>
    </row>
    <row r="225" spans="1:9" x14ac:dyDescent="0.3">
      <c r="A225" t="s">
        <v>1749</v>
      </c>
      <c r="B225" t="s">
        <v>1750</v>
      </c>
      <c r="D225" t="s">
        <v>1751</v>
      </c>
      <c r="E225" t="s">
        <v>1752</v>
      </c>
      <c r="F225" t="s">
        <v>47</v>
      </c>
      <c r="G225" t="s">
        <v>19</v>
      </c>
      <c r="H225">
        <v>20546</v>
      </c>
      <c r="I225" t="s">
        <v>6190</v>
      </c>
    </row>
    <row r="226" spans="1:9" x14ac:dyDescent="0.3">
      <c r="A226" t="s">
        <v>1754</v>
      </c>
      <c r="B226" t="s">
        <v>1755</v>
      </c>
      <c r="C226" t="s">
        <v>1756</v>
      </c>
      <c r="D226" t="s">
        <v>1757</v>
      </c>
      <c r="E226" t="s">
        <v>1758</v>
      </c>
      <c r="F226" t="s">
        <v>57</v>
      </c>
      <c r="G226" t="s">
        <v>19</v>
      </c>
      <c r="H226">
        <v>10060</v>
      </c>
      <c r="I226" t="s">
        <v>6190</v>
      </c>
    </row>
    <row r="227" spans="1:9" x14ac:dyDescent="0.3">
      <c r="A227" t="s">
        <v>1760</v>
      </c>
      <c r="B227" t="s">
        <v>1761</v>
      </c>
      <c r="C227" t="s">
        <v>1762</v>
      </c>
      <c r="D227" t="s">
        <v>1763</v>
      </c>
      <c r="E227" t="s">
        <v>1764</v>
      </c>
      <c r="F227" t="s">
        <v>408</v>
      </c>
      <c r="G227" t="s">
        <v>318</v>
      </c>
      <c r="H227" t="s">
        <v>343</v>
      </c>
      <c r="I227" t="s">
        <v>6191</v>
      </c>
    </row>
    <row r="228" spans="1:9" x14ac:dyDescent="0.3">
      <c r="A228" t="s">
        <v>1766</v>
      </c>
      <c r="B228" t="s">
        <v>1767</v>
      </c>
      <c r="C228" t="s">
        <v>1768</v>
      </c>
      <c r="D228" t="s">
        <v>1769</v>
      </c>
      <c r="E228" t="s">
        <v>1770</v>
      </c>
      <c r="F228" t="s">
        <v>67</v>
      </c>
      <c r="G228" t="s">
        <v>19</v>
      </c>
      <c r="H228">
        <v>66276</v>
      </c>
      <c r="I228" t="s">
        <v>6191</v>
      </c>
    </row>
    <row r="229" spans="1:9" x14ac:dyDescent="0.3">
      <c r="A229" t="s">
        <v>1772</v>
      </c>
      <c r="B229" t="s">
        <v>1773</v>
      </c>
      <c r="C229" t="s">
        <v>1774</v>
      </c>
      <c r="D229" t="s">
        <v>1775</v>
      </c>
      <c r="E229" t="s">
        <v>1776</v>
      </c>
      <c r="F229" t="s">
        <v>246</v>
      </c>
      <c r="G229" t="s">
        <v>28</v>
      </c>
      <c r="H229" t="s">
        <v>247</v>
      </c>
      <c r="I229" t="s">
        <v>6190</v>
      </c>
    </row>
    <row r="230" spans="1:9" x14ac:dyDescent="0.3">
      <c r="A230" t="s">
        <v>1778</v>
      </c>
      <c r="B230" t="s">
        <v>1779</v>
      </c>
      <c r="C230" t="s">
        <v>1780</v>
      </c>
      <c r="D230" t="s">
        <v>1781</v>
      </c>
      <c r="E230" t="s">
        <v>1782</v>
      </c>
      <c r="F230" t="s">
        <v>131</v>
      </c>
      <c r="G230" t="s">
        <v>19</v>
      </c>
      <c r="H230">
        <v>94291</v>
      </c>
      <c r="I230" t="s">
        <v>6191</v>
      </c>
    </row>
    <row r="231" spans="1:9" x14ac:dyDescent="0.3">
      <c r="A231" t="s">
        <v>1784</v>
      </c>
      <c r="B231" t="s">
        <v>1785</v>
      </c>
      <c r="C231" t="s">
        <v>1786</v>
      </c>
      <c r="D231" t="s">
        <v>1787</v>
      </c>
      <c r="E231" t="s">
        <v>1788</v>
      </c>
      <c r="F231" t="s">
        <v>202</v>
      </c>
      <c r="G231" t="s">
        <v>19</v>
      </c>
      <c r="H231">
        <v>18706</v>
      </c>
      <c r="I231" t="s">
        <v>6191</v>
      </c>
    </row>
    <row r="232" spans="1:9" x14ac:dyDescent="0.3">
      <c r="A232" t="s">
        <v>1790</v>
      </c>
      <c r="B232" t="s">
        <v>1791</v>
      </c>
      <c r="C232" t="s">
        <v>1792</v>
      </c>
      <c r="D232" t="s">
        <v>1793</v>
      </c>
      <c r="E232" t="s">
        <v>1794</v>
      </c>
      <c r="F232" t="s">
        <v>82</v>
      </c>
      <c r="G232" t="s">
        <v>19</v>
      </c>
      <c r="H232">
        <v>27499</v>
      </c>
      <c r="I232" t="s">
        <v>6191</v>
      </c>
    </row>
    <row r="233" spans="1:9" x14ac:dyDescent="0.3">
      <c r="A233" t="s">
        <v>1796</v>
      </c>
      <c r="B233" t="s">
        <v>1797</v>
      </c>
      <c r="D233" t="s">
        <v>1798</v>
      </c>
      <c r="E233" t="s">
        <v>1799</v>
      </c>
      <c r="F233" t="s">
        <v>199</v>
      </c>
      <c r="G233" t="s">
        <v>19</v>
      </c>
      <c r="H233">
        <v>19725</v>
      </c>
      <c r="I233" t="s">
        <v>6190</v>
      </c>
    </row>
    <row r="234" spans="1:9" x14ac:dyDescent="0.3">
      <c r="A234" t="s">
        <v>1801</v>
      </c>
      <c r="B234" t="s">
        <v>1802</v>
      </c>
      <c r="C234" t="s">
        <v>1803</v>
      </c>
      <c r="D234" t="s">
        <v>1804</v>
      </c>
      <c r="E234" t="s">
        <v>1805</v>
      </c>
      <c r="F234" t="s">
        <v>248</v>
      </c>
      <c r="G234" t="s">
        <v>28</v>
      </c>
      <c r="H234" t="s">
        <v>249</v>
      </c>
      <c r="I234" t="s">
        <v>6191</v>
      </c>
    </row>
    <row r="235" spans="1:9" x14ac:dyDescent="0.3">
      <c r="A235" t="s">
        <v>1807</v>
      </c>
      <c r="B235" t="s">
        <v>1808</v>
      </c>
      <c r="C235" t="s">
        <v>1809</v>
      </c>
      <c r="D235" t="s">
        <v>1810</v>
      </c>
      <c r="E235" t="s">
        <v>1811</v>
      </c>
      <c r="F235" t="s">
        <v>73</v>
      </c>
      <c r="G235" t="s">
        <v>19</v>
      </c>
      <c r="H235">
        <v>96825</v>
      </c>
      <c r="I235" t="s">
        <v>6191</v>
      </c>
    </row>
    <row r="236" spans="1:9" x14ac:dyDescent="0.3">
      <c r="A236" t="s">
        <v>1813</v>
      </c>
      <c r="B236" t="s">
        <v>1814</v>
      </c>
      <c r="C236" t="s">
        <v>1815</v>
      </c>
      <c r="D236" t="s">
        <v>1816</v>
      </c>
      <c r="E236" t="s">
        <v>1817</v>
      </c>
      <c r="F236" t="s">
        <v>57</v>
      </c>
      <c r="G236" t="s">
        <v>19</v>
      </c>
      <c r="H236">
        <v>10150</v>
      </c>
      <c r="I236" t="s">
        <v>6191</v>
      </c>
    </row>
    <row r="237" spans="1:9" x14ac:dyDescent="0.3">
      <c r="A237" t="s">
        <v>1819</v>
      </c>
      <c r="B237" t="s">
        <v>1820</v>
      </c>
      <c r="E237" t="s">
        <v>1821</v>
      </c>
      <c r="F237" t="s">
        <v>472</v>
      </c>
      <c r="G237" t="s">
        <v>318</v>
      </c>
      <c r="H237" t="s">
        <v>473</v>
      </c>
      <c r="I237" t="s">
        <v>6191</v>
      </c>
    </row>
    <row r="238" spans="1:9" x14ac:dyDescent="0.3">
      <c r="A238" t="s">
        <v>1823</v>
      </c>
      <c r="B238" t="s">
        <v>1824</v>
      </c>
      <c r="C238" t="s">
        <v>1825</v>
      </c>
      <c r="D238" t="s">
        <v>1826</v>
      </c>
      <c r="E238" t="s">
        <v>1827</v>
      </c>
      <c r="F238" t="s">
        <v>463</v>
      </c>
      <c r="G238" t="s">
        <v>318</v>
      </c>
      <c r="H238" t="s">
        <v>389</v>
      </c>
      <c r="I238" t="s">
        <v>6191</v>
      </c>
    </row>
    <row r="239" spans="1:9" x14ac:dyDescent="0.3">
      <c r="A239" t="s">
        <v>1829</v>
      </c>
      <c r="B239" t="s">
        <v>1830</v>
      </c>
      <c r="D239" t="s">
        <v>1831</v>
      </c>
      <c r="E239" t="s">
        <v>1832</v>
      </c>
      <c r="F239" t="s">
        <v>51</v>
      </c>
      <c r="G239" t="s">
        <v>19</v>
      </c>
      <c r="H239">
        <v>45218</v>
      </c>
      <c r="I239" t="s">
        <v>6190</v>
      </c>
    </row>
    <row r="240" spans="1:9" x14ac:dyDescent="0.3">
      <c r="A240" t="s">
        <v>1834</v>
      </c>
      <c r="B240" t="s">
        <v>1835</v>
      </c>
      <c r="C240" t="s">
        <v>1836</v>
      </c>
      <c r="D240" t="s">
        <v>1837</v>
      </c>
      <c r="E240" t="s">
        <v>1838</v>
      </c>
      <c r="F240" t="s">
        <v>212</v>
      </c>
      <c r="G240" t="s">
        <v>19</v>
      </c>
      <c r="H240">
        <v>48670</v>
      </c>
      <c r="I240" t="s">
        <v>6190</v>
      </c>
    </row>
    <row r="241" spans="1:9" x14ac:dyDescent="0.3">
      <c r="A241" t="s">
        <v>1840</v>
      </c>
      <c r="B241" t="s">
        <v>1841</v>
      </c>
      <c r="C241" t="s">
        <v>1842</v>
      </c>
      <c r="D241" t="s">
        <v>1843</v>
      </c>
      <c r="E241" t="s">
        <v>1844</v>
      </c>
      <c r="F241" t="s">
        <v>154</v>
      </c>
      <c r="G241" t="s">
        <v>19</v>
      </c>
      <c r="H241">
        <v>82007</v>
      </c>
      <c r="I241" t="s">
        <v>6191</v>
      </c>
    </row>
    <row r="242" spans="1:9" x14ac:dyDescent="0.3">
      <c r="A242" t="s">
        <v>1846</v>
      </c>
      <c r="B242" t="s">
        <v>1847</v>
      </c>
      <c r="E242" t="s">
        <v>1848</v>
      </c>
      <c r="F242" t="s">
        <v>84</v>
      </c>
      <c r="G242" t="s">
        <v>19</v>
      </c>
      <c r="H242">
        <v>31119</v>
      </c>
      <c r="I242" t="s">
        <v>6190</v>
      </c>
    </row>
    <row r="243" spans="1:9" x14ac:dyDescent="0.3">
      <c r="A243" t="s">
        <v>1850</v>
      </c>
      <c r="B243" t="s">
        <v>1851</v>
      </c>
      <c r="D243" t="s">
        <v>1852</v>
      </c>
      <c r="E243" t="s">
        <v>1853</v>
      </c>
      <c r="F243" t="s">
        <v>64</v>
      </c>
      <c r="G243" t="s">
        <v>19</v>
      </c>
      <c r="H243">
        <v>30096</v>
      </c>
      <c r="I243" t="s">
        <v>6191</v>
      </c>
    </row>
    <row r="244" spans="1:9" x14ac:dyDescent="0.3">
      <c r="A244" t="s">
        <v>1855</v>
      </c>
      <c r="B244" t="s">
        <v>1856</v>
      </c>
      <c r="C244" t="s">
        <v>1857</v>
      </c>
      <c r="D244" t="s">
        <v>1858</v>
      </c>
      <c r="E244" t="s">
        <v>1859</v>
      </c>
      <c r="F244" t="s">
        <v>131</v>
      </c>
      <c r="G244" t="s">
        <v>19</v>
      </c>
      <c r="H244">
        <v>94250</v>
      </c>
      <c r="I244" t="s">
        <v>6190</v>
      </c>
    </row>
    <row r="245" spans="1:9" x14ac:dyDescent="0.3">
      <c r="A245" t="s">
        <v>1861</v>
      </c>
      <c r="B245" t="s">
        <v>1862</v>
      </c>
      <c r="C245" t="s">
        <v>1863</v>
      </c>
      <c r="D245" t="s">
        <v>1864</v>
      </c>
      <c r="E245" t="s">
        <v>1865</v>
      </c>
      <c r="F245" t="s">
        <v>137</v>
      </c>
      <c r="G245" t="s">
        <v>19</v>
      </c>
      <c r="H245">
        <v>33661</v>
      </c>
      <c r="I245" t="s">
        <v>6190</v>
      </c>
    </row>
    <row r="246" spans="1:9" x14ac:dyDescent="0.3">
      <c r="A246" t="s">
        <v>1867</v>
      </c>
      <c r="B246" t="s">
        <v>1868</v>
      </c>
      <c r="C246" t="s">
        <v>1869</v>
      </c>
      <c r="D246" t="s">
        <v>1870</v>
      </c>
      <c r="E246" t="s">
        <v>1871</v>
      </c>
      <c r="F246" t="s">
        <v>73</v>
      </c>
      <c r="G246" t="s">
        <v>19</v>
      </c>
      <c r="H246">
        <v>96805</v>
      </c>
      <c r="I246" t="s">
        <v>6191</v>
      </c>
    </row>
    <row r="247" spans="1:9" x14ac:dyDescent="0.3">
      <c r="A247" t="s">
        <v>1873</v>
      </c>
      <c r="B247" t="s">
        <v>1874</v>
      </c>
      <c r="C247" t="s">
        <v>1875</v>
      </c>
      <c r="D247" t="s">
        <v>1876</v>
      </c>
      <c r="E247" t="s">
        <v>1877</v>
      </c>
      <c r="F247" t="s">
        <v>32</v>
      </c>
      <c r="G247" t="s">
        <v>19</v>
      </c>
      <c r="H247">
        <v>70820</v>
      </c>
      <c r="I247" t="s">
        <v>6190</v>
      </c>
    </row>
    <row r="248" spans="1:9" x14ac:dyDescent="0.3">
      <c r="A248" t="s">
        <v>1879</v>
      </c>
      <c r="B248" t="s">
        <v>1880</v>
      </c>
      <c r="C248" t="s">
        <v>1881</v>
      </c>
      <c r="D248" t="s">
        <v>1882</v>
      </c>
      <c r="E248" t="s">
        <v>1883</v>
      </c>
      <c r="F248" t="s">
        <v>229</v>
      </c>
      <c r="G248" t="s">
        <v>28</v>
      </c>
      <c r="H248" t="s">
        <v>230</v>
      </c>
      <c r="I248" t="s">
        <v>6191</v>
      </c>
    </row>
    <row r="249" spans="1:9" x14ac:dyDescent="0.3">
      <c r="A249" t="s">
        <v>1885</v>
      </c>
      <c r="B249" t="s">
        <v>1886</v>
      </c>
      <c r="D249" t="s">
        <v>1887</v>
      </c>
      <c r="E249" t="s">
        <v>1888</v>
      </c>
      <c r="F249" t="s">
        <v>393</v>
      </c>
      <c r="G249" t="s">
        <v>318</v>
      </c>
      <c r="H249" t="s">
        <v>394</v>
      </c>
      <c r="I249" t="s">
        <v>6190</v>
      </c>
    </row>
    <row r="250" spans="1:9" x14ac:dyDescent="0.3">
      <c r="A250" t="s">
        <v>1890</v>
      </c>
      <c r="B250" t="s">
        <v>1891</v>
      </c>
      <c r="C250" t="s">
        <v>1892</v>
      </c>
      <c r="D250" t="s">
        <v>1893</v>
      </c>
      <c r="E250" t="s">
        <v>1894</v>
      </c>
      <c r="F250" t="s">
        <v>33</v>
      </c>
      <c r="G250" t="s">
        <v>19</v>
      </c>
      <c r="H250">
        <v>55458</v>
      </c>
      <c r="I250" t="s">
        <v>6190</v>
      </c>
    </row>
    <row r="251" spans="1:9" x14ac:dyDescent="0.3">
      <c r="A251" t="s">
        <v>1896</v>
      </c>
      <c r="B251" t="s">
        <v>1897</v>
      </c>
      <c r="D251" t="s">
        <v>1898</v>
      </c>
      <c r="E251" t="s">
        <v>1899</v>
      </c>
      <c r="F251" t="s">
        <v>150</v>
      </c>
      <c r="G251" t="s">
        <v>19</v>
      </c>
      <c r="H251">
        <v>94159</v>
      </c>
      <c r="I251" t="s">
        <v>6191</v>
      </c>
    </row>
    <row r="252" spans="1:9" x14ac:dyDescent="0.3">
      <c r="A252" t="s">
        <v>1901</v>
      </c>
      <c r="B252" t="s">
        <v>1902</v>
      </c>
      <c r="C252" t="s">
        <v>1903</v>
      </c>
      <c r="D252" t="s">
        <v>1904</v>
      </c>
      <c r="E252" t="s">
        <v>1905</v>
      </c>
      <c r="F252" t="s">
        <v>35</v>
      </c>
      <c r="G252" t="s">
        <v>19</v>
      </c>
      <c r="H252">
        <v>28225</v>
      </c>
      <c r="I252" t="s">
        <v>6190</v>
      </c>
    </row>
    <row r="253" spans="1:9" x14ac:dyDescent="0.3">
      <c r="A253" t="s">
        <v>1907</v>
      </c>
      <c r="B253" t="s">
        <v>1908</v>
      </c>
      <c r="C253" t="s">
        <v>1909</v>
      </c>
      <c r="D253" t="s">
        <v>1910</v>
      </c>
      <c r="E253" t="s">
        <v>1911</v>
      </c>
      <c r="F253" t="s">
        <v>184</v>
      </c>
      <c r="G253" t="s">
        <v>19</v>
      </c>
      <c r="H253">
        <v>85099</v>
      </c>
      <c r="I253" t="s">
        <v>6190</v>
      </c>
    </row>
    <row r="254" spans="1:9" x14ac:dyDescent="0.3">
      <c r="A254" t="s">
        <v>1913</v>
      </c>
      <c r="B254" t="s">
        <v>1914</v>
      </c>
      <c r="D254" t="s">
        <v>1915</v>
      </c>
      <c r="E254" t="s">
        <v>1916</v>
      </c>
      <c r="F254" t="s">
        <v>132</v>
      </c>
      <c r="G254" t="s">
        <v>19</v>
      </c>
      <c r="H254">
        <v>11407</v>
      </c>
      <c r="I254" t="s">
        <v>6191</v>
      </c>
    </row>
    <row r="255" spans="1:9" x14ac:dyDescent="0.3">
      <c r="A255" t="s">
        <v>1918</v>
      </c>
      <c r="B255" t="s">
        <v>1919</v>
      </c>
      <c r="C255" t="s">
        <v>1920</v>
      </c>
      <c r="D255" t="s">
        <v>1921</v>
      </c>
      <c r="E255" t="s">
        <v>1922</v>
      </c>
      <c r="F255" t="s">
        <v>194</v>
      </c>
      <c r="G255" t="s">
        <v>19</v>
      </c>
      <c r="H255">
        <v>61825</v>
      </c>
      <c r="I255" t="s">
        <v>6191</v>
      </c>
    </row>
    <row r="256" spans="1:9" x14ac:dyDescent="0.3">
      <c r="A256" t="s">
        <v>1924</v>
      </c>
      <c r="B256" t="s">
        <v>1925</v>
      </c>
      <c r="C256" t="s">
        <v>1926</v>
      </c>
      <c r="E256" t="s">
        <v>1927</v>
      </c>
      <c r="F256" t="s">
        <v>238</v>
      </c>
      <c r="G256" t="s">
        <v>28</v>
      </c>
      <c r="H256" t="s">
        <v>239</v>
      </c>
      <c r="I256" t="s">
        <v>6191</v>
      </c>
    </row>
    <row r="257" spans="1:9" x14ac:dyDescent="0.3">
      <c r="A257" t="s">
        <v>1929</v>
      </c>
      <c r="B257" t="s">
        <v>1930</v>
      </c>
      <c r="C257" t="s">
        <v>1931</v>
      </c>
      <c r="D257" t="s">
        <v>1932</v>
      </c>
      <c r="E257" t="s">
        <v>1933</v>
      </c>
      <c r="F257" t="s">
        <v>126</v>
      </c>
      <c r="G257" t="s">
        <v>19</v>
      </c>
      <c r="H257">
        <v>85715</v>
      </c>
      <c r="I257" t="s">
        <v>6191</v>
      </c>
    </row>
    <row r="258" spans="1:9" x14ac:dyDescent="0.3">
      <c r="A258" t="s">
        <v>1935</v>
      </c>
      <c r="B258" t="s">
        <v>1936</v>
      </c>
      <c r="C258" t="s">
        <v>1937</v>
      </c>
      <c r="D258" t="s">
        <v>1938</v>
      </c>
      <c r="E258" t="s">
        <v>1939</v>
      </c>
      <c r="F258" t="s">
        <v>45</v>
      </c>
      <c r="G258" t="s">
        <v>19</v>
      </c>
      <c r="H258">
        <v>53205</v>
      </c>
      <c r="I258" t="s">
        <v>6190</v>
      </c>
    </row>
    <row r="259" spans="1:9" x14ac:dyDescent="0.3">
      <c r="A259" t="s">
        <v>1941</v>
      </c>
      <c r="B259" t="s">
        <v>1942</v>
      </c>
      <c r="C259" t="s">
        <v>1943</v>
      </c>
      <c r="D259" t="s">
        <v>1944</v>
      </c>
      <c r="E259" t="s">
        <v>1945</v>
      </c>
      <c r="F259" t="s">
        <v>121</v>
      </c>
      <c r="G259" t="s">
        <v>19</v>
      </c>
      <c r="H259">
        <v>33064</v>
      </c>
      <c r="I259" t="s">
        <v>6190</v>
      </c>
    </row>
    <row r="260" spans="1:9" x14ac:dyDescent="0.3">
      <c r="A260" t="s">
        <v>1947</v>
      </c>
      <c r="B260" t="s">
        <v>1948</v>
      </c>
      <c r="C260" t="s">
        <v>1949</v>
      </c>
      <c r="D260" t="s">
        <v>1950</v>
      </c>
      <c r="E260" t="s">
        <v>1951</v>
      </c>
      <c r="F260" t="s">
        <v>146</v>
      </c>
      <c r="G260" t="s">
        <v>19</v>
      </c>
      <c r="H260">
        <v>90610</v>
      </c>
      <c r="I260" t="s">
        <v>6191</v>
      </c>
    </row>
    <row r="261" spans="1:9" x14ac:dyDescent="0.3">
      <c r="A261" t="s">
        <v>1953</v>
      </c>
      <c r="B261" t="s">
        <v>1954</v>
      </c>
      <c r="C261" t="s">
        <v>1955</v>
      </c>
      <c r="D261" t="s">
        <v>1956</v>
      </c>
      <c r="E261" t="s">
        <v>1957</v>
      </c>
      <c r="F261" t="s">
        <v>176</v>
      </c>
      <c r="G261" t="s">
        <v>28</v>
      </c>
      <c r="H261" t="s">
        <v>177</v>
      </c>
      <c r="I261" t="s">
        <v>6191</v>
      </c>
    </row>
    <row r="262" spans="1:9" x14ac:dyDescent="0.3">
      <c r="A262" t="s">
        <v>1959</v>
      </c>
      <c r="B262" t="s">
        <v>1960</v>
      </c>
      <c r="C262" t="s">
        <v>1961</v>
      </c>
      <c r="E262" t="s">
        <v>1962</v>
      </c>
      <c r="F262" t="s">
        <v>104</v>
      </c>
      <c r="G262" t="s">
        <v>19</v>
      </c>
      <c r="H262">
        <v>63180</v>
      </c>
      <c r="I262" t="s">
        <v>6190</v>
      </c>
    </row>
    <row r="263" spans="1:9" x14ac:dyDescent="0.3">
      <c r="A263" t="s">
        <v>1964</v>
      </c>
      <c r="B263" t="s">
        <v>1965</v>
      </c>
      <c r="C263" t="s">
        <v>1966</v>
      </c>
      <c r="D263" t="s">
        <v>1967</v>
      </c>
      <c r="E263" t="s">
        <v>1968</v>
      </c>
      <c r="F263" t="s">
        <v>179</v>
      </c>
      <c r="G263" t="s">
        <v>19</v>
      </c>
      <c r="H263">
        <v>16522</v>
      </c>
      <c r="I263" t="s">
        <v>6190</v>
      </c>
    </row>
    <row r="264" spans="1:9" x14ac:dyDescent="0.3">
      <c r="A264" t="s">
        <v>1970</v>
      </c>
      <c r="B264" t="s">
        <v>1971</v>
      </c>
      <c r="C264" t="s">
        <v>1972</v>
      </c>
      <c r="D264" t="s">
        <v>1973</v>
      </c>
      <c r="E264" t="s">
        <v>1974</v>
      </c>
      <c r="F264" t="s">
        <v>134</v>
      </c>
      <c r="G264" t="s">
        <v>19</v>
      </c>
      <c r="H264">
        <v>98464</v>
      </c>
      <c r="I264" t="s">
        <v>6191</v>
      </c>
    </row>
    <row r="265" spans="1:9" x14ac:dyDescent="0.3">
      <c r="A265" t="s">
        <v>1976</v>
      </c>
      <c r="B265" t="s">
        <v>1977</v>
      </c>
      <c r="D265" t="s">
        <v>1978</v>
      </c>
      <c r="E265" t="s">
        <v>1979</v>
      </c>
      <c r="F265" t="s">
        <v>38</v>
      </c>
      <c r="G265" t="s">
        <v>19</v>
      </c>
      <c r="H265">
        <v>23277</v>
      </c>
      <c r="I265" t="s">
        <v>6191</v>
      </c>
    </row>
    <row r="266" spans="1:9" x14ac:dyDescent="0.3">
      <c r="A266" t="s">
        <v>1981</v>
      </c>
      <c r="B266" t="s">
        <v>1982</v>
      </c>
      <c r="D266" t="s">
        <v>1983</v>
      </c>
      <c r="E266" t="s">
        <v>1984</v>
      </c>
      <c r="F266" t="s">
        <v>1985</v>
      </c>
      <c r="G266" t="s">
        <v>318</v>
      </c>
      <c r="H266" t="s">
        <v>444</v>
      </c>
      <c r="I266" t="s">
        <v>6190</v>
      </c>
    </row>
    <row r="267" spans="1:9" x14ac:dyDescent="0.3">
      <c r="A267" t="s">
        <v>1987</v>
      </c>
      <c r="B267" t="s">
        <v>1988</v>
      </c>
      <c r="C267" t="s">
        <v>1989</v>
      </c>
      <c r="D267" t="s">
        <v>1990</v>
      </c>
      <c r="E267" t="s">
        <v>1991</v>
      </c>
      <c r="F267" t="s">
        <v>88</v>
      </c>
      <c r="G267" t="s">
        <v>19</v>
      </c>
      <c r="H267">
        <v>72204</v>
      </c>
      <c r="I267" t="s">
        <v>6190</v>
      </c>
    </row>
    <row r="268" spans="1:9" x14ac:dyDescent="0.3">
      <c r="A268" t="s">
        <v>1993</v>
      </c>
      <c r="B268" t="s">
        <v>1994</v>
      </c>
      <c r="C268" t="s">
        <v>1995</v>
      </c>
      <c r="D268" t="s">
        <v>1996</v>
      </c>
      <c r="E268" t="s">
        <v>1997</v>
      </c>
      <c r="F268" t="s">
        <v>280</v>
      </c>
      <c r="G268" t="s">
        <v>28</v>
      </c>
      <c r="H268" t="s">
        <v>310</v>
      </c>
      <c r="I268" t="s">
        <v>6191</v>
      </c>
    </row>
    <row r="269" spans="1:9" x14ac:dyDescent="0.3">
      <c r="A269" t="s">
        <v>1999</v>
      </c>
      <c r="B269" t="s">
        <v>2000</v>
      </c>
      <c r="C269" t="s">
        <v>2001</v>
      </c>
      <c r="D269" t="s">
        <v>2002</v>
      </c>
      <c r="E269" t="s">
        <v>2003</v>
      </c>
      <c r="F269" t="s">
        <v>351</v>
      </c>
      <c r="G269" t="s">
        <v>19</v>
      </c>
      <c r="H269">
        <v>89436</v>
      </c>
      <c r="I269" t="s">
        <v>6190</v>
      </c>
    </row>
    <row r="270" spans="1:9" x14ac:dyDescent="0.3">
      <c r="A270" t="s">
        <v>2005</v>
      </c>
      <c r="B270" t="s">
        <v>2006</v>
      </c>
      <c r="D270" t="s">
        <v>2007</v>
      </c>
      <c r="E270" t="s">
        <v>2008</v>
      </c>
      <c r="F270" t="s">
        <v>242</v>
      </c>
      <c r="G270" t="s">
        <v>19</v>
      </c>
      <c r="H270">
        <v>77806</v>
      </c>
      <c r="I270" t="s">
        <v>6190</v>
      </c>
    </row>
    <row r="271" spans="1:9" x14ac:dyDescent="0.3">
      <c r="A271" t="s">
        <v>2010</v>
      </c>
      <c r="B271" t="s">
        <v>2011</v>
      </c>
      <c r="C271" t="s">
        <v>2012</v>
      </c>
      <c r="D271" t="s">
        <v>2013</v>
      </c>
      <c r="E271" t="s">
        <v>2014</v>
      </c>
      <c r="F271" t="s">
        <v>190</v>
      </c>
      <c r="G271" t="s">
        <v>19</v>
      </c>
      <c r="H271">
        <v>76210</v>
      </c>
      <c r="I271" t="s">
        <v>6191</v>
      </c>
    </row>
    <row r="272" spans="1:9" x14ac:dyDescent="0.3">
      <c r="A272" t="s">
        <v>2016</v>
      </c>
      <c r="B272" t="s">
        <v>2017</v>
      </c>
      <c r="E272" t="s">
        <v>2018</v>
      </c>
      <c r="F272" t="s">
        <v>441</v>
      </c>
      <c r="G272" t="s">
        <v>318</v>
      </c>
      <c r="H272" t="s">
        <v>442</v>
      </c>
      <c r="I272" t="s">
        <v>6190</v>
      </c>
    </row>
    <row r="273" spans="1:9" x14ac:dyDescent="0.3">
      <c r="A273" t="s">
        <v>2020</v>
      </c>
      <c r="B273" t="s">
        <v>2021</v>
      </c>
      <c r="C273" t="s">
        <v>2022</v>
      </c>
      <c r="D273" t="s">
        <v>2023</v>
      </c>
      <c r="E273" t="s">
        <v>2024</v>
      </c>
      <c r="F273" t="s">
        <v>335</v>
      </c>
      <c r="G273" t="s">
        <v>19</v>
      </c>
      <c r="H273">
        <v>27635</v>
      </c>
      <c r="I273" t="s">
        <v>6190</v>
      </c>
    </row>
    <row r="274" spans="1:9" x14ac:dyDescent="0.3">
      <c r="A274" t="s">
        <v>2026</v>
      </c>
      <c r="B274" t="s">
        <v>2027</v>
      </c>
      <c r="C274" t="s">
        <v>2028</v>
      </c>
      <c r="D274" t="s">
        <v>2029</v>
      </c>
      <c r="E274" t="s">
        <v>2030</v>
      </c>
      <c r="F274" t="s">
        <v>2031</v>
      </c>
      <c r="G274" t="s">
        <v>318</v>
      </c>
      <c r="H274" t="s">
        <v>454</v>
      </c>
      <c r="I274" t="s">
        <v>6190</v>
      </c>
    </row>
    <row r="275" spans="1:9" x14ac:dyDescent="0.3">
      <c r="A275" t="s">
        <v>2033</v>
      </c>
      <c r="B275" t="s">
        <v>2034</v>
      </c>
      <c r="C275" t="s">
        <v>2035</v>
      </c>
      <c r="D275" t="s">
        <v>2036</v>
      </c>
      <c r="E275" t="s">
        <v>2037</v>
      </c>
      <c r="F275" t="s">
        <v>57</v>
      </c>
      <c r="G275" t="s">
        <v>19</v>
      </c>
      <c r="H275">
        <v>10105</v>
      </c>
      <c r="I275" t="s">
        <v>6191</v>
      </c>
    </row>
    <row r="276" spans="1:9" x14ac:dyDescent="0.3">
      <c r="A276" t="s">
        <v>2039</v>
      </c>
      <c r="B276" t="s">
        <v>2040</v>
      </c>
      <c r="C276" t="s">
        <v>2041</v>
      </c>
      <c r="D276" t="s">
        <v>2042</v>
      </c>
      <c r="E276" t="s">
        <v>2043</v>
      </c>
      <c r="F276" t="s">
        <v>165</v>
      </c>
      <c r="G276" t="s">
        <v>19</v>
      </c>
      <c r="H276">
        <v>6905</v>
      </c>
      <c r="I276" t="s">
        <v>6191</v>
      </c>
    </row>
    <row r="277" spans="1:9" x14ac:dyDescent="0.3">
      <c r="A277" t="s">
        <v>2045</v>
      </c>
      <c r="B277" t="s">
        <v>2046</v>
      </c>
      <c r="C277" t="s">
        <v>2047</v>
      </c>
      <c r="D277" t="s">
        <v>2048</v>
      </c>
      <c r="E277" t="s">
        <v>2049</v>
      </c>
      <c r="F277" t="s">
        <v>260</v>
      </c>
      <c r="G277" t="s">
        <v>19</v>
      </c>
      <c r="H277">
        <v>43666</v>
      </c>
      <c r="I277" t="s">
        <v>6191</v>
      </c>
    </row>
    <row r="278" spans="1:9" x14ac:dyDescent="0.3">
      <c r="A278" t="s">
        <v>2051</v>
      </c>
      <c r="B278" t="s">
        <v>2052</v>
      </c>
      <c r="C278" t="s">
        <v>2053</v>
      </c>
      <c r="D278" t="s">
        <v>2054</v>
      </c>
      <c r="E278" t="s">
        <v>2055</v>
      </c>
      <c r="F278" t="s">
        <v>325</v>
      </c>
      <c r="G278" t="s">
        <v>318</v>
      </c>
      <c r="H278" t="s">
        <v>326</v>
      </c>
      <c r="I278" t="s">
        <v>6190</v>
      </c>
    </row>
    <row r="279" spans="1:9" x14ac:dyDescent="0.3">
      <c r="A279" t="s">
        <v>2057</v>
      </c>
      <c r="B279" t="s">
        <v>2058</v>
      </c>
      <c r="C279" t="s">
        <v>2059</v>
      </c>
      <c r="D279" t="s">
        <v>2060</v>
      </c>
      <c r="E279" t="s">
        <v>2061</v>
      </c>
      <c r="F279" t="s">
        <v>60</v>
      </c>
      <c r="G279" t="s">
        <v>19</v>
      </c>
      <c r="H279">
        <v>65211</v>
      </c>
      <c r="I279" t="s">
        <v>6191</v>
      </c>
    </row>
    <row r="280" spans="1:9" x14ac:dyDescent="0.3">
      <c r="A280" t="s">
        <v>2063</v>
      </c>
      <c r="B280" t="s">
        <v>2064</v>
      </c>
      <c r="C280" t="s">
        <v>2065</v>
      </c>
      <c r="D280" t="s">
        <v>2066</v>
      </c>
      <c r="E280" t="s">
        <v>2067</v>
      </c>
      <c r="F280" t="s">
        <v>66</v>
      </c>
      <c r="G280" t="s">
        <v>19</v>
      </c>
      <c r="H280">
        <v>46852</v>
      </c>
      <c r="I280" t="s">
        <v>6190</v>
      </c>
    </row>
    <row r="281" spans="1:9" x14ac:dyDescent="0.3">
      <c r="A281" t="s">
        <v>2069</v>
      </c>
      <c r="B281" t="s">
        <v>2070</v>
      </c>
      <c r="C281" t="s">
        <v>2071</v>
      </c>
      <c r="D281" t="s">
        <v>2072</v>
      </c>
      <c r="E281" t="s">
        <v>2073</v>
      </c>
      <c r="F281" t="s">
        <v>104</v>
      </c>
      <c r="G281" t="s">
        <v>19</v>
      </c>
      <c r="H281">
        <v>63143</v>
      </c>
      <c r="I281" t="s">
        <v>6190</v>
      </c>
    </row>
    <row r="282" spans="1:9" x14ac:dyDescent="0.3">
      <c r="A282" t="s">
        <v>2075</v>
      </c>
      <c r="B282" t="s">
        <v>2076</v>
      </c>
      <c r="D282" t="s">
        <v>2077</v>
      </c>
      <c r="E282" t="s">
        <v>2078</v>
      </c>
      <c r="F282" t="s">
        <v>189</v>
      </c>
      <c r="G282" t="s">
        <v>19</v>
      </c>
      <c r="H282">
        <v>97211</v>
      </c>
      <c r="I282" t="s">
        <v>6190</v>
      </c>
    </row>
    <row r="283" spans="1:9" x14ac:dyDescent="0.3">
      <c r="A283" t="s">
        <v>2080</v>
      </c>
      <c r="B283" t="s">
        <v>2081</v>
      </c>
      <c r="C283" t="s">
        <v>2082</v>
      </c>
      <c r="D283" t="s">
        <v>2083</v>
      </c>
      <c r="E283" t="s">
        <v>2084</v>
      </c>
      <c r="F283" t="s">
        <v>112</v>
      </c>
      <c r="G283" t="s">
        <v>19</v>
      </c>
      <c r="H283">
        <v>80305</v>
      </c>
      <c r="I283" t="s">
        <v>6190</v>
      </c>
    </row>
    <row r="284" spans="1:9" x14ac:dyDescent="0.3">
      <c r="A284" t="s">
        <v>2086</v>
      </c>
      <c r="B284" t="s">
        <v>2087</v>
      </c>
      <c r="C284" t="s">
        <v>2088</v>
      </c>
      <c r="D284" t="s">
        <v>2089</v>
      </c>
      <c r="E284" t="s">
        <v>2090</v>
      </c>
      <c r="F284" t="s">
        <v>220</v>
      </c>
      <c r="G284" t="s">
        <v>28</v>
      </c>
      <c r="H284" t="s">
        <v>336</v>
      </c>
      <c r="I284" t="s">
        <v>6191</v>
      </c>
    </row>
    <row r="285" spans="1:9" x14ac:dyDescent="0.3">
      <c r="A285" t="s">
        <v>2092</v>
      </c>
      <c r="B285" t="s">
        <v>2093</v>
      </c>
      <c r="C285" t="s">
        <v>2094</v>
      </c>
      <c r="D285" t="s">
        <v>2095</v>
      </c>
      <c r="E285" t="s">
        <v>2096</v>
      </c>
      <c r="F285" t="s">
        <v>176</v>
      </c>
      <c r="G285" t="s">
        <v>28</v>
      </c>
      <c r="H285" t="s">
        <v>177</v>
      </c>
      <c r="I285" t="s">
        <v>6190</v>
      </c>
    </row>
    <row r="286" spans="1:9" x14ac:dyDescent="0.3">
      <c r="A286" t="s">
        <v>2098</v>
      </c>
      <c r="B286" t="s">
        <v>2099</v>
      </c>
      <c r="D286" t="s">
        <v>2100</v>
      </c>
      <c r="E286" t="s">
        <v>2101</v>
      </c>
      <c r="F286" t="s">
        <v>44</v>
      </c>
      <c r="G286" t="s">
        <v>19</v>
      </c>
      <c r="H286">
        <v>40298</v>
      </c>
      <c r="I286" t="s">
        <v>6191</v>
      </c>
    </row>
    <row r="287" spans="1:9" x14ac:dyDescent="0.3">
      <c r="A287" t="s">
        <v>2103</v>
      </c>
      <c r="B287" t="s">
        <v>2104</v>
      </c>
      <c r="D287" t="s">
        <v>2105</v>
      </c>
      <c r="E287" t="s">
        <v>2106</v>
      </c>
      <c r="F287" t="s">
        <v>120</v>
      </c>
      <c r="G287" t="s">
        <v>19</v>
      </c>
      <c r="H287">
        <v>14276</v>
      </c>
      <c r="I287" t="s">
        <v>6191</v>
      </c>
    </row>
    <row r="288" spans="1:9" x14ac:dyDescent="0.3">
      <c r="A288" t="s">
        <v>2108</v>
      </c>
      <c r="B288" t="s">
        <v>2109</v>
      </c>
      <c r="C288" t="s">
        <v>2110</v>
      </c>
      <c r="E288" t="s">
        <v>2111</v>
      </c>
      <c r="F288" t="s">
        <v>303</v>
      </c>
      <c r="G288" t="s">
        <v>19</v>
      </c>
      <c r="H288">
        <v>44710</v>
      </c>
      <c r="I288" t="s">
        <v>6190</v>
      </c>
    </row>
    <row r="289" spans="1:9" x14ac:dyDescent="0.3">
      <c r="A289" t="s">
        <v>2113</v>
      </c>
      <c r="B289" t="s">
        <v>2114</v>
      </c>
      <c r="C289" t="s">
        <v>2115</v>
      </c>
      <c r="D289" t="s">
        <v>2116</v>
      </c>
      <c r="E289" t="s">
        <v>2117</v>
      </c>
      <c r="F289" t="s">
        <v>241</v>
      </c>
      <c r="G289" t="s">
        <v>19</v>
      </c>
      <c r="H289">
        <v>2114</v>
      </c>
      <c r="I289" t="s">
        <v>6191</v>
      </c>
    </row>
    <row r="290" spans="1:9" x14ac:dyDescent="0.3">
      <c r="A290" t="s">
        <v>2119</v>
      </c>
      <c r="B290" t="s">
        <v>2120</v>
      </c>
      <c r="D290" t="s">
        <v>2121</v>
      </c>
      <c r="E290" t="s">
        <v>2122</v>
      </c>
      <c r="F290" t="s">
        <v>403</v>
      </c>
      <c r="G290" t="s">
        <v>318</v>
      </c>
      <c r="H290" t="s">
        <v>404</v>
      </c>
      <c r="I290" t="s">
        <v>6190</v>
      </c>
    </row>
    <row r="291" spans="1:9" x14ac:dyDescent="0.3">
      <c r="A291" t="s">
        <v>2124</v>
      </c>
      <c r="B291" t="s">
        <v>2125</v>
      </c>
      <c r="E291" t="s">
        <v>2126</v>
      </c>
      <c r="F291" t="s">
        <v>222</v>
      </c>
      <c r="G291" t="s">
        <v>19</v>
      </c>
      <c r="H291">
        <v>24515</v>
      </c>
      <c r="I291" t="s">
        <v>6190</v>
      </c>
    </row>
    <row r="292" spans="1:9" x14ac:dyDescent="0.3">
      <c r="A292" t="s">
        <v>2128</v>
      </c>
      <c r="B292" t="s">
        <v>2129</v>
      </c>
      <c r="C292" t="s">
        <v>2130</v>
      </c>
      <c r="D292" t="s">
        <v>2131</v>
      </c>
      <c r="E292" t="s">
        <v>2132</v>
      </c>
      <c r="F292" t="s">
        <v>27</v>
      </c>
      <c r="G292" t="s">
        <v>19</v>
      </c>
      <c r="H292">
        <v>90071</v>
      </c>
      <c r="I292" t="s">
        <v>6191</v>
      </c>
    </row>
    <row r="293" spans="1:9" x14ac:dyDescent="0.3">
      <c r="A293" t="s">
        <v>2134</v>
      </c>
      <c r="B293" t="s">
        <v>2135</v>
      </c>
      <c r="E293" t="s">
        <v>2136</v>
      </c>
      <c r="F293" t="s">
        <v>447</v>
      </c>
      <c r="G293" t="s">
        <v>318</v>
      </c>
      <c r="H293" t="s">
        <v>410</v>
      </c>
      <c r="I293" t="s">
        <v>6191</v>
      </c>
    </row>
    <row r="294" spans="1:9" x14ac:dyDescent="0.3">
      <c r="A294" t="s">
        <v>2138</v>
      </c>
      <c r="B294" t="s">
        <v>2139</v>
      </c>
      <c r="C294" t="s">
        <v>2140</v>
      </c>
      <c r="E294" t="s">
        <v>2141</v>
      </c>
      <c r="F294" t="s">
        <v>144</v>
      </c>
      <c r="G294" t="s">
        <v>19</v>
      </c>
      <c r="H294">
        <v>35236</v>
      </c>
      <c r="I294" t="s">
        <v>6191</v>
      </c>
    </row>
    <row r="295" spans="1:9" x14ac:dyDescent="0.3">
      <c r="A295" t="s">
        <v>2143</v>
      </c>
      <c r="B295" t="s">
        <v>2144</v>
      </c>
      <c r="C295" t="s">
        <v>2145</v>
      </c>
      <c r="D295" t="s">
        <v>2146</v>
      </c>
      <c r="E295" t="s">
        <v>2147</v>
      </c>
      <c r="F295" t="s">
        <v>164</v>
      </c>
      <c r="G295" t="s">
        <v>19</v>
      </c>
      <c r="H295">
        <v>22309</v>
      </c>
      <c r="I295" t="s">
        <v>6191</v>
      </c>
    </row>
    <row r="296" spans="1:9" x14ac:dyDescent="0.3">
      <c r="A296" t="s">
        <v>2149</v>
      </c>
      <c r="B296" t="s">
        <v>2150</v>
      </c>
      <c r="D296" t="s">
        <v>2151</v>
      </c>
      <c r="E296" t="s">
        <v>2152</v>
      </c>
      <c r="F296" t="s">
        <v>170</v>
      </c>
      <c r="G296" t="s">
        <v>19</v>
      </c>
      <c r="H296">
        <v>6816</v>
      </c>
      <c r="I296" t="s">
        <v>6191</v>
      </c>
    </row>
    <row r="297" spans="1:9" x14ac:dyDescent="0.3">
      <c r="A297" t="s">
        <v>2154</v>
      </c>
      <c r="B297" t="s">
        <v>2155</v>
      </c>
      <c r="E297" t="s">
        <v>2156</v>
      </c>
      <c r="F297" t="s">
        <v>198</v>
      </c>
      <c r="G297" t="s">
        <v>19</v>
      </c>
      <c r="H297">
        <v>12205</v>
      </c>
      <c r="I297" t="s">
        <v>6191</v>
      </c>
    </row>
    <row r="298" spans="1:9" x14ac:dyDescent="0.3">
      <c r="A298" t="s">
        <v>2158</v>
      </c>
      <c r="B298" t="s">
        <v>2159</v>
      </c>
      <c r="C298" t="s">
        <v>2160</v>
      </c>
      <c r="D298" t="s">
        <v>2161</v>
      </c>
      <c r="E298" t="s">
        <v>2162</v>
      </c>
      <c r="F298" t="s">
        <v>267</v>
      </c>
      <c r="G298" t="s">
        <v>19</v>
      </c>
      <c r="H298">
        <v>34108</v>
      </c>
      <c r="I298" t="s">
        <v>6190</v>
      </c>
    </row>
    <row r="299" spans="1:9" x14ac:dyDescent="0.3">
      <c r="A299" t="s">
        <v>2164</v>
      </c>
      <c r="B299" t="s">
        <v>2165</v>
      </c>
      <c r="C299" t="s">
        <v>2166</v>
      </c>
      <c r="D299" t="s">
        <v>2167</v>
      </c>
      <c r="E299" t="s">
        <v>2168</v>
      </c>
      <c r="F299" t="s">
        <v>195</v>
      </c>
      <c r="G299" t="s">
        <v>19</v>
      </c>
      <c r="H299">
        <v>33141</v>
      </c>
      <c r="I299" t="s">
        <v>6190</v>
      </c>
    </row>
    <row r="300" spans="1:9" x14ac:dyDescent="0.3">
      <c r="A300" t="s">
        <v>2170</v>
      </c>
      <c r="B300" t="s">
        <v>2171</v>
      </c>
      <c r="C300" t="s">
        <v>2172</v>
      </c>
      <c r="D300" t="s">
        <v>2173</v>
      </c>
      <c r="E300" t="s">
        <v>2174</v>
      </c>
      <c r="F300" t="s">
        <v>84</v>
      </c>
      <c r="G300" t="s">
        <v>19</v>
      </c>
      <c r="H300">
        <v>30358</v>
      </c>
      <c r="I300" t="s">
        <v>6190</v>
      </c>
    </row>
    <row r="301" spans="1:9" x14ac:dyDescent="0.3">
      <c r="A301" t="s">
        <v>2176</v>
      </c>
      <c r="B301" t="s">
        <v>2177</v>
      </c>
      <c r="C301" t="s">
        <v>2178</v>
      </c>
      <c r="D301" t="s">
        <v>2179</v>
      </c>
      <c r="E301" t="s">
        <v>2180</v>
      </c>
      <c r="F301" t="s">
        <v>228</v>
      </c>
      <c r="G301" t="s">
        <v>19</v>
      </c>
      <c r="H301">
        <v>78405</v>
      </c>
      <c r="I301" t="s">
        <v>6190</v>
      </c>
    </row>
    <row r="302" spans="1:9" x14ac:dyDescent="0.3">
      <c r="A302" t="s">
        <v>2182</v>
      </c>
      <c r="B302" t="s">
        <v>2183</v>
      </c>
      <c r="C302" t="s">
        <v>2184</v>
      </c>
      <c r="D302" t="s">
        <v>2185</v>
      </c>
      <c r="E302" t="s">
        <v>2186</v>
      </c>
      <c r="F302" t="s">
        <v>73</v>
      </c>
      <c r="G302" t="s">
        <v>19</v>
      </c>
      <c r="H302">
        <v>96835</v>
      </c>
      <c r="I302" t="s">
        <v>6190</v>
      </c>
    </row>
    <row r="303" spans="1:9" x14ac:dyDescent="0.3">
      <c r="A303" t="s">
        <v>2188</v>
      </c>
      <c r="B303" t="s">
        <v>2189</v>
      </c>
      <c r="C303" t="s">
        <v>2190</v>
      </c>
      <c r="D303" t="s">
        <v>2191</v>
      </c>
      <c r="E303" t="s">
        <v>2192</v>
      </c>
      <c r="F303" t="s">
        <v>123</v>
      </c>
      <c r="G303" t="s">
        <v>19</v>
      </c>
      <c r="H303">
        <v>78737</v>
      </c>
      <c r="I303" t="s">
        <v>6190</v>
      </c>
    </row>
    <row r="304" spans="1:9" x14ac:dyDescent="0.3">
      <c r="A304" t="s">
        <v>2194</v>
      </c>
      <c r="B304" t="s">
        <v>2195</v>
      </c>
      <c r="C304" t="s">
        <v>2196</v>
      </c>
      <c r="D304" t="s">
        <v>2197</v>
      </c>
      <c r="E304" t="s">
        <v>2198</v>
      </c>
      <c r="F304" t="s">
        <v>20</v>
      </c>
      <c r="G304" t="s">
        <v>19</v>
      </c>
      <c r="H304">
        <v>21290</v>
      </c>
      <c r="I304" t="s">
        <v>6191</v>
      </c>
    </row>
    <row r="305" spans="1:9" x14ac:dyDescent="0.3">
      <c r="A305" t="s">
        <v>2200</v>
      </c>
      <c r="B305" t="s">
        <v>2201</v>
      </c>
      <c r="C305" t="s">
        <v>2202</v>
      </c>
      <c r="E305" t="s">
        <v>2203</v>
      </c>
      <c r="F305" t="s">
        <v>43</v>
      </c>
      <c r="G305" t="s">
        <v>19</v>
      </c>
      <c r="H305">
        <v>40596</v>
      </c>
      <c r="I305" t="s">
        <v>6190</v>
      </c>
    </row>
    <row r="306" spans="1:9" x14ac:dyDescent="0.3">
      <c r="A306" t="s">
        <v>2205</v>
      </c>
      <c r="B306" t="s">
        <v>2206</v>
      </c>
      <c r="C306" t="s">
        <v>2207</v>
      </c>
      <c r="E306" t="s">
        <v>2208</v>
      </c>
      <c r="F306" t="s">
        <v>316</v>
      </c>
      <c r="G306" t="s">
        <v>19</v>
      </c>
      <c r="H306">
        <v>60435</v>
      </c>
      <c r="I306" t="s">
        <v>6190</v>
      </c>
    </row>
    <row r="307" spans="1:9" x14ac:dyDescent="0.3">
      <c r="A307" t="s">
        <v>2210</v>
      </c>
      <c r="B307" t="s">
        <v>2211</v>
      </c>
      <c r="C307" t="s">
        <v>2212</v>
      </c>
      <c r="D307" t="s">
        <v>2213</v>
      </c>
      <c r="E307" t="s">
        <v>2214</v>
      </c>
      <c r="F307" t="s">
        <v>273</v>
      </c>
      <c r="G307" t="s">
        <v>28</v>
      </c>
      <c r="H307" t="s">
        <v>274</v>
      </c>
      <c r="I307" t="s">
        <v>6191</v>
      </c>
    </row>
    <row r="308" spans="1:9" x14ac:dyDescent="0.3">
      <c r="A308" t="s">
        <v>2216</v>
      </c>
      <c r="B308" t="s">
        <v>2217</v>
      </c>
      <c r="C308" t="s">
        <v>2218</v>
      </c>
      <c r="D308" t="s">
        <v>2219</v>
      </c>
      <c r="E308" t="s">
        <v>2220</v>
      </c>
      <c r="F308" t="s">
        <v>236</v>
      </c>
      <c r="G308" t="s">
        <v>19</v>
      </c>
      <c r="H308">
        <v>68505</v>
      </c>
      <c r="I308" t="s">
        <v>6191</v>
      </c>
    </row>
    <row r="309" spans="1:9" x14ac:dyDescent="0.3">
      <c r="A309" t="s">
        <v>2222</v>
      </c>
      <c r="B309" t="s">
        <v>2223</v>
      </c>
      <c r="C309" t="s">
        <v>2224</v>
      </c>
      <c r="D309" t="s">
        <v>2225</v>
      </c>
      <c r="E309" t="s">
        <v>2226</v>
      </c>
      <c r="F309" t="s">
        <v>51</v>
      </c>
      <c r="G309" t="s">
        <v>19</v>
      </c>
      <c r="H309">
        <v>45254</v>
      </c>
      <c r="I309" t="s">
        <v>6190</v>
      </c>
    </row>
    <row r="310" spans="1:9" x14ac:dyDescent="0.3">
      <c r="A310" t="s">
        <v>2228</v>
      </c>
      <c r="B310" t="s">
        <v>2229</v>
      </c>
      <c r="C310" t="s">
        <v>2230</v>
      </c>
      <c r="E310" t="s">
        <v>2231</v>
      </c>
      <c r="F310" t="s">
        <v>176</v>
      </c>
      <c r="G310" t="s">
        <v>28</v>
      </c>
      <c r="H310" t="s">
        <v>177</v>
      </c>
      <c r="I310" t="s">
        <v>6191</v>
      </c>
    </row>
    <row r="311" spans="1:9" x14ac:dyDescent="0.3">
      <c r="A311" t="s">
        <v>2233</v>
      </c>
      <c r="B311" t="s">
        <v>2234</v>
      </c>
      <c r="C311" t="s">
        <v>2235</v>
      </c>
      <c r="D311" t="s">
        <v>2236</v>
      </c>
      <c r="E311" t="s">
        <v>2237</v>
      </c>
      <c r="F311" t="s">
        <v>379</v>
      </c>
      <c r="G311" t="s">
        <v>19</v>
      </c>
      <c r="H311">
        <v>6127</v>
      </c>
      <c r="I311" t="s">
        <v>6190</v>
      </c>
    </row>
    <row r="312" spans="1:9" x14ac:dyDescent="0.3">
      <c r="A312" t="s">
        <v>2239</v>
      </c>
      <c r="B312" t="s">
        <v>2240</v>
      </c>
      <c r="C312" t="s">
        <v>2241</v>
      </c>
      <c r="D312" t="s">
        <v>2242</v>
      </c>
      <c r="E312" t="s">
        <v>2243</v>
      </c>
      <c r="F312" t="s">
        <v>327</v>
      </c>
      <c r="G312" t="s">
        <v>318</v>
      </c>
      <c r="H312" t="s">
        <v>321</v>
      </c>
      <c r="I312" t="s">
        <v>6191</v>
      </c>
    </row>
    <row r="313" spans="1:9" x14ac:dyDescent="0.3">
      <c r="A313" t="s">
        <v>2245</v>
      </c>
      <c r="B313" t="s">
        <v>2246</v>
      </c>
      <c r="C313" t="s">
        <v>2247</v>
      </c>
      <c r="D313" t="s">
        <v>2248</v>
      </c>
      <c r="E313" t="s">
        <v>2249</v>
      </c>
      <c r="F313" t="s">
        <v>35</v>
      </c>
      <c r="G313" t="s">
        <v>19</v>
      </c>
      <c r="H313">
        <v>28299</v>
      </c>
      <c r="I313" t="s">
        <v>6190</v>
      </c>
    </row>
    <row r="314" spans="1:9" x14ac:dyDescent="0.3">
      <c r="A314" t="s">
        <v>2251</v>
      </c>
      <c r="B314" t="s">
        <v>2252</v>
      </c>
      <c r="C314" t="s">
        <v>2253</v>
      </c>
      <c r="D314" t="s">
        <v>2254</v>
      </c>
      <c r="E314" t="s">
        <v>2255</v>
      </c>
      <c r="F314" t="s">
        <v>164</v>
      </c>
      <c r="G314" t="s">
        <v>19</v>
      </c>
      <c r="H314">
        <v>71307</v>
      </c>
      <c r="I314" t="s">
        <v>6190</v>
      </c>
    </row>
    <row r="315" spans="1:9" x14ac:dyDescent="0.3">
      <c r="A315" t="s">
        <v>2257</v>
      </c>
      <c r="B315" t="s">
        <v>2258</v>
      </c>
      <c r="C315" t="s">
        <v>2259</v>
      </c>
      <c r="D315" t="s">
        <v>2260</v>
      </c>
      <c r="E315" t="s">
        <v>2261</v>
      </c>
      <c r="F315" t="s">
        <v>365</v>
      </c>
      <c r="G315" t="s">
        <v>28</v>
      </c>
      <c r="H315" t="s">
        <v>366</v>
      </c>
      <c r="I315" t="s">
        <v>6190</v>
      </c>
    </row>
    <row r="316" spans="1:9" x14ac:dyDescent="0.3">
      <c r="A316" t="s">
        <v>2263</v>
      </c>
      <c r="B316" t="s">
        <v>2264</v>
      </c>
      <c r="D316" t="s">
        <v>2265</v>
      </c>
      <c r="E316" t="s">
        <v>2266</v>
      </c>
      <c r="F316" t="s">
        <v>107</v>
      </c>
      <c r="G316" t="s">
        <v>19</v>
      </c>
      <c r="H316">
        <v>89115</v>
      </c>
      <c r="I316" t="s">
        <v>6191</v>
      </c>
    </row>
    <row r="317" spans="1:9" x14ac:dyDescent="0.3">
      <c r="A317" t="s">
        <v>2268</v>
      </c>
      <c r="B317" t="s">
        <v>2269</v>
      </c>
      <c r="C317" t="s">
        <v>2270</v>
      </c>
      <c r="D317" t="s">
        <v>2271</v>
      </c>
      <c r="E317" t="s">
        <v>2272</v>
      </c>
      <c r="F317" t="s">
        <v>169</v>
      </c>
      <c r="G317" t="s">
        <v>19</v>
      </c>
      <c r="H317">
        <v>50369</v>
      </c>
      <c r="I317" t="s">
        <v>6190</v>
      </c>
    </row>
    <row r="318" spans="1:9" x14ac:dyDescent="0.3">
      <c r="A318" t="s">
        <v>2274</v>
      </c>
      <c r="B318" t="s">
        <v>2275</v>
      </c>
      <c r="C318" t="s">
        <v>2276</v>
      </c>
      <c r="D318" t="s">
        <v>2277</v>
      </c>
      <c r="E318" t="s">
        <v>2278</v>
      </c>
      <c r="F318" t="s">
        <v>1282</v>
      </c>
      <c r="G318" t="s">
        <v>318</v>
      </c>
      <c r="H318" t="s">
        <v>444</v>
      </c>
      <c r="I318" t="s">
        <v>6191</v>
      </c>
    </row>
    <row r="319" spans="1:9" x14ac:dyDescent="0.3">
      <c r="A319" t="s">
        <v>2280</v>
      </c>
      <c r="B319" t="s">
        <v>2281</v>
      </c>
      <c r="C319" t="s">
        <v>2282</v>
      </c>
      <c r="D319" t="s">
        <v>2283</v>
      </c>
      <c r="E319" t="s">
        <v>2284</v>
      </c>
      <c r="F319" t="s">
        <v>75</v>
      </c>
      <c r="G319" t="s">
        <v>19</v>
      </c>
      <c r="H319">
        <v>44315</v>
      </c>
      <c r="I319" t="s">
        <v>6191</v>
      </c>
    </row>
    <row r="320" spans="1:9" x14ac:dyDescent="0.3">
      <c r="A320" t="s">
        <v>2286</v>
      </c>
      <c r="B320" t="s">
        <v>2287</v>
      </c>
      <c r="C320" t="s">
        <v>2288</v>
      </c>
      <c r="D320" t="s">
        <v>2289</v>
      </c>
      <c r="E320" t="s">
        <v>2290</v>
      </c>
      <c r="F320" t="s">
        <v>29</v>
      </c>
      <c r="G320" t="s">
        <v>19</v>
      </c>
      <c r="H320">
        <v>33405</v>
      </c>
      <c r="I320" t="s">
        <v>6190</v>
      </c>
    </row>
    <row r="321" spans="1:9" x14ac:dyDescent="0.3">
      <c r="A321" t="s">
        <v>2292</v>
      </c>
      <c r="B321" t="s">
        <v>2293</v>
      </c>
      <c r="C321" t="s">
        <v>2294</v>
      </c>
      <c r="E321" t="s">
        <v>2295</v>
      </c>
      <c r="F321" t="s">
        <v>30</v>
      </c>
      <c r="G321" t="s">
        <v>19</v>
      </c>
      <c r="H321">
        <v>93715</v>
      </c>
      <c r="I321" t="s">
        <v>6190</v>
      </c>
    </row>
    <row r="322" spans="1:9" x14ac:dyDescent="0.3">
      <c r="A322" t="s">
        <v>2296</v>
      </c>
      <c r="B322" t="s">
        <v>2297</v>
      </c>
      <c r="C322" t="s">
        <v>2298</v>
      </c>
      <c r="D322" t="s">
        <v>2299</v>
      </c>
      <c r="E322" t="s">
        <v>2300</v>
      </c>
      <c r="F322" t="s">
        <v>213</v>
      </c>
      <c r="G322" t="s">
        <v>19</v>
      </c>
      <c r="H322">
        <v>52245</v>
      </c>
      <c r="I322" t="s">
        <v>6190</v>
      </c>
    </row>
    <row r="323" spans="1:9" x14ac:dyDescent="0.3">
      <c r="A323" t="s">
        <v>2302</v>
      </c>
      <c r="B323" t="s">
        <v>2303</v>
      </c>
      <c r="C323" t="s">
        <v>2304</v>
      </c>
      <c r="D323" t="s">
        <v>2305</v>
      </c>
      <c r="E323" t="s">
        <v>2306</v>
      </c>
      <c r="F323" t="s">
        <v>390</v>
      </c>
      <c r="G323" t="s">
        <v>318</v>
      </c>
      <c r="H323" t="s">
        <v>348</v>
      </c>
      <c r="I323" t="s">
        <v>6190</v>
      </c>
    </row>
    <row r="324" spans="1:9" x14ac:dyDescent="0.3">
      <c r="A324" t="s">
        <v>2308</v>
      </c>
      <c r="B324" t="s">
        <v>2309</v>
      </c>
      <c r="C324" t="s">
        <v>2310</v>
      </c>
      <c r="D324" t="s">
        <v>2311</v>
      </c>
      <c r="E324" t="s">
        <v>2312</v>
      </c>
      <c r="F324" t="s">
        <v>455</v>
      </c>
      <c r="G324" t="s">
        <v>318</v>
      </c>
      <c r="H324" t="s">
        <v>348</v>
      </c>
      <c r="I324" t="s">
        <v>6191</v>
      </c>
    </row>
    <row r="325" spans="1:9" x14ac:dyDescent="0.3">
      <c r="A325" t="s">
        <v>2314</v>
      </c>
      <c r="B325" t="s">
        <v>2315</v>
      </c>
      <c r="C325" t="s">
        <v>2316</v>
      </c>
      <c r="D325" t="s">
        <v>2317</v>
      </c>
      <c r="E325" t="s">
        <v>2318</v>
      </c>
      <c r="F325" t="s">
        <v>49</v>
      </c>
      <c r="G325" t="s">
        <v>19</v>
      </c>
      <c r="H325">
        <v>37924</v>
      </c>
      <c r="I325" t="s">
        <v>6190</v>
      </c>
    </row>
    <row r="326" spans="1:9" x14ac:dyDescent="0.3">
      <c r="A326" t="s">
        <v>2320</v>
      </c>
      <c r="B326" t="s">
        <v>2321</v>
      </c>
      <c r="D326" t="s">
        <v>2322</v>
      </c>
      <c r="E326" t="s">
        <v>2323</v>
      </c>
      <c r="F326" t="s">
        <v>67</v>
      </c>
      <c r="G326" t="s">
        <v>19</v>
      </c>
      <c r="H326">
        <v>66276</v>
      </c>
      <c r="I326" t="s">
        <v>6191</v>
      </c>
    </row>
    <row r="327" spans="1:9" x14ac:dyDescent="0.3">
      <c r="A327" t="s">
        <v>2325</v>
      </c>
      <c r="B327" t="s">
        <v>2326</v>
      </c>
      <c r="C327" t="s">
        <v>2327</v>
      </c>
      <c r="D327" t="s">
        <v>2328</v>
      </c>
      <c r="E327" t="s">
        <v>2329</v>
      </c>
      <c r="F327" t="s">
        <v>150</v>
      </c>
      <c r="G327" t="s">
        <v>19</v>
      </c>
      <c r="H327">
        <v>94132</v>
      </c>
      <c r="I327" t="s">
        <v>6190</v>
      </c>
    </row>
    <row r="328" spans="1:9" x14ac:dyDescent="0.3">
      <c r="A328" t="s">
        <v>2331</v>
      </c>
      <c r="B328" t="s">
        <v>2332</v>
      </c>
      <c r="D328" t="s">
        <v>2333</v>
      </c>
      <c r="E328" t="s">
        <v>2334</v>
      </c>
      <c r="F328" t="s">
        <v>144</v>
      </c>
      <c r="G328" t="s">
        <v>19</v>
      </c>
      <c r="H328">
        <v>35244</v>
      </c>
      <c r="I328" t="s">
        <v>6191</v>
      </c>
    </row>
    <row r="329" spans="1:9" x14ac:dyDescent="0.3">
      <c r="A329" t="s">
        <v>2336</v>
      </c>
      <c r="B329" t="s">
        <v>2337</v>
      </c>
      <c r="C329" t="s">
        <v>2338</v>
      </c>
      <c r="D329" t="s">
        <v>2339</v>
      </c>
      <c r="E329" t="s">
        <v>2340</v>
      </c>
      <c r="F329" t="s">
        <v>139</v>
      </c>
      <c r="G329" t="s">
        <v>19</v>
      </c>
      <c r="H329">
        <v>11215</v>
      </c>
      <c r="I329" t="s">
        <v>6190</v>
      </c>
    </row>
    <row r="330" spans="1:9" x14ac:dyDescent="0.3">
      <c r="A330" t="s">
        <v>2342</v>
      </c>
      <c r="B330" t="s">
        <v>2343</v>
      </c>
      <c r="D330" t="s">
        <v>2344</v>
      </c>
      <c r="E330" t="s">
        <v>2345</v>
      </c>
      <c r="F330" t="s">
        <v>50</v>
      </c>
      <c r="G330" t="s">
        <v>19</v>
      </c>
      <c r="H330">
        <v>79934</v>
      </c>
      <c r="I330" t="s">
        <v>6190</v>
      </c>
    </row>
    <row r="331" spans="1:9" x14ac:dyDescent="0.3">
      <c r="A331" t="s">
        <v>2347</v>
      </c>
      <c r="B331" t="s">
        <v>2348</v>
      </c>
      <c r="C331" t="s">
        <v>2349</v>
      </c>
      <c r="E331" t="s">
        <v>2350</v>
      </c>
      <c r="F331" t="s">
        <v>131</v>
      </c>
      <c r="G331" t="s">
        <v>19</v>
      </c>
      <c r="H331">
        <v>94250</v>
      </c>
      <c r="I331" t="s">
        <v>6190</v>
      </c>
    </row>
    <row r="332" spans="1:9" x14ac:dyDescent="0.3">
      <c r="A332" t="s">
        <v>2352</v>
      </c>
      <c r="B332" t="s">
        <v>2353</v>
      </c>
      <c r="C332" t="s">
        <v>2354</v>
      </c>
      <c r="D332" t="s">
        <v>2355</v>
      </c>
      <c r="E332" t="s">
        <v>2356</v>
      </c>
      <c r="F332" t="s">
        <v>47</v>
      </c>
      <c r="G332" t="s">
        <v>19</v>
      </c>
      <c r="H332">
        <v>20220</v>
      </c>
      <c r="I332" t="s">
        <v>6191</v>
      </c>
    </row>
    <row r="333" spans="1:9" x14ac:dyDescent="0.3">
      <c r="A333" t="s">
        <v>2358</v>
      </c>
      <c r="B333" t="s">
        <v>2359</v>
      </c>
      <c r="C333" t="s">
        <v>2360</v>
      </c>
      <c r="D333" t="s">
        <v>2361</v>
      </c>
      <c r="E333" t="s">
        <v>2362</v>
      </c>
      <c r="F333" t="s">
        <v>117</v>
      </c>
      <c r="G333" t="s">
        <v>19</v>
      </c>
      <c r="H333">
        <v>33436</v>
      </c>
      <c r="I333" t="s">
        <v>6190</v>
      </c>
    </row>
    <row r="334" spans="1:9" x14ac:dyDescent="0.3">
      <c r="A334" t="s">
        <v>2364</v>
      </c>
      <c r="B334" t="s">
        <v>2365</v>
      </c>
      <c r="C334" t="s">
        <v>2366</v>
      </c>
      <c r="D334" t="s">
        <v>2367</v>
      </c>
      <c r="E334" t="s">
        <v>2368</v>
      </c>
      <c r="F334" t="s">
        <v>27</v>
      </c>
      <c r="G334" t="s">
        <v>19</v>
      </c>
      <c r="H334">
        <v>90094</v>
      </c>
      <c r="I334" t="s">
        <v>6190</v>
      </c>
    </row>
    <row r="335" spans="1:9" x14ac:dyDescent="0.3">
      <c r="A335" t="s">
        <v>2370</v>
      </c>
      <c r="B335" t="s">
        <v>2371</v>
      </c>
      <c r="C335" t="s">
        <v>2372</v>
      </c>
      <c r="D335" t="s">
        <v>2373</v>
      </c>
      <c r="E335" t="s">
        <v>2374</v>
      </c>
      <c r="F335" t="s">
        <v>20</v>
      </c>
      <c r="G335" t="s">
        <v>19</v>
      </c>
      <c r="H335">
        <v>21275</v>
      </c>
      <c r="I335" t="s">
        <v>6190</v>
      </c>
    </row>
    <row r="336" spans="1:9" x14ac:dyDescent="0.3">
      <c r="A336" t="s">
        <v>2376</v>
      </c>
      <c r="B336" t="s">
        <v>2377</v>
      </c>
      <c r="E336" t="s">
        <v>2378</v>
      </c>
      <c r="F336" t="s">
        <v>216</v>
      </c>
      <c r="G336" t="s">
        <v>19</v>
      </c>
      <c r="H336">
        <v>84125</v>
      </c>
      <c r="I336" t="s">
        <v>6191</v>
      </c>
    </row>
    <row r="337" spans="1:9" x14ac:dyDescent="0.3">
      <c r="A337" t="s">
        <v>2380</v>
      </c>
      <c r="B337" t="s">
        <v>2381</v>
      </c>
      <c r="C337" t="s">
        <v>2382</v>
      </c>
      <c r="D337" t="s">
        <v>2383</v>
      </c>
      <c r="E337" t="s">
        <v>2384</v>
      </c>
      <c r="F337" t="s">
        <v>115</v>
      </c>
      <c r="G337" t="s">
        <v>19</v>
      </c>
      <c r="H337">
        <v>75049</v>
      </c>
      <c r="I337" t="s">
        <v>6190</v>
      </c>
    </row>
    <row r="338" spans="1:9" x14ac:dyDescent="0.3">
      <c r="A338" t="s">
        <v>2386</v>
      </c>
      <c r="B338" t="s">
        <v>2387</v>
      </c>
      <c r="C338" t="s">
        <v>2388</v>
      </c>
      <c r="D338" t="s">
        <v>2389</v>
      </c>
      <c r="E338" t="s">
        <v>2390</v>
      </c>
      <c r="F338" t="s">
        <v>253</v>
      </c>
      <c r="G338" t="s">
        <v>28</v>
      </c>
      <c r="H338" t="s">
        <v>254</v>
      </c>
      <c r="I338" t="s">
        <v>6191</v>
      </c>
    </row>
    <row r="339" spans="1:9" x14ac:dyDescent="0.3">
      <c r="A339" t="s">
        <v>2392</v>
      </c>
      <c r="B339" t="s">
        <v>2393</v>
      </c>
      <c r="D339" t="s">
        <v>2394</v>
      </c>
      <c r="E339" t="s">
        <v>2395</v>
      </c>
      <c r="F339" t="s">
        <v>39</v>
      </c>
      <c r="G339" t="s">
        <v>19</v>
      </c>
      <c r="H339">
        <v>43240</v>
      </c>
      <c r="I339" t="s">
        <v>6191</v>
      </c>
    </row>
    <row r="340" spans="1:9" x14ac:dyDescent="0.3">
      <c r="A340" t="s">
        <v>2397</v>
      </c>
      <c r="B340" t="s">
        <v>2398</v>
      </c>
      <c r="C340" t="s">
        <v>2399</v>
      </c>
      <c r="D340" t="s">
        <v>2400</v>
      </c>
      <c r="E340" t="s">
        <v>2401</v>
      </c>
      <c r="F340" t="s">
        <v>57</v>
      </c>
      <c r="G340" t="s">
        <v>19</v>
      </c>
      <c r="H340">
        <v>10184</v>
      </c>
      <c r="I340" t="s">
        <v>6191</v>
      </c>
    </row>
    <row r="341" spans="1:9" x14ac:dyDescent="0.3">
      <c r="A341" t="s">
        <v>2403</v>
      </c>
      <c r="B341" t="s">
        <v>2404</v>
      </c>
      <c r="C341" t="s">
        <v>2405</v>
      </c>
      <c r="D341" t="s">
        <v>2406</v>
      </c>
      <c r="E341" t="s">
        <v>2407</v>
      </c>
      <c r="F341" t="s">
        <v>241</v>
      </c>
      <c r="G341" t="s">
        <v>19</v>
      </c>
      <c r="H341">
        <v>2216</v>
      </c>
      <c r="I341" t="s">
        <v>6190</v>
      </c>
    </row>
    <row r="342" spans="1:9" x14ac:dyDescent="0.3">
      <c r="A342" t="s">
        <v>2409</v>
      </c>
      <c r="B342" t="s">
        <v>2410</v>
      </c>
      <c r="C342" t="s">
        <v>2411</v>
      </c>
      <c r="D342" t="s">
        <v>2412</v>
      </c>
      <c r="E342" t="s">
        <v>2413</v>
      </c>
      <c r="F342" t="s">
        <v>150</v>
      </c>
      <c r="G342" t="s">
        <v>19</v>
      </c>
      <c r="H342">
        <v>94132</v>
      </c>
      <c r="I342" t="s">
        <v>6190</v>
      </c>
    </row>
    <row r="343" spans="1:9" x14ac:dyDescent="0.3">
      <c r="A343" t="s">
        <v>2415</v>
      </c>
      <c r="B343" t="s">
        <v>2416</v>
      </c>
      <c r="C343" t="s">
        <v>2417</v>
      </c>
      <c r="D343" t="s">
        <v>2418</v>
      </c>
      <c r="E343" t="s">
        <v>2419</v>
      </c>
      <c r="F343" t="s">
        <v>36</v>
      </c>
      <c r="G343" t="s">
        <v>19</v>
      </c>
      <c r="H343">
        <v>46295</v>
      </c>
      <c r="I343" t="s">
        <v>6191</v>
      </c>
    </row>
    <row r="344" spans="1:9" x14ac:dyDescent="0.3">
      <c r="A344" t="s">
        <v>2420</v>
      </c>
      <c r="B344" t="s">
        <v>2421</v>
      </c>
      <c r="C344" t="s">
        <v>2422</v>
      </c>
      <c r="E344" t="s">
        <v>2423</v>
      </c>
      <c r="F344" t="s">
        <v>22</v>
      </c>
      <c r="G344" t="s">
        <v>19</v>
      </c>
      <c r="H344">
        <v>32209</v>
      </c>
      <c r="I344" t="s">
        <v>6191</v>
      </c>
    </row>
    <row r="345" spans="1:9" x14ac:dyDescent="0.3">
      <c r="A345" t="s">
        <v>2425</v>
      </c>
      <c r="B345" t="s">
        <v>2426</v>
      </c>
      <c r="C345" t="s">
        <v>2427</v>
      </c>
      <c r="E345" t="s">
        <v>2428</v>
      </c>
      <c r="F345" t="s">
        <v>105</v>
      </c>
      <c r="G345" t="s">
        <v>19</v>
      </c>
      <c r="H345">
        <v>98148</v>
      </c>
      <c r="I345" t="s">
        <v>6191</v>
      </c>
    </row>
    <row r="346" spans="1:9" x14ac:dyDescent="0.3">
      <c r="A346" t="s">
        <v>2430</v>
      </c>
      <c r="B346" t="s">
        <v>2431</v>
      </c>
      <c r="D346" t="s">
        <v>2432</v>
      </c>
      <c r="E346" t="s">
        <v>2433</v>
      </c>
      <c r="F346" t="s">
        <v>428</v>
      </c>
      <c r="G346" t="s">
        <v>318</v>
      </c>
      <c r="H346" t="s">
        <v>429</v>
      </c>
      <c r="I346" t="s">
        <v>6190</v>
      </c>
    </row>
    <row r="347" spans="1:9" x14ac:dyDescent="0.3">
      <c r="A347" t="s">
        <v>2435</v>
      </c>
      <c r="B347" t="s">
        <v>2436</v>
      </c>
      <c r="C347" t="s">
        <v>2437</v>
      </c>
      <c r="D347" t="s">
        <v>2438</v>
      </c>
      <c r="E347" t="s">
        <v>2439</v>
      </c>
      <c r="F347" t="s">
        <v>187</v>
      </c>
      <c r="G347" t="s">
        <v>19</v>
      </c>
      <c r="H347">
        <v>36109</v>
      </c>
      <c r="I347" t="s">
        <v>6191</v>
      </c>
    </row>
    <row r="348" spans="1:9" x14ac:dyDescent="0.3">
      <c r="A348" t="s">
        <v>2441</v>
      </c>
      <c r="B348" t="s">
        <v>2442</v>
      </c>
      <c r="C348" t="s">
        <v>2443</v>
      </c>
      <c r="D348" t="s">
        <v>2444</v>
      </c>
      <c r="E348" t="s">
        <v>2445</v>
      </c>
      <c r="F348" t="s">
        <v>52</v>
      </c>
      <c r="G348" t="s">
        <v>19</v>
      </c>
      <c r="H348">
        <v>75372</v>
      </c>
      <c r="I348" t="s">
        <v>6190</v>
      </c>
    </row>
    <row r="349" spans="1:9" x14ac:dyDescent="0.3">
      <c r="A349" t="s">
        <v>2447</v>
      </c>
      <c r="B349" t="s">
        <v>2448</v>
      </c>
      <c r="C349" t="s">
        <v>2449</v>
      </c>
      <c r="D349" t="s">
        <v>2450</v>
      </c>
      <c r="E349" t="s">
        <v>2451</v>
      </c>
      <c r="F349" t="s">
        <v>148</v>
      </c>
      <c r="G349" t="s">
        <v>19</v>
      </c>
      <c r="H349">
        <v>66622</v>
      </c>
      <c r="I349" t="s">
        <v>6191</v>
      </c>
    </row>
    <row r="350" spans="1:9" x14ac:dyDescent="0.3">
      <c r="A350" t="s">
        <v>2453</v>
      </c>
      <c r="B350" t="s">
        <v>2454</v>
      </c>
      <c r="C350" t="s">
        <v>2455</v>
      </c>
      <c r="D350" t="s">
        <v>2456</v>
      </c>
      <c r="E350" t="s">
        <v>2457</v>
      </c>
      <c r="F350" t="s">
        <v>185</v>
      </c>
      <c r="G350" t="s">
        <v>19</v>
      </c>
      <c r="H350">
        <v>75799</v>
      </c>
      <c r="I350" t="s">
        <v>6191</v>
      </c>
    </row>
    <row r="351" spans="1:9" x14ac:dyDescent="0.3">
      <c r="A351" t="s">
        <v>2459</v>
      </c>
      <c r="B351" t="s">
        <v>2460</v>
      </c>
      <c r="C351" t="s">
        <v>2461</v>
      </c>
      <c r="D351" t="s">
        <v>2462</v>
      </c>
      <c r="E351" t="s">
        <v>2463</v>
      </c>
      <c r="F351" t="s">
        <v>27</v>
      </c>
      <c r="G351" t="s">
        <v>19</v>
      </c>
      <c r="H351">
        <v>90065</v>
      </c>
      <c r="I351" t="s">
        <v>6191</v>
      </c>
    </row>
    <row r="352" spans="1:9" x14ac:dyDescent="0.3">
      <c r="A352" t="s">
        <v>2465</v>
      </c>
      <c r="B352" t="s">
        <v>2466</v>
      </c>
      <c r="C352" t="s">
        <v>2467</v>
      </c>
      <c r="D352" t="s">
        <v>2468</v>
      </c>
      <c r="E352" t="s">
        <v>2469</v>
      </c>
      <c r="F352" t="s">
        <v>175</v>
      </c>
      <c r="G352" t="s">
        <v>19</v>
      </c>
      <c r="H352">
        <v>71137</v>
      </c>
      <c r="I352" t="s">
        <v>6191</v>
      </c>
    </row>
    <row r="353" spans="1:9" x14ac:dyDescent="0.3">
      <c r="A353" t="s">
        <v>2471</v>
      </c>
      <c r="B353" t="s">
        <v>2472</v>
      </c>
      <c r="C353" t="s">
        <v>2473</v>
      </c>
      <c r="D353" t="s">
        <v>2474</v>
      </c>
      <c r="E353" t="s">
        <v>2475</v>
      </c>
      <c r="F353" t="s">
        <v>196</v>
      </c>
      <c r="G353" t="s">
        <v>19</v>
      </c>
      <c r="H353">
        <v>83722</v>
      </c>
      <c r="I353" t="s">
        <v>6191</v>
      </c>
    </row>
    <row r="354" spans="1:9" x14ac:dyDescent="0.3">
      <c r="A354" t="s">
        <v>2477</v>
      </c>
      <c r="B354" t="s">
        <v>2478</v>
      </c>
      <c r="C354" t="s">
        <v>2479</v>
      </c>
      <c r="D354" t="s">
        <v>2480</v>
      </c>
      <c r="E354" t="s">
        <v>2481</v>
      </c>
      <c r="F354" t="s">
        <v>272</v>
      </c>
      <c r="G354" t="s">
        <v>19</v>
      </c>
      <c r="H354">
        <v>92415</v>
      </c>
      <c r="I354" t="s">
        <v>6191</v>
      </c>
    </row>
    <row r="355" spans="1:9" x14ac:dyDescent="0.3">
      <c r="A355" t="s">
        <v>2483</v>
      </c>
      <c r="B355" t="s">
        <v>2484</v>
      </c>
      <c r="D355" t="s">
        <v>2485</v>
      </c>
      <c r="E355" t="s">
        <v>2486</v>
      </c>
      <c r="F355" t="s">
        <v>187</v>
      </c>
      <c r="G355" t="s">
        <v>19</v>
      </c>
      <c r="H355">
        <v>36177</v>
      </c>
      <c r="I355" t="s">
        <v>6190</v>
      </c>
    </row>
    <row r="356" spans="1:9" x14ac:dyDescent="0.3">
      <c r="A356" t="s">
        <v>2488</v>
      </c>
      <c r="B356" t="s">
        <v>2489</v>
      </c>
      <c r="C356" t="s">
        <v>2490</v>
      </c>
      <c r="E356" t="s">
        <v>2491</v>
      </c>
      <c r="F356" t="s">
        <v>270</v>
      </c>
      <c r="G356" t="s">
        <v>19</v>
      </c>
      <c r="H356">
        <v>34981</v>
      </c>
      <c r="I356" t="s">
        <v>6191</v>
      </c>
    </row>
    <row r="357" spans="1:9" x14ac:dyDescent="0.3">
      <c r="A357" t="s">
        <v>2493</v>
      </c>
      <c r="B357" t="s">
        <v>2494</v>
      </c>
      <c r="C357" t="s">
        <v>2495</v>
      </c>
      <c r="D357" t="s">
        <v>2496</v>
      </c>
      <c r="E357" t="s">
        <v>2497</v>
      </c>
      <c r="F357" t="s">
        <v>82</v>
      </c>
      <c r="G357" t="s">
        <v>19</v>
      </c>
      <c r="H357">
        <v>27415</v>
      </c>
      <c r="I357" t="s">
        <v>6190</v>
      </c>
    </row>
    <row r="358" spans="1:9" x14ac:dyDescent="0.3">
      <c r="A358" t="s">
        <v>2499</v>
      </c>
      <c r="B358" t="s">
        <v>2500</v>
      </c>
      <c r="C358" t="s">
        <v>2501</v>
      </c>
      <c r="D358" t="s">
        <v>2502</v>
      </c>
      <c r="E358" t="s">
        <v>2503</v>
      </c>
      <c r="F358" t="s">
        <v>131</v>
      </c>
      <c r="G358" t="s">
        <v>19</v>
      </c>
      <c r="H358">
        <v>94237</v>
      </c>
      <c r="I358" t="s">
        <v>6190</v>
      </c>
    </row>
    <row r="359" spans="1:9" x14ac:dyDescent="0.3">
      <c r="A359" t="s">
        <v>2505</v>
      </c>
      <c r="B359" t="s">
        <v>2506</v>
      </c>
      <c r="D359" t="s">
        <v>2507</v>
      </c>
      <c r="E359" t="s">
        <v>2508</v>
      </c>
      <c r="F359" t="s">
        <v>296</v>
      </c>
      <c r="G359" t="s">
        <v>19</v>
      </c>
      <c r="H359">
        <v>78682</v>
      </c>
      <c r="I359" t="s">
        <v>6191</v>
      </c>
    </row>
    <row r="360" spans="1:9" x14ac:dyDescent="0.3">
      <c r="A360" t="s">
        <v>2510</v>
      </c>
      <c r="B360" t="s">
        <v>2511</v>
      </c>
      <c r="C360" t="s">
        <v>2512</v>
      </c>
      <c r="D360" t="s">
        <v>2513</v>
      </c>
      <c r="E360" t="s">
        <v>2514</v>
      </c>
      <c r="F360" t="s">
        <v>143</v>
      </c>
      <c r="G360" t="s">
        <v>19</v>
      </c>
      <c r="H360">
        <v>22096</v>
      </c>
      <c r="I360" t="s">
        <v>6191</v>
      </c>
    </row>
    <row r="361" spans="1:9" x14ac:dyDescent="0.3">
      <c r="A361" t="s">
        <v>2516</v>
      </c>
      <c r="B361" t="s">
        <v>2517</v>
      </c>
      <c r="C361" t="s">
        <v>2518</v>
      </c>
      <c r="D361" t="s">
        <v>2519</v>
      </c>
      <c r="E361" t="s">
        <v>2520</v>
      </c>
      <c r="F361" t="s">
        <v>286</v>
      </c>
      <c r="G361" t="s">
        <v>28</v>
      </c>
      <c r="H361" t="s">
        <v>287</v>
      </c>
      <c r="I361" t="s">
        <v>6191</v>
      </c>
    </row>
    <row r="362" spans="1:9" x14ac:dyDescent="0.3">
      <c r="A362" t="s">
        <v>2522</v>
      </c>
      <c r="B362" t="s">
        <v>2523</v>
      </c>
      <c r="C362" t="s">
        <v>2524</v>
      </c>
      <c r="D362" t="s">
        <v>2525</v>
      </c>
      <c r="E362" t="s">
        <v>2526</v>
      </c>
      <c r="F362" t="s">
        <v>60</v>
      </c>
      <c r="G362" t="s">
        <v>19</v>
      </c>
      <c r="H362">
        <v>29220</v>
      </c>
      <c r="I362" t="s">
        <v>6191</v>
      </c>
    </row>
    <row r="363" spans="1:9" x14ac:dyDescent="0.3">
      <c r="A363" t="s">
        <v>2527</v>
      </c>
      <c r="B363" t="s">
        <v>2528</v>
      </c>
      <c r="C363" t="s">
        <v>2529</v>
      </c>
      <c r="D363" t="s">
        <v>2530</v>
      </c>
      <c r="E363" t="s">
        <v>2531</v>
      </c>
      <c r="F363" t="s">
        <v>130</v>
      </c>
      <c r="G363" t="s">
        <v>19</v>
      </c>
      <c r="H363">
        <v>37215</v>
      </c>
      <c r="I363" t="s">
        <v>6190</v>
      </c>
    </row>
    <row r="364" spans="1:9" x14ac:dyDescent="0.3">
      <c r="A364" t="s">
        <v>2533</v>
      </c>
      <c r="B364" t="s">
        <v>2534</v>
      </c>
      <c r="C364" t="s">
        <v>2535</v>
      </c>
      <c r="D364" t="s">
        <v>2536</v>
      </c>
      <c r="E364" t="s">
        <v>2537</v>
      </c>
      <c r="F364" t="s">
        <v>184</v>
      </c>
      <c r="G364" t="s">
        <v>19</v>
      </c>
      <c r="H364">
        <v>85025</v>
      </c>
      <c r="I364" t="s">
        <v>6190</v>
      </c>
    </row>
    <row r="365" spans="1:9" x14ac:dyDescent="0.3">
      <c r="A365" t="s">
        <v>2539</v>
      </c>
      <c r="B365" t="s">
        <v>2540</v>
      </c>
      <c r="C365" t="s">
        <v>2541</v>
      </c>
      <c r="E365" t="s">
        <v>2542</v>
      </c>
      <c r="F365" t="s">
        <v>92</v>
      </c>
      <c r="G365" t="s">
        <v>19</v>
      </c>
      <c r="H365">
        <v>33233</v>
      </c>
      <c r="I365" t="s">
        <v>6191</v>
      </c>
    </row>
    <row r="366" spans="1:9" x14ac:dyDescent="0.3">
      <c r="A366" t="s">
        <v>2544</v>
      </c>
      <c r="B366" t="s">
        <v>2545</v>
      </c>
      <c r="C366" t="s">
        <v>2546</v>
      </c>
      <c r="D366" t="s">
        <v>2547</v>
      </c>
      <c r="E366" t="s">
        <v>2548</v>
      </c>
      <c r="F366" t="s">
        <v>30</v>
      </c>
      <c r="G366" t="s">
        <v>19</v>
      </c>
      <c r="H366">
        <v>93762</v>
      </c>
      <c r="I366" t="s">
        <v>6190</v>
      </c>
    </row>
    <row r="367" spans="1:9" x14ac:dyDescent="0.3">
      <c r="A367" t="s">
        <v>2550</v>
      </c>
      <c r="B367" t="s">
        <v>2551</v>
      </c>
      <c r="C367" t="s">
        <v>2552</v>
      </c>
      <c r="E367" t="s">
        <v>2553</v>
      </c>
      <c r="F367" t="s">
        <v>282</v>
      </c>
      <c r="G367" t="s">
        <v>19</v>
      </c>
      <c r="H367">
        <v>92825</v>
      </c>
      <c r="I367" t="s">
        <v>6191</v>
      </c>
    </row>
    <row r="368" spans="1:9" x14ac:dyDescent="0.3">
      <c r="A368" t="s">
        <v>2555</v>
      </c>
      <c r="B368" t="s">
        <v>2556</v>
      </c>
      <c r="D368" t="s">
        <v>2557</v>
      </c>
      <c r="E368" t="s">
        <v>2558</v>
      </c>
      <c r="F368" t="s">
        <v>311</v>
      </c>
      <c r="G368" t="s">
        <v>19</v>
      </c>
      <c r="H368">
        <v>23605</v>
      </c>
      <c r="I368" t="s">
        <v>6191</v>
      </c>
    </row>
    <row r="369" spans="1:9" x14ac:dyDescent="0.3">
      <c r="A369" t="s">
        <v>2560</v>
      </c>
      <c r="B369" t="s">
        <v>2561</v>
      </c>
      <c r="E369" t="s">
        <v>2562</v>
      </c>
      <c r="F369" t="s">
        <v>295</v>
      </c>
      <c r="G369" t="s">
        <v>19</v>
      </c>
      <c r="H369">
        <v>29305</v>
      </c>
      <c r="I369" t="s">
        <v>6190</v>
      </c>
    </row>
    <row r="370" spans="1:9" x14ac:dyDescent="0.3">
      <c r="A370" t="s">
        <v>2564</v>
      </c>
      <c r="B370" t="s">
        <v>2565</v>
      </c>
      <c r="C370" t="s">
        <v>2566</v>
      </c>
      <c r="D370" t="s">
        <v>2567</v>
      </c>
      <c r="E370" t="s">
        <v>2568</v>
      </c>
      <c r="F370" t="s">
        <v>302</v>
      </c>
      <c r="G370" t="s">
        <v>19</v>
      </c>
      <c r="H370">
        <v>10305</v>
      </c>
      <c r="I370" t="s">
        <v>6191</v>
      </c>
    </row>
    <row r="371" spans="1:9" x14ac:dyDescent="0.3">
      <c r="A371" t="s">
        <v>2570</v>
      </c>
      <c r="B371" t="s">
        <v>2571</v>
      </c>
      <c r="E371" t="s">
        <v>2572</v>
      </c>
      <c r="F371" t="s">
        <v>107</v>
      </c>
      <c r="G371" t="s">
        <v>19</v>
      </c>
      <c r="H371">
        <v>89115</v>
      </c>
      <c r="I371" t="s">
        <v>6190</v>
      </c>
    </row>
    <row r="372" spans="1:9" x14ac:dyDescent="0.3">
      <c r="A372" t="s">
        <v>2574</v>
      </c>
      <c r="B372" t="s">
        <v>2575</v>
      </c>
      <c r="C372" t="s">
        <v>2576</v>
      </c>
      <c r="D372" t="s">
        <v>2577</v>
      </c>
      <c r="E372" t="s">
        <v>2578</v>
      </c>
      <c r="F372" t="s">
        <v>216</v>
      </c>
      <c r="G372" t="s">
        <v>19</v>
      </c>
      <c r="H372">
        <v>84105</v>
      </c>
      <c r="I372" t="s">
        <v>6190</v>
      </c>
    </row>
    <row r="373" spans="1:9" x14ac:dyDescent="0.3">
      <c r="A373" t="s">
        <v>2580</v>
      </c>
      <c r="B373" t="s">
        <v>2581</v>
      </c>
      <c r="C373" t="s">
        <v>2582</v>
      </c>
      <c r="D373" t="s">
        <v>2583</v>
      </c>
      <c r="E373" t="s">
        <v>2584</v>
      </c>
      <c r="F373" t="s">
        <v>105</v>
      </c>
      <c r="G373" t="s">
        <v>19</v>
      </c>
      <c r="H373">
        <v>98109</v>
      </c>
      <c r="I373" t="s">
        <v>6190</v>
      </c>
    </row>
    <row r="374" spans="1:9" x14ac:dyDescent="0.3">
      <c r="A374" t="s">
        <v>2586</v>
      </c>
      <c r="B374" t="s">
        <v>2587</v>
      </c>
      <c r="C374" t="s">
        <v>2588</v>
      </c>
      <c r="D374" t="s">
        <v>2589</v>
      </c>
      <c r="E374" t="s">
        <v>2590</v>
      </c>
      <c r="F374" t="s">
        <v>166</v>
      </c>
      <c r="G374" t="s">
        <v>19</v>
      </c>
      <c r="H374">
        <v>79764</v>
      </c>
      <c r="I374" t="s">
        <v>6191</v>
      </c>
    </row>
    <row r="375" spans="1:9" x14ac:dyDescent="0.3">
      <c r="A375" t="s">
        <v>2592</v>
      </c>
      <c r="B375" t="s">
        <v>2593</v>
      </c>
      <c r="D375" t="s">
        <v>2594</v>
      </c>
      <c r="E375" t="s">
        <v>2595</v>
      </c>
      <c r="F375" t="s">
        <v>2596</v>
      </c>
      <c r="G375" t="s">
        <v>318</v>
      </c>
      <c r="H375" t="s">
        <v>427</v>
      </c>
      <c r="I375" t="s">
        <v>6190</v>
      </c>
    </row>
    <row r="376" spans="1:9" x14ac:dyDescent="0.3">
      <c r="A376" t="s">
        <v>2598</v>
      </c>
      <c r="B376" t="s">
        <v>2599</v>
      </c>
      <c r="C376" t="s">
        <v>2600</v>
      </c>
      <c r="D376" t="s">
        <v>2601</v>
      </c>
      <c r="E376" t="s">
        <v>2602</v>
      </c>
      <c r="F376" t="s">
        <v>162</v>
      </c>
      <c r="G376" t="s">
        <v>19</v>
      </c>
      <c r="H376">
        <v>75037</v>
      </c>
      <c r="I376" t="s">
        <v>6190</v>
      </c>
    </row>
    <row r="377" spans="1:9" x14ac:dyDescent="0.3">
      <c r="A377" t="s">
        <v>2604</v>
      </c>
      <c r="B377" t="s">
        <v>2605</v>
      </c>
      <c r="C377" t="s">
        <v>2606</v>
      </c>
      <c r="D377" t="s">
        <v>2607</v>
      </c>
      <c r="E377" t="s">
        <v>2608</v>
      </c>
      <c r="F377" t="s">
        <v>203</v>
      </c>
      <c r="G377" t="s">
        <v>19</v>
      </c>
      <c r="H377">
        <v>45426</v>
      </c>
      <c r="I377" t="s">
        <v>6190</v>
      </c>
    </row>
    <row r="378" spans="1:9" x14ac:dyDescent="0.3">
      <c r="A378" t="s">
        <v>2610</v>
      </c>
      <c r="B378" t="s">
        <v>2611</v>
      </c>
      <c r="C378" t="s">
        <v>2612</v>
      </c>
      <c r="D378" t="s">
        <v>2613</v>
      </c>
      <c r="E378" t="s">
        <v>2614</v>
      </c>
      <c r="F378" t="s">
        <v>183</v>
      </c>
      <c r="G378" t="s">
        <v>19</v>
      </c>
      <c r="H378">
        <v>49560</v>
      </c>
      <c r="I378" t="s">
        <v>6190</v>
      </c>
    </row>
    <row r="379" spans="1:9" x14ac:dyDescent="0.3">
      <c r="A379" t="s">
        <v>2616</v>
      </c>
      <c r="B379" t="s">
        <v>2617</v>
      </c>
      <c r="C379" t="s">
        <v>2618</v>
      </c>
      <c r="D379" t="s">
        <v>2619</v>
      </c>
      <c r="E379" t="s">
        <v>2620</v>
      </c>
      <c r="F379" t="s">
        <v>1700</v>
      </c>
      <c r="G379" t="s">
        <v>318</v>
      </c>
      <c r="H379" t="s">
        <v>348</v>
      </c>
      <c r="I379" t="s">
        <v>6191</v>
      </c>
    </row>
    <row r="380" spans="1:9" x14ac:dyDescent="0.3">
      <c r="A380" t="s">
        <v>2622</v>
      </c>
      <c r="B380" t="s">
        <v>2623</v>
      </c>
      <c r="C380" t="s">
        <v>2624</v>
      </c>
      <c r="D380" t="s">
        <v>2625</v>
      </c>
      <c r="E380" t="s">
        <v>2626</v>
      </c>
      <c r="F380" t="s">
        <v>468</v>
      </c>
      <c r="G380" t="s">
        <v>318</v>
      </c>
      <c r="H380" t="s">
        <v>438</v>
      </c>
      <c r="I380" t="s">
        <v>6190</v>
      </c>
    </row>
    <row r="381" spans="1:9" x14ac:dyDescent="0.3">
      <c r="A381" t="s">
        <v>2628</v>
      </c>
      <c r="B381" t="s">
        <v>2629</v>
      </c>
      <c r="C381" t="s">
        <v>2630</v>
      </c>
      <c r="E381" t="s">
        <v>2631</v>
      </c>
      <c r="F381" t="s">
        <v>70</v>
      </c>
      <c r="G381" t="s">
        <v>28</v>
      </c>
      <c r="H381" t="s">
        <v>111</v>
      </c>
      <c r="I381" t="s">
        <v>6190</v>
      </c>
    </row>
    <row r="382" spans="1:9" x14ac:dyDescent="0.3">
      <c r="A382" t="s">
        <v>2633</v>
      </c>
      <c r="B382" t="s">
        <v>2634</v>
      </c>
      <c r="C382" t="s">
        <v>2635</v>
      </c>
      <c r="D382" t="s">
        <v>2636</v>
      </c>
      <c r="E382" t="s">
        <v>2637</v>
      </c>
      <c r="F382" t="s">
        <v>83</v>
      </c>
      <c r="G382" t="s">
        <v>19</v>
      </c>
      <c r="H382">
        <v>62756</v>
      </c>
      <c r="I382" t="s">
        <v>6191</v>
      </c>
    </row>
    <row r="383" spans="1:9" x14ac:dyDescent="0.3">
      <c r="A383" t="s">
        <v>2639</v>
      </c>
      <c r="B383" t="s">
        <v>2640</v>
      </c>
      <c r="C383" t="s">
        <v>2641</v>
      </c>
      <c r="D383" t="s">
        <v>2642</v>
      </c>
      <c r="E383" t="s">
        <v>2643</v>
      </c>
      <c r="F383" t="s">
        <v>27</v>
      </c>
      <c r="G383" t="s">
        <v>19</v>
      </c>
      <c r="H383">
        <v>90010</v>
      </c>
      <c r="I383" t="s">
        <v>6190</v>
      </c>
    </row>
    <row r="384" spans="1:9" x14ac:dyDescent="0.3">
      <c r="A384" t="s">
        <v>2645</v>
      </c>
      <c r="B384" t="s">
        <v>2646</v>
      </c>
      <c r="C384" t="s">
        <v>2647</v>
      </c>
      <c r="D384" t="s">
        <v>2648</v>
      </c>
      <c r="E384" t="s">
        <v>2649</v>
      </c>
      <c r="F384" t="s">
        <v>20</v>
      </c>
      <c r="G384" t="s">
        <v>19</v>
      </c>
      <c r="H384">
        <v>21239</v>
      </c>
      <c r="I384" t="s">
        <v>6191</v>
      </c>
    </row>
    <row r="385" spans="1:9" x14ac:dyDescent="0.3">
      <c r="A385" t="s">
        <v>2651</v>
      </c>
      <c r="B385" t="s">
        <v>2652</v>
      </c>
      <c r="D385" t="s">
        <v>2653</v>
      </c>
      <c r="E385" t="s">
        <v>2654</v>
      </c>
      <c r="F385" t="s">
        <v>172</v>
      </c>
      <c r="G385" t="s">
        <v>19</v>
      </c>
      <c r="H385">
        <v>17126</v>
      </c>
      <c r="I385" t="s">
        <v>6190</v>
      </c>
    </row>
    <row r="386" spans="1:9" x14ac:dyDescent="0.3">
      <c r="A386" t="s">
        <v>2656</v>
      </c>
      <c r="B386" t="s">
        <v>2657</v>
      </c>
      <c r="D386" t="s">
        <v>2658</v>
      </c>
      <c r="E386" t="s">
        <v>2659</v>
      </c>
      <c r="F386" t="s">
        <v>52</v>
      </c>
      <c r="G386" t="s">
        <v>19</v>
      </c>
      <c r="H386">
        <v>75216</v>
      </c>
      <c r="I386" t="s">
        <v>6191</v>
      </c>
    </row>
    <row r="387" spans="1:9" x14ac:dyDescent="0.3">
      <c r="A387" t="s">
        <v>2661</v>
      </c>
      <c r="B387" t="s">
        <v>2662</v>
      </c>
      <c r="C387" t="s">
        <v>2663</v>
      </c>
      <c r="D387" t="s">
        <v>2664</v>
      </c>
      <c r="E387" t="s">
        <v>2665</v>
      </c>
      <c r="F387" t="s">
        <v>116</v>
      </c>
      <c r="G387" t="s">
        <v>19</v>
      </c>
      <c r="H387">
        <v>64125</v>
      </c>
      <c r="I387" t="s">
        <v>6190</v>
      </c>
    </row>
    <row r="388" spans="1:9" x14ac:dyDescent="0.3">
      <c r="A388" t="s">
        <v>2667</v>
      </c>
      <c r="B388" t="s">
        <v>2668</v>
      </c>
      <c r="D388" t="s">
        <v>2669</v>
      </c>
      <c r="E388" t="s">
        <v>2670</v>
      </c>
      <c r="F388" t="s">
        <v>83</v>
      </c>
      <c r="G388" t="s">
        <v>19</v>
      </c>
      <c r="H388">
        <v>62723</v>
      </c>
      <c r="I388" t="s">
        <v>6190</v>
      </c>
    </row>
    <row r="389" spans="1:9" x14ac:dyDescent="0.3">
      <c r="A389" t="s">
        <v>2672</v>
      </c>
      <c r="B389" t="s">
        <v>2673</v>
      </c>
      <c r="C389" t="s">
        <v>2674</v>
      </c>
      <c r="D389" t="s">
        <v>2675</v>
      </c>
      <c r="E389" t="s">
        <v>2676</v>
      </c>
      <c r="F389" t="s">
        <v>18</v>
      </c>
      <c r="G389" t="s">
        <v>19</v>
      </c>
      <c r="H389">
        <v>6510</v>
      </c>
      <c r="I389" t="s">
        <v>6190</v>
      </c>
    </row>
    <row r="390" spans="1:9" x14ac:dyDescent="0.3">
      <c r="A390" t="s">
        <v>2678</v>
      </c>
      <c r="B390" t="s">
        <v>2679</v>
      </c>
      <c r="C390" t="s">
        <v>2680</v>
      </c>
      <c r="D390" t="s">
        <v>2681</v>
      </c>
      <c r="E390" t="s">
        <v>2682</v>
      </c>
      <c r="F390" t="s">
        <v>259</v>
      </c>
      <c r="G390" t="s">
        <v>19</v>
      </c>
      <c r="H390">
        <v>30045</v>
      </c>
      <c r="I390" t="s">
        <v>6190</v>
      </c>
    </row>
    <row r="391" spans="1:9" x14ac:dyDescent="0.3">
      <c r="A391" t="s">
        <v>2684</v>
      </c>
      <c r="B391" t="s">
        <v>2685</v>
      </c>
      <c r="C391" t="s">
        <v>2686</v>
      </c>
      <c r="D391" t="s">
        <v>2687</v>
      </c>
      <c r="E391" t="s">
        <v>2688</v>
      </c>
      <c r="F391" t="s">
        <v>171</v>
      </c>
      <c r="G391" t="s">
        <v>19</v>
      </c>
      <c r="H391">
        <v>28805</v>
      </c>
      <c r="I391" t="s">
        <v>6190</v>
      </c>
    </row>
    <row r="392" spans="1:9" x14ac:dyDescent="0.3">
      <c r="A392" t="s">
        <v>2690</v>
      </c>
      <c r="B392" t="s">
        <v>2691</v>
      </c>
      <c r="C392" t="s">
        <v>2692</v>
      </c>
      <c r="E392" t="s">
        <v>2693</v>
      </c>
      <c r="F392" t="s">
        <v>173</v>
      </c>
      <c r="G392" t="s">
        <v>19</v>
      </c>
      <c r="H392">
        <v>55123</v>
      </c>
      <c r="I392" t="s">
        <v>6190</v>
      </c>
    </row>
    <row r="393" spans="1:9" x14ac:dyDescent="0.3">
      <c r="A393" t="s">
        <v>2695</v>
      </c>
      <c r="B393" t="s">
        <v>2696</v>
      </c>
      <c r="C393" t="s">
        <v>2697</v>
      </c>
      <c r="E393" t="s">
        <v>2698</v>
      </c>
      <c r="F393" t="s">
        <v>33</v>
      </c>
      <c r="G393" t="s">
        <v>19</v>
      </c>
      <c r="H393">
        <v>55458</v>
      </c>
      <c r="I393" t="s">
        <v>6191</v>
      </c>
    </row>
    <row r="394" spans="1:9" x14ac:dyDescent="0.3">
      <c r="A394" t="s">
        <v>2700</v>
      </c>
      <c r="B394" t="s">
        <v>2701</v>
      </c>
      <c r="C394" t="s">
        <v>2702</v>
      </c>
      <c r="D394" t="s">
        <v>2703</v>
      </c>
      <c r="E394" t="s">
        <v>2704</v>
      </c>
      <c r="F394" t="s">
        <v>178</v>
      </c>
      <c r="G394" t="s">
        <v>19</v>
      </c>
      <c r="H394">
        <v>92725</v>
      </c>
      <c r="I394" t="s">
        <v>6191</v>
      </c>
    </row>
    <row r="395" spans="1:9" x14ac:dyDescent="0.3">
      <c r="A395" t="s">
        <v>2705</v>
      </c>
      <c r="B395" t="s">
        <v>2706</v>
      </c>
      <c r="C395" t="s">
        <v>2707</v>
      </c>
      <c r="D395" t="s">
        <v>2708</v>
      </c>
      <c r="E395" t="s">
        <v>2709</v>
      </c>
      <c r="F395" t="s">
        <v>261</v>
      </c>
      <c r="G395" t="s">
        <v>19</v>
      </c>
      <c r="H395">
        <v>21747</v>
      </c>
      <c r="I395" t="s">
        <v>6190</v>
      </c>
    </row>
    <row r="396" spans="1:9" x14ac:dyDescent="0.3">
      <c r="A396" t="s">
        <v>2711</v>
      </c>
      <c r="B396" t="s">
        <v>2712</v>
      </c>
      <c r="C396" t="s">
        <v>2713</v>
      </c>
      <c r="D396" t="s">
        <v>2714</v>
      </c>
      <c r="E396" t="s">
        <v>2715</v>
      </c>
      <c r="F396" t="s">
        <v>33</v>
      </c>
      <c r="G396" t="s">
        <v>19</v>
      </c>
      <c r="H396">
        <v>55458</v>
      </c>
      <c r="I396" t="s">
        <v>6191</v>
      </c>
    </row>
    <row r="397" spans="1:9" x14ac:dyDescent="0.3">
      <c r="A397" t="s">
        <v>2717</v>
      </c>
      <c r="B397" t="s">
        <v>2718</v>
      </c>
      <c r="C397" t="s">
        <v>2719</v>
      </c>
      <c r="E397" t="s">
        <v>2720</v>
      </c>
      <c r="F397" t="s">
        <v>47</v>
      </c>
      <c r="G397" t="s">
        <v>19</v>
      </c>
      <c r="H397">
        <v>20420</v>
      </c>
      <c r="I397" t="s">
        <v>6190</v>
      </c>
    </row>
    <row r="398" spans="1:9" x14ac:dyDescent="0.3">
      <c r="A398" t="s">
        <v>2722</v>
      </c>
      <c r="B398" t="s">
        <v>2723</v>
      </c>
      <c r="C398" t="s">
        <v>2724</v>
      </c>
      <c r="D398" t="s">
        <v>2725</v>
      </c>
      <c r="E398" t="s">
        <v>2726</v>
      </c>
      <c r="F398" t="s">
        <v>272</v>
      </c>
      <c r="G398" t="s">
        <v>19</v>
      </c>
      <c r="H398">
        <v>92415</v>
      </c>
      <c r="I398" t="s">
        <v>6191</v>
      </c>
    </row>
    <row r="399" spans="1:9" x14ac:dyDescent="0.3">
      <c r="A399" t="s">
        <v>2728</v>
      </c>
      <c r="B399" t="s">
        <v>2729</v>
      </c>
      <c r="C399" t="s">
        <v>2730</v>
      </c>
      <c r="D399" t="s">
        <v>2731</v>
      </c>
      <c r="E399" t="s">
        <v>2732</v>
      </c>
      <c r="F399" t="s">
        <v>219</v>
      </c>
      <c r="G399" t="s">
        <v>19</v>
      </c>
      <c r="H399">
        <v>14609</v>
      </c>
      <c r="I399" t="s">
        <v>6190</v>
      </c>
    </row>
    <row r="400" spans="1:9" x14ac:dyDescent="0.3">
      <c r="A400" t="s">
        <v>2734</v>
      </c>
      <c r="B400" t="s">
        <v>2735</v>
      </c>
      <c r="C400" t="s">
        <v>2736</v>
      </c>
      <c r="D400" t="s">
        <v>2737</v>
      </c>
      <c r="E400" t="s">
        <v>2738</v>
      </c>
      <c r="F400" t="s">
        <v>91</v>
      </c>
      <c r="G400" t="s">
        <v>19</v>
      </c>
      <c r="H400">
        <v>98664</v>
      </c>
      <c r="I400" t="s">
        <v>6190</v>
      </c>
    </row>
    <row r="401" spans="1:9" x14ac:dyDescent="0.3">
      <c r="A401" t="s">
        <v>2740</v>
      </c>
      <c r="B401" t="s">
        <v>2741</v>
      </c>
      <c r="C401" t="s">
        <v>2742</v>
      </c>
      <c r="D401" t="s">
        <v>2743</v>
      </c>
      <c r="E401" t="s">
        <v>2744</v>
      </c>
      <c r="F401" t="s">
        <v>305</v>
      </c>
      <c r="G401" t="s">
        <v>28</v>
      </c>
      <c r="H401" t="s">
        <v>306</v>
      </c>
      <c r="I401" t="s">
        <v>6191</v>
      </c>
    </row>
    <row r="402" spans="1:9" x14ac:dyDescent="0.3">
      <c r="A402" t="s">
        <v>2746</v>
      </c>
      <c r="B402" t="s">
        <v>2747</v>
      </c>
      <c r="C402" t="s">
        <v>2748</v>
      </c>
      <c r="D402" t="s">
        <v>2749</v>
      </c>
      <c r="E402" t="s">
        <v>2750</v>
      </c>
      <c r="F402" t="s">
        <v>47</v>
      </c>
      <c r="G402" t="s">
        <v>19</v>
      </c>
      <c r="H402">
        <v>20057</v>
      </c>
      <c r="I402" t="s">
        <v>6191</v>
      </c>
    </row>
    <row r="403" spans="1:9" x14ac:dyDescent="0.3">
      <c r="A403" t="s">
        <v>2752</v>
      </c>
      <c r="B403" t="s">
        <v>2753</v>
      </c>
      <c r="C403" t="s">
        <v>2754</v>
      </c>
      <c r="D403" t="s">
        <v>2755</v>
      </c>
      <c r="E403" t="s">
        <v>2756</v>
      </c>
      <c r="F403" t="s">
        <v>49</v>
      </c>
      <c r="G403" t="s">
        <v>19</v>
      </c>
      <c r="H403">
        <v>37924</v>
      </c>
      <c r="I403" t="s">
        <v>6190</v>
      </c>
    </row>
    <row r="404" spans="1:9" x14ac:dyDescent="0.3">
      <c r="A404" t="s">
        <v>2758</v>
      </c>
      <c r="B404" t="s">
        <v>2759</v>
      </c>
      <c r="C404" t="s">
        <v>2760</v>
      </c>
      <c r="D404" t="s">
        <v>2761</v>
      </c>
      <c r="E404" t="s">
        <v>2762</v>
      </c>
      <c r="F404" t="s">
        <v>48</v>
      </c>
      <c r="G404" t="s">
        <v>19</v>
      </c>
      <c r="H404">
        <v>25336</v>
      </c>
      <c r="I404" t="s">
        <v>6190</v>
      </c>
    </row>
    <row r="405" spans="1:9" x14ac:dyDescent="0.3">
      <c r="A405" t="s">
        <v>2764</v>
      </c>
      <c r="B405" t="s">
        <v>2765</v>
      </c>
      <c r="C405" t="s">
        <v>2766</v>
      </c>
      <c r="D405" t="s">
        <v>2767</v>
      </c>
      <c r="E405" t="s">
        <v>2768</v>
      </c>
      <c r="F405" t="s">
        <v>52</v>
      </c>
      <c r="G405" t="s">
        <v>19</v>
      </c>
      <c r="H405">
        <v>75372</v>
      </c>
      <c r="I405" t="s">
        <v>6191</v>
      </c>
    </row>
    <row r="406" spans="1:9" x14ac:dyDescent="0.3">
      <c r="A406" t="s">
        <v>2770</v>
      </c>
      <c r="B406" t="s">
        <v>2771</v>
      </c>
      <c r="C406" t="s">
        <v>2772</v>
      </c>
      <c r="D406" t="s">
        <v>2773</v>
      </c>
      <c r="E406" t="s">
        <v>2774</v>
      </c>
      <c r="F406" t="s">
        <v>469</v>
      </c>
      <c r="G406" t="s">
        <v>318</v>
      </c>
      <c r="H406" t="s">
        <v>470</v>
      </c>
      <c r="I406" t="s">
        <v>6191</v>
      </c>
    </row>
    <row r="407" spans="1:9" x14ac:dyDescent="0.3">
      <c r="A407" t="s">
        <v>2776</v>
      </c>
      <c r="B407" t="s">
        <v>2777</v>
      </c>
      <c r="C407" t="s">
        <v>2778</v>
      </c>
      <c r="D407" t="s">
        <v>2779</v>
      </c>
      <c r="E407" t="s">
        <v>2780</v>
      </c>
      <c r="F407" t="s">
        <v>237</v>
      </c>
      <c r="G407" t="s">
        <v>19</v>
      </c>
      <c r="H407">
        <v>95973</v>
      </c>
      <c r="I407" t="s">
        <v>6190</v>
      </c>
    </row>
    <row r="408" spans="1:9" x14ac:dyDescent="0.3">
      <c r="A408" t="s">
        <v>2782</v>
      </c>
      <c r="B408" t="s">
        <v>2783</v>
      </c>
      <c r="C408" t="s">
        <v>2784</v>
      </c>
      <c r="D408" t="s">
        <v>2785</v>
      </c>
      <c r="E408" t="s">
        <v>2786</v>
      </c>
      <c r="F408" t="s">
        <v>88</v>
      </c>
      <c r="G408" t="s">
        <v>19</v>
      </c>
      <c r="H408">
        <v>72215</v>
      </c>
      <c r="I408" t="s">
        <v>6190</v>
      </c>
    </row>
    <row r="409" spans="1:9" x14ac:dyDescent="0.3">
      <c r="A409" t="s">
        <v>2788</v>
      </c>
      <c r="B409" t="s">
        <v>2789</v>
      </c>
      <c r="D409" t="s">
        <v>2790</v>
      </c>
      <c r="E409" t="s">
        <v>2791</v>
      </c>
      <c r="F409" t="s">
        <v>373</v>
      </c>
      <c r="G409" t="s">
        <v>318</v>
      </c>
      <c r="H409" t="s">
        <v>374</v>
      </c>
      <c r="I409" t="s">
        <v>6191</v>
      </c>
    </row>
    <row r="410" spans="1:9" x14ac:dyDescent="0.3">
      <c r="A410" t="s">
        <v>2793</v>
      </c>
      <c r="B410" t="s">
        <v>2794</v>
      </c>
      <c r="C410" t="s">
        <v>2795</v>
      </c>
      <c r="D410" t="s">
        <v>2796</v>
      </c>
      <c r="E410" t="s">
        <v>2797</v>
      </c>
      <c r="F410" t="s">
        <v>304</v>
      </c>
      <c r="G410" t="s">
        <v>19</v>
      </c>
      <c r="H410">
        <v>8922</v>
      </c>
      <c r="I410" t="s">
        <v>6190</v>
      </c>
    </row>
    <row r="411" spans="1:9" x14ac:dyDescent="0.3">
      <c r="A411" t="s">
        <v>2799</v>
      </c>
      <c r="B411" t="s">
        <v>2800</v>
      </c>
      <c r="D411" t="s">
        <v>2801</v>
      </c>
      <c r="E411" t="s">
        <v>2802</v>
      </c>
      <c r="F411" t="s">
        <v>486</v>
      </c>
      <c r="G411" t="s">
        <v>318</v>
      </c>
      <c r="H411" t="s">
        <v>487</v>
      </c>
      <c r="I411" t="s">
        <v>6190</v>
      </c>
    </row>
    <row r="412" spans="1:9" x14ac:dyDescent="0.3">
      <c r="A412" t="s">
        <v>2804</v>
      </c>
      <c r="B412" t="s">
        <v>2805</v>
      </c>
      <c r="D412" t="s">
        <v>2806</v>
      </c>
      <c r="E412" t="s">
        <v>2807</v>
      </c>
      <c r="F412" t="s">
        <v>150</v>
      </c>
      <c r="G412" t="s">
        <v>19</v>
      </c>
      <c r="H412">
        <v>94132</v>
      </c>
      <c r="I412" t="s">
        <v>6191</v>
      </c>
    </row>
    <row r="413" spans="1:9" x14ac:dyDescent="0.3">
      <c r="A413" t="s">
        <v>2809</v>
      </c>
      <c r="B413" t="s">
        <v>2810</v>
      </c>
      <c r="D413" t="s">
        <v>2811</v>
      </c>
      <c r="E413" t="s">
        <v>2812</v>
      </c>
      <c r="F413" t="s">
        <v>292</v>
      </c>
      <c r="G413" t="s">
        <v>19</v>
      </c>
      <c r="H413">
        <v>70505</v>
      </c>
      <c r="I413" t="s">
        <v>6190</v>
      </c>
    </row>
    <row r="414" spans="1:9" x14ac:dyDescent="0.3">
      <c r="A414" t="s">
        <v>2814</v>
      </c>
      <c r="B414" t="s">
        <v>2815</v>
      </c>
      <c r="D414" t="s">
        <v>2816</v>
      </c>
      <c r="E414" t="s">
        <v>2817</v>
      </c>
      <c r="F414" t="s">
        <v>58</v>
      </c>
      <c r="G414" t="s">
        <v>19</v>
      </c>
      <c r="H414">
        <v>92191</v>
      </c>
      <c r="I414" t="s">
        <v>6190</v>
      </c>
    </row>
    <row r="415" spans="1:9" x14ac:dyDescent="0.3">
      <c r="A415" t="s">
        <v>2819</v>
      </c>
      <c r="B415" t="s">
        <v>2820</v>
      </c>
      <c r="C415" t="s">
        <v>2821</v>
      </c>
      <c r="D415" t="s">
        <v>2822</v>
      </c>
      <c r="E415" t="s">
        <v>2823</v>
      </c>
      <c r="F415" t="s">
        <v>109</v>
      </c>
      <c r="G415" t="s">
        <v>19</v>
      </c>
      <c r="H415">
        <v>91841</v>
      </c>
      <c r="I415" t="s">
        <v>6190</v>
      </c>
    </row>
    <row r="416" spans="1:9" x14ac:dyDescent="0.3">
      <c r="A416" t="s">
        <v>2825</v>
      </c>
      <c r="B416" t="s">
        <v>2826</v>
      </c>
      <c r="D416" t="s">
        <v>2827</v>
      </c>
      <c r="E416" t="s">
        <v>2828</v>
      </c>
      <c r="F416" t="s">
        <v>185</v>
      </c>
      <c r="G416" t="s">
        <v>19</v>
      </c>
      <c r="H416">
        <v>75799</v>
      </c>
      <c r="I416" t="s">
        <v>6190</v>
      </c>
    </row>
    <row r="417" spans="1:9" x14ac:dyDescent="0.3">
      <c r="A417" t="s">
        <v>2830</v>
      </c>
      <c r="B417" t="s">
        <v>2831</v>
      </c>
      <c r="C417" t="s">
        <v>2832</v>
      </c>
      <c r="E417" t="s">
        <v>2833</v>
      </c>
      <c r="F417" t="s">
        <v>292</v>
      </c>
      <c r="G417" t="s">
        <v>19</v>
      </c>
      <c r="H417">
        <v>70593</v>
      </c>
      <c r="I417" t="s">
        <v>6191</v>
      </c>
    </row>
    <row r="418" spans="1:9" x14ac:dyDescent="0.3">
      <c r="A418" t="s">
        <v>2835</v>
      </c>
      <c r="B418" t="s">
        <v>2836</v>
      </c>
      <c r="D418" t="s">
        <v>2837</v>
      </c>
      <c r="E418" t="s">
        <v>2838</v>
      </c>
      <c r="F418" t="s">
        <v>203</v>
      </c>
      <c r="G418" t="s">
        <v>19</v>
      </c>
      <c r="H418">
        <v>45426</v>
      </c>
      <c r="I418" t="s">
        <v>6190</v>
      </c>
    </row>
    <row r="419" spans="1:9" x14ac:dyDescent="0.3">
      <c r="A419" t="s">
        <v>2840</v>
      </c>
      <c r="B419" t="s">
        <v>2841</v>
      </c>
      <c r="D419" t="s">
        <v>2842</v>
      </c>
      <c r="E419" t="s">
        <v>2843</v>
      </c>
      <c r="F419" t="s">
        <v>184</v>
      </c>
      <c r="G419" t="s">
        <v>19</v>
      </c>
      <c r="H419">
        <v>85072</v>
      </c>
      <c r="I419" t="s">
        <v>6190</v>
      </c>
    </row>
    <row r="420" spans="1:9" x14ac:dyDescent="0.3">
      <c r="A420" t="s">
        <v>2845</v>
      </c>
      <c r="B420" t="s">
        <v>2846</v>
      </c>
      <c r="C420" t="s">
        <v>2847</v>
      </c>
      <c r="E420" t="s">
        <v>2848</v>
      </c>
      <c r="F420" t="s">
        <v>131</v>
      </c>
      <c r="G420" t="s">
        <v>19</v>
      </c>
      <c r="H420">
        <v>94263</v>
      </c>
      <c r="I420" t="s">
        <v>6190</v>
      </c>
    </row>
    <row r="421" spans="1:9" x14ac:dyDescent="0.3">
      <c r="A421" t="s">
        <v>2850</v>
      </c>
      <c r="B421" t="s">
        <v>2851</v>
      </c>
      <c r="C421" t="s">
        <v>2852</v>
      </c>
      <c r="D421" t="s">
        <v>2853</v>
      </c>
      <c r="E421" t="s">
        <v>2854</v>
      </c>
      <c r="F421" t="s">
        <v>236</v>
      </c>
      <c r="G421" t="s">
        <v>19</v>
      </c>
      <c r="H421">
        <v>68505</v>
      </c>
      <c r="I421" t="s">
        <v>6190</v>
      </c>
    </row>
    <row r="422" spans="1:9" x14ac:dyDescent="0.3">
      <c r="A422" t="s">
        <v>2856</v>
      </c>
      <c r="B422" t="s">
        <v>2857</v>
      </c>
      <c r="C422" t="s">
        <v>2858</v>
      </c>
      <c r="D422" t="s">
        <v>2859</v>
      </c>
      <c r="E422" t="s">
        <v>2860</v>
      </c>
      <c r="F422" t="s">
        <v>172</v>
      </c>
      <c r="G422" t="s">
        <v>19</v>
      </c>
      <c r="H422">
        <v>17126</v>
      </c>
      <c r="I422" t="s">
        <v>6191</v>
      </c>
    </row>
    <row r="423" spans="1:9" x14ac:dyDescent="0.3">
      <c r="A423" t="s">
        <v>2861</v>
      </c>
      <c r="B423" t="s">
        <v>2862</v>
      </c>
      <c r="C423" t="s">
        <v>2863</v>
      </c>
      <c r="D423" t="s">
        <v>2864</v>
      </c>
      <c r="E423" t="s">
        <v>2865</v>
      </c>
      <c r="F423" t="s">
        <v>69</v>
      </c>
      <c r="G423" t="s">
        <v>19</v>
      </c>
      <c r="H423">
        <v>70174</v>
      </c>
      <c r="I423" t="s">
        <v>6190</v>
      </c>
    </row>
    <row r="424" spans="1:9" x14ac:dyDescent="0.3">
      <c r="A424" t="s">
        <v>2867</v>
      </c>
      <c r="B424" t="s">
        <v>2868</v>
      </c>
      <c r="D424" t="s">
        <v>2869</v>
      </c>
      <c r="E424" t="s">
        <v>2870</v>
      </c>
      <c r="F424" t="s">
        <v>231</v>
      </c>
      <c r="G424" t="s">
        <v>19</v>
      </c>
      <c r="H424">
        <v>53726</v>
      </c>
      <c r="I424" t="s">
        <v>6191</v>
      </c>
    </row>
    <row r="425" spans="1:9" x14ac:dyDescent="0.3">
      <c r="A425" t="s">
        <v>2872</v>
      </c>
      <c r="B425" t="s">
        <v>2873</v>
      </c>
      <c r="D425" t="s">
        <v>2874</v>
      </c>
      <c r="E425" t="s">
        <v>2875</v>
      </c>
      <c r="F425" t="s">
        <v>48</v>
      </c>
      <c r="G425" t="s">
        <v>19</v>
      </c>
      <c r="H425">
        <v>25336</v>
      </c>
      <c r="I425" t="s">
        <v>6191</v>
      </c>
    </row>
    <row r="426" spans="1:9" x14ac:dyDescent="0.3">
      <c r="A426" t="s">
        <v>2877</v>
      </c>
      <c r="B426" t="s">
        <v>2878</v>
      </c>
      <c r="C426" t="s">
        <v>2879</v>
      </c>
      <c r="D426" t="s">
        <v>2880</v>
      </c>
      <c r="E426" t="s">
        <v>2881</v>
      </c>
      <c r="F426" t="s">
        <v>88</v>
      </c>
      <c r="G426" t="s">
        <v>19</v>
      </c>
      <c r="H426">
        <v>72204</v>
      </c>
      <c r="I426" t="s">
        <v>6190</v>
      </c>
    </row>
    <row r="427" spans="1:9" x14ac:dyDescent="0.3">
      <c r="A427" t="s">
        <v>2883</v>
      </c>
      <c r="B427" t="s">
        <v>2884</v>
      </c>
      <c r="C427" t="s">
        <v>2885</v>
      </c>
      <c r="D427" t="s">
        <v>2886</v>
      </c>
      <c r="E427" t="s">
        <v>2887</v>
      </c>
      <c r="F427" t="s">
        <v>72</v>
      </c>
      <c r="G427" t="s">
        <v>19</v>
      </c>
      <c r="H427">
        <v>99507</v>
      </c>
      <c r="I427" t="s">
        <v>6191</v>
      </c>
    </row>
    <row r="428" spans="1:9" x14ac:dyDescent="0.3">
      <c r="A428" t="s">
        <v>2889</v>
      </c>
      <c r="B428" t="s">
        <v>2890</v>
      </c>
      <c r="C428" t="s">
        <v>2891</v>
      </c>
      <c r="D428" t="s">
        <v>2892</v>
      </c>
      <c r="E428" t="s">
        <v>2893</v>
      </c>
      <c r="F428" t="s">
        <v>380</v>
      </c>
      <c r="G428" t="s">
        <v>318</v>
      </c>
      <c r="H428" t="s">
        <v>381</v>
      </c>
      <c r="I428" t="s">
        <v>6190</v>
      </c>
    </row>
    <row r="429" spans="1:9" x14ac:dyDescent="0.3">
      <c r="A429" t="s">
        <v>2895</v>
      </c>
      <c r="B429" t="s">
        <v>2896</v>
      </c>
      <c r="D429" t="s">
        <v>2897</v>
      </c>
      <c r="E429" t="s">
        <v>2898</v>
      </c>
      <c r="F429" t="s">
        <v>150</v>
      </c>
      <c r="G429" t="s">
        <v>19</v>
      </c>
      <c r="H429">
        <v>94110</v>
      </c>
      <c r="I429" t="s">
        <v>6190</v>
      </c>
    </row>
    <row r="430" spans="1:9" x14ac:dyDescent="0.3">
      <c r="A430" t="s">
        <v>2900</v>
      </c>
      <c r="B430" t="s">
        <v>2901</v>
      </c>
      <c r="C430" t="s">
        <v>2902</v>
      </c>
      <c r="D430" t="s">
        <v>2903</v>
      </c>
      <c r="E430" t="s">
        <v>2904</v>
      </c>
      <c r="F430" t="s">
        <v>181</v>
      </c>
      <c r="G430" t="s">
        <v>19</v>
      </c>
      <c r="H430">
        <v>44485</v>
      </c>
      <c r="I430" t="s">
        <v>6191</v>
      </c>
    </row>
    <row r="431" spans="1:9" x14ac:dyDescent="0.3">
      <c r="A431" t="s">
        <v>2906</v>
      </c>
      <c r="B431" t="s">
        <v>2907</v>
      </c>
      <c r="C431" t="s">
        <v>2908</v>
      </c>
      <c r="D431" t="s">
        <v>2909</v>
      </c>
      <c r="E431" t="s">
        <v>2910</v>
      </c>
      <c r="F431" t="s">
        <v>233</v>
      </c>
      <c r="G431" t="s">
        <v>19</v>
      </c>
      <c r="H431">
        <v>23324</v>
      </c>
      <c r="I431" t="s">
        <v>6191</v>
      </c>
    </row>
    <row r="432" spans="1:9" x14ac:dyDescent="0.3">
      <c r="A432" t="s">
        <v>2912</v>
      </c>
      <c r="B432" t="s">
        <v>2913</v>
      </c>
      <c r="C432" t="s">
        <v>2914</v>
      </c>
      <c r="D432" t="s">
        <v>2915</v>
      </c>
      <c r="E432" t="s">
        <v>2916</v>
      </c>
      <c r="F432" t="s">
        <v>93</v>
      </c>
      <c r="G432" t="s">
        <v>19</v>
      </c>
      <c r="H432">
        <v>39236</v>
      </c>
      <c r="I432" t="s">
        <v>6190</v>
      </c>
    </row>
    <row r="433" spans="1:9" x14ac:dyDescent="0.3">
      <c r="A433" t="s">
        <v>2918</v>
      </c>
      <c r="B433" t="s">
        <v>2919</v>
      </c>
      <c r="C433" t="s">
        <v>2920</v>
      </c>
      <c r="D433" t="s">
        <v>2921</v>
      </c>
      <c r="E433" t="s">
        <v>2922</v>
      </c>
      <c r="F433" t="s">
        <v>337</v>
      </c>
      <c r="G433" t="s">
        <v>318</v>
      </c>
      <c r="H433" t="s">
        <v>338</v>
      </c>
      <c r="I433" t="s">
        <v>6190</v>
      </c>
    </row>
    <row r="434" spans="1:9" x14ac:dyDescent="0.3">
      <c r="A434" t="s">
        <v>2924</v>
      </c>
      <c r="B434" t="s">
        <v>2925</v>
      </c>
      <c r="D434" t="s">
        <v>2926</v>
      </c>
      <c r="E434" t="s">
        <v>2927</v>
      </c>
      <c r="F434" t="s">
        <v>45</v>
      </c>
      <c r="G434" t="s">
        <v>19</v>
      </c>
      <c r="H434">
        <v>53277</v>
      </c>
      <c r="I434" t="s">
        <v>6191</v>
      </c>
    </row>
    <row r="435" spans="1:9" x14ac:dyDescent="0.3">
      <c r="A435" t="s">
        <v>2929</v>
      </c>
      <c r="B435" t="s">
        <v>2930</v>
      </c>
      <c r="C435" t="s">
        <v>2931</v>
      </c>
      <c r="D435" t="s">
        <v>2932</v>
      </c>
      <c r="E435" t="s">
        <v>2933</v>
      </c>
      <c r="F435" t="s">
        <v>131</v>
      </c>
      <c r="G435" t="s">
        <v>19</v>
      </c>
      <c r="H435">
        <v>94250</v>
      </c>
      <c r="I435" t="s">
        <v>6190</v>
      </c>
    </row>
    <row r="436" spans="1:9" x14ac:dyDescent="0.3">
      <c r="A436" t="s">
        <v>2935</v>
      </c>
      <c r="B436" t="s">
        <v>2936</v>
      </c>
      <c r="D436" t="s">
        <v>2937</v>
      </c>
      <c r="E436" t="s">
        <v>2938</v>
      </c>
      <c r="F436" t="s">
        <v>241</v>
      </c>
      <c r="G436" t="s">
        <v>19</v>
      </c>
      <c r="H436">
        <v>2298</v>
      </c>
      <c r="I436" t="s">
        <v>6191</v>
      </c>
    </row>
    <row r="437" spans="1:9" x14ac:dyDescent="0.3">
      <c r="A437" t="s">
        <v>2940</v>
      </c>
      <c r="B437" t="s">
        <v>2941</v>
      </c>
      <c r="C437" t="s">
        <v>2942</v>
      </c>
      <c r="D437" t="s">
        <v>2943</v>
      </c>
      <c r="E437" t="s">
        <v>2944</v>
      </c>
      <c r="F437" t="s">
        <v>148</v>
      </c>
      <c r="G437" t="s">
        <v>19</v>
      </c>
      <c r="H437">
        <v>66622</v>
      </c>
      <c r="I437" t="s">
        <v>6191</v>
      </c>
    </row>
    <row r="438" spans="1:9" x14ac:dyDescent="0.3">
      <c r="A438" t="s">
        <v>2946</v>
      </c>
      <c r="B438" t="s">
        <v>2947</v>
      </c>
      <c r="C438" t="s">
        <v>2948</v>
      </c>
      <c r="D438" t="s">
        <v>2949</v>
      </c>
      <c r="E438" t="s">
        <v>2950</v>
      </c>
      <c r="F438" t="s">
        <v>97</v>
      </c>
      <c r="G438" t="s">
        <v>19</v>
      </c>
      <c r="H438">
        <v>58122</v>
      </c>
      <c r="I438" t="s">
        <v>6190</v>
      </c>
    </row>
    <row r="439" spans="1:9" x14ac:dyDescent="0.3">
      <c r="A439" t="s">
        <v>2952</v>
      </c>
      <c r="B439" t="s">
        <v>2953</v>
      </c>
      <c r="D439" t="s">
        <v>2954</v>
      </c>
      <c r="E439" t="s">
        <v>2955</v>
      </c>
      <c r="F439" t="s">
        <v>63</v>
      </c>
      <c r="G439" t="s">
        <v>19</v>
      </c>
      <c r="H439">
        <v>77095</v>
      </c>
      <c r="I439" t="s">
        <v>6191</v>
      </c>
    </row>
    <row r="440" spans="1:9" x14ac:dyDescent="0.3">
      <c r="A440" t="s">
        <v>2957</v>
      </c>
      <c r="B440" t="s">
        <v>2958</v>
      </c>
      <c r="C440" t="s">
        <v>2959</v>
      </c>
      <c r="D440" t="s">
        <v>2960</v>
      </c>
      <c r="E440" t="s">
        <v>2961</v>
      </c>
      <c r="F440" t="s">
        <v>77</v>
      </c>
      <c r="G440" t="s">
        <v>19</v>
      </c>
      <c r="H440">
        <v>73190</v>
      </c>
      <c r="I440" t="s">
        <v>6191</v>
      </c>
    </row>
    <row r="441" spans="1:9" x14ac:dyDescent="0.3">
      <c r="A441" t="s">
        <v>2963</v>
      </c>
      <c r="B441" t="s">
        <v>2964</v>
      </c>
      <c r="C441" t="s">
        <v>2965</v>
      </c>
      <c r="D441" t="s">
        <v>2966</v>
      </c>
      <c r="E441" t="s">
        <v>2967</v>
      </c>
      <c r="F441" t="s">
        <v>474</v>
      </c>
      <c r="G441" t="s">
        <v>318</v>
      </c>
      <c r="H441" t="s">
        <v>416</v>
      </c>
      <c r="I441" t="s">
        <v>6191</v>
      </c>
    </row>
    <row r="442" spans="1:9" x14ac:dyDescent="0.3">
      <c r="A442" t="s">
        <v>2969</v>
      </c>
      <c r="B442" t="s">
        <v>2970</v>
      </c>
      <c r="C442" t="s">
        <v>2971</v>
      </c>
      <c r="D442" t="s">
        <v>2972</v>
      </c>
      <c r="E442" t="s">
        <v>2973</v>
      </c>
      <c r="F442" t="s">
        <v>120</v>
      </c>
      <c r="G442" t="s">
        <v>19</v>
      </c>
      <c r="H442">
        <v>14205</v>
      </c>
      <c r="I442" t="s">
        <v>6190</v>
      </c>
    </row>
    <row r="443" spans="1:9" x14ac:dyDescent="0.3">
      <c r="A443" t="s">
        <v>2975</v>
      </c>
      <c r="B443" t="s">
        <v>2976</v>
      </c>
      <c r="C443" t="s">
        <v>2977</v>
      </c>
      <c r="D443" t="s">
        <v>2978</v>
      </c>
      <c r="E443" t="s">
        <v>2979</v>
      </c>
      <c r="F443" t="s">
        <v>2031</v>
      </c>
      <c r="G443" t="s">
        <v>318</v>
      </c>
      <c r="H443" t="s">
        <v>454</v>
      </c>
      <c r="I443" t="s">
        <v>6190</v>
      </c>
    </row>
    <row r="444" spans="1:9" x14ac:dyDescent="0.3">
      <c r="A444" t="s">
        <v>2981</v>
      </c>
      <c r="B444" t="s">
        <v>2982</v>
      </c>
      <c r="C444" t="s">
        <v>2983</v>
      </c>
      <c r="D444" t="s">
        <v>2984</v>
      </c>
      <c r="E444" t="s">
        <v>2985</v>
      </c>
      <c r="F444" t="s">
        <v>294</v>
      </c>
      <c r="G444" t="s">
        <v>19</v>
      </c>
      <c r="H444">
        <v>18018</v>
      </c>
      <c r="I444" t="s">
        <v>6191</v>
      </c>
    </row>
    <row r="445" spans="1:9" x14ac:dyDescent="0.3">
      <c r="A445" t="s">
        <v>2987</v>
      </c>
      <c r="B445" t="s">
        <v>2988</v>
      </c>
      <c r="C445" t="s">
        <v>2989</v>
      </c>
      <c r="D445" t="s">
        <v>2990</v>
      </c>
      <c r="E445" t="s">
        <v>2991</v>
      </c>
      <c r="F445" t="s">
        <v>465</v>
      </c>
      <c r="G445" t="s">
        <v>318</v>
      </c>
      <c r="H445" t="s">
        <v>383</v>
      </c>
      <c r="I445" t="s">
        <v>6190</v>
      </c>
    </row>
    <row r="446" spans="1:9" x14ac:dyDescent="0.3">
      <c r="A446" t="s">
        <v>2993</v>
      </c>
      <c r="B446" t="s">
        <v>2994</v>
      </c>
      <c r="C446" t="s">
        <v>2995</v>
      </c>
      <c r="D446" t="s">
        <v>2996</v>
      </c>
      <c r="E446" t="s">
        <v>2997</v>
      </c>
      <c r="F446" t="s">
        <v>2998</v>
      </c>
      <c r="G446" t="s">
        <v>318</v>
      </c>
      <c r="H446" t="s">
        <v>395</v>
      </c>
      <c r="I446" t="s">
        <v>6191</v>
      </c>
    </row>
    <row r="447" spans="1:9" x14ac:dyDescent="0.3">
      <c r="A447" t="s">
        <v>3000</v>
      </c>
      <c r="B447" t="s">
        <v>3001</v>
      </c>
      <c r="C447" t="s">
        <v>3002</v>
      </c>
      <c r="E447" t="s">
        <v>3003</v>
      </c>
      <c r="F447" t="s">
        <v>390</v>
      </c>
      <c r="G447" t="s">
        <v>318</v>
      </c>
      <c r="H447" t="s">
        <v>348</v>
      </c>
      <c r="I447" t="s">
        <v>6190</v>
      </c>
    </row>
    <row r="448" spans="1:9" x14ac:dyDescent="0.3">
      <c r="A448" t="s">
        <v>3005</v>
      </c>
      <c r="B448" t="s">
        <v>3006</v>
      </c>
      <c r="C448" t="s">
        <v>3007</v>
      </c>
      <c r="D448" t="s">
        <v>3008</v>
      </c>
      <c r="E448" t="s">
        <v>3009</v>
      </c>
      <c r="F448" t="s">
        <v>144</v>
      </c>
      <c r="G448" t="s">
        <v>28</v>
      </c>
      <c r="H448" t="s">
        <v>215</v>
      </c>
      <c r="I448" t="s">
        <v>6190</v>
      </c>
    </row>
    <row r="449" spans="1:9" x14ac:dyDescent="0.3">
      <c r="A449" t="s">
        <v>3011</v>
      </c>
      <c r="B449" t="s">
        <v>3012</v>
      </c>
      <c r="C449" t="s">
        <v>3013</v>
      </c>
      <c r="E449" t="s">
        <v>3014</v>
      </c>
      <c r="F449" t="s">
        <v>184</v>
      </c>
      <c r="G449" t="s">
        <v>19</v>
      </c>
      <c r="H449">
        <v>85099</v>
      </c>
      <c r="I449" t="s">
        <v>6191</v>
      </c>
    </row>
    <row r="450" spans="1:9" x14ac:dyDescent="0.3">
      <c r="A450" t="s">
        <v>3016</v>
      </c>
      <c r="B450" t="s">
        <v>3017</v>
      </c>
      <c r="C450" t="s">
        <v>3018</v>
      </c>
      <c r="D450" t="s">
        <v>3019</v>
      </c>
      <c r="E450" t="s">
        <v>3020</v>
      </c>
      <c r="F450" t="s">
        <v>344</v>
      </c>
      <c r="G450" t="s">
        <v>318</v>
      </c>
      <c r="H450" t="s">
        <v>345</v>
      </c>
      <c r="I450" t="s">
        <v>6191</v>
      </c>
    </row>
    <row r="451" spans="1:9" x14ac:dyDescent="0.3">
      <c r="A451" t="s">
        <v>3022</v>
      </c>
      <c r="B451" t="s">
        <v>3023</v>
      </c>
      <c r="C451" t="s">
        <v>3024</v>
      </c>
      <c r="D451" t="s">
        <v>3025</v>
      </c>
      <c r="E451" t="s">
        <v>3026</v>
      </c>
      <c r="F451" t="s">
        <v>260</v>
      </c>
      <c r="G451" t="s">
        <v>19</v>
      </c>
      <c r="H451">
        <v>43610</v>
      </c>
      <c r="I451" t="s">
        <v>6191</v>
      </c>
    </row>
    <row r="452" spans="1:9" x14ac:dyDescent="0.3">
      <c r="A452" t="s">
        <v>3028</v>
      </c>
      <c r="B452" t="s">
        <v>3029</v>
      </c>
      <c r="C452" t="s">
        <v>3030</v>
      </c>
      <c r="D452" t="s">
        <v>3031</v>
      </c>
      <c r="E452" t="s">
        <v>3032</v>
      </c>
      <c r="F452" t="s">
        <v>3033</v>
      </c>
      <c r="G452" t="s">
        <v>318</v>
      </c>
      <c r="H452" t="s">
        <v>3034</v>
      </c>
      <c r="I452" t="s">
        <v>6191</v>
      </c>
    </row>
    <row r="453" spans="1:9" x14ac:dyDescent="0.3">
      <c r="A453" t="s">
        <v>3036</v>
      </c>
      <c r="B453" t="s">
        <v>3037</v>
      </c>
      <c r="C453" t="s">
        <v>3038</v>
      </c>
      <c r="D453" t="s">
        <v>3039</v>
      </c>
      <c r="E453" t="s">
        <v>3040</v>
      </c>
      <c r="F453" t="s">
        <v>35</v>
      </c>
      <c r="G453" t="s">
        <v>19</v>
      </c>
      <c r="H453">
        <v>28210</v>
      </c>
      <c r="I453" t="s">
        <v>6190</v>
      </c>
    </row>
    <row r="454" spans="1:9" x14ac:dyDescent="0.3">
      <c r="A454" t="s">
        <v>3042</v>
      </c>
      <c r="B454" t="s">
        <v>3043</v>
      </c>
      <c r="C454" t="s">
        <v>3044</v>
      </c>
      <c r="D454" t="s">
        <v>3045</v>
      </c>
      <c r="E454" t="s">
        <v>3046</v>
      </c>
      <c r="F454" t="s">
        <v>105</v>
      </c>
      <c r="G454" t="s">
        <v>19</v>
      </c>
      <c r="H454">
        <v>98109</v>
      </c>
      <c r="I454" t="s">
        <v>6191</v>
      </c>
    </row>
    <row r="455" spans="1:9" x14ac:dyDescent="0.3">
      <c r="A455" t="s">
        <v>3048</v>
      </c>
      <c r="B455" t="s">
        <v>3049</v>
      </c>
      <c r="C455" t="s">
        <v>3050</v>
      </c>
      <c r="D455" t="s">
        <v>3051</v>
      </c>
      <c r="E455" t="s">
        <v>3052</v>
      </c>
      <c r="F455" t="s">
        <v>202</v>
      </c>
      <c r="G455" t="s">
        <v>19</v>
      </c>
      <c r="H455">
        <v>18706</v>
      </c>
      <c r="I455" t="s">
        <v>6191</v>
      </c>
    </row>
    <row r="456" spans="1:9" x14ac:dyDescent="0.3">
      <c r="A456" t="s">
        <v>3054</v>
      </c>
      <c r="B456" t="s">
        <v>3055</v>
      </c>
      <c r="C456" t="s">
        <v>3056</v>
      </c>
      <c r="E456" t="s">
        <v>3057</v>
      </c>
      <c r="F456" t="s">
        <v>449</v>
      </c>
      <c r="G456" t="s">
        <v>318</v>
      </c>
      <c r="H456" t="s">
        <v>330</v>
      </c>
      <c r="I456" t="s">
        <v>6190</v>
      </c>
    </row>
    <row r="457" spans="1:9" x14ac:dyDescent="0.3">
      <c r="A457" t="s">
        <v>3059</v>
      </c>
      <c r="B457" t="s">
        <v>3060</v>
      </c>
      <c r="C457" t="s">
        <v>3061</v>
      </c>
      <c r="D457" t="s">
        <v>3062</v>
      </c>
      <c r="E457" t="s">
        <v>3063</v>
      </c>
      <c r="F457" t="s">
        <v>488</v>
      </c>
      <c r="G457" t="s">
        <v>318</v>
      </c>
      <c r="H457" t="s">
        <v>363</v>
      </c>
      <c r="I457" t="s">
        <v>6190</v>
      </c>
    </row>
    <row r="458" spans="1:9" x14ac:dyDescent="0.3">
      <c r="A458" t="s">
        <v>3065</v>
      </c>
      <c r="B458" t="s">
        <v>3066</v>
      </c>
      <c r="C458" t="s">
        <v>3067</v>
      </c>
      <c r="D458" t="s">
        <v>3068</v>
      </c>
      <c r="E458" t="s">
        <v>3069</v>
      </c>
      <c r="F458" t="s">
        <v>284</v>
      </c>
      <c r="G458" t="s">
        <v>28</v>
      </c>
      <c r="H458" t="s">
        <v>285</v>
      </c>
      <c r="I458" t="s">
        <v>6191</v>
      </c>
    </row>
    <row r="459" spans="1:9" x14ac:dyDescent="0.3">
      <c r="A459" t="s">
        <v>3071</v>
      </c>
      <c r="B459" t="s">
        <v>3072</v>
      </c>
      <c r="C459" t="s">
        <v>3073</v>
      </c>
      <c r="D459" t="s">
        <v>3074</v>
      </c>
      <c r="E459" t="s">
        <v>3075</v>
      </c>
      <c r="F459" t="s">
        <v>219</v>
      </c>
      <c r="G459" t="s">
        <v>19</v>
      </c>
      <c r="H459">
        <v>14652</v>
      </c>
      <c r="I459" t="s">
        <v>6191</v>
      </c>
    </row>
    <row r="460" spans="1:9" x14ac:dyDescent="0.3">
      <c r="A460" t="s">
        <v>3077</v>
      </c>
      <c r="B460" t="s">
        <v>3078</v>
      </c>
      <c r="C460" t="s">
        <v>3079</v>
      </c>
      <c r="D460" t="s">
        <v>3080</v>
      </c>
      <c r="E460" t="s">
        <v>3081</v>
      </c>
      <c r="F460" t="s">
        <v>126</v>
      </c>
      <c r="G460" t="s">
        <v>19</v>
      </c>
      <c r="H460">
        <v>85754</v>
      </c>
      <c r="I460" t="s">
        <v>6191</v>
      </c>
    </row>
    <row r="461" spans="1:9" x14ac:dyDescent="0.3">
      <c r="A461" t="s">
        <v>3083</v>
      </c>
      <c r="B461" t="s">
        <v>3084</v>
      </c>
      <c r="C461" t="s">
        <v>3085</v>
      </c>
      <c r="D461" t="s">
        <v>3086</v>
      </c>
      <c r="E461" t="s">
        <v>3087</v>
      </c>
      <c r="F461" t="s">
        <v>33</v>
      </c>
      <c r="G461" t="s">
        <v>19</v>
      </c>
      <c r="H461">
        <v>55480</v>
      </c>
      <c r="I461" t="s">
        <v>6191</v>
      </c>
    </row>
    <row r="462" spans="1:9" x14ac:dyDescent="0.3">
      <c r="A462" t="s">
        <v>3089</v>
      </c>
      <c r="B462" t="s">
        <v>3090</v>
      </c>
      <c r="C462" t="s">
        <v>3091</v>
      </c>
      <c r="D462" t="s">
        <v>3092</v>
      </c>
      <c r="E462" t="s">
        <v>3093</v>
      </c>
      <c r="F462" t="s">
        <v>399</v>
      </c>
      <c r="G462" t="s">
        <v>318</v>
      </c>
      <c r="H462" t="s">
        <v>400</v>
      </c>
      <c r="I462" t="s">
        <v>6190</v>
      </c>
    </row>
    <row r="463" spans="1:9" x14ac:dyDescent="0.3">
      <c r="A463" t="s">
        <v>3095</v>
      </c>
      <c r="B463" t="s">
        <v>3096</v>
      </c>
      <c r="C463" t="s">
        <v>3097</v>
      </c>
      <c r="D463" t="s">
        <v>3098</v>
      </c>
      <c r="E463" t="s">
        <v>3099</v>
      </c>
      <c r="F463" t="s">
        <v>85</v>
      </c>
      <c r="G463" t="s">
        <v>28</v>
      </c>
      <c r="H463" t="s">
        <v>86</v>
      </c>
      <c r="I463" t="s">
        <v>6190</v>
      </c>
    </row>
    <row r="464" spans="1:9" x14ac:dyDescent="0.3">
      <c r="A464" t="s">
        <v>3101</v>
      </c>
      <c r="B464" t="s">
        <v>3102</v>
      </c>
      <c r="C464" t="s">
        <v>3103</v>
      </c>
      <c r="D464" t="s">
        <v>3104</v>
      </c>
      <c r="E464" t="s">
        <v>3105</v>
      </c>
      <c r="F464" t="s">
        <v>84</v>
      </c>
      <c r="G464" t="s">
        <v>19</v>
      </c>
      <c r="H464">
        <v>31119</v>
      </c>
      <c r="I464" t="s">
        <v>6190</v>
      </c>
    </row>
    <row r="465" spans="1:9" x14ac:dyDescent="0.3">
      <c r="A465" t="s">
        <v>3107</v>
      </c>
      <c r="B465" t="s">
        <v>3108</v>
      </c>
      <c r="C465" t="s">
        <v>3109</v>
      </c>
      <c r="D465" t="s">
        <v>3110</v>
      </c>
      <c r="E465" t="s">
        <v>3111</v>
      </c>
      <c r="F465" t="s">
        <v>439</v>
      </c>
      <c r="G465" t="s">
        <v>318</v>
      </c>
      <c r="H465" t="s">
        <v>346</v>
      </c>
      <c r="I465" t="s">
        <v>6191</v>
      </c>
    </row>
    <row r="466" spans="1:9" x14ac:dyDescent="0.3">
      <c r="A466" t="s">
        <v>3113</v>
      </c>
      <c r="B466" t="s">
        <v>3114</v>
      </c>
      <c r="C466" t="s">
        <v>3115</v>
      </c>
      <c r="D466" t="s">
        <v>3116</v>
      </c>
      <c r="E466" t="s">
        <v>3117</v>
      </c>
      <c r="F466" t="s">
        <v>299</v>
      </c>
      <c r="G466" t="s">
        <v>28</v>
      </c>
      <c r="H466" t="s">
        <v>300</v>
      </c>
      <c r="I466" t="s">
        <v>6191</v>
      </c>
    </row>
    <row r="467" spans="1:9" x14ac:dyDescent="0.3">
      <c r="A467" t="s">
        <v>3119</v>
      </c>
      <c r="B467" t="s">
        <v>3120</v>
      </c>
      <c r="C467" t="s">
        <v>3121</v>
      </c>
      <c r="D467" t="s">
        <v>3122</v>
      </c>
      <c r="E467" t="s">
        <v>3123</v>
      </c>
      <c r="F467" t="s">
        <v>49</v>
      </c>
      <c r="G467" t="s">
        <v>19</v>
      </c>
      <c r="H467">
        <v>37939</v>
      </c>
      <c r="I467" t="s">
        <v>6190</v>
      </c>
    </row>
    <row r="468" spans="1:9" x14ac:dyDescent="0.3">
      <c r="A468" t="s">
        <v>3125</v>
      </c>
      <c r="B468" t="s">
        <v>3126</v>
      </c>
      <c r="C468" t="s">
        <v>3127</v>
      </c>
      <c r="D468" t="s">
        <v>3128</v>
      </c>
      <c r="E468" t="s">
        <v>3129</v>
      </c>
      <c r="F468" t="s">
        <v>158</v>
      </c>
      <c r="G468" t="s">
        <v>19</v>
      </c>
      <c r="H468">
        <v>48604</v>
      </c>
      <c r="I468" t="s">
        <v>6190</v>
      </c>
    </row>
    <row r="469" spans="1:9" x14ac:dyDescent="0.3">
      <c r="A469" t="s">
        <v>3131</v>
      </c>
      <c r="B469" t="s">
        <v>3132</v>
      </c>
      <c r="C469" t="s">
        <v>3133</v>
      </c>
      <c r="D469" t="s">
        <v>3134</v>
      </c>
      <c r="E469" t="s">
        <v>3135</v>
      </c>
      <c r="F469" t="s">
        <v>201</v>
      </c>
      <c r="G469" t="s">
        <v>19</v>
      </c>
      <c r="H469">
        <v>32092</v>
      </c>
      <c r="I469" t="s">
        <v>6191</v>
      </c>
    </row>
    <row r="470" spans="1:9" x14ac:dyDescent="0.3">
      <c r="A470" t="s">
        <v>3137</v>
      </c>
      <c r="B470" t="s">
        <v>3138</v>
      </c>
      <c r="C470" t="s">
        <v>3139</v>
      </c>
      <c r="E470" t="s">
        <v>3140</v>
      </c>
      <c r="F470" t="s">
        <v>140</v>
      </c>
      <c r="G470" t="s">
        <v>19</v>
      </c>
      <c r="H470">
        <v>94913</v>
      </c>
      <c r="I470" t="s">
        <v>6190</v>
      </c>
    </row>
    <row r="471" spans="1:9" x14ac:dyDescent="0.3">
      <c r="A471" t="s">
        <v>3142</v>
      </c>
      <c r="B471" t="s">
        <v>3143</v>
      </c>
      <c r="C471" t="s">
        <v>3144</v>
      </c>
      <c r="D471" t="s">
        <v>3145</v>
      </c>
      <c r="E471" t="s">
        <v>3146</v>
      </c>
      <c r="F471" t="s">
        <v>98</v>
      </c>
      <c r="G471" t="s">
        <v>19</v>
      </c>
      <c r="H471">
        <v>95113</v>
      </c>
      <c r="I471" t="s">
        <v>6190</v>
      </c>
    </row>
    <row r="472" spans="1:9" x14ac:dyDescent="0.3">
      <c r="A472" t="s">
        <v>3148</v>
      </c>
      <c r="B472" t="s">
        <v>3149</v>
      </c>
      <c r="C472" t="s">
        <v>3150</v>
      </c>
      <c r="D472" t="s">
        <v>3151</v>
      </c>
      <c r="E472" t="s">
        <v>3152</v>
      </c>
      <c r="F472" t="s">
        <v>259</v>
      </c>
      <c r="G472" t="s">
        <v>19</v>
      </c>
      <c r="H472">
        <v>30045</v>
      </c>
      <c r="I472" t="s">
        <v>6190</v>
      </c>
    </row>
    <row r="473" spans="1:9" x14ac:dyDescent="0.3">
      <c r="A473" t="s">
        <v>3154</v>
      </c>
      <c r="B473" t="s">
        <v>3155</v>
      </c>
      <c r="D473" t="s">
        <v>3156</v>
      </c>
      <c r="E473" t="s">
        <v>3157</v>
      </c>
      <c r="F473" t="s">
        <v>148</v>
      </c>
      <c r="G473" t="s">
        <v>19</v>
      </c>
      <c r="H473">
        <v>66622</v>
      </c>
      <c r="I473" t="s">
        <v>6190</v>
      </c>
    </row>
    <row r="474" spans="1:9" x14ac:dyDescent="0.3">
      <c r="A474" t="s">
        <v>3159</v>
      </c>
      <c r="B474" t="s">
        <v>3160</v>
      </c>
      <c r="C474" t="s">
        <v>3161</v>
      </c>
      <c r="D474" t="s">
        <v>3162</v>
      </c>
      <c r="E474" t="s">
        <v>3163</v>
      </c>
      <c r="F474" t="s">
        <v>67</v>
      </c>
      <c r="G474" t="s">
        <v>19</v>
      </c>
      <c r="H474">
        <v>66276</v>
      </c>
      <c r="I474" t="s">
        <v>6191</v>
      </c>
    </row>
    <row r="475" spans="1:9" x14ac:dyDescent="0.3">
      <c r="A475" t="s">
        <v>3165</v>
      </c>
      <c r="B475" t="s">
        <v>3166</v>
      </c>
      <c r="C475" t="s">
        <v>3167</v>
      </c>
      <c r="D475" t="s">
        <v>3168</v>
      </c>
      <c r="E475" t="s">
        <v>3169</v>
      </c>
      <c r="F475" t="s">
        <v>105</v>
      </c>
      <c r="G475" t="s">
        <v>19</v>
      </c>
      <c r="H475">
        <v>98148</v>
      </c>
      <c r="I475" t="s">
        <v>6191</v>
      </c>
    </row>
    <row r="476" spans="1:9" x14ac:dyDescent="0.3">
      <c r="A476" t="s">
        <v>3171</v>
      </c>
      <c r="B476" t="s">
        <v>3172</v>
      </c>
      <c r="C476" t="s">
        <v>3173</v>
      </c>
      <c r="D476" t="s">
        <v>3174</v>
      </c>
      <c r="E476" t="s">
        <v>3175</v>
      </c>
      <c r="F476" t="s">
        <v>393</v>
      </c>
      <c r="G476" t="s">
        <v>318</v>
      </c>
      <c r="H476" t="s">
        <v>394</v>
      </c>
      <c r="I476" t="s">
        <v>6190</v>
      </c>
    </row>
    <row r="477" spans="1:9" x14ac:dyDescent="0.3">
      <c r="A477" t="s">
        <v>3177</v>
      </c>
      <c r="B477" t="s">
        <v>3178</v>
      </c>
      <c r="C477" t="s">
        <v>3179</v>
      </c>
      <c r="E477" t="s">
        <v>3180</v>
      </c>
      <c r="F477" t="s">
        <v>315</v>
      </c>
      <c r="G477" t="s">
        <v>19</v>
      </c>
      <c r="H477">
        <v>34745</v>
      </c>
      <c r="I477" t="s">
        <v>6191</v>
      </c>
    </row>
    <row r="478" spans="1:9" x14ac:dyDescent="0.3">
      <c r="A478" t="s">
        <v>3182</v>
      </c>
      <c r="B478" t="s">
        <v>3183</v>
      </c>
      <c r="C478" t="s">
        <v>3184</v>
      </c>
      <c r="D478" t="s">
        <v>3185</v>
      </c>
      <c r="E478" t="s">
        <v>3186</v>
      </c>
      <c r="F478" t="s">
        <v>219</v>
      </c>
      <c r="G478" t="s">
        <v>19</v>
      </c>
      <c r="H478">
        <v>14683</v>
      </c>
      <c r="I478" t="s">
        <v>6190</v>
      </c>
    </row>
    <row r="479" spans="1:9" x14ac:dyDescent="0.3">
      <c r="A479" t="s">
        <v>3188</v>
      </c>
      <c r="B479" t="s">
        <v>3189</v>
      </c>
      <c r="C479" t="s">
        <v>3190</v>
      </c>
      <c r="D479" t="s">
        <v>3191</v>
      </c>
      <c r="E479" t="s">
        <v>3192</v>
      </c>
      <c r="F479" t="s">
        <v>185</v>
      </c>
      <c r="G479" t="s">
        <v>19</v>
      </c>
      <c r="H479">
        <v>75799</v>
      </c>
      <c r="I479" t="s">
        <v>6191</v>
      </c>
    </row>
    <row r="480" spans="1:9" x14ac:dyDescent="0.3">
      <c r="A480" t="s">
        <v>3194</v>
      </c>
      <c r="B480" t="s">
        <v>3195</v>
      </c>
      <c r="C480" t="s">
        <v>3196</v>
      </c>
      <c r="D480" t="s">
        <v>3197</v>
      </c>
      <c r="E480" t="s">
        <v>3198</v>
      </c>
      <c r="F480" t="s">
        <v>89</v>
      </c>
      <c r="G480" t="s">
        <v>19</v>
      </c>
      <c r="H480">
        <v>11388</v>
      </c>
      <c r="I480" t="s">
        <v>6190</v>
      </c>
    </row>
    <row r="481" spans="1:9" x14ac:dyDescent="0.3">
      <c r="A481" t="s">
        <v>3199</v>
      </c>
      <c r="B481" t="s">
        <v>3200</v>
      </c>
      <c r="D481" t="s">
        <v>3201</v>
      </c>
      <c r="E481" t="s">
        <v>3202</v>
      </c>
      <c r="F481" t="s">
        <v>34</v>
      </c>
      <c r="G481" t="s">
        <v>19</v>
      </c>
      <c r="H481">
        <v>20167</v>
      </c>
      <c r="I481" t="s">
        <v>6190</v>
      </c>
    </row>
    <row r="482" spans="1:9" x14ac:dyDescent="0.3">
      <c r="A482" t="s">
        <v>3203</v>
      </c>
      <c r="B482" t="s">
        <v>3204</v>
      </c>
      <c r="C482" t="s">
        <v>3205</v>
      </c>
      <c r="D482" t="s">
        <v>3206</v>
      </c>
      <c r="E482" t="s">
        <v>3207</v>
      </c>
      <c r="F482" t="s">
        <v>38</v>
      </c>
      <c r="G482" t="s">
        <v>19</v>
      </c>
      <c r="H482">
        <v>23203</v>
      </c>
      <c r="I482" t="s">
        <v>6191</v>
      </c>
    </row>
    <row r="483" spans="1:9" x14ac:dyDescent="0.3">
      <c r="A483" t="s">
        <v>3209</v>
      </c>
      <c r="B483" t="s">
        <v>3210</v>
      </c>
      <c r="C483" t="s">
        <v>3211</v>
      </c>
      <c r="D483" t="s">
        <v>3212</v>
      </c>
      <c r="E483" t="s">
        <v>3213</v>
      </c>
      <c r="F483" t="s">
        <v>251</v>
      </c>
      <c r="G483" t="s">
        <v>28</v>
      </c>
      <c r="H483" t="s">
        <v>114</v>
      </c>
      <c r="I483" t="s">
        <v>6191</v>
      </c>
    </row>
    <row r="484" spans="1:9" x14ac:dyDescent="0.3">
      <c r="A484" t="s">
        <v>3215</v>
      </c>
      <c r="B484" t="s">
        <v>3216</v>
      </c>
      <c r="C484" t="s">
        <v>3217</v>
      </c>
      <c r="D484" t="s">
        <v>3218</v>
      </c>
      <c r="E484" t="s">
        <v>3219</v>
      </c>
      <c r="F484" t="s">
        <v>164</v>
      </c>
      <c r="G484" t="s">
        <v>19</v>
      </c>
      <c r="H484">
        <v>22309</v>
      </c>
      <c r="I484" t="s">
        <v>6190</v>
      </c>
    </row>
    <row r="485" spans="1:9" x14ac:dyDescent="0.3">
      <c r="A485" t="s">
        <v>3221</v>
      </c>
      <c r="B485" t="s">
        <v>3222</v>
      </c>
      <c r="D485" t="s">
        <v>3223</v>
      </c>
      <c r="E485" t="s">
        <v>3224</v>
      </c>
      <c r="F485" t="s">
        <v>216</v>
      </c>
      <c r="G485" t="s">
        <v>19</v>
      </c>
      <c r="H485">
        <v>84115</v>
      </c>
      <c r="I485" t="s">
        <v>6190</v>
      </c>
    </row>
    <row r="486" spans="1:9" x14ac:dyDescent="0.3">
      <c r="A486" t="s">
        <v>3226</v>
      </c>
      <c r="B486" t="s">
        <v>3227</v>
      </c>
      <c r="C486" t="s">
        <v>3228</v>
      </c>
      <c r="E486" t="s">
        <v>3229</v>
      </c>
      <c r="F486" t="s">
        <v>98</v>
      </c>
      <c r="G486" t="s">
        <v>19</v>
      </c>
      <c r="H486">
        <v>95108</v>
      </c>
      <c r="I486" t="s">
        <v>6191</v>
      </c>
    </row>
    <row r="487" spans="1:9" x14ac:dyDescent="0.3">
      <c r="A487" t="s">
        <v>3231</v>
      </c>
      <c r="B487" t="s">
        <v>3232</v>
      </c>
      <c r="C487" t="s">
        <v>3233</v>
      </c>
      <c r="D487" t="s">
        <v>3234</v>
      </c>
      <c r="E487" t="s">
        <v>3235</v>
      </c>
      <c r="F487" t="s">
        <v>371</v>
      </c>
      <c r="G487" t="s">
        <v>318</v>
      </c>
      <c r="H487" t="s">
        <v>372</v>
      </c>
      <c r="I487" t="s">
        <v>6190</v>
      </c>
    </row>
    <row r="488" spans="1:9" x14ac:dyDescent="0.3">
      <c r="A488" t="s">
        <v>3237</v>
      </c>
      <c r="B488" t="s">
        <v>3238</v>
      </c>
      <c r="C488" t="s">
        <v>3239</v>
      </c>
      <c r="D488" t="s">
        <v>3240</v>
      </c>
      <c r="E488" t="s">
        <v>3241</v>
      </c>
      <c r="F488" t="s">
        <v>471</v>
      </c>
      <c r="G488" t="s">
        <v>318</v>
      </c>
      <c r="H488" t="s">
        <v>444</v>
      </c>
      <c r="I488" t="s">
        <v>6190</v>
      </c>
    </row>
    <row r="489" spans="1:9" x14ac:dyDescent="0.3">
      <c r="A489" t="s">
        <v>3243</v>
      </c>
      <c r="B489" t="s">
        <v>3244</v>
      </c>
      <c r="C489" t="s">
        <v>3245</v>
      </c>
      <c r="D489" t="s">
        <v>3246</v>
      </c>
      <c r="E489" t="s">
        <v>3247</v>
      </c>
      <c r="F489" t="s">
        <v>471</v>
      </c>
      <c r="G489" t="s">
        <v>318</v>
      </c>
      <c r="H489" t="s">
        <v>444</v>
      </c>
      <c r="I489" t="s">
        <v>6191</v>
      </c>
    </row>
    <row r="490" spans="1:9" x14ac:dyDescent="0.3">
      <c r="A490" t="s">
        <v>3249</v>
      </c>
      <c r="B490" t="s">
        <v>3250</v>
      </c>
      <c r="C490" t="s">
        <v>3251</v>
      </c>
      <c r="D490" t="s">
        <v>3252</v>
      </c>
      <c r="E490" t="s">
        <v>3253</v>
      </c>
      <c r="F490" t="s">
        <v>424</v>
      </c>
      <c r="G490" t="s">
        <v>318</v>
      </c>
      <c r="H490" t="s">
        <v>425</v>
      </c>
      <c r="I490" t="s">
        <v>6190</v>
      </c>
    </row>
    <row r="491" spans="1:9" x14ac:dyDescent="0.3">
      <c r="A491" t="s">
        <v>3255</v>
      </c>
      <c r="B491" t="s">
        <v>3256</v>
      </c>
      <c r="C491" t="s">
        <v>3257</v>
      </c>
      <c r="D491" t="s">
        <v>3258</v>
      </c>
      <c r="E491" t="s">
        <v>3259</v>
      </c>
      <c r="F491" t="s">
        <v>50</v>
      </c>
      <c r="G491" t="s">
        <v>19</v>
      </c>
      <c r="H491">
        <v>79945</v>
      </c>
      <c r="I491" t="s">
        <v>6191</v>
      </c>
    </row>
    <row r="492" spans="1:9" x14ac:dyDescent="0.3">
      <c r="A492" t="s">
        <v>3261</v>
      </c>
      <c r="B492" t="s">
        <v>3262</v>
      </c>
      <c r="C492" t="s">
        <v>3263</v>
      </c>
      <c r="D492" t="s">
        <v>3264</v>
      </c>
      <c r="E492" t="s">
        <v>3265</v>
      </c>
      <c r="F492" t="s">
        <v>271</v>
      </c>
      <c r="G492" t="s">
        <v>19</v>
      </c>
      <c r="H492">
        <v>33355</v>
      </c>
      <c r="I492" t="s">
        <v>6191</v>
      </c>
    </row>
    <row r="493" spans="1:9" x14ac:dyDescent="0.3">
      <c r="A493" t="s">
        <v>3267</v>
      </c>
      <c r="B493" t="s">
        <v>3268</v>
      </c>
      <c r="D493" t="s">
        <v>3269</v>
      </c>
      <c r="E493" t="s">
        <v>3270</v>
      </c>
      <c r="F493" t="s">
        <v>36</v>
      </c>
      <c r="G493" t="s">
        <v>19</v>
      </c>
      <c r="H493">
        <v>46295</v>
      </c>
      <c r="I493" t="s">
        <v>6191</v>
      </c>
    </row>
    <row r="494" spans="1:9" x14ac:dyDescent="0.3">
      <c r="A494" t="s">
        <v>3272</v>
      </c>
      <c r="B494" t="s">
        <v>3273</v>
      </c>
      <c r="C494" t="s">
        <v>3274</v>
      </c>
      <c r="D494" t="s">
        <v>3275</v>
      </c>
      <c r="E494" t="s">
        <v>3276</v>
      </c>
      <c r="F494" t="s">
        <v>45</v>
      </c>
      <c r="G494" t="s">
        <v>19</v>
      </c>
      <c r="H494">
        <v>53234</v>
      </c>
      <c r="I494" t="s">
        <v>6190</v>
      </c>
    </row>
    <row r="495" spans="1:9" x14ac:dyDescent="0.3">
      <c r="A495" t="s">
        <v>3278</v>
      </c>
      <c r="B495" t="s">
        <v>3279</v>
      </c>
      <c r="C495" t="s">
        <v>3280</v>
      </c>
      <c r="D495" t="s">
        <v>3281</v>
      </c>
      <c r="E495" t="s">
        <v>3282</v>
      </c>
      <c r="F495" t="s">
        <v>273</v>
      </c>
      <c r="G495" t="s">
        <v>28</v>
      </c>
      <c r="H495" t="s">
        <v>274</v>
      </c>
      <c r="I495" t="s">
        <v>6191</v>
      </c>
    </row>
    <row r="496" spans="1:9" x14ac:dyDescent="0.3">
      <c r="A496" t="s">
        <v>3284</v>
      </c>
      <c r="B496" t="s">
        <v>3285</v>
      </c>
      <c r="C496" t="s">
        <v>3286</v>
      </c>
      <c r="D496" t="s">
        <v>3287</v>
      </c>
      <c r="E496" t="s">
        <v>3288</v>
      </c>
      <c r="F496" t="s">
        <v>32</v>
      </c>
      <c r="G496" t="s">
        <v>19</v>
      </c>
      <c r="H496">
        <v>70836</v>
      </c>
      <c r="I496" t="s">
        <v>6191</v>
      </c>
    </row>
    <row r="497" spans="1:9" x14ac:dyDescent="0.3">
      <c r="A497" t="s">
        <v>3290</v>
      </c>
      <c r="B497" t="s">
        <v>3291</v>
      </c>
      <c r="D497" t="s">
        <v>3292</v>
      </c>
      <c r="E497" t="s">
        <v>3293</v>
      </c>
      <c r="F497" t="s">
        <v>170</v>
      </c>
      <c r="G497" t="s">
        <v>19</v>
      </c>
      <c r="H497">
        <v>6816</v>
      </c>
      <c r="I497" t="s">
        <v>6190</v>
      </c>
    </row>
    <row r="498" spans="1:9" x14ac:dyDescent="0.3">
      <c r="A498" t="s">
        <v>3295</v>
      </c>
      <c r="B498" t="s">
        <v>3296</v>
      </c>
      <c r="C498" t="s">
        <v>3297</v>
      </c>
      <c r="D498" t="s">
        <v>3298</v>
      </c>
      <c r="E498" t="s">
        <v>3299</v>
      </c>
      <c r="F498" t="s">
        <v>250</v>
      </c>
      <c r="G498" t="s">
        <v>19</v>
      </c>
      <c r="H498">
        <v>32590</v>
      </c>
      <c r="I498" t="s">
        <v>6191</v>
      </c>
    </row>
    <row r="499" spans="1:9" x14ac:dyDescent="0.3">
      <c r="A499" t="s">
        <v>3301</v>
      </c>
      <c r="B499" t="s">
        <v>3302</v>
      </c>
      <c r="C499" t="s">
        <v>3303</v>
      </c>
      <c r="D499" t="s">
        <v>3304</v>
      </c>
      <c r="E499" t="s">
        <v>3305</v>
      </c>
      <c r="F499" t="s">
        <v>3306</v>
      </c>
      <c r="G499" t="s">
        <v>318</v>
      </c>
      <c r="H499" t="s">
        <v>348</v>
      </c>
      <c r="I499" t="s">
        <v>6191</v>
      </c>
    </row>
    <row r="500" spans="1:9" x14ac:dyDescent="0.3">
      <c r="A500" t="s">
        <v>3308</v>
      </c>
      <c r="B500" t="s">
        <v>3309</v>
      </c>
      <c r="C500" t="s">
        <v>3310</v>
      </c>
      <c r="D500" t="s">
        <v>3311</v>
      </c>
      <c r="E500" t="s">
        <v>3312</v>
      </c>
      <c r="F500" t="s">
        <v>220</v>
      </c>
      <c r="G500" t="s">
        <v>28</v>
      </c>
      <c r="H500" t="s">
        <v>336</v>
      </c>
      <c r="I500" t="s">
        <v>6190</v>
      </c>
    </row>
    <row r="501" spans="1:9" x14ac:dyDescent="0.3">
      <c r="A501" t="s">
        <v>3314</v>
      </c>
      <c r="B501" t="s">
        <v>3315</v>
      </c>
      <c r="D501" t="s">
        <v>3316</v>
      </c>
      <c r="E501" t="s">
        <v>3317</v>
      </c>
      <c r="F501" t="s">
        <v>1700</v>
      </c>
      <c r="G501" t="s">
        <v>318</v>
      </c>
      <c r="H501" t="s">
        <v>348</v>
      </c>
      <c r="I501" t="s">
        <v>6190</v>
      </c>
    </row>
    <row r="502" spans="1:9" x14ac:dyDescent="0.3">
      <c r="A502" t="s">
        <v>3319</v>
      </c>
      <c r="B502" t="s">
        <v>3320</v>
      </c>
      <c r="D502" t="s">
        <v>3321</v>
      </c>
      <c r="E502" t="s">
        <v>3322</v>
      </c>
      <c r="F502" t="s">
        <v>183</v>
      </c>
      <c r="G502" t="s">
        <v>19</v>
      </c>
      <c r="H502">
        <v>49518</v>
      </c>
      <c r="I502" t="s">
        <v>6191</v>
      </c>
    </row>
    <row r="503" spans="1:9" x14ac:dyDescent="0.3">
      <c r="A503" t="s">
        <v>3324</v>
      </c>
      <c r="B503" t="s">
        <v>3325</v>
      </c>
      <c r="C503" t="s">
        <v>3326</v>
      </c>
      <c r="D503" t="s">
        <v>3327</v>
      </c>
      <c r="E503" t="s">
        <v>3328</v>
      </c>
      <c r="F503" t="s">
        <v>365</v>
      </c>
      <c r="G503" t="s">
        <v>28</v>
      </c>
      <c r="H503" t="s">
        <v>366</v>
      </c>
      <c r="I503" t="s">
        <v>6191</v>
      </c>
    </row>
    <row r="504" spans="1:9" x14ac:dyDescent="0.3">
      <c r="A504" t="s">
        <v>3329</v>
      </c>
      <c r="B504" t="s">
        <v>3330</v>
      </c>
      <c r="C504" t="s">
        <v>3331</v>
      </c>
      <c r="D504" t="s">
        <v>3332</v>
      </c>
      <c r="E504" t="s">
        <v>3333</v>
      </c>
      <c r="F504" t="s">
        <v>116</v>
      </c>
      <c r="G504" t="s">
        <v>19</v>
      </c>
      <c r="H504">
        <v>66160</v>
      </c>
      <c r="I504" t="s">
        <v>6191</v>
      </c>
    </row>
    <row r="505" spans="1:9" x14ac:dyDescent="0.3">
      <c r="A505" t="s">
        <v>3334</v>
      </c>
      <c r="B505" t="s">
        <v>3335</v>
      </c>
      <c r="D505" t="s">
        <v>3336</v>
      </c>
      <c r="E505" t="s">
        <v>3337</v>
      </c>
      <c r="F505" t="s">
        <v>450</v>
      </c>
      <c r="G505" t="s">
        <v>19</v>
      </c>
      <c r="H505">
        <v>14905</v>
      </c>
      <c r="I505" t="s">
        <v>6191</v>
      </c>
    </row>
    <row r="506" spans="1:9" x14ac:dyDescent="0.3">
      <c r="A506" t="s">
        <v>3338</v>
      </c>
      <c r="B506" t="s">
        <v>3339</v>
      </c>
      <c r="C506" t="s">
        <v>3340</v>
      </c>
      <c r="D506" t="s">
        <v>3341</v>
      </c>
      <c r="E506" t="s">
        <v>3342</v>
      </c>
      <c r="F506" t="s">
        <v>45</v>
      </c>
      <c r="G506" t="s">
        <v>19</v>
      </c>
      <c r="H506">
        <v>53205</v>
      </c>
      <c r="I506" t="s">
        <v>6190</v>
      </c>
    </row>
    <row r="507" spans="1:9" x14ac:dyDescent="0.3">
      <c r="A507" t="s">
        <v>3344</v>
      </c>
      <c r="B507" t="s">
        <v>3345</v>
      </c>
      <c r="C507" t="s">
        <v>3346</v>
      </c>
      <c r="D507" t="s">
        <v>3347</v>
      </c>
      <c r="E507" t="s">
        <v>3348</v>
      </c>
      <c r="F507" t="s">
        <v>257</v>
      </c>
      <c r="G507" t="s">
        <v>19</v>
      </c>
      <c r="H507">
        <v>27264</v>
      </c>
      <c r="I507" t="s">
        <v>6191</v>
      </c>
    </row>
    <row r="508" spans="1:9" x14ac:dyDescent="0.3">
      <c r="A508" t="s">
        <v>3350</v>
      </c>
      <c r="B508" t="s">
        <v>3351</v>
      </c>
      <c r="C508" t="s">
        <v>3352</v>
      </c>
      <c r="D508" t="s">
        <v>3353</v>
      </c>
      <c r="E508" t="s">
        <v>3354</v>
      </c>
      <c r="F508" t="s">
        <v>50</v>
      </c>
      <c r="G508" t="s">
        <v>19</v>
      </c>
      <c r="H508">
        <v>88546</v>
      </c>
      <c r="I508" t="s">
        <v>6190</v>
      </c>
    </row>
    <row r="509" spans="1:9" x14ac:dyDescent="0.3">
      <c r="A509" t="s">
        <v>3356</v>
      </c>
      <c r="B509" t="s">
        <v>3357</v>
      </c>
      <c r="C509" t="s">
        <v>3358</v>
      </c>
      <c r="D509" t="s">
        <v>3359</v>
      </c>
      <c r="E509" t="s">
        <v>3360</v>
      </c>
      <c r="F509" t="s">
        <v>255</v>
      </c>
      <c r="G509" t="s">
        <v>19</v>
      </c>
      <c r="H509">
        <v>44185</v>
      </c>
      <c r="I509" t="s">
        <v>6190</v>
      </c>
    </row>
    <row r="510" spans="1:9" x14ac:dyDescent="0.3">
      <c r="A510" t="s">
        <v>3362</v>
      </c>
      <c r="B510" t="s">
        <v>3363</v>
      </c>
      <c r="C510" t="s">
        <v>3364</v>
      </c>
      <c r="D510" t="s">
        <v>3365</v>
      </c>
      <c r="E510" t="s">
        <v>3366</v>
      </c>
      <c r="F510" t="s">
        <v>377</v>
      </c>
      <c r="G510" t="s">
        <v>318</v>
      </c>
      <c r="H510" t="s">
        <v>378</v>
      </c>
      <c r="I510" t="s">
        <v>6191</v>
      </c>
    </row>
    <row r="511" spans="1:9" x14ac:dyDescent="0.3">
      <c r="A511" t="s">
        <v>3368</v>
      </c>
      <c r="B511" t="s">
        <v>3369</v>
      </c>
      <c r="C511" t="s">
        <v>3370</v>
      </c>
      <c r="D511" t="s">
        <v>3371</v>
      </c>
      <c r="E511" t="s">
        <v>3372</v>
      </c>
      <c r="F511" t="s">
        <v>466</v>
      </c>
      <c r="G511" t="s">
        <v>318</v>
      </c>
      <c r="H511" t="s">
        <v>385</v>
      </c>
      <c r="I511" t="s">
        <v>6190</v>
      </c>
    </row>
    <row r="512" spans="1:9" x14ac:dyDescent="0.3">
      <c r="A512" t="s">
        <v>3374</v>
      </c>
      <c r="B512" t="s">
        <v>3375</v>
      </c>
      <c r="C512" t="s">
        <v>3376</v>
      </c>
      <c r="D512" t="s">
        <v>3377</v>
      </c>
      <c r="E512" t="s">
        <v>3378</v>
      </c>
      <c r="F512" t="s">
        <v>469</v>
      </c>
      <c r="G512" t="s">
        <v>318</v>
      </c>
      <c r="H512" t="s">
        <v>470</v>
      </c>
      <c r="I512" t="s">
        <v>6190</v>
      </c>
    </row>
    <row r="513" spans="1:9" x14ac:dyDescent="0.3">
      <c r="A513" t="s">
        <v>3380</v>
      </c>
      <c r="B513" t="s">
        <v>3381</v>
      </c>
      <c r="C513" t="s">
        <v>3382</v>
      </c>
      <c r="D513" t="s">
        <v>3383</v>
      </c>
      <c r="E513" t="s">
        <v>3384</v>
      </c>
      <c r="F513" t="s">
        <v>144</v>
      </c>
      <c r="G513" t="s">
        <v>19</v>
      </c>
      <c r="H513">
        <v>35244</v>
      </c>
      <c r="I513" t="s">
        <v>6190</v>
      </c>
    </row>
    <row r="514" spans="1:9" x14ac:dyDescent="0.3">
      <c r="A514" t="s">
        <v>3386</v>
      </c>
      <c r="B514" t="s">
        <v>3387</v>
      </c>
      <c r="C514" t="s">
        <v>3388</v>
      </c>
      <c r="D514" t="s">
        <v>3389</v>
      </c>
      <c r="E514" t="s">
        <v>3390</v>
      </c>
      <c r="F514" t="s">
        <v>328</v>
      </c>
      <c r="G514" t="s">
        <v>19</v>
      </c>
      <c r="H514">
        <v>56372</v>
      </c>
      <c r="I514" t="s">
        <v>6191</v>
      </c>
    </row>
    <row r="515" spans="1:9" x14ac:dyDescent="0.3">
      <c r="A515" t="s">
        <v>3392</v>
      </c>
      <c r="B515" t="s">
        <v>3393</v>
      </c>
      <c r="C515" t="s">
        <v>3394</v>
      </c>
      <c r="E515" t="s">
        <v>3395</v>
      </c>
      <c r="F515" t="s">
        <v>46</v>
      </c>
      <c r="G515" t="s">
        <v>19</v>
      </c>
      <c r="H515">
        <v>19191</v>
      </c>
      <c r="I515" t="s">
        <v>6191</v>
      </c>
    </row>
    <row r="516" spans="1:9" x14ac:dyDescent="0.3">
      <c r="A516" t="s">
        <v>3397</v>
      </c>
      <c r="B516" t="s">
        <v>3398</v>
      </c>
      <c r="C516" t="s">
        <v>3399</v>
      </c>
      <c r="D516" t="s">
        <v>3400</v>
      </c>
      <c r="E516" t="s">
        <v>3401</v>
      </c>
      <c r="F516" t="s">
        <v>41</v>
      </c>
      <c r="G516" t="s">
        <v>19</v>
      </c>
      <c r="H516">
        <v>48211</v>
      </c>
      <c r="I516" t="s">
        <v>6190</v>
      </c>
    </row>
    <row r="517" spans="1:9" x14ac:dyDescent="0.3">
      <c r="A517" t="s">
        <v>3403</v>
      </c>
      <c r="B517" t="s">
        <v>3404</v>
      </c>
      <c r="C517" t="s">
        <v>3405</v>
      </c>
      <c r="D517" t="s">
        <v>3406</v>
      </c>
      <c r="E517" t="s">
        <v>3407</v>
      </c>
      <c r="F517" t="s">
        <v>104</v>
      </c>
      <c r="G517" t="s">
        <v>19</v>
      </c>
      <c r="H517">
        <v>63180</v>
      </c>
      <c r="I517" t="s">
        <v>6191</v>
      </c>
    </row>
    <row r="518" spans="1:9" x14ac:dyDescent="0.3">
      <c r="A518" t="s">
        <v>3409</v>
      </c>
      <c r="B518" t="s">
        <v>3410</v>
      </c>
      <c r="D518" t="s">
        <v>3411</v>
      </c>
      <c r="E518" t="s">
        <v>3412</v>
      </c>
      <c r="F518" t="s">
        <v>283</v>
      </c>
      <c r="G518" t="s">
        <v>19</v>
      </c>
      <c r="H518">
        <v>12305</v>
      </c>
      <c r="I518" t="s">
        <v>6190</v>
      </c>
    </row>
    <row r="519" spans="1:9" x14ac:dyDescent="0.3">
      <c r="A519" t="s">
        <v>3414</v>
      </c>
      <c r="B519" t="s">
        <v>3415</v>
      </c>
      <c r="D519" t="s">
        <v>3416</v>
      </c>
      <c r="E519" t="s">
        <v>3417</v>
      </c>
      <c r="F519" t="s">
        <v>319</v>
      </c>
      <c r="G519" t="s">
        <v>19</v>
      </c>
      <c r="H519">
        <v>33805</v>
      </c>
      <c r="I519" t="s">
        <v>6191</v>
      </c>
    </row>
    <row r="520" spans="1:9" x14ac:dyDescent="0.3">
      <c r="A520" t="s">
        <v>3419</v>
      </c>
      <c r="B520" t="s">
        <v>3420</v>
      </c>
      <c r="C520" t="s">
        <v>3421</v>
      </c>
      <c r="D520" t="s">
        <v>3422</v>
      </c>
      <c r="E520" t="s">
        <v>3423</v>
      </c>
      <c r="F520" t="s">
        <v>356</v>
      </c>
      <c r="G520" t="s">
        <v>19</v>
      </c>
      <c r="H520">
        <v>32941</v>
      </c>
      <c r="I520" t="s">
        <v>6191</v>
      </c>
    </row>
    <row r="521" spans="1:9" x14ac:dyDescent="0.3">
      <c r="A521" t="s">
        <v>3425</v>
      </c>
      <c r="B521" t="s">
        <v>3426</v>
      </c>
      <c r="C521" t="s">
        <v>3427</v>
      </c>
      <c r="D521" t="s">
        <v>3428</v>
      </c>
      <c r="E521" t="s">
        <v>3429</v>
      </c>
      <c r="F521" t="s">
        <v>63</v>
      </c>
      <c r="G521" t="s">
        <v>19</v>
      </c>
      <c r="H521">
        <v>77075</v>
      </c>
      <c r="I521" t="s">
        <v>6191</v>
      </c>
    </row>
    <row r="522" spans="1:9" x14ac:dyDescent="0.3">
      <c r="A522" t="s">
        <v>3431</v>
      </c>
      <c r="B522" t="s">
        <v>3432</v>
      </c>
      <c r="C522" t="s">
        <v>3433</v>
      </c>
      <c r="D522" t="s">
        <v>3434</v>
      </c>
      <c r="E522" t="s">
        <v>3435</v>
      </c>
      <c r="F522" t="s">
        <v>69</v>
      </c>
      <c r="G522" t="s">
        <v>19</v>
      </c>
      <c r="H522">
        <v>70179</v>
      </c>
      <c r="I522" t="s">
        <v>6191</v>
      </c>
    </row>
    <row r="523" spans="1:9" x14ac:dyDescent="0.3">
      <c r="A523" t="s">
        <v>3436</v>
      </c>
      <c r="B523" t="s">
        <v>3437</v>
      </c>
      <c r="C523" t="s">
        <v>3438</v>
      </c>
      <c r="D523" t="s">
        <v>3439</v>
      </c>
      <c r="E523" t="s">
        <v>3440</v>
      </c>
      <c r="F523" t="s">
        <v>77</v>
      </c>
      <c r="G523" t="s">
        <v>19</v>
      </c>
      <c r="H523">
        <v>73142</v>
      </c>
      <c r="I523" t="s">
        <v>6191</v>
      </c>
    </row>
    <row r="524" spans="1:9" x14ac:dyDescent="0.3">
      <c r="A524" t="s">
        <v>3442</v>
      </c>
      <c r="B524" t="s">
        <v>3443</v>
      </c>
      <c r="C524" t="s">
        <v>3444</v>
      </c>
      <c r="D524" t="s">
        <v>3445</v>
      </c>
      <c r="E524" t="s">
        <v>3446</v>
      </c>
      <c r="F524" t="s">
        <v>148</v>
      </c>
      <c r="G524" t="s">
        <v>19</v>
      </c>
      <c r="H524">
        <v>66617</v>
      </c>
      <c r="I524" t="s">
        <v>6191</v>
      </c>
    </row>
    <row r="525" spans="1:9" x14ac:dyDescent="0.3">
      <c r="A525" t="s">
        <v>3448</v>
      </c>
      <c r="B525" t="s">
        <v>3449</v>
      </c>
      <c r="C525" t="s">
        <v>3450</v>
      </c>
      <c r="D525" t="s">
        <v>3451</v>
      </c>
      <c r="E525" t="s">
        <v>3452</v>
      </c>
      <c r="F525" t="s">
        <v>426</v>
      </c>
      <c r="G525" t="s">
        <v>318</v>
      </c>
      <c r="H525" t="s">
        <v>427</v>
      </c>
      <c r="I525" t="s">
        <v>6191</v>
      </c>
    </row>
    <row r="526" spans="1:9" x14ac:dyDescent="0.3">
      <c r="A526" t="s">
        <v>3454</v>
      </c>
      <c r="B526" t="s">
        <v>3455</v>
      </c>
      <c r="D526" t="s">
        <v>3456</v>
      </c>
      <c r="E526" t="s">
        <v>3457</v>
      </c>
      <c r="F526" t="s">
        <v>83</v>
      </c>
      <c r="G526" t="s">
        <v>19</v>
      </c>
      <c r="H526">
        <v>62723</v>
      </c>
      <c r="I526" t="s">
        <v>6191</v>
      </c>
    </row>
    <row r="527" spans="1:9" x14ac:dyDescent="0.3">
      <c r="A527" t="s">
        <v>3459</v>
      </c>
      <c r="B527" t="s">
        <v>3460</v>
      </c>
      <c r="D527" t="s">
        <v>3461</v>
      </c>
      <c r="E527" t="s">
        <v>3462</v>
      </c>
      <c r="F527" t="s">
        <v>21</v>
      </c>
      <c r="G527" t="s">
        <v>19</v>
      </c>
      <c r="H527">
        <v>8104</v>
      </c>
      <c r="I527" t="s">
        <v>6190</v>
      </c>
    </row>
    <row r="528" spans="1:9" x14ac:dyDescent="0.3">
      <c r="A528" t="s">
        <v>3464</v>
      </c>
      <c r="B528" t="s">
        <v>3465</v>
      </c>
      <c r="C528" t="s">
        <v>3466</v>
      </c>
      <c r="D528" t="s">
        <v>3467</v>
      </c>
      <c r="E528" t="s">
        <v>3468</v>
      </c>
      <c r="F528" t="s">
        <v>105</v>
      </c>
      <c r="G528" t="s">
        <v>19</v>
      </c>
      <c r="H528">
        <v>98185</v>
      </c>
      <c r="I528" t="s">
        <v>6190</v>
      </c>
    </row>
    <row r="529" spans="1:9" x14ac:dyDescent="0.3">
      <c r="A529" t="s">
        <v>3470</v>
      </c>
      <c r="B529" t="s">
        <v>3471</v>
      </c>
      <c r="C529" t="s">
        <v>3472</v>
      </c>
      <c r="D529" t="s">
        <v>3473</v>
      </c>
      <c r="E529" t="s">
        <v>3474</v>
      </c>
      <c r="F529" t="s">
        <v>151</v>
      </c>
      <c r="G529" t="s">
        <v>28</v>
      </c>
      <c r="H529" t="s">
        <v>152</v>
      </c>
      <c r="I529" t="s">
        <v>6191</v>
      </c>
    </row>
    <row r="530" spans="1:9" x14ac:dyDescent="0.3">
      <c r="A530" t="s">
        <v>3476</v>
      </c>
      <c r="B530" t="s">
        <v>3477</v>
      </c>
      <c r="C530" t="s">
        <v>3478</v>
      </c>
      <c r="D530" t="s">
        <v>3479</v>
      </c>
      <c r="E530" t="s">
        <v>3480</v>
      </c>
      <c r="F530" t="s">
        <v>96</v>
      </c>
      <c r="G530" t="s">
        <v>19</v>
      </c>
      <c r="H530">
        <v>76711</v>
      </c>
      <c r="I530" t="s">
        <v>6191</v>
      </c>
    </row>
    <row r="531" spans="1:9" x14ac:dyDescent="0.3">
      <c r="A531" t="s">
        <v>3482</v>
      </c>
      <c r="B531" t="s">
        <v>3483</v>
      </c>
      <c r="C531" t="s">
        <v>3484</v>
      </c>
      <c r="D531" t="s">
        <v>3485</v>
      </c>
      <c r="E531" t="s">
        <v>3486</v>
      </c>
      <c r="F531" t="s">
        <v>38</v>
      </c>
      <c r="G531" t="s">
        <v>19</v>
      </c>
      <c r="H531">
        <v>23242</v>
      </c>
      <c r="I531" t="s">
        <v>6191</v>
      </c>
    </row>
    <row r="532" spans="1:9" x14ac:dyDescent="0.3">
      <c r="A532" t="s">
        <v>3488</v>
      </c>
      <c r="B532" t="s">
        <v>3489</v>
      </c>
      <c r="C532" t="s">
        <v>3490</v>
      </c>
      <c r="D532" t="s">
        <v>3491</v>
      </c>
      <c r="E532" t="s">
        <v>3492</v>
      </c>
      <c r="F532" t="s">
        <v>260</v>
      </c>
      <c r="G532" t="s">
        <v>19</v>
      </c>
      <c r="H532">
        <v>43610</v>
      </c>
      <c r="I532" t="s">
        <v>6191</v>
      </c>
    </row>
    <row r="533" spans="1:9" x14ac:dyDescent="0.3">
      <c r="A533" t="s">
        <v>3494</v>
      </c>
      <c r="B533" t="s">
        <v>3495</v>
      </c>
      <c r="C533" t="s">
        <v>3496</v>
      </c>
      <c r="D533" t="s">
        <v>3497</v>
      </c>
      <c r="E533" t="s">
        <v>3498</v>
      </c>
      <c r="F533" t="s">
        <v>26</v>
      </c>
      <c r="G533" t="s">
        <v>19</v>
      </c>
      <c r="H533">
        <v>25705</v>
      </c>
      <c r="I533" t="s">
        <v>6191</v>
      </c>
    </row>
    <row r="534" spans="1:9" x14ac:dyDescent="0.3">
      <c r="A534" t="s">
        <v>3500</v>
      </c>
      <c r="B534" t="s">
        <v>3501</v>
      </c>
      <c r="C534" t="s">
        <v>3502</v>
      </c>
      <c r="D534" t="s">
        <v>3503</v>
      </c>
      <c r="E534" t="s">
        <v>3504</v>
      </c>
      <c r="F534" t="s">
        <v>413</v>
      </c>
      <c r="G534" t="s">
        <v>19</v>
      </c>
      <c r="H534">
        <v>33884</v>
      </c>
      <c r="I534" t="s">
        <v>6190</v>
      </c>
    </row>
    <row r="535" spans="1:9" x14ac:dyDescent="0.3">
      <c r="A535" t="s">
        <v>3506</v>
      </c>
      <c r="B535" t="s">
        <v>3507</v>
      </c>
      <c r="D535" t="s">
        <v>3508</v>
      </c>
      <c r="E535" t="s">
        <v>3509</v>
      </c>
      <c r="F535" t="s">
        <v>52</v>
      </c>
      <c r="G535" t="s">
        <v>19</v>
      </c>
      <c r="H535">
        <v>75323</v>
      </c>
      <c r="I535" t="s">
        <v>6191</v>
      </c>
    </row>
    <row r="536" spans="1:9" x14ac:dyDescent="0.3">
      <c r="A536" t="s">
        <v>3511</v>
      </c>
      <c r="B536" t="s">
        <v>3512</v>
      </c>
      <c r="C536" t="s">
        <v>3513</v>
      </c>
      <c r="D536" t="s">
        <v>3514</v>
      </c>
      <c r="E536" t="s">
        <v>3515</v>
      </c>
      <c r="F536" t="s">
        <v>456</v>
      </c>
      <c r="G536" t="s">
        <v>318</v>
      </c>
      <c r="H536" t="s">
        <v>457</v>
      </c>
      <c r="I536" t="s">
        <v>6190</v>
      </c>
    </row>
    <row r="537" spans="1:9" x14ac:dyDescent="0.3">
      <c r="A537" t="s">
        <v>3517</v>
      </c>
      <c r="B537" t="s">
        <v>3518</v>
      </c>
      <c r="D537" t="s">
        <v>3519</v>
      </c>
      <c r="E537" t="s">
        <v>3520</v>
      </c>
      <c r="F537" t="s">
        <v>1282</v>
      </c>
      <c r="G537" t="s">
        <v>318</v>
      </c>
      <c r="H537" t="s">
        <v>444</v>
      </c>
      <c r="I537" t="s">
        <v>6191</v>
      </c>
    </row>
    <row r="538" spans="1:9" x14ac:dyDescent="0.3">
      <c r="A538" t="s">
        <v>3522</v>
      </c>
      <c r="B538" t="s">
        <v>3523</v>
      </c>
      <c r="C538" t="s">
        <v>3524</v>
      </c>
      <c r="D538" t="s">
        <v>3525</v>
      </c>
      <c r="E538" t="s">
        <v>3526</v>
      </c>
      <c r="F538" t="s">
        <v>39</v>
      </c>
      <c r="G538" t="s">
        <v>19</v>
      </c>
      <c r="H538">
        <v>43231</v>
      </c>
      <c r="I538" t="s">
        <v>6191</v>
      </c>
    </row>
    <row r="539" spans="1:9" x14ac:dyDescent="0.3">
      <c r="A539" t="s">
        <v>3528</v>
      </c>
      <c r="B539" t="s">
        <v>3529</v>
      </c>
      <c r="C539" t="s">
        <v>3530</v>
      </c>
      <c r="E539" t="s">
        <v>3531</v>
      </c>
      <c r="F539" t="s">
        <v>95</v>
      </c>
      <c r="G539" t="s">
        <v>19</v>
      </c>
      <c r="H539">
        <v>47747</v>
      </c>
      <c r="I539" t="s">
        <v>6190</v>
      </c>
    </row>
    <row r="540" spans="1:9" x14ac:dyDescent="0.3">
      <c r="A540" t="s">
        <v>3533</v>
      </c>
      <c r="B540" t="s">
        <v>3534</v>
      </c>
      <c r="C540" t="s">
        <v>3535</v>
      </c>
      <c r="E540" t="s">
        <v>3536</v>
      </c>
      <c r="F540" t="s">
        <v>217</v>
      </c>
      <c r="G540" t="s">
        <v>19</v>
      </c>
      <c r="H540">
        <v>60567</v>
      </c>
      <c r="I540" t="s">
        <v>6190</v>
      </c>
    </row>
    <row r="541" spans="1:9" x14ac:dyDescent="0.3">
      <c r="A541" t="s">
        <v>3538</v>
      </c>
      <c r="B541" t="s">
        <v>3539</v>
      </c>
      <c r="C541" t="s">
        <v>3540</v>
      </c>
      <c r="E541" t="s">
        <v>3541</v>
      </c>
      <c r="F541" t="s">
        <v>48</v>
      </c>
      <c r="G541" t="s">
        <v>19</v>
      </c>
      <c r="H541">
        <v>29424</v>
      </c>
      <c r="I541" t="s">
        <v>6191</v>
      </c>
    </row>
    <row r="542" spans="1:9" x14ac:dyDescent="0.3">
      <c r="A542" t="s">
        <v>3543</v>
      </c>
      <c r="B542" t="s">
        <v>3544</v>
      </c>
      <c r="C542" t="s">
        <v>3545</v>
      </c>
      <c r="D542" t="s">
        <v>3546</v>
      </c>
      <c r="E542" t="s">
        <v>3547</v>
      </c>
      <c r="F542" t="s">
        <v>174</v>
      </c>
      <c r="G542" t="s">
        <v>19</v>
      </c>
      <c r="H542">
        <v>48930</v>
      </c>
      <c r="I542" t="s">
        <v>6190</v>
      </c>
    </row>
    <row r="543" spans="1:9" x14ac:dyDescent="0.3">
      <c r="A543" t="s">
        <v>3549</v>
      </c>
      <c r="B543" t="s">
        <v>3550</v>
      </c>
      <c r="D543" t="s">
        <v>3551</v>
      </c>
      <c r="E543" t="s">
        <v>3552</v>
      </c>
      <c r="F543" t="s">
        <v>443</v>
      </c>
      <c r="G543" t="s">
        <v>318</v>
      </c>
      <c r="H543" t="s">
        <v>378</v>
      </c>
      <c r="I543" t="s">
        <v>6190</v>
      </c>
    </row>
    <row r="544" spans="1:9" x14ac:dyDescent="0.3">
      <c r="A544" t="s">
        <v>3554</v>
      </c>
      <c r="B544" t="s">
        <v>3555</v>
      </c>
      <c r="C544" t="s">
        <v>3556</v>
      </c>
      <c r="D544" t="s">
        <v>3557</v>
      </c>
      <c r="E544" t="s">
        <v>3558</v>
      </c>
      <c r="F544" t="s">
        <v>175</v>
      </c>
      <c r="G544" t="s">
        <v>19</v>
      </c>
      <c r="H544">
        <v>71115</v>
      </c>
      <c r="I544" t="s">
        <v>6191</v>
      </c>
    </row>
    <row r="545" spans="1:9" x14ac:dyDescent="0.3">
      <c r="A545" t="s">
        <v>3560</v>
      </c>
      <c r="B545" t="s">
        <v>3561</v>
      </c>
      <c r="C545" t="s">
        <v>3562</v>
      </c>
      <c r="D545" t="s">
        <v>3563</v>
      </c>
      <c r="E545" t="s">
        <v>3564</v>
      </c>
      <c r="F545" t="s">
        <v>98</v>
      </c>
      <c r="G545" t="s">
        <v>19</v>
      </c>
      <c r="H545">
        <v>95194</v>
      </c>
      <c r="I545" t="s">
        <v>6191</v>
      </c>
    </row>
    <row r="546" spans="1:9" x14ac:dyDescent="0.3">
      <c r="A546" t="s">
        <v>3566</v>
      </c>
      <c r="B546" t="s">
        <v>3567</v>
      </c>
      <c r="C546" t="s">
        <v>3568</v>
      </c>
      <c r="D546" t="s">
        <v>3569</v>
      </c>
      <c r="E546" t="s">
        <v>3570</v>
      </c>
      <c r="F546" t="s">
        <v>46</v>
      </c>
      <c r="G546" t="s">
        <v>19</v>
      </c>
      <c r="H546">
        <v>19104</v>
      </c>
      <c r="I546" t="s">
        <v>6191</v>
      </c>
    </row>
    <row r="547" spans="1:9" x14ac:dyDescent="0.3">
      <c r="A547" t="s">
        <v>3572</v>
      </c>
      <c r="B547" t="s">
        <v>3573</v>
      </c>
      <c r="C547" t="s">
        <v>3574</v>
      </c>
      <c r="D547" t="s">
        <v>3575</v>
      </c>
      <c r="E547" t="s">
        <v>3576</v>
      </c>
      <c r="F547" t="s">
        <v>176</v>
      </c>
      <c r="G547" t="s">
        <v>28</v>
      </c>
      <c r="H547" t="s">
        <v>177</v>
      </c>
      <c r="I547" t="s">
        <v>6191</v>
      </c>
    </row>
    <row r="548" spans="1:9" x14ac:dyDescent="0.3">
      <c r="A548" t="s">
        <v>3578</v>
      </c>
      <c r="B548" t="s">
        <v>3579</v>
      </c>
      <c r="D548" t="s">
        <v>3580</v>
      </c>
      <c r="E548" t="s">
        <v>3581</v>
      </c>
      <c r="F548" t="s">
        <v>375</v>
      </c>
      <c r="G548" t="s">
        <v>318</v>
      </c>
      <c r="H548" t="s">
        <v>376</v>
      </c>
      <c r="I548" t="s">
        <v>6191</v>
      </c>
    </row>
    <row r="549" spans="1:9" x14ac:dyDescent="0.3">
      <c r="A549" t="s">
        <v>3583</v>
      </c>
      <c r="B549" t="s">
        <v>3584</v>
      </c>
      <c r="D549" t="s">
        <v>3585</v>
      </c>
      <c r="E549" t="s">
        <v>3586</v>
      </c>
      <c r="F549" t="s">
        <v>20</v>
      </c>
      <c r="G549" t="s">
        <v>19</v>
      </c>
      <c r="H549">
        <v>21229</v>
      </c>
      <c r="I549" t="s">
        <v>6190</v>
      </c>
    </row>
    <row r="550" spans="1:9" x14ac:dyDescent="0.3">
      <c r="A550" t="s">
        <v>3588</v>
      </c>
      <c r="B550" t="s">
        <v>3589</v>
      </c>
      <c r="C550" t="s">
        <v>3590</v>
      </c>
      <c r="D550" t="s">
        <v>3591</v>
      </c>
      <c r="E550" t="s">
        <v>3592</v>
      </c>
      <c r="F550" t="s">
        <v>77</v>
      </c>
      <c r="G550" t="s">
        <v>19</v>
      </c>
      <c r="H550">
        <v>73119</v>
      </c>
      <c r="I550" t="s">
        <v>6190</v>
      </c>
    </row>
    <row r="551" spans="1:9" x14ac:dyDescent="0.3">
      <c r="A551" t="s">
        <v>3594</v>
      </c>
      <c r="B551" t="s">
        <v>3595</v>
      </c>
      <c r="C551" t="s">
        <v>3596</v>
      </c>
      <c r="D551" t="s">
        <v>3597</v>
      </c>
      <c r="E551" t="s">
        <v>3598</v>
      </c>
      <c r="F551" t="s">
        <v>57</v>
      </c>
      <c r="G551" t="s">
        <v>19</v>
      </c>
      <c r="H551">
        <v>10060</v>
      </c>
      <c r="I551" t="s">
        <v>6190</v>
      </c>
    </row>
    <row r="552" spans="1:9" x14ac:dyDescent="0.3">
      <c r="A552" t="s">
        <v>3600</v>
      </c>
      <c r="B552" t="s">
        <v>3601</v>
      </c>
      <c r="C552" t="s">
        <v>3602</v>
      </c>
      <c r="D552" t="s">
        <v>3603</v>
      </c>
      <c r="E552" t="s">
        <v>3604</v>
      </c>
      <c r="F552" t="s">
        <v>199</v>
      </c>
      <c r="G552" t="s">
        <v>19</v>
      </c>
      <c r="H552">
        <v>7112</v>
      </c>
      <c r="I552" t="s">
        <v>6190</v>
      </c>
    </row>
    <row r="553" spans="1:9" x14ac:dyDescent="0.3">
      <c r="A553" t="s">
        <v>3606</v>
      </c>
      <c r="B553" t="s">
        <v>3607</v>
      </c>
      <c r="C553" t="s">
        <v>3608</v>
      </c>
      <c r="D553" t="s">
        <v>3609</v>
      </c>
      <c r="E553" t="s">
        <v>3610</v>
      </c>
      <c r="F553" t="s">
        <v>18</v>
      </c>
      <c r="G553" t="s">
        <v>19</v>
      </c>
      <c r="H553">
        <v>6510</v>
      </c>
      <c r="I553" t="s">
        <v>6191</v>
      </c>
    </row>
    <row r="554" spans="1:9" x14ac:dyDescent="0.3">
      <c r="A554" t="s">
        <v>3612</v>
      </c>
      <c r="B554" t="s">
        <v>3613</v>
      </c>
      <c r="C554" t="s">
        <v>3614</v>
      </c>
      <c r="D554" t="s">
        <v>3615</v>
      </c>
      <c r="E554" t="s">
        <v>3616</v>
      </c>
      <c r="F554" t="s">
        <v>365</v>
      </c>
      <c r="G554" t="s">
        <v>28</v>
      </c>
      <c r="H554" t="s">
        <v>366</v>
      </c>
      <c r="I554" t="s">
        <v>6190</v>
      </c>
    </row>
    <row r="555" spans="1:9" x14ac:dyDescent="0.3">
      <c r="A555" t="s">
        <v>3618</v>
      </c>
      <c r="B555" t="s">
        <v>3619</v>
      </c>
      <c r="C555" t="s">
        <v>3620</v>
      </c>
      <c r="E555" t="s">
        <v>3621</v>
      </c>
      <c r="F555" t="s">
        <v>260</v>
      </c>
      <c r="G555" t="s">
        <v>19</v>
      </c>
      <c r="H555">
        <v>43610</v>
      </c>
      <c r="I555" t="s">
        <v>6191</v>
      </c>
    </row>
    <row r="556" spans="1:9" x14ac:dyDescent="0.3">
      <c r="A556" t="s">
        <v>3623</v>
      </c>
      <c r="B556" t="s">
        <v>3624</v>
      </c>
      <c r="D556" t="s">
        <v>3625</v>
      </c>
      <c r="E556" t="s">
        <v>3626</v>
      </c>
      <c r="F556" t="s">
        <v>280</v>
      </c>
      <c r="G556" t="s">
        <v>28</v>
      </c>
      <c r="H556" t="s">
        <v>281</v>
      </c>
      <c r="I556" t="s">
        <v>6190</v>
      </c>
    </row>
    <row r="557" spans="1:9" x14ac:dyDescent="0.3">
      <c r="A557" t="s">
        <v>3628</v>
      </c>
      <c r="B557" t="s">
        <v>3629</v>
      </c>
      <c r="C557" t="s">
        <v>3630</v>
      </c>
      <c r="D557" t="s">
        <v>3631</v>
      </c>
      <c r="E557" t="s">
        <v>3632</v>
      </c>
      <c r="F557" t="s">
        <v>418</v>
      </c>
      <c r="G557" t="s">
        <v>318</v>
      </c>
      <c r="H557" t="s">
        <v>419</v>
      </c>
      <c r="I557" t="s">
        <v>6191</v>
      </c>
    </row>
    <row r="558" spans="1:9" x14ac:dyDescent="0.3">
      <c r="A558" t="s">
        <v>3634</v>
      </c>
      <c r="B558" t="s">
        <v>3635</v>
      </c>
      <c r="C558" t="s">
        <v>3636</v>
      </c>
      <c r="E558" t="s">
        <v>3637</v>
      </c>
      <c r="F558" t="s">
        <v>175</v>
      </c>
      <c r="G558" t="s">
        <v>19</v>
      </c>
      <c r="H558">
        <v>71161</v>
      </c>
      <c r="I558" t="s">
        <v>6190</v>
      </c>
    </row>
    <row r="559" spans="1:9" x14ac:dyDescent="0.3">
      <c r="A559" t="s">
        <v>3639</v>
      </c>
      <c r="B559" t="s">
        <v>3640</v>
      </c>
      <c r="D559" t="s">
        <v>3641</v>
      </c>
      <c r="E559" t="s">
        <v>3642</v>
      </c>
      <c r="F559" t="s">
        <v>80</v>
      </c>
      <c r="G559" t="s">
        <v>19</v>
      </c>
      <c r="H559">
        <v>32835</v>
      </c>
      <c r="I559" t="s">
        <v>6191</v>
      </c>
    </row>
    <row r="560" spans="1:9" x14ac:dyDescent="0.3">
      <c r="A560" t="s">
        <v>3644</v>
      </c>
      <c r="B560" t="s">
        <v>3645</v>
      </c>
      <c r="D560" t="s">
        <v>3646</v>
      </c>
      <c r="E560" t="s">
        <v>3647</v>
      </c>
      <c r="F560" t="s">
        <v>43</v>
      </c>
      <c r="G560" t="s">
        <v>19</v>
      </c>
      <c r="H560">
        <v>40515</v>
      </c>
      <c r="I560" t="s">
        <v>6190</v>
      </c>
    </row>
    <row r="561" spans="1:9" x14ac:dyDescent="0.3">
      <c r="A561" t="s">
        <v>3649</v>
      </c>
      <c r="B561" t="s">
        <v>3650</v>
      </c>
      <c r="C561" t="s">
        <v>3651</v>
      </c>
      <c r="D561" t="s">
        <v>3652</v>
      </c>
      <c r="E561" t="s">
        <v>3653</v>
      </c>
      <c r="F561" t="s">
        <v>45</v>
      </c>
      <c r="G561" t="s">
        <v>19</v>
      </c>
      <c r="H561">
        <v>53263</v>
      </c>
      <c r="I561" t="s">
        <v>6190</v>
      </c>
    </row>
    <row r="562" spans="1:9" x14ac:dyDescent="0.3">
      <c r="A562" t="s">
        <v>3655</v>
      </c>
      <c r="B562" t="s">
        <v>3656</v>
      </c>
      <c r="D562" t="s">
        <v>3657</v>
      </c>
      <c r="E562" t="s">
        <v>3658</v>
      </c>
      <c r="F562" t="s">
        <v>240</v>
      </c>
      <c r="G562" t="s">
        <v>19</v>
      </c>
      <c r="H562">
        <v>79176</v>
      </c>
      <c r="I562" t="s">
        <v>6190</v>
      </c>
    </row>
    <row r="563" spans="1:9" x14ac:dyDescent="0.3">
      <c r="A563" t="s">
        <v>3660</v>
      </c>
      <c r="B563" t="s">
        <v>3661</v>
      </c>
      <c r="D563" t="s">
        <v>3662</v>
      </c>
      <c r="E563" t="s">
        <v>3663</v>
      </c>
      <c r="F563" t="s">
        <v>3664</v>
      </c>
      <c r="G563" t="s">
        <v>318</v>
      </c>
      <c r="H563" t="s">
        <v>398</v>
      </c>
      <c r="I563" t="s">
        <v>6190</v>
      </c>
    </row>
    <row r="564" spans="1:9" x14ac:dyDescent="0.3">
      <c r="A564" t="s">
        <v>3666</v>
      </c>
      <c r="B564" t="s">
        <v>3667</v>
      </c>
      <c r="C564" t="s">
        <v>3668</v>
      </c>
      <c r="D564" t="s">
        <v>3669</v>
      </c>
      <c r="E564" t="s">
        <v>3670</v>
      </c>
      <c r="F564" t="s">
        <v>159</v>
      </c>
      <c r="G564" t="s">
        <v>28</v>
      </c>
      <c r="H564" t="s">
        <v>160</v>
      </c>
      <c r="I564" t="s">
        <v>6191</v>
      </c>
    </row>
    <row r="565" spans="1:9" x14ac:dyDescent="0.3">
      <c r="A565" t="s">
        <v>3672</v>
      </c>
      <c r="B565" t="s">
        <v>3673</v>
      </c>
      <c r="C565" t="s">
        <v>3674</v>
      </c>
      <c r="D565" t="s">
        <v>3675</v>
      </c>
      <c r="E565" t="s">
        <v>3676</v>
      </c>
      <c r="F565" t="s">
        <v>84</v>
      </c>
      <c r="G565" t="s">
        <v>19</v>
      </c>
      <c r="H565">
        <v>30323</v>
      </c>
      <c r="I565" t="s">
        <v>6191</v>
      </c>
    </row>
    <row r="566" spans="1:9" x14ac:dyDescent="0.3">
      <c r="A566" t="s">
        <v>3678</v>
      </c>
      <c r="B566" t="s">
        <v>3679</v>
      </c>
      <c r="C566" t="s">
        <v>3680</v>
      </c>
      <c r="D566" t="s">
        <v>3681</v>
      </c>
      <c r="E566" t="s">
        <v>3682</v>
      </c>
      <c r="F566" t="s">
        <v>49</v>
      </c>
      <c r="G566" t="s">
        <v>19</v>
      </c>
      <c r="H566">
        <v>37924</v>
      </c>
      <c r="I566" t="s">
        <v>6191</v>
      </c>
    </row>
    <row r="567" spans="1:9" x14ac:dyDescent="0.3">
      <c r="A567" t="s">
        <v>3684</v>
      </c>
      <c r="B567" t="s">
        <v>3685</v>
      </c>
      <c r="C567" t="s">
        <v>3686</v>
      </c>
      <c r="D567" t="s">
        <v>3687</v>
      </c>
      <c r="E567" t="s">
        <v>3688</v>
      </c>
      <c r="F567" t="s">
        <v>67</v>
      </c>
      <c r="G567" t="s">
        <v>19</v>
      </c>
      <c r="H567">
        <v>66225</v>
      </c>
      <c r="I567" t="s">
        <v>6191</v>
      </c>
    </row>
    <row r="568" spans="1:9" x14ac:dyDescent="0.3">
      <c r="A568" t="s">
        <v>3690</v>
      </c>
      <c r="B568" t="s">
        <v>3691</v>
      </c>
      <c r="C568" t="s">
        <v>3692</v>
      </c>
      <c r="D568" t="s">
        <v>3693</v>
      </c>
      <c r="E568" t="s">
        <v>3694</v>
      </c>
      <c r="F568" t="s">
        <v>271</v>
      </c>
      <c r="G568" t="s">
        <v>19</v>
      </c>
      <c r="H568">
        <v>33330</v>
      </c>
      <c r="I568" t="s">
        <v>6190</v>
      </c>
    </row>
    <row r="569" spans="1:9" x14ac:dyDescent="0.3">
      <c r="A569" t="s">
        <v>3696</v>
      </c>
      <c r="B569" t="s">
        <v>3697</v>
      </c>
      <c r="D569" t="s">
        <v>3698</v>
      </c>
      <c r="E569" t="s">
        <v>3699</v>
      </c>
      <c r="F569" t="s">
        <v>433</v>
      </c>
      <c r="G569" t="s">
        <v>318</v>
      </c>
      <c r="H569" t="s">
        <v>434</v>
      </c>
      <c r="I569" t="s">
        <v>6191</v>
      </c>
    </row>
    <row r="570" spans="1:9" x14ac:dyDescent="0.3">
      <c r="A570" t="s">
        <v>3701</v>
      </c>
      <c r="B570" t="s">
        <v>3702</v>
      </c>
      <c r="C570" t="s">
        <v>3703</v>
      </c>
      <c r="D570" t="s">
        <v>3704</v>
      </c>
      <c r="E570" t="s">
        <v>3705</v>
      </c>
      <c r="F570" t="s">
        <v>123</v>
      </c>
      <c r="G570" t="s">
        <v>19</v>
      </c>
      <c r="H570">
        <v>78715</v>
      </c>
      <c r="I570" t="s">
        <v>6190</v>
      </c>
    </row>
    <row r="571" spans="1:9" x14ac:dyDescent="0.3">
      <c r="A571" t="s">
        <v>3707</v>
      </c>
      <c r="B571" t="s">
        <v>3708</v>
      </c>
      <c r="C571" t="s">
        <v>3709</v>
      </c>
      <c r="D571" t="s">
        <v>3710</v>
      </c>
      <c r="E571" t="s">
        <v>3711</v>
      </c>
      <c r="F571" t="s">
        <v>255</v>
      </c>
      <c r="G571" t="s">
        <v>19</v>
      </c>
      <c r="H571">
        <v>44105</v>
      </c>
      <c r="I571" t="s">
        <v>6191</v>
      </c>
    </row>
    <row r="572" spans="1:9" x14ac:dyDescent="0.3">
      <c r="A572" t="s">
        <v>3713</v>
      </c>
      <c r="B572" t="s">
        <v>3714</v>
      </c>
      <c r="C572" t="s">
        <v>3715</v>
      </c>
      <c r="D572" t="s">
        <v>3716</v>
      </c>
      <c r="E572" t="s">
        <v>3717</v>
      </c>
      <c r="F572" t="s">
        <v>68</v>
      </c>
      <c r="G572" t="s">
        <v>19</v>
      </c>
      <c r="H572">
        <v>20784</v>
      </c>
      <c r="I572" t="s">
        <v>6191</v>
      </c>
    </row>
    <row r="573" spans="1:9" x14ac:dyDescent="0.3">
      <c r="A573" t="s">
        <v>3719</v>
      </c>
      <c r="B573" t="s">
        <v>3720</v>
      </c>
      <c r="C573" t="s">
        <v>3721</v>
      </c>
      <c r="D573" t="s">
        <v>3722</v>
      </c>
      <c r="E573" t="s">
        <v>3723</v>
      </c>
      <c r="F573" t="s">
        <v>244</v>
      </c>
      <c r="G573" t="s">
        <v>28</v>
      </c>
      <c r="H573" t="s">
        <v>245</v>
      </c>
      <c r="I573" t="s">
        <v>6191</v>
      </c>
    </row>
    <row r="574" spans="1:9" x14ac:dyDescent="0.3">
      <c r="A574" t="s">
        <v>3725</v>
      </c>
      <c r="B574" t="s">
        <v>3726</v>
      </c>
      <c r="E574" t="s">
        <v>3727</v>
      </c>
      <c r="F574" t="s">
        <v>87</v>
      </c>
      <c r="G574" t="s">
        <v>19</v>
      </c>
      <c r="H574">
        <v>91103</v>
      </c>
      <c r="I574" t="s">
        <v>6190</v>
      </c>
    </row>
    <row r="575" spans="1:9" x14ac:dyDescent="0.3">
      <c r="A575" t="s">
        <v>3729</v>
      </c>
      <c r="B575" t="s">
        <v>3730</v>
      </c>
      <c r="C575" t="s">
        <v>3731</v>
      </c>
      <c r="D575" t="s">
        <v>3732</v>
      </c>
      <c r="E575" t="s">
        <v>3733</v>
      </c>
      <c r="F575" t="s">
        <v>175</v>
      </c>
      <c r="G575" t="s">
        <v>19</v>
      </c>
      <c r="H575">
        <v>71161</v>
      </c>
      <c r="I575" t="s">
        <v>6191</v>
      </c>
    </row>
    <row r="576" spans="1:9" x14ac:dyDescent="0.3">
      <c r="A576" t="s">
        <v>3735</v>
      </c>
      <c r="B576" t="s">
        <v>3736</v>
      </c>
      <c r="C576" t="s">
        <v>3737</v>
      </c>
      <c r="E576" t="s">
        <v>3738</v>
      </c>
      <c r="F576" t="s">
        <v>250</v>
      </c>
      <c r="G576" t="s">
        <v>19</v>
      </c>
      <c r="H576">
        <v>32590</v>
      </c>
      <c r="I576" t="s">
        <v>6190</v>
      </c>
    </row>
    <row r="577" spans="1:9" x14ac:dyDescent="0.3">
      <c r="A577" t="s">
        <v>3740</v>
      </c>
      <c r="B577" t="s">
        <v>3741</v>
      </c>
      <c r="C577" t="s">
        <v>3742</v>
      </c>
      <c r="D577" t="s">
        <v>3743</v>
      </c>
      <c r="E577" t="s">
        <v>3744</v>
      </c>
      <c r="F577" t="s">
        <v>27</v>
      </c>
      <c r="G577" t="s">
        <v>19</v>
      </c>
      <c r="H577">
        <v>90035</v>
      </c>
      <c r="I577" t="s">
        <v>6191</v>
      </c>
    </row>
    <row r="578" spans="1:9" x14ac:dyDescent="0.3">
      <c r="A578" t="s">
        <v>3746</v>
      </c>
      <c r="B578" t="s">
        <v>3747</v>
      </c>
      <c r="C578" t="s">
        <v>3748</v>
      </c>
      <c r="D578" t="s">
        <v>3749</v>
      </c>
      <c r="E578" t="s">
        <v>3750</v>
      </c>
      <c r="F578" t="s">
        <v>31</v>
      </c>
      <c r="G578" t="s">
        <v>19</v>
      </c>
      <c r="H578">
        <v>27705</v>
      </c>
      <c r="I578" t="s">
        <v>6191</v>
      </c>
    </row>
    <row r="579" spans="1:9" x14ac:dyDescent="0.3">
      <c r="A579" t="s">
        <v>3752</v>
      </c>
      <c r="B579" t="s">
        <v>3753</v>
      </c>
      <c r="C579" t="s">
        <v>3754</v>
      </c>
      <c r="E579" t="s">
        <v>3755</v>
      </c>
      <c r="F579" t="s">
        <v>180</v>
      </c>
      <c r="G579" t="s">
        <v>28</v>
      </c>
      <c r="H579" t="s">
        <v>192</v>
      </c>
      <c r="I579" t="s">
        <v>6191</v>
      </c>
    </row>
    <row r="580" spans="1:9" x14ac:dyDescent="0.3">
      <c r="A580" t="s">
        <v>3757</v>
      </c>
      <c r="B580" t="s">
        <v>3758</v>
      </c>
      <c r="C580" t="s">
        <v>3759</v>
      </c>
      <c r="D580" t="s">
        <v>3760</v>
      </c>
      <c r="E580" t="s">
        <v>3761</v>
      </c>
      <c r="F580" t="s">
        <v>414</v>
      </c>
      <c r="G580" t="s">
        <v>318</v>
      </c>
      <c r="H580" t="s">
        <v>415</v>
      </c>
      <c r="I580" t="s">
        <v>6191</v>
      </c>
    </row>
    <row r="581" spans="1:9" x14ac:dyDescent="0.3">
      <c r="A581" t="s">
        <v>3762</v>
      </c>
      <c r="B581" t="s">
        <v>3763</v>
      </c>
      <c r="C581" t="s">
        <v>3764</v>
      </c>
      <c r="D581" t="s">
        <v>3765</v>
      </c>
      <c r="E581" t="s">
        <v>3766</v>
      </c>
      <c r="F581" t="s">
        <v>3664</v>
      </c>
      <c r="G581" t="s">
        <v>318</v>
      </c>
      <c r="H581" t="s">
        <v>398</v>
      </c>
      <c r="I581" t="s">
        <v>6191</v>
      </c>
    </row>
    <row r="582" spans="1:9" x14ac:dyDescent="0.3">
      <c r="A582" t="s">
        <v>3768</v>
      </c>
      <c r="B582" t="s">
        <v>3769</v>
      </c>
      <c r="C582" t="s">
        <v>3770</v>
      </c>
      <c r="D582" t="s">
        <v>3771</v>
      </c>
      <c r="E582" t="s">
        <v>3772</v>
      </c>
      <c r="F582" t="s">
        <v>146</v>
      </c>
      <c r="G582" t="s">
        <v>19</v>
      </c>
      <c r="H582">
        <v>90605</v>
      </c>
      <c r="I582" t="s">
        <v>6190</v>
      </c>
    </row>
    <row r="583" spans="1:9" x14ac:dyDescent="0.3">
      <c r="A583" t="s">
        <v>3774</v>
      </c>
      <c r="B583" t="s">
        <v>3775</v>
      </c>
      <c r="C583" t="s">
        <v>3776</v>
      </c>
      <c r="E583" t="s">
        <v>3777</v>
      </c>
      <c r="F583" t="s">
        <v>144</v>
      </c>
      <c r="G583" t="s">
        <v>28</v>
      </c>
      <c r="H583" t="s">
        <v>145</v>
      </c>
      <c r="I583" t="s">
        <v>6190</v>
      </c>
    </row>
    <row r="584" spans="1:9" x14ac:dyDescent="0.3">
      <c r="A584" t="s">
        <v>3779</v>
      </c>
      <c r="B584" t="s">
        <v>3780</v>
      </c>
      <c r="C584" t="s">
        <v>3781</v>
      </c>
      <c r="D584" t="s">
        <v>3782</v>
      </c>
      <c r="E584" t="s">
        <v>3783</v>
      </c>
      <c r="F584" t="s">
        <v>38</v>
      </c>
      <c r="G584" t="s">
        <v>19</v>
      </c>
      <c r="H584">
        <v>23237</v>
      </c>
      <c r="I584" t="s">
        <v>6191</v>
      </c>
    </row>
    <row r="585" spans="1:9" x14ac:dyDescent="0.3">
      <c r="A585" t="s">
        <v>3785</v>
      </c>
      <c r="B585" t="s">
        <v>3786</v>
      </c>
      <c r="C585" t="s">
        <v>3787</v>
      </c>
      <c r="D585" t="s">
        <v>3788</v>
      </c>
      <c r="E585" t="s">
        <v>3789</v>
      </c>
      <c r="F585" t="s">
        <v>34</v>
      </c>
      <c r="G585" t="s">
        <v>19</v>
      </c>
      <c r="H585">
        <v>20167</v>
      </c>
      <c r="I585" t="s">
        <v>6190</v>
      </c>
    </row>
    <row r="586" spans="1:9" x14ac:dyDescent="0.3">
      <c r="A586" t="s">
        <v>3791</v>
      </c>
      <c r="B586" t="s">
        <v>3792</v>
      </c>
      <c r="C586" t="s">
        <v>3793</v>
      </c>
      <c r="D586" t="s">
        <v>3794</v>
      </c>
      <c r="E586" t="s">
        <v>3795</v>
      </c>
      <c r="F586" t="s">
        <v>352</v>
      </c>
      <c r="G586" t="s">
        <v>19</v>
      </c>
      <c r="H586">
        <v>89706</v>
      </c>
      <c r="I586" t="s">
        <v>6191</v>
      </c>
    </row>
    <row r="587" spans="1:9" x14ac:dyDescent="0.3">
      <c r="A587" t="s">
        <v>3797</v>
      </c>
      <c r="B587" t="s">
        <v>3798</v>
      </c>
      <c r="C587" t="s">
        <v>3799</v>
      </c>
      <c r="D587" t="s">
        <v>3800</v>
      </c>
      <c r="E587" t="s">
        <v>3801</v>
      </c>
      <c r="F587" t="s">
        <v>360</v>
      </c>
      <c r="G587" t="s">
        <v>318</v>
      </c>
      <c r="H587" t="s">
        <v>361</v>
      </c>
      <c r="I587" t="s">
        <v>6190</v>
      </c>
    </row>
    <row r="588" spans="1:9" x14ac:dyDescent="0.3">
      <c r="A588" t="s">
        <v>3803</v>
      </c>
      <c r="B588" t="s">
        <v>3804</v>
      </c>
      <c r="D588" t="s">
        <v>3805</v>
      </c>
      <c r="E588" t="s">
        <v>3806</v>
      </c>
      <c r="F588" t="s">
        <v>173</v>
      </c>
      <c r="G588" t="s">
        <v>19</v>
      </c>
      <c r="H588">
        <v>55123</v>
      </c>
      <c r="I588" t="s">
        <v>6191</v>
      </c>
    </row>
    <row r="589" spans="1:9" x14ac:dyDescent="0.3">
      <c r="A589" t="s">
        <v>3808</v>
      </c>
      <c r="B589" t="s">
        <v>3809</v>
      </c>
      <c r="C589" t="s">
        <v>3810</v>
      </c>
      <c r="E589" t="s">
        <v>3811</v>
      </c>
      <c r="F589" t="s">
        <v>223</v>
      </c>
      <c r="G589" t="s">
        <v>19</v>
      </c>
      <c r="H589">
        <v>35895</v>
      </c>
      <c r="I589" t="s">
        <v>6190</v>
      </c>
    </row>
    <row r="590" spans="1:9" x14ac:dyDescent="0.3">
      <c r="A590" t="s">
        <v>3813</v>
      </c>
      <c r="B590" t="s">
        <v>3814</v>
      </c>
      <c r="C590" t="s">
        <v>3815</v>
      </c>
      <c r="D590" t="s">
        <v>3816</v>
      </c>
      <c r="E590" t="s">
        <v>3817</v>
      </c>
      <c r="F590" t="s">
        <v>50</v>
      </c>
      <c r="G590" t="s">
        <v>19</v>
      </c>
      <c r="H590">
        <v>88553</v>
      </c>
      <c r="I590" t="s">
        <v>6190</v>
      </c>
    </row>
    <row r="591" spans="1:9" x14ac:dyDescent="0.3">
      <c r="A591" t="s">
        <v>3819</v>
      </c>
      <c r="B591" t="s">
        <v>3820</v>
      </c>
      <c r="C591" t="s">
        <v>3821</v>
      </c>
      <c r="E591" t="s">
        <v>3822</v>
      </c>
      <c r="F591" t="s">
        <v>62</v>
      </c>
      <c r="G591" t="s">
        <v>19</v>
      </c>
      <c r="H591">
        <v>30033</v>
      </c>
      <c r="I591" t="s">
        <v>6191</v>
      </c>
    </row>
    <row r="592" spans="1:9" x14ac:dyDescent="0.3">
      <c r="A592" t="s">
        <v>3824</v>
      </c>
      <c r="B592" t="s">
        <v>3825</v>
      </c>
      <c r="C592" t="s">
        <v>3826</v>
      </c>
      <c r="D592" t="s">
        <v>3827</v>
      </c>
      <c r="E592" t="s">
        <v>3828</v>
      </c>
      <c r="F592" t="s">
        <v>161</v>
      </c>
      <c r="G592" t="s">
        <v>19</v>
      </c>
      <c r="H592">
        <v>92668</v>
      </c>
      <c r="I592" t="s">
        <v>6190</v>
      </c>
    </row>
    <row r="593" spans="1:9" x14ac:dyDescent="0.3">
      <c r="A593" t="s">
        <v>3830</v>
      </c>
      <c r="B593" t="s">
        <v>3831</v>
      </c>
      <c r="C593" t="s">
        <v>3832</v>
      </c>
      <c r="E593" t="s">
        <v>3833</v>
      </c>
      <c r="F593" t="s">
        <v>25</v>
      </c>
      <c r="G593" t="s">
        <v>19</v>
      </c>
      <c r="H593">
        <v>92648</v>
      </c>
      <c r="I593" t="s">
        <v>6190</v>
      </c>
    </row>
    <row r="594" spans="1:9" x14ac:dyDescent="0.3">
      <c r="A594" t="s">
        <v>3835</v>
      </c>
      <c r="B594" t="s">
        <v>3836</v>
      </c>
      <c r="D594" t="s">
        <v>3837</v>
      </c>
      <c r="E594" t="s">
        <v>3838</v>
      </c>
      <c r="F594" t="s">
        <v>45</v>
      </c>
      <c r="G594" t="s">
        <v>19</v>
      </c>
      <c r="H594">
        <v>53285</v>
      </c>
      <c r="I594" t="s">
        <v>6191</v>
      </c>
    </row>
    <row r="595" spans="1:9" x14ac:dyDescent="0.3">
      <c r="A595" t="s">
        <v>3840</v>
      </c>
      <c r="B595" t="s">
        <v>3841</v>
      </c>
      <c r="C595" t="s">
        <v>3842</v>
      </c>
      <c r="E595" t="s">
        <v>3843</v>
      </c>
      <c r="F595" t="s">
        <v>81</v>
      </c>
      <c r="G595" t="s">
        <v>28</v>
      </c>
      <c r="H595" t="s">
        <v>258</v>
      </c>
      <c r="I595" t="s">
        <v>6190</v>
      </c>
    </row>
    <row r="596" spans="1:9" x14ac:dyDescent="0.3">
      <c r="A596" t="s">
        <v>3845</v>
      </c>
      <c r="B596" t="s">
        <v>3846</v>
      </c>
      <c r="C596" t="s">
        <v>3847</v>
      </c>
      <c r="D596" t="s">
        <v>3848</v>
      </c>
      <c r="E596" t="s">
        <v>3849</v>
      </c>
      <c r="F596" t="s">
        <v>65</v>
      </c>
      <c r="G596" t="s">
        <v>19</v>
      </c>
      <c r="H596">
        <v>37416</v>
      </c>
      <c r="I596" t="s">
        <v>6191</v>
      </c>
    </row>
    <row r="597" spans="1:9" x14ac:dyDescent="0.3">
      <c r="A597" t="s">
        <v>3851</v>
      </c>
      <c r="B597" t="s">
        <v>3852</v>
      </c>
      <c r="E597" t="s">
        <v>3853</v>
      </c>
      <c r="F597" t="s">
        <v>307</v>
      </c>
      <c r="G597" t="s">
        <v>28</v>
      </c>
      <c r="H597" t="s">
        <v>308</v>
      </c>
      <c r="I597" t="s">
        <v>6191</v>
      </c>
    </row>
    <row r="598" spans="1:9" x14ac:dyDescent="0.3">
      <c r="A598" t="s">
        <v>3855</v>
      </c>
      <c r="B598" t="s">
        <v>3856</v>
      </c>
      <c r="C598" t="s">
        <v>3857</v>
      </c>
      <c r="D598" t="s">
        <v>3858</v>
      </c>
      <c r="E598" t="s">
        <v>3859</v>
      </c>
      <c r="F598" t="s">
        <v>39</v>
      </c>
      <c r="G598" t="s">
        <v>19</v>
      </c>
      <c r="H598">
        <v>43268</v>
      </c>
      <c r="I598" t="s">
        <v>6191</v>
      </c>
    </row>
    <row r="599" spans="1:9" x14ac:dyDescent="0.3">
      <c r="A599" t="s">
        <v>3861</v>
      </c>
      <c r="B599" t="s">
        <v>3862</v>
      </c>
      <c r="C599" t="s">
        <v>3863</v>
      </c>
      <c r="D599" t="s">
        <v>3864</v>
      </c>
      <c r="E599" t="s">
        <v>3865</v>
      </c>
      <c r="F599" t="s">
        <v>87</v>
      </c>
      <c r="G599" t="s">
        <v>19</v>
      </c>
      <c r="H599">
        <v>91186</v>
      </c>
      <c r="I599" t="s">
        <v>6190</v>
      </c>
    </row>
    <row r="600" spans="1:9" x14ac:dyDescent="0.3">
      <c r="A600" t="s">
        <v>3867</v>
      </c>
      <c r="B600" t="s">
        <v>3868</v>
      </c>
      <c r="C600" t="s">
        <v>3869</v>
      </c>
      <c r="D600" t="s">
        <v>3870</v>
      </c>
      <c r="E600" t="s">
        <v>3871</v>
      </c>
      <c r="F600" t="s">
        <v>150</v>
      </c>
      <c r="G600" t="s">
        <v>19</v>
      </c>
      <c r="H600">
        <v>94159</v>
      </c>
      <c r="I600" t="s">
        <v>6190</v>
      </c>
    </row>
    <row r="601" spans="1:9" x14ac:dyDescent="0.3">
      <c r="A601" t="s">
        <v>3873</v>
      </c>
      <c r="B601" t="s">
        <v>3874</v>
      </c>
      <c r="C601" t="s">
        <v>3875</v>
      </c>
      <c r="E601" t="s">
        <v>3876</v>
      </c>
      <c r="F601" t="s">
        <v>175</v>
      </c>
      <c r="G601" t="s">
        <v>19</v>
      </c>
      <c r="H601">
        <v>71137</v>
      </c>
      <c r="I601" t="s">
        <v>6190</v>
      </c>
    </row>
    <row r="602" spans="1:9" x14ac:dyDescent="0.3">
      <c r="A602" t="s">
        <v>3878</v>
      </c>
      <c r="B602" t="s">
        <v>3879</v>
      </c>
      <c r="C602" t="s">
        <v>3880</v>
      </c>
      <c r="D602" t="s">
        <v>3881</v>
      </c>
      <c r="E602" t="s">
        <v>3882</v>
      </c>
      <c r="F602" t="s">
        <v>46</v>
      </c>
      <c r="G602" t="s">
        <v>19</v>
      </c>
      <c r="H602">
        <v>19141</v>
      </c>
      <c r="I602" t="s">
        <v>6191</v>
      </c>
    </row>
    <row r="603" spans="1:9" x14ac:dyDescent="0.3">
      <c r="A603" t="s">
        <v>3884</v>
      </c>
      <c r="B603" t="s">
        <v>3885</v>
      </c>
      <c r="C603" t="s">
        <v>3886</v>
      </c>
      <c r="D603" t="s">
        <v>3887</v>
      </c>
      <c r="E603" t="s">
        <v>3888</v>
      </c>
      <c r="F603" t="s">
        <v>269</v>
      </c>
      <c r="G603" t="s">
        <v>19</v>
      </c>
      <c r="H603">
        <v>41905</v>
      </c>
      <c r="I603" t="s">
        <v>6190</v>
      </c>
    </row>
    <row r="604" spans="1:9" x14ac:dyDescent="0.3">
      <c r="A604" t="s">
        <v>3890</v>
      </c>
      <c r="B604" t="s">
        <v>3891</v>
      </c>
      <c r="C604" t="s">
        <v>3892</v>
      </c>
      <c r="D604" t="s">
        <v>3893</v>
      </c>
      <c r="E604" t="s">
        <v>3894</v>
      </c>
      <c r="F604" t="s">
        <v>260</v>
      </c>
      <c r="G604" t="s">
        <v>19</v>
      </c>
      <c r="H604">
        <v>43666</v>
      </c>
      <c r="I604" t="s">
        <v>6190</v>
      </c>
    </row>
    <row r="605" spans="1:9" x14ac:dyDescent="0.3">
      <c r="A605" t="s">
        <v>3896</v>
      </c>
      <c r="B605" t="s">
        <v>3897</v>
      </c>
      <c r="C605" t="s">
        <v>3898</v>
      </c>
      <c r="E605" t="s">
        <v>3899</v>
      </c>
      <c r="F605" t="s">
        <v>78</v>
      </c>
      <c r="G605" t="s">
        <v>19</v>
      </c>
      <c r="H605">
        <v>80945</v>
      </c>
      <c r="I605" t="s">
        <v>6191</v>
      </c>
    </row>
    <row r="606" spans="1:9" x14ac:dyDescent="0.3">
      <c r="A606" t="s">
        <v>3901</v>
      </c>
      <c r="B606" t="s">
        <v>3902</v>
      </c>
      <c r="D606" t="s">
        <v>3903</v>
      </c>
      <c r="E606" t="s">
        <v>3904</v>
      </c>
      <c r="F606" t="s">
        <v>380</v>
      </c>
      <c r="G606" t="s">
        <v>318</v>
      </c>
      <c r="H606" t="s">
        <v>381</v>
      </c>
      <c r="I606" t="s">
        <v>6191</v>
      </c>
    </row>
    <row r="607" spans="1:9" x14ac:dyDescent="0.3">
      <c r="A607" t="s">
        <v>3906</v>
      </c>
      <c r="B607" t="s">
        <v>3907</v>
      </c>
      <c r="C607" t="s">
        <v>3908</v>
      </c>
      <c r="D607" t="s">
        <v>3909</v>
      </c>
      <c r="E607" t="s">
        <v>3910</v>
      </c>
      <c r="F607" t="s">
        <v>108</v>
      </c>
      <c r="G607" t="s">
        <v>19</v>
      </c>
      <c r="H607">
        <v>15274</v>
      </c>
      <c r="I607" t="s">
        <v>6190</v>
      </c>
    </row>
    <row r="608" spans="1:9" x14ac:dyDescent="0.3">
      <c r="A608" t="s">
        <v>3912</v>
      </c>
      <c r="B608" t="s">
        <v>3913</v>
      </c>
      <c r="C608" t="s">
        <v>3914</v>
      </c>
      <c r="D608" t="s">
        <v>3915</v>
      </c>
      <c r="E608" t="s">
        <v>3916</v>
      </c>
      <c r="F608" t="s">
        <v>29</v>
      </c>
      <c r="G608" t="s">
        <v>19</v>
      </c>
      <c r="H608">
        <v>33411</v>
      </c>
      <c r="I608" t="s">
        <v>6191</v>
      </c>
    </row>
    <row r="609" spans="1:9" x14ac:dyDescent="0.3">
      <c r="A609" t="s">
        <v>3918</v>
      </c>
      <c r="B609" t="s">
        <v>3919</v>
      </c>
      <c r="C609" t="s">
        <v>3920</v>
      </c>
      <c r="D609" t="s">
        <v>3921</v>
      </c>
      <c r="E609" t="s">
        <v>3922</v>
      </c>
      <c r="F609" t="s">
        <v>175</v>
      </c>
      <c r="G609" t="s">
        <v>19</v>
      </c>
      <c r="H609">
        <v>71115</v>
      </c>
      <c r="I609" t="s">
        <v>6190</v>
      </c>
    </row>
    <row r="610" spans="1:9" x14ac:dyDescent="0.3">
      <c r="A610" t="s">
        <v>3924</v>
      </c>
      <c r="B610" t="s">
        <v>3925</v>
      </c>
      <c r="E610" t="s">
        <v>3926</v>
      </c>
      <c r="F610" t="s">
        <v>255</v>
      </c>
      <c r="G610" t="s">
        <v>19</v>
      </c>
      <c r="H610">
        <v>44105</v>
      </c>
      <c r="I610" t="s">
        <v>6191</v>
      </c>
    </row>
    <row r="611" spans="1:9" x14ac:dyDescent="0.3">
      <c r="A611" t="s">
        <v>3928</v>
      </c>
      <c r="B611" t="s">
        <v>3929</v>
      </c>
      <c r="C611" t="s">
        <v>3930</v>
      </c>
      <c r="D611" t="s">
        <v>3931</v>
      </c>
      <c r="E611" t="s">
        <v>3932</v>
      </c>
      <c r="F611" t="s">
        <v>45</v>
      </c>
      <c r="G611" t="s">
        <v>19</v>
      </c>
      <c r="H611">
        <v>53234</v>
      </c>
      <c r="I611" t="s">
        <v>6190</v>
      </c>
    </row>
    <row r="612" spans="1:9" x14ac:dyDescent="0.3">
      <c r="A612" t="s">
        <v>3934</v>
      </c>
      <c r="B612" t="s">
        <v>3935</v>
      </c>
      <c r="C612" t="s">
        <v>3936</v>
      </c>
      <c r="D612" t="s">
        <v>3937</v>
      </c>
      <c r="E612" t="s">
        <v>3938</v>
      </c>
      <c r="F612" t="s">
        <v>271</v>
      </c>
      <c r="G612" t="s">
        <v>19</v>
      </c>
      <c r="H612">
        <v>33345</v>
      </c>
      <c r="I612" t="s">
        <v>6191</v>
      </c>
    </row>
    <row r="613" spans="1:9" x14ac:dyDescent="0.3">
      <c r="A613" t="s">
        <v>3940</v>
      </c>
      <c r="B613" t="s">
        <v>3941</v>
      </c>
      <c r="C613" t="s">
        <v>3942</v>
      </c>
      <c r="D613" t="s">
        <v>3943</v>
      </c>
      <c r="E613" t="s">
        <v>3944</v>
      </c>
      <c r="F613" t="s">
        <v>175</v>
      </c>
      <c r="G613" t="s">
        <v>19</v>
      </c>
      <c r="H613">
        <v>71105</v>
      </c>
      <c r="I613" t="s">
        <v>6191</v>
      </c>
    </row>
    <row r="614" spans="1:9" x14ac:dyDescent="0.3">
      <c r="A614" t="s">
        <v>3946</v>
      </c>
      <c r="B614" t="s">
        <v>3947</v>
      </c>
      <c r="D614" t="s">
        <v>3948</v>
      </c>
      <c r="E614" t="s">
        <v>3949</v>
      </c>
      <c r="F614" t="s">
        <v>289</v>
      </c>
      <c r="G614" t="s">
        <v>318</v>
      </c>
      <c r="H614" t="s">
        <v>444</v>
      </c>
      <c r="I614" t="s">
        <v>6191</v>
      </c>
    </row>
    <row r="615" spans="1:9" x14ac:dyDescent="0.3">
      <c r="A615" t="s">
        <v>3951</v>
      </c>
      <c r="B615" t="s">
        <v>3952</v>
      </c>
      <c r="D615" t="s">
        <v>3953</v>
      </c>
      <c r="E615" t="s">
        <v>3954</v>
      </c>
      <c r="F615" t="s">
        <v>131</v>
      </c>
      <c r="G615" t="s">
        <v>19</v>
      </c>
      <c r="H615">
        <v>94207</v>
      </c>
      <c r="I615" t="s">
        <v>6191</v>
      </c>
    </row>
    <row r="616" spans="1:9" x14ac:dyDescent="0.3">
      <c r="A616" t="s">
        <v>3956</v>
      </c>
      <c r="B616" t="s">
        <v>3957</v>
      </c>
      <c r="D616" t="s">
        <v>3958</v>
      </c>
      <c r="E616" t="s">
        <v>3959</v>
      </c>
      <c r="F616" t="s">
        <v>130</v>
      </c>
      <c r="G616" t="s">
        <v>19</v>
      </c>
      <c r="H616">
        <v>37240</v>
      </c>
      <c r="I616" t="s">
        <v>6191</v>
      </c>
    </row>
    <row r="617" spans="1:9" x14ac:dyDescent="0.3">
      <c r="A617" t="s">
        <v>3961</v>
      </c>
      <c r="B617" t="s">
        <v>3962</v>
      </c>
      <c r="C617" t="s">
        <v>3963</v>
      </c>
      <c r="D617" t="s">
        <v>3964</v>
      </c>
      <c r="E617" t="s">
        <v>3965</v>
      </c>
      <c r="F617" t="s">
        <v>97</v>
      </c>
      <c r="G617" t="s">
        <v>19</v>
      </c>
      <c r="H617">
        <v>58122</v>
      </c>
      <c r="I617" t="s">
        <v>6190</v>
      </c>
    </row>
    <row r="618" spans="1:9" x14ac:dyDescent="0.3">
      <c r="A618" t="s">
        <v>3967</v>
      </c>
      <c r="B618" t="s">
        <v>3968</v>
      </c>
      <c r="C618" t="s">
        <v>3969</v>
      </c>
      <c r="D618" t="s">
        <v>3970</v>
      </c>
      <c r="E618" t="s">
        <v>3971</v>
      </c>
      <c r="F618" t="s">
        <v>54</v>
      </c>
      <c r="G618" t="s">
        <v>28</v>
      </c>
      <c r="H618" t="s">
        <v>55</v>
      </c>
      <c r="I618" t="s">
        <v>6191</v>
      </c>
    </row>
    <row r="619" spans="1:9" x14ac:dyDescent="0.3">
      <c r="A619" t="s">
        <v>3973</v>
      </c>
      <c r="B619" t="s">
        <v>3974</v>
      </c>
      <c r="C619" t="s">
        <v>3975</v>
      </c>
      <c r="D619" t="s">
        <v>3976</v>
      </c>
      <c r="E619" t="s">
        <v>3977</v>
      </c>
      <c r="F619" t="s">
        <v>90</v>
      </c>
      <c r="G619" t="s">
        <v>19</v>
      </c>
      <c r="H619">
        <v>74184</v>
      </c>
      <c r="I619" t="s">
        <v>6191</v>
      </c>
    </row>
    <row r="620" spans="1:9" x14ac:dyDescent="0.3">
      <c r="A620" t="s">
        <v>3979</v>
      </c>
      <c r="B620" t="s">
        <v>3980</v>
      </c>
      <c r="C620" t="s">
        <v>3981</v>
      </c>
      <c r="D620" t="s">
        <v>3982</v>
      </c>
      <c r="E620" t="s">
        <v>3983</v>
      </c>
      <c r="F620" t="s">
        <v>57</v>
      </c>
      <c r="G620" t="s">
        <v>19</v>
      </c>
      <c r="H620">
        <v>10045</v>
      </c>
      <c r="I620" t="s">
        <v>6190</v>
      </c>
    </row>
    <row r="621" spans="1:9" x14ac:dyDescent="0.3">
      <c r="A621" t="s">
        <v>3985</v>
      </c>
      <c r="B621" t="s">
        <v>3986</v>
      </c>
      <c r="C621" t="s">
        <v>3987</v>
      </c>
      <c r="D621" t="s">
        <v>3988</v>
      </c>
      <c r="E621" t="s">
        <v>3989</v>
      </c>
      <c r="F621" t="s">
        <v>53</v>
      </c>
      <c r="G621" t="s">
        <v>19</v>
      </c>
      <c r="H621">
        <v>34642</v>
      </c>
      <c r="I621" t="s">
        <v>6190</v>
      </c>
    </row>
    <row r="622" spans="1:9" x14ac:dyDescent="0.3">
      <c r="A622" t="s">
        <v>3991</v>
      </c>
      <c r="B622" t="s">
        <v>3992</v>
      </c>
      <c r="C622" t="s">
        <v>3993</v>
      </c>
      <c r="D622" t="s">
        <v>3994</v>
      </c>
      <c r="E622" t="s">
        <v>3995</v>
      </c>
      <c r="F622" t="s">
        <v>2998</v>
      </c>
      <c r="G622" t="s">
        <v>318</v>
      </c>
      <c r="H622" t="s">
        <v>395</v>
      </c>
      <c r="I622" t="s">
        <v>6191</v>
      </c>
    </row>
    <row r="623" spans="1:9" x14ac:dyDescent="0.3">
      <c r="A623" t="s">
        <v>3997</v>
      </c>
      <c r="B623" t="s">
        <v>3998</v>
      </c>
      <c r="C623" t="s">
        <v>3999</v>
      </c>
      <c r="D623" t="s">
        <v>4000</v>
      </c>
      <c r="E623" t="s">
        <v>4001</v>
      </c>
      <c r="F623" t="s">
        <v>189</v>
      </c>
      <c r="G623" t="s">
        <v>19</v>
      </c>
      <c r="H623">
        <v>97296</v>
      </c>
      <c r="I623" t="s">
        <v>6191</v>
      </c>
    </row>
    <row r="624" spans="1:9" x14ac:dyDescent="0.3">
      <c r="A624" t="s">
        <v>4003</v>
      </c>
      <c r="B624" t="s">
        <v>4004</v>
      </c>
      <c r="C624" t="s">
        <v>4005</v>
      </c>
      <c r="E624" t="s">
        <v>4006</v>
      </c>
      <c r="F624" t="s">
        <v>107</v>
      </c>
      <c r="G624" t="s">
        <v>19</v>
      </c>
      <c r="H624">
        <v>89115</v>
      </c>
      <c r="I624" t="s">
        <v>6191</v>
      </c>
    </row>
    <row r="625" spans="1:9" x14ac:dyDescent="0.3">
      <c r="A625" t="s">
        <v>4008</v>
      </c>
      <c r="B625" t="s">
        <v>4009</v>
      </c>
      <c r="D625" t="s">
        <v>4010</v>
      </c>
      <c r="E625" t="s">
        <v>4011</v>
      </c>
      <c r="F625" t="s">
        <v>100</v>
      </c>
      <c r="G625" t="s">
        <v>28</v>
      </c>
      <c r="H625" t="s">
        <v>101</v>
      </c>
      <c r="I625" t="s">
        <v>6191</v>
      </c>
    </row>
    <row r="626" spans="1:9" x14ac:dyDescent="0.3">
      <c r="A626" t="s">
        <v>4013</v>
      </c>
      <c r="B626" t="s">
        <v>4014</v>
      </c>
      <c r="C626" t="s">
        <v>4015</v>
      </c>
      <c r="E626" t="s">
        <v>4016</v>
      </c>
      <c r="F626" t="s">
        <v>339</v>
      </c>
      <c r="G626" t="s">
        <v>318</v>
      </c>
      <c r="H626" t="s">
        <v>340</v>
      </c>
      <c r="I626" t="s">
        <v>6190</v>
      </c>
    </row>
    <row r="627" spans="1:9" x14ac:dyDescent="0.3">
      <c r="A627" t="s">
        <v>4018</v>
      </c>
      <c r="B627" t="s">
        <v>4019</v>
      </c>
      <c r="C627" t="s">
        <v>4020</v>
      </c>
      <c r="D627" t="s">
        <v>4021</v>
      </c>
      <c r="E627" t="s">
        <v>4022</v>
      </c>
      <c r="F627" t="s">
        <v>150</v>
      </c>
      <c r="G627" t="s">
        <v>19</v>
      </c>
      <c r="H627">
        <v>94159</v>
      </c>
      <c r="I627" t="s">
        <v>6191</v>
      </c>
    </row>
    <row r="628" spans="1:9" x14ac:dyDescent="0.3">
      <c r="A628" t="s">
        <v>4024</v>
      </c>
      <c r="B628" t="s">
        <v>4025</v>
      </c>
      <c r="C628" t="s">
        <v>4026</v>
      </c>
      <c r="D628" t="s">
        <v>4027</v>
      </c>
      <c r="E628" t="s">
        <v>4028</v>
      </c>
      <c r="F628" t="s">
        <v>108</v>
      </c>
      <c r="G628" t="s">
        <v>19</v>
      </c>
      <c r="H628">
        <v>15274</v>
      </c>
      <c r="I628" t="s">
        <v>6191</v>
      </c>
    </row>
    <row r="629" spans="1:9" x14ac:dyDescent="0.3">
      <c r="A629" t="s">
        <v>4030</v>
      </c>
      <c r="B629" t="s">
        <v>4031</v>
      </c>
      <c r="C629" t="s">
        <v>4032</v>
      </c>
      <c r="D629" t="s">
        <v>4033</v>
      </c>
      <c r="E629" t="s">
        <v>4034</v>
      </c>
      <c r="F629" t="s">
        <v>63</v>
      </c>
      <c r="G629" t="s">
        <v>19</v>
      </c>
      <c r="H629">
        <v>77281</v>
      </c>
      <c r="I629" t="s">
        <v>6190</v>
      </c>
    </row>
    <row r="630" spans="1:9" x14ac:dyDescent="0.3">
      <c r="A630" t="s">
        <v>4036</v>
      </c>
      <c r="B630" t="s">
        <v>4037</v>
      </c>
      <c r="C630" t="s">
        <v>4038</v>
      </c>
      <c r="D630" t="s">
        <v>4039</v>
      </c>
      <c r="E630" t="s">
        <v>4040</v>
      </c>
      <c r="F630" t="s">
        <v>4041</v>
      </c>
      <c r="G630" t="s">
        <v>318</v>
      </c>
      <c r="H630" t="s">
        <v>416</v>
      </c>
      <c r="I630" t="s">
        <v>6190</v>
      </c>
    </row>
    <row r="631" spans="1:9" x14ac:dyDescent="0.3">
      <c r="A631" t="s">
        <v>4042</v>
      </c>
      <c r="B631" t="s">
        <v>4043</v>
      </c>
      <c r="C631" t="s">
        <v>4044</v>
      </c>
      <c r="E631" t="s">
        <v>4045</v>
      </c>
      <c r="F631" t="s">
        <v>271</v>
      </c>
      <c r="G631" t="s">
        <v>19</v>
      </c>
      <c r="H631">
        <v>33345</v>
      </c>
      <c r="I631" t="s">
        <v>6191</v>
      </c>
    </row>
    <row r="632" spans="1:9" x14ac:dyDescent="0.3">
      <c r="A632" t="s">
        <v>4046</v>
      </c>
      <c r="B632" t="s">
        <v>4047</v>
      </c>
      <c r="C632" t="s">
        <v>4048</v>
      </c>
      <c r="D632" t="s">
        <v>4049</v>
      </c>
      <c r="E632" t="s">
        <v>4050</v>
      </c>
      <c r="F632" t="s">
        <v>190</v>
      </c>
      <c r="G632" t="s">
        <v>19</v>
      </c>
      <c r="H632">
        <v>76210</v>
      </c>
      <c r="I632" t="s">
        <v>6191</v>
      </c>
    </row>
    <row r="633" spans="1:9" x14ac:dyDescent="0.3">
      <c r="A633" t="s">
        <v>4051</v>
      </c>
      <c r="B633" t="s">
        <v>4052</v>
      </c>
      <c r="C633" t="s">
        <v>4053</v>
      </c>
      <c r="D633" t="s">
        <v>4054</v>
      </c>
      <c r="E633" t="s">
        <v>4055</v>
      </c>
      <c r="F633" t="s">
        <v>488</v>
      </c>
      <c r="G633" t="s">
        <v>318</v>
      </c>
      <c r="H633" t="s">
        <v>363</v>
      </c>
      <c r="I633" t="s">
        <v>6190</v>
      </c>
    </row>
    <row r="634" spans="1:9" x14ac:dyDescent="0.3">
      <c r="A634" t="s">
        <v>4057</v>
      </c>
      <c r="B634" t="s">
        <v>4058</v>
      </c>
      <c r="C634" t="s">
        <v>4059</v>
      </c>
      <c r="D634" t="s">
        <v>4060</v>
      </c>
      <c r="E634" t="s">
        <v>4061</v>
      </c>
      <c r="F634" t="s">
        <v>27</v>
      </c>
      <c r="G634" t="s">
        <v>19</v>
      </c>
      <c r="H634">
        <v>90005</v>
      </c>
      <c r="I634" t="s">
        <v>6191</v>
      </c>
    </row>
    <row r="635" spans="1:9" x14ac:dyDescent="0.3">
      <c r="A635" t="s">
        <v>4063</v>
      </c>
      <c r="B635" t="s">
        <v>4064</v>
      </c>
      <c r="C635" t="s">
        <v>4065</v>
      </c>
      <c r="D635" t="s">
        <v>4066</v>
      </c>
      <c r="E635" t="s">
        <v>4067</v>
      </c>
      <c r="F635" t="s">
        <v>202</v>
      </c>
      <c r="G635" t="s">
        <v>19</v>
      </c>
      <c r="H635">
        <v>18706</v>
      </c>
      <c r="I635" t="s">
        <v>6191</v>
      </c>
    </row>
    <row r="636" spans="1:9" x14ac:dyDescent="0.3">
      <c r="A636" t="s">
        <v>4069</v>
      </c>
      <c r="B636" t="s">
        <v>4070</v>
      </c>
      <c r="C636" t="s">
        <v>4071</v>
      </c>
      <c r="D636" t="s">
        <v>4072</v>
      </c>
      <c r="E636" t="s">
        <v>4073</v>
      </c>
      <c r="F636" t="s">
        <v>190</v>
      </c>
      <c r="G636" t="s">
        <v>19</v>
      </c>
      <c r="H636">
        <v>76205</v>
      </c>
      <c r="I636" t="s">
        <v>6191</v>
      </c>
    </row>
    <row r="637" spans="1:9" x14ac:dyDescent="0.3">
      <c r="A637" t="s">
        <v>4075</v>
      </c>
      <c r="B637" t="s">
        <v>4076</v>
      </c>
      <c r="C637" t="s">
        <v>4077</v>
      </c>
      <c r="D637" t="s">
        <v>4078</v>
      </c>
      <c r="E637" t="s">
        <v>4079</v>
      </c>
      <c r="F637" t="s">
        <v>37</v>
      </c>
      <c r="G637" t="s">
        <v>19</v>
      </c>
      <c r="H637">
        <v>64082</v>
      </c>
      <c r="I637" t="s">
        <v>6190</v>
      </c>
    </row>
    <row r="638" spans="1:9" x14ac:dyDescent="0.3">
      <c r="A638" t="s">
        <v>4081</v>
      </c>
      <c r="B638" t="s">
        <v>4082</v>
      </c>
      <c r="C638" t="s">
        <v>4083</v>
      </c>
      <c r="D638" t="s">
        <v>4084</v>
      </c>
      <c r="E638" t="s">
        <v>4085</v>
      </c>
      <c r="F638" t="s">
        <v>88</v>
      </c>
      <c r="G638" t="s">
        <v>19</v>
      </c>
      <c r="H638">
        <v>72209</v>
      </c>
      <c r="I638" t="s">
        <v>6190</v>
      </c>
    </row>
    <row r="639" spans="1:9" x14ac:dyDescent="0.3">
      <c r="A639" t="s">
        <v>4087</v>
      </c>
      <c r="B639" t="s">
        <v>4088</v>
      </c>
      <c r="C639" t="s">
        <v>4089</v>
      </c>
      <c r="D639" t="s">
        <v>4090</v>
      </c>
      <c r="E639" t="s">
        <v>4091</v>
      </c>
      <c r="F639" t="s">
        <v>4092</v>
      </c>
      <c r="G639" t="s">
        <v>318</v>
      </c>
      <c r="H639" t="s">
        <v>324</v>
      </c>
      <c r="I639" t="s">
        <v>6190</v>
      </c>
    </row>
    <row r="640" spans="1:9" x14ac:dyDescent="0.3">
      <c r="A640" t="s">
        <v>4094</v>
      </c>
      <c r="B640" t="s">
        <v>4095</v>
      </c>
      <c r="D640" t="s">
        <v>4096</v>
      </c>
      <c r="E640" t="s">
        <v>4097</v>
      </c>
      <c r="F640" t="s">
        <v>3664</v>
      </c>
      <c r="G640" t="s">
        <v>318</v>
      </c>
      <c r="H640" t="s">
        <v>398</v>
      </c>
      <c r="I640" t="s">
        <v>6190</v>
      </c>
    </row>
    <row r="641" spans="1:9" x14ac:dyDescent="0.3">
      <c r="A641" t="s">
        <v>4099</v>
      </c>
      <c r="B641" t="s">
        <v>4100</v>
      </c>
      <c r="C641" t="s">
        <v>4101</v>
      </c>
      <c r="D641" t="s">
        <v>4102</v>
      </c>
      <c r="E641" t="s">
        <v>4103</v>
      </c>
      <c r="F641" t="s">
        <v>179</v>
      </c>
      <c r="G641" t="s">
        <v>19</v>
      </c>
      <c r="H641">
        <v>16534</v>
      </c>
      <c r="I641" t="s">
        <v>6190</v>
      </c>
    </row>
    <row r="642" spans="1:9" x14ac:dyDescent="0.3">
      <c r="A642" t="s">
        <v>4105</v>
      </c>
      <c r="B642" t="s">
        <v>4106</v>
      </c>
      <c r="D642" t="s">
        <v>4107</v>
      </c>
      <c r="E642" t="s">
        <v>4108</v>
      </c>
      <c r="F642" t="s">
        <v>280</v>
      </c>
      <c r="G642" t="s">
        <v>28</v>
      </c>
      <c r="H642" t="s">
        <v>310</v>
      </c>
      <c r="I642" t="s">
        <v>6191</v>
      </c>
    </row>
    <row r="643" spans="1:9" x14ac:dyDescent="0.3">
      <c r="A643" t="s">
        <v>4110</v>
      </c>
      <c r="B643" t="s">
        <v>4111</v>
      </c>
      <c r="C643" t="s">
        <v>4112</v>
      </c>
      <c r="D643" t="s">
        <v>4113</v>
      </c>
      <c r="E643" t="s">
        <v>4114</v>
      </c>
      <c r="F643" t="s">
        <v>108</v>
      </c>
      <c r="G643" t="s">
        <v>19</v>
      </c>
      <c r="H643">
        <v>15255</v>
      </c>
      <c r="I643" t="s">
        <v>6190</v>
      </c>
    </row>
    <row r="644" spans="1:9" x14ac:dyDescent="0.3">
      <c r="A644" t="s">
        <v>4116</v>
      </c>
      <c r="B644" t="s">
        <v>4117</v>
      </c>
      <c r="C644" t="s">
        <v>4118</v>
      </c>
      <c r="D644" t="s">
        <v>4119</v>
      </c>
      <c r="E644" t="s">
        <v>4120</v>
      </c>
      <c r="F644" t="s">
        <v>4121</v>
      </c>
      <c r="G644" t="s">
        <v>28</v>
      </c>
      <c r="H644" t="s">
        <v>4122</v>
      </c>
      <c r="I644" t="s">
        <v>6190</v>
      </c>
    </row>
    <row r="645" spans="1:9" x14ac:dyDescent="0.3">
      <c r="A645" t="s">
        <v>4124</v>
      </c>
      <c r="B645" t="s">
        <v>4125</v>
      </c>
      <c r="C645" t="s">
        <v>4126</v>
      </c>
      <c r="E645" t="s">
        <v>4127</v>
      </c>
      <c r="F645" t="s">
        <v>52</v>
      </c>
      <c r="G645" t="s">
        <v>19</v>
      </c>
      <c r="H645">
        <v>75260</v>
      </c>
      <c r="I645" t="s">
        <v>6190</v>
      </c>
    </row>
    <row r="646" spans="1:9" x14ac:dyDescent="0.3">
      <c r="A646" t="s">
        <v>4129</v>
      </c>
      <c r="B646" t="s">
        <v>4130</v>
      </c>
      <c r="D646" t="s">
        <v>4131</v>
      </c>
      <c r="E646" t="s">
        <v>4132</v>
      </c>
      <c r="F646" t="s">
        <v>92</v>
      </c>
      <c r="G646" t="s">
        <v>19</v>
      </c>
      <c r="H646">
        <v>33233</v>
      </c>
      <c r="I646" t="s">
        <v>6191</v>
      </c>
    </row>
    <row r="647" spans="1:9" x14ac:dyDescent="0.3">
      <c r="A647" t="s">
        <v>4134</v>
      </c>
      <c r="B647" t="s">
        <v>4135</v>
      </c>
      <c r="C647" t="s">
        <v>4136</v>
      </c>
      <c r="D647" t="s">
        <v>4137</v>
      </c>
      <c r="E647" t="s">
        <v>4138</v>
      </c>
      <c r="F647" t="s">
        <v>467</v>
      </c>
      <c r="G647" t="s">
        <v>19</v>
      </c>
      <c r="H647">
        <v>76905</v>
      </c>
      <c r="I647" t="s">
        <v>6190</v>
      </c>
    </row>
    <row r="648" spans="1:9" x14ac:dyDescent="0.3">
      <c r="A648" t="s">
        <v>4140</v>
      </c>
      <c r="B648" t="s">
        <v>4141</v>
      </c>
      <c r="C648" t="s">
        <v>4142</v>
      </c>
      <c r="D648" t="s">
        <v>4143</v>
      </c>
      <c r="E648" t="s">
        <v>4144</v>
      </c>
      <c r="F648" t="s">
        <v>198</v>
      </c>
      <c r="G648" t="s">
        <v>19</v>
      </c>
      <c r="H648">
        <v>12205</v>
      </c>
      <c r="I648" t="s">
        <v>6190</v>
      </c>
    </row>
    <row r="649" spans="1:9" x14ac:dyDescent="0.3">
      <c r="A649" t="s">
        <v>4146</v>
      </c>
      <c r="B649" t="s">
        <v>4147</v>
      </c>
      <c r="C649" t="s">
        <v>4148</v>
      </c>
      <c r="D649" t="s">
        <v>4149</v>
      </c>
      <c r="E649" t="s">
        <v>4150</v>
      </c>
      <c r="F649" t="s">
        <v>279</v>
      </c>
      <c r="G649" t="s">
        <v>28</v>
      </c>
      <c r="H649" t="s">
        <v>210</v>
      </c>
      <c r="I649" t="s">
        <v>6190</v>
      </c>
    </row>
    <row r="650" spans="1:9" x14ac:dyDescent="0.3">
      <c r="A650" t="s">
        <v>4152</v>
      </c>
      <c r="B650" t="s">
        <v>4153</v>
      </c>
      <c r="C650" t="s">
        <v>4154</v>
      </c>
      <c r="D650" t="s">
        <v>4155</v>
      </c>
      <c r="E650" t="s">
        <v>4156</v>
      </c>
      <c r="F650" t="s">
        <v>39</v>
      </c>
      <c r="G650" t="s">
        <v>19</v>
      </c>
      <c r="H650">
        <v>43240</v>
      </c>
      <c r="I650" t="s">
        <v>6191</v>
      </c>
    </row>
    <row r="651" spans="1:9" x14ac:dyDescent="0.3">
      <c r="A651" t="s">
        <v>4158</v>
      </c>
      <c r="B651" t="s">
        <v>4159</v>
      </c>
      <c r="C651" t="s">
        <v>4160</v>
      </c>
      <c r="D651" t="s">
        <v>4161</v>
      </c>
      <c r="E651" t="s">
        <v>4162</v>
      </c>
      <c r="F651" t="s">
        <v>354</v>
      </c>
      <c r="G651" t="s">
        <v>28</v>
      </c>
      <c r="H651" t="s">
        <v>355</v>
      </c>
      <c r="I651" t="s">
        <v>6191</v>
      </c>
    </row>
    <row r="652" spans="1:9" x14ac:dyDescent="0.3">
      <c r="A652" t="s">
        <v>4164</v>
      </c>
      <c r="B652" t="s">
        <v>4165</v>
      </c>
      <c r="C652" t="s">
        <v>4166</v>
      </c>
      <c r="D652" t="s">
        <v>4167</v>
      </c>
      <c r="E652" t="s">
        <v>4168</v>
      </c>
      <c r="F652" t="s">
        <v>153</v>
      </c>
      <c r="G652" t="s">
        <v>19</v>
      </c>
      <c r="H652">
        <v>92883</v>
      </c>
      <c r="I652" t="s">
        <v>6190</v>
      </c>
    </row>
    <row r="653" spans="1:9" x14ac:dyDescent="0.3">
      <c r="A653" t="s">
        <v>4170</v>
      </c>
      <c r="B653" t="s">
        <v>4171</v>
      </c>
      <c r="D653" t="s">
        <v>4172</v>
      </c>
      <c r="E653" t="s">
        <v>4173</v>
      </c>
      <c r="F653" t="s">
        <v>47</v>
      </c>
      <c r="G653" t="s">
        <v>19</v>
      </c>
      <c r="H653">
        <v>20436</v>
      </c>
      <c r="I653" t="s">
        <v>6191</v>
      </c>
    </row>
    <row r="654" spans="1:9" x14ac:dyDescent="0.3">
      <c r="A654" t="s">
        <v>4175</v>
      </c>
      <c r="B654" t="s">
        <v>4176</v>
      </c>
      <c r="C654" t="s">
        <v>4177</v>
      </c>
      <c r="E654" t="s">
        <v>4178</v>
      </c>
      <c r="F654" t="s">
        <v>461</v>
      </c>
      <c r="G654" t="s">
        <v>318</v>
      </c>
      <c r="H654" t="s">
        <v>330</v>
      </c>
      <c r="I654" t="s">
        <v>6191</v>
      </c>
    </row>
    <row r="655" spans="1:9" x14ac:dyDescent="0.3">
      <c r="A655" t="s">
        <v>4180</v>
      </c>
      <c r="B655" t="s">
        <v>4181</v>
      </c>
      <c r="C655" t="s">
        <v>4182</v>
      </c>
      <c r="D655" t="s">
        <v>4183</v>
      </c>
      <c r="E655" t="s">
        <v>4184</v>
      </c>
      <c r="F655" t="s">
        <v>260</v>
      </c>
      <c r="G655" t="s">
        <v>19</v>
      </c>
      <c r="H655">
        <v>43610</v>
      </c>
      <c r="I655" t="s">
        <v>6191</v>
      </c>
    </row>
    <row r="656" spans="1:9" x14ac:dyDescent="0.3">
      <c r="A656" t="s">
        <v>4186</v>
      </c>
      <c r="B656" t="s">
        <v>4187</v>
      </c>
      <c r="C656" t="s">
        <v>4188</v>
      </c>
      <c r="D656" t="s">
        <v>4189</v>
      </c>
      <c r="E656" t="s">
        <v>4190</v>
      </c>
      <c r="F656" t="s">
        <v>47</v>
      </c>
      <c r="G656" t="s">
        <v>19</v>
      </c>
      <c r="H656">
        <v>20088</v>
      </c>
      <c r="I656" t="s">
        <v>6191</v>
      </c>
    </row>
    <row r="657" spans="1:9" x14ac:dyDescent="0.3">
      <c r="A657" t="s">
        <v>4192</v>
      </c>
      <c r="B657" t="s">
        <v>4193</v>
      </c>
      <c r="C657" t="s">
        <v>4194</v>
      </c>
      <c r="E657" t="s">
        <v>4195</v>
      </c>
      <c r="F657" t="s">
        <v>186</v>
      </c>
      <c r="G657" t="s">
        <v>19</v>
      </c>
      <c r="H657">
        <v>52405</v>
      </c>
      <c r="I657" t="s">
        <v>6190</v>
      </c>
    </row>
    <row r="658" spans="1:9" x14ac:dyDescent="0.3">
      <c r="A658" t="s">
        <v>4197</v>
      </c>
      <c r="B658" t="s">
        <v>4198</v>
      </c>
      <c r="C658" t="s">
        <v>4199</v>
      </c>
      <c r="E658" t="s">
        <v>4200</v>
      </c>
      <c r="F658" t="s">
        <v>133</v>
      </c>
      <c r="G658" t="s">
        <v>19</v>
      </c>
      <c r="H658">
        <v>80045</v>
      </c>
      <c r="I658" t="s">
        <v>6191</v>
      </c>
    </row>
    <row r="659" spans="1:9" x14ac:dyDescent="0.3">
      <c r="A659" t="s">
        <v>4202</v>
      </c>
      <c r="B659" t="s">
        <v>4203</v>
      </c>
      <c r="C659" t="s">
        <v>4204</v>
      </c>
      <c r="D659" t="s">
        <v>4205</v>
      </c>
      <c r="E659" t="s">
        <v>4206</v>
      </c>
      <c r="F659" t="s">
        <v>256</v>
      </c>
      <c r="G659" t="s">
        <v>19</v>
      </c>
      <c r="H659">
        <v>94089</v>
      </c>
      <c r="I659" t="s">
        <v>6190</v>
      </c>
    </row>
    <row r="660" spans="1:9" x14ac:dyDescent="0.3">
      <c r="A660" t="s">
        <v>4208</v>
      </c>
      <c r="B660" t="s">
        <v>4209</v>
      </c>
      <c r="E660" t="s">
        <v>4210</v>
      </c>
      <c r="F660" t="s">
        <v>375</v>
      </c>
      <c r="G660" t="s">
        <v>318</v>
      </c>
      <c r="H660" t="s">
        <v>376</v>
      </c>
      <c r="I660" t="s">
        <v>6190</v>
      </c>
    </row>
    <row r="661" spans="1:9" x14ac:dyDescent="0.3">
      <c r="A661" t="s">
        <v>4212</v>
      </c>
      <c r="B661" t="s">
        <v>4213</v>
      </c>
      <c r="C661" t="s">
        <v>4214</v>
      </c>
      <c r="D661" t="s">
        <v>4215</v>
      </c>
      <c r="E661" t="s">
        <v>4216</v>
      </c>
      <c r="F661" t="s">
        <v>397</v>
      </c>
      <c r="G661" t="s">
        <v>318</v>
      </c>
      <c r="H661" t="s">
        <v>398</v>
      </c>
      <c r="I661" t="s">
        <v>6190</v>
      </c>
    </row>
    <row r="662" spans="1:9" x14ac:dyDescent="0.3">
      <c r="A662" t="s">
        <v>4218</v>
      </c>
      <c r="B662" t="s">
        <v>4219</v>
      </c>
      <c r="C662" t="s">
        <v>4220</v>
      </c>
      <c r="D662" t="s">
        <v>4221</v>
      </c>
      <c r="E662" t="s">
        <v>4222</v>
      </c>
      <c r="F662" t="s">
        <v>174</v>
      </c>
      <c r="G662" t="s">
        <v>19</v>
      </c>
      <c r="H662">
        <v>48930</v>
      </c>
      <c r="I662" t="s">
        <v>6191</v>
      </c>
    </row>
    <row r="663" spans="1:9" x14ac:dyDescent="0.3">
      <c r="A663" t="s">
        <v>4224</v>
      </c>
      <c r="B663" t="s">
        <v>4225</v>
      </c>
      <c r="C663" t="s">
        <v>4226</v>
      </c>
      <c r="D663" t="s">
        <v>4227</v>
      </c>
      <c r="E663" t="s">
        <v>4228</v>
      </c>
      <c r="F663" t="s">
        <v>63</v>
      </c>
      <c r="G663" t="s">
        <v>19</v>
      </c>
      <c r="H663">
        <v>77281</v>
      </c>
      <c r="I663" t="s">
        <v>6190</v>
      </c>
    </row>
    <row r="664" spans="1:9" x14ac:dyDescent="0.3">
      <c r="A664" t="s">
        <v>4230</v>
      </c>
      <c r="B664" t="s">
        <v>4231</v>
      </c>
      <c r="C664" t="s">
        <v>4232</v>
      </c>
      <c r="E664" t="s">
        <v>4233</v>
      </c>
      <c r="F664" t="s">
        <v>61</v>
      </c>
      <c r="G664" t="s">
        <v>19</v>
      </c>
      <c r="H664">
        <v>37131</v>
      </c>
      <c r="I664" t="s">
        <v>6191</v>
      </c>
    </row>
    <row r="665" spans="1:9" x14ac:dyDescent="0.3">
      <c r="A665" t="s">
        <v>4235</v>
      </c>
      <c r="B665" t="s">
        <v>4236</v>
      </c>
      <c r="C665" t="s">
        <v>4237</v>
      </c>
      <c r="E665" t="s">
        <v>4238</v>
      </c>
      <c r="F665" t="s">
        <v>48</v>
      </c>
      <c r="G665" t="s">
        <v>19</v>
      </c>
      <c r="H665">
        <v>25362</v>
      </c>
      <c r="I665" t="s">
        <v>6191</v>
      </c>
    </row>
    <row r="666" spans="1:9" x14ac:dyDescent="0.3">
      <c r="A666" t="s">
        <v>4240</v>
      </c>
      <c r="B666" t="s">
        <v>4241</v>
      </c>
      <c r="C666" t="s">
        <v>4242</v>
      </c>
      <c r="D666" t="s">
        <v>4243</v>
      </c>
      <c r="E666" t="s">
        <v>4244</v>
      </c>
      <c r="F666" t="s">
        <v>179</v>
      </c>
      <c r="G666" t="s">
        <v>19</v>
      </c>
      <c r="H666">
        <v>16534</v>
      </c>
      <c r="I666" t="s">
        <v>6191</v>
      </c>
    </row>
    <row r="667" spans="1:9" x14ac:dyDescent="0.3">
      <c r="A667" t="s">
        <v>4245</v>
      </c>
      <c r="B667" t="s">
        <v>4246</v>
      </c>
      <c r="C667" t="s">
        <v>4247</v>
      </c>
      <c r="D667" t="s">
        <v>4248</v>
      </c>
      <c r="E667" t="s">
        <v>4249</v>
      </c>
      <c r="F667" t="s">
        <v>93</v>
      </c>
      <c r="G667" t="s">
        <v>19</v>
      </c>
      <c r="H667">
        <v>39204</v>
      </c>
      <c r="I667" t="s">
        <v>6190</v>
      </c>
    </row>
    <row r="668" spans="1:9" x14ac:dyDescent="0.3">
      <c r="A668" t="s">
        <v>4251</v>
      </c>
      <c r="B668" t="s">
        <v>4252</v>
      </c>
      <c r="C668" t="s">
        <v>4253</v>
      </c>
      <c r="D668" t="s">
        <v>4254</v>
      </c>
      <c r="E668" t="s">
        <v>4255</v>
      </c>
      <c r="F668" t="s">
        <v>297</v>
      </c>
      <c r="G668" t="s">
        <v>19</v>
      </c>
      <c r="H668">
        <v>79491</v>
      </c>
      <c r="I668" t="s">
        <v>6191</v>
      </c>
    </row>
    <row r="669" spans="1:9" x14ac:dyDescent="0.3">
      <c r="A669" t="s">
        <v>4257</v>
      </c>
      <c r="B669" t="s">
        <v>4258</v>
      </c>
      <c r="C669" t="s">
        <v>4259</v>
      </c>
      <c r="D669" t="s">
        <v>4260</v>
      </c>
      <c r="E669" t="s">
        <v>4261</v>
      </c>
      <c r="F669" t="s">
        <v>401</v>
      </c>
      <c r="G669" t="s">
        <v>318</v>
      </c>
      <c r="H669" t="s">
        <v>402</v>
      </c>
      <c r="I669" t="s">
        <v>6191</v>
      </c>
    </row>
    <row r="670" spans="1:9" x14ac:dyDescent="0.3">
      <c r="A670" t="s">
        <v>4263</v>
      </c>
      <c r="B670" t="s">
        <v>4264</v>
      </c>
      <c r="C670" t="s">
        <v>4265</v>
      </c>
      <c r="D670" t="s">
        <v>4266</v>
      </c>
      <c r="E670" t="s">
        <v>4267</v>
      </c>
      <c r="F670" t="s">
        <v>31</v>
      </c>
      <c r="G670" t="s">
        <v>19</v>
      </c>
      <c r="H670">
        <v>27717</v>
      </c>
      <c r="I670" t="s">
        <v>6190</v>
      </c>
    </row>
    <row r="671" spans="1:9" x14ac:dyDescent="0.3">
      <c r="A671" t="s">
        <v>4269</v>
      </c>
      <c r="B671" t="s">
        <v>4270</v>
      </c>
      <c r="C671" t="s">
        <v>4271</v>
      </c>
      <c r="D671" t="s">
        <v>4272</v>
      </c>
      <c r="E671" t="s">
        <v>4273</v>
      </c>
      <c r="F671" t="s">
        <v>275</v>
      </c>
      <c r="G671" t="s">
        <v>19</v>
      </c>
      <c r="H671">
        <v>29505</v>
      </c>
      <c r="I671" t="s">
        <v>6191</v>
      </c>
    </row>
    <row r="672" spans="1:9" x14ac:dyDescent="0.3">
      <c r="A672" t="s">
        <v>4275</v>
      </c>
      <c r="B672" t="s">
        <v>4276</v>
      </c>
      <c r="C672" t="s">
        <v>4277</v>
      </c>
      <c r="D672" t="s">
        <v>4278</v>
      </c>
      <c r="E672" t="s">
        <v>4279</v>
      </c>
      <c r="F672" t="s">
        <v>79</v>
      </c>
      <c r="G672" t="s">
        <v>19</v>
      </c>
      <c r="H672">
        <v>13205</v>
      </c>
      <c r="I672" t="s">
        <v>6190</v>
      </c>
    </row>
    <row r="673" spans="1:9" x14ac:dyDescent="0.3">
      <c r="A673" t="s">
        <v>4281</v>
      </c>
      <c r="B673" t="s">
        <v>4282</v>
      </c>
      <c r="C673" t="s">
        <v>4283</v>
      </c>
      <c r="D673" t="s">
        <v>4284</v>
      </c>
      <c r="E673" t="s">
        <v>4285</v>
      </c>
      <c r="F673" t="s">
        <v>259</v>
      </c>
      <c r="G673" t="s">
        <v>19</v>
      </c>
      <c r="H673">
        <v>30245</v>
      </c>
      <c r="I673" t="s">
        <v>6191</v>
      </c>
    </row>
    <row r="674" spans="1:9" x14ac:dyDescent="0.3">
      <c r="A674" t="s">
        <v>4287</v>
      </c>
      <c r="B674" t="s">
        <v>4288</v>
      </c>
      <c r="C674" t="s">
        <v>4289</v>
      </c>
      <c r="E674" t="s">
        <v>4290</v>
      </c>
      <c r="F674" t="s">
        <v>63</v>
      </c>
      <c r="G674" t="s">
        <v>19</v>
      </c>
      <c r="H674">
        <v>77070</v>
      </c>
      <c r="I674" t="s">
        <v>6190</v>
      </c>
    </row>
    <row r="675" spans="1:9" x14ac:dyDescent="0.3">
      <c r="A675" t="s">
        <v>4292</v>
      </c>
      <c r="B675" t="s">
        <v>4293</v>
      </c>
      <c r="C675" t="s">
        <v>4294</v>
      </c>
      <c r="D675" t="s">
        <v>4295</v>
      </c>
      <c r="E675" t="s">
        <v>4296</v>
      </c>
      <c r="F675" t="s">
        <v>116</v>
      </c>
      <c r="G675" t="s">
        <v>19</v>
      </c>
      <c r="H675">
        <v>66160</v>
      </c>
      <c r="I675" t="s">
        <v>6190</v>
      </c>
    </row>
    <row r="676" spans="1:9" x14ac:dyDescent="0.3">
      <c r="A676" t="s">
        <v>4298</v>
      </c>
      <c r="B676" t="s">
        <v>4299</v>
      </c>
      <c r="C676" t="s">
        <v>4300</v>
      </c>
      <c r="D676" t="s">
        <v>4301</v>
      </c>
      <c r="E676" t="s">
        <v>4302</v>
      </c>
      <c r="F676" t="s">
        <v>396</v>
      </c>
      <c r="G676" t="s">
        <v>19</v>
      </c>
      <c r="H676">
        <v>34282</v>
      </c>
      <c r="I676" t="s">
        <v>6190</v>
      </c>
    </row>
    <row r="677" spans="1:9" x14ac:dyDescent="0.3">
      <c r="A677" t="s">
        <v>4304</v>
      </c>
      <c r="B677" t="s">
        <v>4305</v>
      </c>
      <c r="D677" t="s">
        <v>4306</v>
      </c>
      <c r="E677" t="s">
        <v>4307</v>
      </c>
      <c r="F677" t="s">
        <v>313</v>
      </c>
      <c r="G677" t="s">
        <v>19</v>
      </c>
      <c r="H677">
        <v>18105</v>
      </c>
      <c r="I677" t="s">
        <v>6190</v>
      </c>
    </row>
    <row r="678" spans="1:9" x14ac:dyDescent="0.3">
      <c r="A678" t="s">
        <v>4309</v>
      </c>
      <c r="B678" t="s">
        <v>4310</v>
      </c>
      <c r="D678" t="s">
        <v>4311</v>
      </c>
      <c r="E678" t="s">
        <v>4312</v>
      </c>
      <c r="F678" t="s">
        <v>214</v>
      </c>
      <c r="G678" t="s">
        <v>19</v>
      </c>
      <c r="H678">
        <v>23663</v>
      </c>
      <c r="I678" t="s">
        <v>6191</v>
      </c>
    </row>
    <row r="679" spans="1:9" x14ac:dyDescent="0.3">
      <c r="A679" t="s">
        <v>4314</v>
      </c>
      <c r="B679" t="s">
        <v>4315</v>
      </c>
      <c r="C679" t="s">
        <v>4316</v>
      </c>
      <c r="D679" t="s">
        <v>4317</v>
      </c>
      <c r="E679" t="s">
        <v>4318</v>
      </c>
      <c r="F679" t="s">
        <v>469</v>
      </c>
      <c r="G679" t="s">
        <v>318</v>
      </c>
      <c r="H679" t="s">
        <v>470</v>
      </c>
      <c r="I679" t="s">
        <v>6191</v>
      </c>
    </row>
    <row r="680" spans="1:9" x14ac:dyDescent="0.3">
      <c r="A680" t="s">
        <v>4320</v>
      </c>
      <c r="B680" t="s">
        <v>4321</v>
      </c>
      <c r="C680" t="s">
        <v>4322</v>
      </c>
      <c r="D680" t="s">
        <v>4323</v>
      </c>
      <c r="E680" t="s">
        <v>4324</v>
      </c>
      <c r="F680" t="s">
        <v>191</v>
      </c>
      <c r="G680" t="s">
        <v>19</v>
      </c>
      <c r="H680">
        <v>67260</v>
      </c>
      <c r="I680" t="s">
        <v>6190</v>
      </c>
    </row>
    <row r="681" spans="1:9" x14ac:dyDescent="0.3">
      <c r="A681" t="s">
        <v>4326</v>
      </c>
      <c r="B681" t="s">
        <v>4327</v>
      </c>
      <c r="C681" t="s">
        <v>4328</v>
      </c>
      <c r="D681" t="s">
        <v>4329</v>
      </c>
      <c r="E681" t="s">
        <v>4330</v>
      </c>
      <c r="F681" t="s">
        <v>279</v>
      </c>
      <c r="G681" t="s">
        <v>28</v>
      </c>
      <c r="H681" t="s">
        <v>210</v>
      </c>
      <c r="I681" t="s">
        <v>6191</v>
      </c>
    </row>
    <row r="682" spans="1:9" x14ac:dyDescent="0.3">
      <c r="A682" t="s">
        <v>4332</v>
      </c>
      <c r="B682" t="s">
        <v>4333</v>
      </c>
      <c r="C682" t="s">
        <v>4334</v>
      </c>
      <c r="E682" t="s">
        <v>4335</v>
      </c>
      <c r="F682" t="s">
        <v>170</v>
      </c>
      <c r="G682" t="s">
        <v>19</v>
      </c>
      <c r="H682">
        <v>6816</v>
      </c>
      <c r="I682" t="s">
        <v>6191</v>
      </c>
    </row>
    <row r="683" spans="1:9" x14ac:dyDescent="0.3">
      <c r="A683" t="s">
        <v>4337</v>
      </c>
      <c r="B683" t="s">
        <v>4338</v>
      </c>
      <c r="C683" t="s">
        <v>4339</v>
      </c>
      <c r="D683" t="s">
        <v>4340</v>
      </c>
      <c r="E683" t="s">
        <v>4341</v>
      </c>
      <c r="F683" t="s">
        <v>248</v>
      </c>
      <c r="G683" t="s">
        <v>28</v>
      </c>
      <c r="H683" t="s">
        <v>249</v>
      </c>
      <c r="I683" t="s">
        <v>6190</v>
      </c>
    </row>
    <row r="684" spans="1:9" x14ac:dyDescent="0.3">
      <c r="A684" t="s">
        <v>4343</v>
      </c>
      <c r="B684" t="s">
        <v>4344</v>
      </c>
      <c r="C684" t="s">
        <v>4345</v>
      </c>
      <c r="D684" t="s">
        <v>4346</v>
      </c>
      <c r="E684" t="s">
        <v>4347</v>
      </c>
      <c r="F684" t="s">
        <v>22</v>
      </c>
      <c r="G684" t="s">
        <v>19</v>
      </c>
      <c r="H684">
        <v>32209</v>
      </c>
      <c r="I684" t="s">
        <v>6190</v>
      </c>
    </row>
    <row r="685" spans="1:9" x14ac:dyDescent="0.3">
      <c r="A685" t="s">
        <v>4349</v>
      </c>
      <c r="B685" t="s">
        <v>4350</v>
      </c>
      <c r="C685" t="s">
        <v>4351</v>
      </c>
      <c r="D685" t="s">
        <v>4352</v>
      </c>
      <c r="E685" t="s">
        <v>4353</v>
      </c>
      <c r="F685" t="s">
        <v>63</v>
      </c>
      <c r="G685" t="s">
        <v>19</v>
      </c>
      <c r="H685">
        <v>77299</v>
      </c>
      <c r="I685" t="s">
        <v>6191</v>
      </c>
    </row>
    <row r="686" spans="1:9" x14ac:dyDescent="0.3">
      <c r="A686" t="s">
        <v>4355</v>
      </c>
      <c r="B686" t="s">
        <v>4356</v>
      </c>
      <c r="D686" t="s">
        <v>4357</v>
      </c>
      <c r="E686" t="s">
        <v>4358</v>
      </c>
      <c r="F686" t="s">
        <v>189</v>
      </c>
      <c r="G686" t="s">
        <v>19</v>
      </c>
      <c r="H686">
        <v>97255</v>
      </c>
      <c r="I686" t="s">
        <v>6191</v>
      </c>
    </row>
    <row r="687" spans="1:9" x14ac:dyDescent="0.3">
      <c r="A687" t="s">
        <v>4360</v>
      </c>
      <c r="B687" t="s">
        <v>4361</v>
      </c>
      <c r="C687" t="s">
        <v>4362</v>
      </c>
      <c r="D687" t="s">
        <v>4363</v>
      </c>
      <c r="E687" t="s">
        <v>4364</v>
      </c>
      <c r="F687" t="s">
        <v>87</v>
      </c>
      <c r="G687" t="s">
        <v>19</v>
      </c>
      <c r="H687">
        <v>91186</v>
      </c>
      <c r="I687" t="s">
        <v>6190</v>
      </c>
    </row>
    <row r="688" spans="1:9" x14ac:dyDescent="0.3">
      <c r="A688" t="s">
        <v>4366</v>
      </c>
      <c r="B688" t="s">
        <v>4367</v>
      </c>
      <c r="C688" t="s">
        <v>4368</v>
      </c>
      <c r="D688" t="s">
        <v>4369</v>
      </c>
      <c r="E688" t="s">
        <v>4370</v>
      </c>
      <c r="F688" t="s">
        <v>178</v>
      </c>
      <c r="G688" t="s">
        <v>19</v>
      </c>
      <c r="H688">
        <v>92725</v>
      </c>
      <c r="I688" t="s">
        <v>6190</v>
      </c>
    </row>
    <row r="689" spans="1:9" x14ac:dyDescent="0.3">
      <c r="A689" t="s">
        <v>4372</v>
      </c>
      <c r="B689" t="s">
        <v>4373</v>
      </c>
      <c r="C689" t="s">
        <v>4374</v>
      </c>
      <c r="D689" t="s">
        <v>4375</v>
      </c>
      <c r="E689" t="s">
        <v>4376</v>
      </c>
      <c r="F689" t="s">
        <v>98</v>
      </c>
      <c r="G689" t="s">
        <v>19</v>
      </c>
      <c r="H689">
        <v>95160</v>
      </c>
      <c r="I689" t="s">
        <v>6191</v>
      </c>
    </row>
    <row r="690" spans="1:9" x14ac:dyDescent="0.3">
      <c r="A690" t="s">
        <v>4378</v>
      </c>
      <c r="B690" t="s">
        <v>4379</v>
      </c>
      <c r="C690" t="s">
        <v>4380</v>
      </c>
      <c r="D690" t="s">
        <v>4381</v>
      </c>
      <c r="E690" t="s">
        <v>4382</v>
      </c>
      <c r="F690" t="s">
        <v>333</v>
      </c>
      <c r="G690" t="s">
        <v>318</v>
      </c>
      <c r="H690" t="s">
        <v>334</v>
      </c>
      <c r="I690" t="s">
        <v>6191</v>
      </c>
    </row>
    <row r="691" spans="1:9" x14ac:dyDescent="0.3">
      <c r="A691" t="s">
        <v>4384</v>
      </c>
      <c r="B691" t="s">
        <v>4385</v>
      </c>
      <c r="C691" t="s">
        <v>4386</v>
      </c>
      <c r="D691" t="s">
        <v>4387</v>
      </c>
      <c r="E691" t="s">
        <v>4388</v>
      </c>
      <c r="F691" t="s">
        <v>78</v>
      </c>
      <c r="G691" t="s">
        <v>19</v>
      </c>
      <c r="H691">
        <v>80935</v>
      </c>
      <c r="I691" t="s">
        <v>6191</v>
      </c>
    </row>
    <row r="692" spans="1:9" x14ac:dyDescent="0.3">
      <c r="A692" t="s">
        <v>4390</v>
      </c>
      <c r="B692" t="s">
        <v>4391</v>
      </c>
      <c r="E692" t="s">
        <v>4392</v>
      </c>
      <c r="F692" t="s">
        <v>260</v>
      </c>
      <c r="G692" t="s">
        <v>19</v>
      </c>
      <c r="H692">
        <v>43605</v>
      </c>
      <c r="I692" t="s">
        <v>6191</v>
      </c>
    </row>
    <row r="693" spans="1:9" x14ac:dyDescent="0.3">
      <c r="A693" t="s">
        <v>4394</v>
      </c>
      <c r="B693" t="s">
        <v>4395</v>
      </c>
      <c r="C693" t="s">
        <v>4396</v>
      </c>
      <c r="D693" t="s">
        <v>4397</v>
      </c>
      <c r="E693" t="s">
        <v>4398</v>
      </c>
      <c r="F693" t="s">
        <v>117</v>
      </c>
      <c r="G693" t="s">
        <v>19</v>
      </c>
      <c r="H693">
        <v>33436</v>
      </c>
      <c r="I693" t="s">
        <v>6190</v>
      </c>
    </row>
    <row r="694" spans="1:9" x14ac:dyDescent="0.3">
      <c r="A694" t="s">
        <v>4400</v>
      </c>
      <c r="B694" t="s">
        <v>4401</v>
      </c>
      <c r="C694" t="s">
        <v>4402</v>
      </c>
      <c r="D694" t="s">
        <v>4403</v>
      </c>
      <c r="E694" t="s">
        <v>4404</v>
      </c>
      <c r="F694" t="s">
        <v>51</v>
      </c>
      <c r="G694" t="s">
        <v>19</v>
      </c>
      <c r="H694">
        <v>45999</v>
      </c>
      <c r="I694" t="s">
        <v>6191</v>
      </c>
    </row>
    <row r="695" spans="1:9" x14ac:dyDescent="0.3">
      <c r="A695" t="s">
        <v>4406</v>
      </c>
      <c r="B695" t="s">
        <v>4407</v>
      </c>
      <c r="C695" t="s">
        <v>4408</v>
      </c>
      <c r="D695" t="s">
        <v>4409</v>
      </c>
      <c r="E695" t="s">
        <v>4410</v>
      </c>
      <c r="F695" t="s">
        <v>104</v>
      </c>
      <c r="G695" t="s">
        <v>19</v>
      </c>
      <c r="H695">
        <v>63121</v>
      </c>
      <c r="I695" t="s">
        <v>6190</v>
      </c>
    </row>
    <row r="696" spans="1:9" x14ac:dyDescent="0.3">
      <c r="A696" t="s">
        <v>4412</v>
      </c>
      <c r="B696" t="s">
        <v>4413</v>
      </c>
      <c r="C696" t="s">
        <v>4414</v>
      </c>
      <c r="D696" t="s">
        <v>4415</v>
      </c>
      <c r="E696" t="s">
        <v>4416</v>
      </c>
      <c r="F696" t="s">
        <v>243</v>
      </c>
      <c r="G696" t="s">
        <v>19</v>
      </c>
      <c r="H696">
        <v>10705</v>
      </c>
      <c r="I696" t="s">
        <v>6191</v>
      </c>
    </row>
    <row r="697" spans="1:9" x14ac:dyDescent="0.3">
      <c r="A697" t="s">
        <v>4418</v>
      </c>
      <c r="B697" t="s">
        <v>4419</v>
      </c>
      <c r="C697" t="s">
        <v>4420</v>
      </c>
      <c r="D697" t="s">
        <v>4421</v>
      </c>
      <c r="E697" t="s">
        <v>4422</v>
      </c>
      <c r="F697" t="s">
        <v>20</v>
      </c>
      <c r="G697" t="s">
        <v>19</v>
      </c>
      <c r="H697">
        <v>21290</v>
      </c>
      <c r="I697" t="s">
        <v>6190</v>
      </c>
    </row>
    <row r="698" spans="1:9" x14ac:dyDescent="0.3">
      <c r="A698" t="s">
        <v>4424</v>
      </c>
      <c r="B698" t="s">
        <v>4425</v>
      </c>
      <c r="C698" t="s">
        <v>4426</v>
      </c>
      <c r="D698" t="s">
        <v>4427</v>
      </c>
      <c r="E698" t="s">
        <v>4428</v>
      </c>
      <c r="F698" t="s">
        <v>22</v>
      </c>
      <c r="G698" t="s">
        <v>19</v>
      </c>
      <c r="H698">
        <v>32230</v>
      </c>
      <c r="I698" t="s">
        <v>6191</v>
      </c>
    </row>
    <row r="699" spans="1:9" x14ac:dyDescent="0.3">
      <c r="A699" t="s">
        <v>4430</v>
      </c>
      <c r="B699" t="s">
        <v>4431</v>
      </c>
      <c r="E699" t="s">
        <v>4432</v>
      </c>
      <c r="F699" t="s">
        <v>391</v>
      </c>
      <c r="G699" t="s">
        <v>318</v>
      </c>
      <c r="H699" t="s">
        <v>392</v>
      </c>
      <c r="I699" t="s">
        <v>6191</v>
      </c>
    </row>
    <row r="700" spans="1:9" x14ac:dyDescent="0.3">
      <c r="A700" t="s">
        <v>4434</v>
      </c>
      <c r="B700" t="s">
        <v>4435</v>
      </c>
      <c r="C700" t="s">
        <v>4436</v>
      </c>
      <c r="D700" t="s">
        <v>4437</v>
      </c>
      <c r="E700" t="s">
        <v>4438</v>
      </c>
      <c r="F700" t="s">
        <v>289</v>
      </c>
      <c r="G700" t="s">
        <v>318</v>
      </c>
      <c r="H700" t="s">
        <v>444</v>
      </c>
      <c r="I700" t="s">
        <v>6191</v>
      </c>
    </row>
    <row r="701" spans="1:9" x14ac:dyDescent="0.3">
      <c r="A701" t="s">
        <v>4440</v>
      </c>
      <c r="B701" t="s">
        <v>4441</v>
      </c>
      <c r="C701" t="s">
        <v>4442</v>
      </c>
      <c r="D701" t="s">
        <v>4443</v>
      </c>
      <c r="E701" t="s">
        <v>4444</v>
      </c>
      <c r="F701" t="s">
        <v>92</v>
      </c>
      <c r="G701" t="s">
        <v>19</v>
      </c>
      <c r="H701">
        <v>33196</v>
      </c>
      <c r="I701" t="s">
        <v>6190</v>
      </c>
    </row>
    <row r="702" spans="1:9" x14ac:dyDescent="0.3">
      <c r="A702" t="s">
        <v>4446</v>
      </c>
      <c r="B702" t="s">
        <v>4447</v>
      </c>
      <c r="C702" t="s">
        <v>4448</v>
      </c>
      <c r="E702" t="s">
        <v>4449</v>
      </c>
      <c r="F702" t="s">
        <v>150</v>
      </c>
      <c r="G702" t="s">
        <v>19</v>
      </c>
      <c r="H702">
        <v>94121</v>
      </c>
      <c r="I702" t="s">
        <v>6191</v>
      </c>
    </row>
    <row r="703" spans="1:9" x14ac:dyDescent="0.3">
      <c r="A703" t="s">
        <v>4451</v>
      </c>
      <c r="B703" t="s">
        <v>4452</v>
      </c>
      <c r="C703" t="s">
        <v>4453</v>
      </c>
      <c r="D703" t="s">
        <v>4454</v>
      </c>
      <c r="E703" t="s">
        <v>4455</v>
      </c>
      <c r="F703" t="s">
        <v>390</v>
      </c>
      <c r="G703" t="s">
        <v>318</v>
      </c>
      <c r="H703" t="s">
        <v>348</v>
      </c>
      <c r="I703" t="s">
        <v>6190</v>
      </c>
    </row>
    <row r="704" spans="1:9" x14ac:dyDescent="0.3">
      <c r="A704" t="s">
        <v>4457</v>
      </c>
      <c r="B704" t="s">
        <v>4458</v>
      </c>
      <c r="C704" t="s">
        <v>4459</v>
      </c>
      <c r="E704" t="s">
        <v>4460</v>
      </c>
      <c r="F704" t="s">
        <v>211</v>
      </c>
      <c r="G704" t="s">
        <v>19</v>
      </c>
      <c r="H704">
        <v>33982</v>
      </c>
      <c r="I704" t="s">
        <v>6190</v>
      </c>
    </row>
    <row r="705" spans="1:9" x14ac:dyDescent="0.3">
      <c r="A705" t="s">
        <v>4462</v>
      </c>
      <c r="B705" t="s">
        <v>4463</v>
      </c>
      <c r="D705" t="s">
        <v>4464</v>
      </c>
      <c r="E705" t="s">
        <v>4465</v>
      </c>
      <c r="F705" t="s">
        <v>1282</v>
      </c>
      <c r="G705" t="s">
        <v>318</v>
      </c>
      <c r="H705" t="s">
        <v>444</v>
      </c>
      <c r="I705" t="s">
        <v>6190</v>
      </c>
    </row>
    <row r="706" spans="1:9" x14ac:dyDescent="0.3">
      <c r="A706" t="s">
        <v>4467</v>
      </c>
      <c r="B706" t="s">
        <v>4468</v>
      </c>
      <c r="D706" t="s">
        <v>4469</v>
      </c>
      <c r="E706" t="s">
        <v>4470</v>
      </c>
      <c r="F706" t="s">
        <v>57</v>
      </c>
      <c r="G706" t="s">
        <v>19</v>
      </c>
      <c r="H706">
        <v>10125</v>
      </c>
      <c r="I706" t="s">
        <v>6190</v>
      </c>
    </row>
    <row r="707" spans="1:9" x14ac:dyDescent="0.3">
      <c r="A707" t="s">
        <v>4472</v>
      </c>
      <c r="B707" t="s">
        <v>4473</v>
      </c>
      <c r="C707" t="s">
        <v>4474</v>
      </c>
      <c r="D707" t="s">
        <v>4475</v>
      </c>
      <c r="E707" t="s">
        <v>4476</v>
      </c>
      <c r="F707" t="s">
        <v>295</v>
      </c>
      <c r="G707" t="s">
        <v>19</v>
      </c>
      <c r="H707">
        <v>29305</v>
      </c>
      <c r="I707" t="s">
        <v>6191</v>
      </c>
    </row>
    <row r="708" spans="1:9" x14ac:dyDescent="0.3">
      <c r="A708" t="s">
        <v>4478</v>
      </c>
      <c r="B708" t="s">
        <v>4479</v>
      </c>
      <c r="C708" t="s">
        <v>4480</v>
      </c>
      <c r="D708" t="s">
        <v>4481</v>
      </c>
      <c r="E708" t="s">
        <v>4482</v>
      </c>
      <c r="F708" t="s">
        <v>208</v>
      </c>
      <c r="G708" t="s">
        <v>19</v>
      </c>
      <c r="H708">
        <v>93305</v>
      </c>
      <c r="I708" t="s">
        <v>6191</v>
      </c>
    </row>
    <row r="709" spans="1:9" x14ac:dyDescent="0.3">
      <c r="A709" t="s">
        <v>4484</v>
      </c>
      <c r="B709" t="s">
        <v>4485</v>
      </c>
      <c r="D709" t="s">
        <v>4486</v>
      </c>
      <c r="E709" t="s">
        <v>4487</v>
      </c>
      <c r="F709" t="s">
        <v>382</v>
      </c>
      <c r="G709" t="s">
        <v>318</v>
      </c>
      <c r="H709" t="s">
        <v>383</v>
      </c>
      <c r="I709" t="s">
        <v>6191</v>
      </c>
    </row>
    <row r="710" spans="1:9" x14ac:dyDescent="0.3">
      <c r="A710" t="s">
        <v>4489</v>
      </c>
      <c r="B710" t="s">
        <v>4490</v>
      </c>
      <c r="C710" t="s">
        <v>4491</v>
      </c>
      <c r="D710" t="s">
        <v>4492</v>
      </c>
      <c r="E710" t="s">
        <v>4493</v>
      </c>
      <c r="F710" t="s">
        <v>104</v>
      </c>
      <c r="G710" t="s">
        <v>19</v>
      </c>
      <c r="H710">
        <v>63169</v>
      </c>
      <c r="I710" t="s">
        <v>6190</v>
      </c>
    </row>
    <row r="711" spans="1:9" x14ac:dyDescent="0.3">
      <c r="A711" t="s">
        <v>4495</v>
      </c>
      <c r="B711" t="s">
        <v>4496</v>
      </c>
      <c r="D711" t="s">
        <v>4497</v>
      </c>
      <c r="E711" t="s">
        <v>4498</v>
      </c>
      <c r="F711" t="s">
        <v>66</v>
      </c>
      <c r="G711" t="s">
        <v>19</v>
      </c>
      <c r="H711">
        <v>46896</v>
      </c>
      <c r="I711" t="s">
        <v>6190</v>
      </c>
    </row>
    <row r="712" spans="1:9" x14ac:dyDescent="0.3">
      <c r="A712" t="s">
        <v>4500</v>
      </c>
      <c r="B712" t="s">
        <v>4501</v>
      </c>
      <c r="C712" t="s">
        <v>4502</v>
      </c>
      <c r="D712" t="s">
        <v>4503</v>
      </c>
      <c r="E712" t="s">
        <v>4504</v>
      </c>
      <c r="F712" t="s">
        <v>200</v>
      </c>
      <c r="G712" t="s">
        <v>19</v>
      </c>
      <c r="H712">
        <v>55564</v>
      </c>
      <c r="I712" t="s">
        <v>6191</v>
      </c>
    </row>
    <row r="713" spans="1:9" x14ac:dyDescent="0.3">
      <c r="A713" t="s">
        <v>4506</v>
      </c>
      <c r="B713" t="s">
        <v>4507</v>
      </c>
      <c r="C713" t="s">
        <v>4508</v>
      </c>
      <c r="D713" t="s">
        <v>4509</v>
      </c>
      <c r="E713" t="s">
        <v>4510</v>
      </c>
      <c r="F713" t="s">
        <v>4511</v>
      </c>
      <c r="G713" t="s">
        <v>19</v>
      </c>
      <c r="H713">
        <v>72905</v>
      </c>
      <c r="I713" t="s">
        <v>6191</v>
      </c>
    </row>
    <row r="714" spans="1:9" x14ac:dyDescent="0.3">
      <c r="A714" t="s">
        <v>4513</v>
      </c>
      <c r="B714" t="s">
        <v>4514</v>
      </c>
      <c r="E714" t="s">
        <v>4515</v>
      </c>
      <c r="F714" t="s">
        <v>286</v>
      </c>
      <c r="G714" t="s">
        <v>28</v>
      </c>
      <c r="H714" t="s">
        <v>287</v>
      </c>
      <c r="I714" t="s">
        <v>6191</v>
      </c>
    </row>
    <row r="715" spans="1:9" x14ac:dyDescent="0.3">
      <c r="A715" t="s">
        <v>4517</v>
      </c>
      <c r="B715" t="s">
        <v>4518</v>
      </c>
      <c r="C715" t="s">
        <v>4519</v>
      </c>
      <c r="D715" t="s">
        <v>4520</v>
      </c>
      <c r="E715" t="s">
        <v>4521</v>
      </c>
      <c r="F715" t="s">
        <v>291</v>
      </c>
      <c r="G715" t="s">
        <v>19</v>
      </c>
      <c r="H715">
        <v>95210</v>
      </c>
      <c r="I715" t="s">
        <v>6191</v>
      </c>
    </row>
    <row r="716" spans="1:9" x14ac:dyDescent="0.3">
      <c r="A716" t="s">
        <v>4523</v>
      </c>
      <c r="B716" t="s">
        <v>4524</v>
      </c>
      <c r="C716" t="s">
        <v>4525</v>
      </c>
      <c r="D716" t="s">
        <v>4526</v>
      </c>
      <c r="E716" t="s">
        <v>4527</v>
      </c>
      <c r="F716" t="s">
        <v>436</v>
      </c>
      <c r="G716" t="s">
        <v>318</v>
      </c>
      <c r="H716" t="s">
        <v>410</v>
      </c>
      <c r="I716" t="s">
        <v>6190</v>
      </c>
    </row>
    <row r="717" spans="1:9" x14ac:dyDescent="0.3">
      <c r="A717" t="s">
        <v>4529</v>
      </c>
      <c r="B717" t="s">
        <v>4530</v>
      </c>
      <c r="C717" t="s">
        <v>4531</v>
      </c>
      <c r="E717" t="s">
        <v>4532</v>
      </c>
      <c r="F717" t="s">
        <v>137</v>
      </c>
      <c r="G717" t="s">
        <v>19</v>
      </c>
      <c r="H717">
        <v>33686</v>
      </c>
      <c r="I717" t="s">
        <v>6191</v>
      </c>
    </row>
    <row r="718" spans="1:9" x14ac:dyDescent="0.3">
      <c r="A718" t="s">
        <v>4534</v>
      </c>
      <c r="B718" t="s">
        <v>4535</v>
      </c>
      <c r="C718" t="s">
        <v>4536</v>
      </c>
      <c r="D718" t="s">
        <v>4537</v>
      </c>
      <c r="E718" t="s">
        <v>4538</v>
      </c>
      <c r="F718" t="s">
        <v>1447</v>
      </c>
      <c r="G718" t="s">
        <v>318</v>
      </c>
      <c r="H718" t="s">
        <v>460</v>
      </c>
      <c r="I718" t="s">
        <v>6191</v>
      </c>
    </row>
    <row r="719" spans="1:9" x14ac:dyDescent="0.3">
      <c r="A719" t="s">
        <v>4540</v>
      </c>
      <c r="B719" t="s">
        <v>4541</v>
      </c>
      <c r="C719" t="s">
        <v>4542</v>
      </c>
      <c r="D719" t="s">
        <v>4543</v>
      </c>
      <c r="E719" t="s">
        <v>4544</v>
      </c>
      <c r="F719" t="s">
        <v>46</v>
      </c>
      <c r="G719" t="s">
        <v>19</v>
      </c>
      <c r="H719">
        <v>19104</v>
      </c>
      <c r="I719" t="s">
        <v>6191</v>
      </c>
    </row>
    <row r="720" spans="1:9" x14ac:dyDescent="0.3">
      <c r="A720" t="s">
        <v>4546</v>
      </c>
      <c r="B720" t="s">
        <v>4547</v>
      </c>
      <c r="C720" t="s">
        <v>4548</v>
      </c>
      <c r="D720" t="s">
        <v>4549</v>
      </c>
      <c r="E720" t="s">
        <v>4550</v>
      </c>
      <c r="F720" t="s">
        <v>467</v>
      </c>
      <c r="G720" t="s">
        <v>19</v>
      </c>
      <c r="H720">
        <v>76905</v>
      </c>
      <c r="I720" t="s">
        <v>6191</v>
      </c>
    </row>
    <row r="721" spans="1:9" x14ac:dyDescent="0.3">
      <c r="A721" t="s">
        <v>4552</v>
      </c>
      <c r="B721" t="s">
        <v>4553</v>
      </c>
      <c r="C721" t="s">
        <v>4554</v>
      </c>
      <c r="D721" t="s">
        <v>4555</v>
      </c>
      <c r="E721" t="s">
        <v>4556</v>
      </c>
      <c r="F721" t="s">
        <v>27</v>
      </c>
      <c r="G721" t="s">
        <v>19</v>
      </c>
      <c r="H721">
        <v>90035</v>
      </c>
      <c r="I721" t="s">
        <v>6190</v>
      </c>
    </row>
    <row r="722" spans="1:9" x14ac:dyDescent="0.3">
      <c r="A722" t="s">
        <v>4558</v>
      </c>
      <c r="B722" t="s">
        <v>4559</v>
      </c>
      <c r="C722" t="s">
        <v>4560</v>
      </c>
      <c r="D722" t="s">
        <v>4561</v>
      </c>
      <c r="E722" t="s">
        <v>4562</v>
      </c>
      <c r="F722" t="s">
        <v>174</v>
      </c>
      <c r="G722" t="s">
        <v>19</v>
      </c>
      <c r="H722">
        <v>48912</v>
      </c>
      <c r="I722" t="s">
        <v>6190</v>
      </c>
    </row>
    <row r="723" spans="1:9" x14ac:dyDescent="0.3">
      <c r="A723" t="s">
        <v>4564</v>
      </c>
      <c r="B723" t="s">
        <v>4565</v>
      </c>
      <c r="C723" t="s">
        <v>4566</v>
      </c>
      <c r="D723" t="s">
        <v>4567</v>
      </c>
      <c r="E723" t="s">
        <v>4568</v>
      </c>
      <c r="F723" t="s">
        <v>209</v>
      </c>
      <c r="G723" t="s">
        <v>19</v>
      </c>
      <c r="H723">
        <v>34615</v>
      </c>
      <c r="I723" t="s">
        <v>6190</v>
      </c>
    </row>
    <row r="724" spans="1:9" x14ac:dyDescent="0.3">
      <c r="A724" t="s">
        <v>4570</v>
      </c>
      <c r="B724" t="s">
        <v>4571</v>
      </c>
      <c r="D724" t="s">
        <v>4572</v>
      </c>
      <c r="E724" t="s">
        <v>4573</v>
      </c>
      <c r="F724" t="s">
        <v>146</v>
      </c>
      <c r="G724" t="s">
        <v>19</v>
      </c>
      <c r="H724">
        <v>90605</v>
      </c>
      <c r="I724" t="s">
        <v>6191</v>
      </c>
    </row>
    <row r="725" spans="1:9" x14ac:dyDescent="0.3">
      <c r="A725" t="s">
        <v>4575</v>
      </c>
      <c r="B725" t="s">
        <v>4576</v>
      </c>
      <c r="C725" t="s">
        <v>4577</v>
      </c>
      <c r="D725" t="s">
        <v>4578</v>
      </c>
      <c r="E725" t="s">
        <v>4579</v>
      </c>
      <c r="F725" t="s">
        <v>30</v>
      </c>
      <c r="G725" t="s">
        <v>19</v>
      </c>
      <c r="H725">
        <v>93773</v>
      </c>
      <c r="I725" t="s">
        <v>6191</v>
      </c>
    </row>
    <row r="726" spans="1:9" x14ac:dyDescent="0.3">
      <c r="A726" t="s">
        <v>4581</v>
      </c>
      <c r="B726" t="s">
        <v>4582</v>
      </c>
      <c r="D726" t="s">
        <v>4583</v>
      </c>
      <c r="E726" t="s">
        <v>4584</v>
      </c>
      <c r="F726" t="s">
        <v>57</v>
      </c>
      <c r="G726" t="s">
        <v>19</v>
      </c>
      <c r="H726">
        <v>10155</v>
      </c>
      <c r="I726" t="s">
        <v>6190</v>
      </c>
    </row>
    <row r="727" spans="1:9" x14ac:dyDescent="0.3">
      <c r="A727" t="s">
        <v>4586</v>
      </c>
      <c r="B727" t="s">
        <v>4587</v>
      </c>
      <c r="C727" t="s">
        <v>4588</v>
      </c>
      <c r="D727" t="s">
        <v>4589</v>
      </c>
      <c r="E727" t="s">
        <v>4590</v>
      </c>
      <c r="F727" t="s">
        <v>78</v>
      </c>
      <c r="G727" t="s">
        <v>19</v>
      </c>
      <c r="H727">
        <v>80935</v>
      </c>
      <c r="I727" t="s">
        <v>6191</v>
      </c>
    </row>
    <row r="728" spans="1:9" x14ac:dyDescent="0.3">
      <c r="A728" t="s">
        <v>4592</v>
      </c>
      <c r="B728" t="s">
        <v>4593</v>
      </c>
      <c r="D728" t="s">
        <v>4594</v>
      </c>
      <c r="E728" t="s">
        <v>4595</v>
      </c>
      <c r="F728" t="s">
        <v>277</v>
      </c>
      <c r="G728" t="s">
        <v>19</v>
      </c>
      <c r="H728">
        <v>90831</v>
      </c>
      <c r="I728" t="s">
        <v>6191</v>
      </c>
    </row>
    <row r="729" spans="1:9" x14ac:dyDescent="0.3">
      <c r="A729" t="s">
        <v>4597</v>
      </c>
      <c r="B729" t="s">
        <v>4598</v>
      </c>
      <c r="C729" t="s">
        <v>4599</v>
      </c>
      <c r="D729" t="s">
        <v>4600</v>
      </c>
      <c r="E729" t="s">
        <v>4601</v>
      </c>
      <c r="F729" t="s">
        <v>331</v>
      </c>
      <c r="G729" t="s">
        <v>318</v>
      </c>
      <c r="H729" t="s">
        <v>332</v>
      </c>
      <c r="I729" t="s">
        <v>6190</v>
      </c>
    </row>
    <row r="730" spans="1:9" x14ac:dyDescent="0.3">
      <c r="A730" t="s">
        <v>4603</v>
      </c>
      <c r="B730" t="s">
        <v>4604</v>
      </c>
      <c r="C730" t="s">
        <v>4605</v>
      </c>
      <c r="D730" t="s">
        <v>4606</v>
      </c>
      <c r="E730" t="s">
        <v>4607</v>
      </c>
      <c r="F730" t="s">
        <v>122</v>
      </c>
      <c r="G730" t="s">
        <v>19</v>
      </c>
      <c r="H730">
        <v>89510</v>
      </c>
      <c r="I730" t="s">
        <v>6190</v>
      </c>
    </row>
    <row r="731" spans="1:9" x14ac:dyDescent="0.3">
      <c r="A731" t="s">
        <v>4609</v>
      </c>
      <c r="B731" t="s">
        <v>4610</v>
      </c>
      <c r="C731" t="s">
        <v>4611</v>
      </c>
      <c r="D731" t="s">
        <v>4612</v>
      </c>
      <c r="E731" t="s">
        <v>4613</v>
      </c>
      <c r="F731" t="s">
        <v>81</v>
      </c>
      <c r="G731" t="s">
        <v>28</v>
      </c>
      <c r="H731" t="s">
        <v>258</v>
      </c>
      <c r="I731" t="s">
        <v>6191</v>
      </c>
    </row>
    <row r="732" spans="1:9" x14ac:dyDescent="0.3">
      <c r="A732" t="s">
        <v>4615</v>
      </c>
      <c r="B732" t="s">
        <v>4616</v>
      </c>
      <c r="C732" t="s">
        <v>4617</v>
      </c>
      <c r="D732" t="s">
        <v>4618</v>
      </c>
      <c r="E732" t="s">
        <v>4619</v>
      </c>
      <c r="F732" t="s">
        <v>107</v>
      </c>
      <c r="G732" t="s">
        <v>19</v>
      </c>
      <c r="H732">
        <v>89155</v>
      </c>
      <c r="I732" t="s">
        <v>6191</v>
      </c>
    </row>
    <row r="733" spans="1:9" x14ac:dyDescent="0.3">
      <c r="A733" t="s">
        <v>4621</v>
      </c>
      <c r="B733" t="s">
        <v>4622</v>
      </c>
      <c r="D733" t="s">
        <v>4623</v>
      </c>
      <c r="E733" t="s">
        <v>4624</v>
      </c>
      <c r="F733" t="s">
        <v>168</v>
      </c>
      <c r="G733" t="s">
        <v>19</v>
      </c>
      <c r="H733">
        <v>19805</v>
      </c>
      <c r="I733" t="s">
        <v>6190</v>
      </c>
    </row>
    <row r="734" spans="1:9" x14ac:dyDescent="0.3">
      <c r="A734" t="s">
        <v>4626</v>
      </c>
      <c r="B734" t="s">
        <v>4627</v>
      </c>
      <c r="C734" t="s">
        <v>4628</v>
      </c>
      <c r="D734" t="s">
        <v>4629</v>
      </c>
      <c r="E734" t="s">
        <v>4630</v>
      </c>
      <c r="F734" t="s">
        <v>122</v>
      </c>
      <c r="G734" t="s">
        <v>19</v>
      </c>
      <c r="H734">
        <v>89550</v>
      </c>
      <c r="I734" t="s">
        <v>6191</v>
      </c>
    </row>
    <row r="735" spans="1:9" x14ac:dyDescent="0.3">
      <c r="A735" t="s">
        <v>4632</v>
      </c>
      <c r="B735" t="s">
        <v>4633</v>
      </c>
      <c r="C735" t="s">
        <v>4634</v>
      </c>
      <c r="D735" t="s">
        <v>4635</v>
      </c>
      <c r="E735" t="s">
        <v>4636</v>
      </c>
      <c r="F735" t="s">
        <v>142</v>
      </c>
      <c r="G735" t="s">
        <v>19</v>
      </c>
      <c r="H735">
        <v>35487</v>
      </c>
      <c r="I735" t="s">
        <v>6190</v>
      </c>
    </row>
    <row r="736" spans="1:9" x14ac:dyDescent="0.3">
      <c r="A736" t="s">
        <v>4638</v>
      </c>
      <c r="B736" t="s">
        <v>4639</v>
      </c>
      <c r="D736" t="s">
        <v>4640</v>
      </c>
      <c r="E736" t="s">
        <v>4641</v>
      </c>
      <c r="F736" t="s">
        <v>206</v>
      </c>
      <c r="G736" t="s">
        <v>19</v>
      </c>
      <c r="H736">
        <v>92645</v>
      </c>
      <c r="I736" t="s">
        <v>6191</v>
      </c>
    </row>
    <row r="737" spans="1:9" x14ac:dyDescent="0.3">
      <c r="A737" t="s">
        <v>4643</v>
      </c>
      <c r="B737" t="s">
        <v>4644</v>
      </c>
      <c r="C737" t="s">
        <v>4645</v>
      </c>
      <c r="E737" t="s">
        <v>4646</v>
      </c>
      <c r="F737" t="s">
        <v>67</v>
      </c>
      <c r="G737" t="s">
        <v>19</v>
      </c>
      <c r="H737">
        <v>66225</v>
      </c>
      <c r="I737" t="s">
        <v>6191</v>
      </c>
    </row>
    <row r="738" spans="1:9" x14ac:dyDescent="0.3">
      <c r="A738" t="s">
        <v>4648</v>
      </c>
      <c r="B738" t="s">
        <v>4649</v>
      </c>
      <c r="C738" t="s">
        <v>4650</v>
      </c>
      <c r="D738" t="s">
        <v>4651</v>
      </c>
      <c r="E738" t="s">
        <v>4652</v>
      </c>
      <c r="F738" t="s">
        <v>1282</v>
      </c>
      <c r="G738" t="s">
        <v>318</v>
      </c>
      <c r="H738" t="s">
        <v>444</v>
      </c>
      <c r="I738" t="s">
        <v>6190</v>
      </c>
    </row>
    <row r="739" spans="1:9" x14ac:dyDescent="0.3">
      <c r="A739" t="s">
        <v>4654</v>
      </c>
      <c r="B739" t="s">
        <v>4655</v>
      </c>
      <c r="C739" t="s">
        <v>4656</v>
      </c>
      <c r="D739" t="s">
        <v>4657</v>
      </c>
      <c r="E739" t="s">
        <v>4658</v>
      </c>
      <c r="F739" t="s">
        <v>51</v>
      </c>
      <c r="G739" t="s">
        <v>19</v>
      </c>
      <c r="H739">
        <v>45228</v>
      </c>
      <c r="I739" t="s">
        <v>6191</v>
      </c>
    </row>
    <row r="740" spans="1:9" x14ac:dyDescent="0.3">
      <c r="A740" t="s">
        <v>4660</v>
      </c>
      <c r="B740" t="s">
        <v>4661</v>
      </c>
      <c r="C740" t="s">
        <v>4662</v>
      </c>
      <c r="D740" t="s">
        <v>4663</v>
      </c>
      <c r="E740" t="s">
        <v>4664</v>
      </c>
      <c r="F740" t="s">
        <v>264</v>
      </c>
      <c r="G740" t="s">
        <v>28</v>
      </c>
      <c r="H740" t="s">
        <v>265</v>
      </c>
      <c r="I740" t="s">
        <v>6191</v>
      </c>
    </row>
    <row r="741" spans="1:9" x14ac:dyDescent="0.3">
      <c r="A741" t="s">
        <v>4666</v>
      </c>
      <c r="B741" t="s">
        <v>4667</v>
      </c>
      <c r="D741" t="s">
        <v>4668</v>
      </c>
      <c r="E741" t="s">
        <v>4669</v>
      </c>
      <c r="F741" t="s">
        <v>189</v>
      </c>
      <c r="G741" t="s">
        <v>19</v>
      </c>
      <c r="H741">
        <v>97296</v>
      </c>
      <c r="I741" t="s">
        <v>6190</v>
      </c>
    </row>
    <row r="742" spans="1:9" x14ac:dyDescent="0.3">
      <c r="A742" t="s">
        <v>4671</v>
      </c>
      <c r="B742" t="s">
        <v>4672</v>
      </c>
      <c r="C742" t="s">
        <v>4673</v>
      </c>
      <c r="D742" t="s">
        <v>4674</v>
      </c>
      <c r="E742" t="s">
        <v>4675</v>
      </c>
      <c r="F742" t="s">
        <v>382</v>
      </c>
      <c r="G742" t="s">
        <v>318</v>
      </c>
      <c r="H742" t="s">
        <v>383</v>
      </c>
      <c r="I742" t="s">
        <v>6191</v>
      </c>
    </row>
    <row r="743" spans="1:9" x14ac:dyDescent="0.3">
      <c r="A743" t="s">
        <v>4677</v>
      </c>
      <c r="B743" t="s">
        <v>4678</v>
      </c>
      <c r="C743" t="s">
        <v>4679</v>
      </c>
      <c r="D743" t="s">
        <v>4680</v>
      </c>
      <c r="E743" t="s">
        <v>4681</v>
      </c>
      <c r="F743" t="s">
        <v>256</v>
      </c>
      <c r="G743" t="s">
        <v>19</v>
      </c>
      <c r="H743">
        <v>94089</v>
      </c>
      <c r="I743" t="s">
        <v>6191</v>
      </c>
    </row>
    <row r="744" spans="1:9" x14ac:dyDescent="0.3">
      <c r="A744" t="s">
        <v>4683</v>
      </c>
      <c r="B744" t="s">
        <v>4684</v>
      </c>
      <c r="C744" t="s">
        <v>4685</v>
      </c>
      <c r="D744" t="s">
        <v>4686</v>
      </c>
      <c r="E744" t="s">
        <v>4687</v>
      </c>
      <c r="F744" t="s">
        <v>23</v>
      </c>
      <c r="G744" t="s">
        <v>19</v>
      </c>
      <c r="H744">
        <v>38188</v>
      </c>
      <c r="I744" t="s">
        <v>6191</v>
      </c>
    </row>
    <row r="745" spans="1:9" x14ac:dyDescent="0.3">
      <c r="A745" t="s">
        <v>4689</v>
      </c>
      <c r="B745" t="s">
        <v>4690</v>
      </c>
      <c r="C745" t="s">
        <v>4691</v>
      </c>
      <c r="D745" t="s">
        <v>4692</v>
      </c>
      <c r="E745" t="s">
        <v>4693</v>
      </c>
      <c r="F745" t="s">
        <v>80</v>
      </c>
      <c r="G745" t="s">
        <v>19</v>
      </c>
      <c r="H745">
        <v>32868</v>
      </c>
      <c r="I745" t="s">
        <v>6191</v>
      </c>
    </row>
    <row r="746" spans="1:9" x14ac:dyDescent="0.3">
      <c r="A746" t="s">
        <v>4695</v>
      </c>
      <c r="B746" t="s">
        <v>4696</v>
      </c>
      <c r="D746" t="s">
        <v>4697</v>
      </c>
      <c r="E746" t="s">
        <v>4698</v>
      </c>
      <c r="F746" t="s">
        <v>41</v>
      </c>
      <c r="G746" t="s">
        <v>19</v>
      </c>
      <c r="H746">
        <v>48232</v>
      </c>
      <c r="I746" t="s">
        <v>6190</v>
      </c>
    </row>
    <row r="747" spans="1:9" x14ac:dyDescent="0.3">
      <c r="A747" t="s">
        <v>4700</v>
      </c>
      <c r="B747" t="s">
        <v>4701</v>
      </c>
      <c r="C747" t="s">
        <v>4702</v>
      </c>
      <c r="D747" t="s">
        <v>4703</v>
      </c>
      <c r="E747" t="s">
        <v>4704</v>
      </c>
      <c r="F747" t="s">
        <v>483</v>
      </c>
      <c r="G747" t="s">
        <v>318</v>
      </c>
      <c r="H747" t="s">
        <v>484</v>
      </c>
      <c r="I747" t="s">
        <v>6191</v>
      </c>
    </row>
    <row r="748" spans="1:9" x14ac:dyDescent="0.3">
      <c r="A748" t="s">
        <v>4706</v>
      </c>
      <c r="B748" t="s">
        <v>4707</v>
      </c>
      <c r="C748" t="s">
        <v>4708</v>
      </c>
      <c r="D748" t="s">
        <v>4709</v>
      </c>
      <c r="E748" t="s">
        <v>4710</v>
      </c>
      <c r="F748" t="s">
        <v>459</v>
      </c>
      <c r="G748" t="s">
        <v>318</v>
      </c>
      <c r="H748" t="s">
        <v>460</v>
      </c>
      <c r="I748" t="s">
        <v>6191</v>
      </c>
    </row>
    <row r="749" spans="1:9" x14ac:dyDescent="0.3">
      <c r="A749" t="s">
        <v>4712</v>
      </c>
      <c r="B749" t="s">
        <v>4713</v>
      </c>
      <c r="C749" t="s">
        <v>4714</v>
      </c>
      <c r="D749" t="s">
        <v>4715</v>
      </c>
      <c r="E749" t="s">
        <v>4716</v>
      </c>
      <c r="F749" t="s">
        <v>430</v>
      </c>
      <c r="G749" t="s">
        <v>318</v>
      </c>
      <c r="H749" t="s">
        <v>431</v>
      </c>
      <c r="I749" t="s">
        <v>6190</v>
      </c>
    </row>
    <row r="750" spans="1:9" x14ac:dyDescent="0.3">
      <c r="A750" t="s">
        <v>4718</v>
      </c>
      <c r="B750" t="s">
        <v>4719</v>
      </c>
      <c r="C750" t="s">
        <v>4720</v>
      </c>
      <c r="D750" t="s">
        <v>4721</v>
      </c>
      <c r="E750" t="s">
        <v>4722</v>
      </c>
      <c r="F750" t="s">
        <v>38</v>
      </c>
      <c r="G750" t="s">
        <v>19</v>
      </c>
      <c r="H750">
        <v>23203</v>
      </c>
      <c r="I750" t="s">
        <v>6191</v>
      </c>
    </row>
    <row r="751" spans="1:9" x14ac:dyDescent="0.3">
      <c r="A751" t="s">
        <v>4724</v>
      </c>
      <c r="B751" t="s">
        <v>4725</v>
      </c>
      <c r="C751" t="s">
        <v>4726</v>
      </c>
      <c r="D751" t="s">
        <v>4727</v>
      </c>
      <c r="E751" t="s">
        <v>4728</v>
      </c>
      <c r="F751" t="s">
        <v>4729</v>
      </c>
      <c r="G751" t="s">
        <v>318</v>
      </c>
      <c r="H751" t="s">
        <v>410</v>
      </c>
      <c r="I751" t="s">
        <v>6190</v>
      </c>
    </row>
    <row r="752" spans="1:9" x14ac:dyDescent="0.3">
      <c r="A752" t="s">
        <v>4731</v>
      </c>
      <c r="B752" t="s">
        <v>4732</v>
      </c>
      <c r="D752" t="s">
        <v>4733</v>
      </c>
      <c r="E752" t="s">
        <v>4734</v>
      </c>
      <c r="F752" t="s">
        <v>106</v>
      </c>
      <c r="G752" t="s">
        <v>19</v>
      </c>
      <c r="H752">
        <v>76178</v>
      </c>
      <c r="I752" t="s">
        <v>6190</v>
      </c>
    </row>
    <row r="753" spans="1:9" x14ac:dyDescent="0.3">
      <c r="A753" t="s">
        <v>4736</v>
      </c>
      <c r="B753" t="s">
        <v>4737</v>
      </c>
      <c r="C753" t="s">
        <v>4738</v>
      </c>
      <c r="D753" t="s">
        <v>4739</v>
      </c>
      <c r="E753" t="s">
        <v>4740</v>
      </c>
      <c r="F753" t="s">
        <v>139</v>
      </c>
      <c r="G753" t="s">
        <v>19</v>
      </c>
      <c r="H753">
        <v>11254</v>
      </c>
      <c r="I753" t="s">
        <v>6191</v>
      </c>
    </row>
    <row r="754" spans="1:9" x14ac:dyDescent="0.3">
      <c r="A754" t="s">
        <v>4742</v>
      </c>
      <c r="B754" t="s">
        <v>4743</v>
      </c>
      <c r="C754" t="s">
        <v>4744</v>
      </c>
      <c r="D754" t="s">
        <v>4745</v>
      </c>
      <c r="E754" t="s">
        <v>4746</v>
      </c>
      <c r="F754" t="s">
        <v>106</v>
      </c>
      <c r="G754" t="s">
        <v>19</v>
      </c>
      <c r="H754">
        <v>76198</v>
      </c>
      <c r="I754" t="s">
        <v>6190</v>
      </c>
    </row>
    <row r="755" spans="1:9" x14ac:dyDescent="0.3">
      <c r="A755" t="s">
        <v>4748</v>
      </c>
      <c r="B755" t="s">
        <v>4749</v>
      </c>
      <c r="C755" t="s">
        <v>4750</v>
      </c>
      <c r="D755" t="s">
        <v>4751</v>
      </c>
      <c r="E755" t="s">
        <v>4752</v>
      </c>
      <c r="F755" t="s">
        <v>184</v>
      </c>
      <c r="G755" t="s">
        <v>19</v>
      </c>
      <c r="H755">
        <v>85053</v>
      </c>
      <c r="I755" t="s">
        <v>6191</v>
      </c>
    </row>
    <row r="756" spans="1:9" x14ac:dyDescent="0.3">
      <c r="A756" t="s">
        <v>4754</v>
      </c>
      <c r="B756" t="s">
        <v>4755</v>
      </c>
      <c r="C756" t="s">
        <v>4756</v>
      </c>
      <c r="E756" t="s">
        <v>4757</v>
      </c>
      <c r="F756" t="s">
        <v>47</v>
      </c>
      <c r="G756" t="s">
        <v>19</v>
      </c>
      <c r="H756">
        <v>20470</v>
      </c>
      <c r="I756" t="s">
        <v>6191</v>
      </c>
    </row>
    <row r="757" spans="1:9" x14ac:dyDescent="0.3">
      <c r="A757" t="s">
        <v>4759</v>
      </c>
      <c r="B757" t="s">
        <v>4760</v>
      </c>
      <c r="C757" t="s">
        <v>4761</v>
      </c>
      <c r="D757" t="s">
        <v>4762</v>
      </c>
      <c r="E757" t="s">
        <v>4763</v>
      </c>
      <c r="F757" t="s">
        <v>52</v>
      </c>
      <c r="G757" t="s">
        <v>19</v>
      </c>
      <c r="H757">
        <v>75287</v>
      </c>
      <c r="I757" t="s">
        <v>6191</v>
      </c>
    </row>
    <row r="758" spans="1:9" x14ac:dyDescent="0.3">
      <c r="A758" t="s">
        <v>4765</v>
      </c>
      <c r="B758" t="s">
        <v>4766</v>
      </c>
      <c r="C758" t="s">
        <v>4767</v>
      </c>
      <c r="D758" t="s">
        <v>4768</v>
      </c>
      <c r="E758" t="s">
        <v>4769</v>
      </c>
      <c r="F758" t="s">
        <v>171</v>
      </c>
      <c r="G758" t="s">
        <v>19</v>
      </c>
      <c r="H758">
        <v>28805</v>
      </c>
      <c r="I758" t="s">
        <v>6190</v>
      </c>
    </row>
    <row r="759" spans="1:9" x14ac:dyDescent="0.3">
      <c r="A759" t="s">
        <v>4771</v>
      </c>
      <c r="B759" t="s">
        <v>4772</v>
      </c>
      <c r="C759" t="s">
        <v>4773</v>
      </c>
      <c r="D759" t="s">
        <v>4774</v>
      </c>
      <c r="E759" t="s">
        <v>4775</v>
      </c>
      <c r="F759" t="s">
        <v>252</v>
      </c>
      <c r="G759" t="s">
        <v>19</v>
      </c>
      <c r="H759">
        <v>59112</v>
      </c>
      <c r="I759" t="s">
        <v>6190</v>
      </c>
    </row>
    <row r="760" spans="1:9" x14ac:dyDescent="0.3">
      <c r="A760" t="s">
        <v>4777</v>
      </c>
      <c r="B760" t="s">
        <v>4778</v>
      </c>
      <c r="C760" t="s">
        <v>4779</v>
      </c>
      <c r="E760" t="s">
        <v>4780</v>
      </c>
      <c r="F760" t="s">
        <v>104</v>
      </c>
      <c r="G760" t="s">
        <v>19</v>
      </c>
      <c r="H760">
        <v>63126</v>
      </c>
      <c r="I760" t="s">
        <v>6191</v>
      </c>
    </row>
    <row r="761" spans="1:9" x14ac:dyDescent="0.3">
      <c r="A761" t="s">
        <v>4782</v>
      </c>
      <c r="B761" t="s">
        <v>4783</v>
      </c>
      <c r="C761" t="s">
        <v>4784</v>
      </c>
      <c r="D761" t="s">
        <v>4785</v>
      </c>
      <c r="E761" t="s">
        <v>4786</v>
      </c>
      <c r="F761" t="s">
        <v>155</v>
      </c>
      <c r="G761" t="s">
        <v>19</v>
      </c>
      <c r="H761">
        <v>64054</v>
      </c>
      <c r="I761" t="s">
        <v>6190</v>
      </c>
    </row>
    <row r="762" spans="1:9" x14ac:dyDescent="0.3">
      <c r="A762" t="s">
        <v>4788</v>
      </c>
      <c r="B762" t="s">
        <v>4789</v>
      </c>
      <c r="C762" t="s">
        <v>4790</v>
      </c>
      <c r="E762" t="s">
        <v>4791</v>
      </c>
      <c r="F762" t="s">
        <v>82</v>
      </c>
      <c r="G762" t="s">
        <v>19</v>
      </c>
      <c r="H762">
        <v>27404</v>
      </c>
      <c r="I762" t="s">
        <v>6191</v>
      </c>
    </row>
    <row r="763" spans="1:9" x14ac:dyDescent="0.3">
      <c r="A763" t="s">
        <v>4793</v>
      </c>
      <c r="B763" t="s">
        <v>4794</v>
      </c>
      <c r="C763" t="s">
        <v>4795</v>
      </c>
      <c r="E763" t="s">
        <v>4796</v>
      </c>
      <c r="F763" t="s">
        <v>99</v>
      </c>
      <c r="G763" t="s">
        <v>19</v>
      </c>
      <c r="H763">
        <v>71213</v>
      </c>
      <c r="I763" t="s">
        <v>6190</v>
      </c>
    </row>
    <row r="764" spans="1:9" x14ac:dyDescent="0.3">
      <c r="A764" t="s">
        <v>4798</v>
      </c>
      <c r="B764" t="s">
        <v>4799</v>
      </c>
      <c r="C764" t="s">
        <v>4800</v>
      </c>
      <c r="D764" t="s">
        <v>4801</v>
      </c>
      <c r="E764" t="s">
        <v>4802</v>
      </c>
      <c r="F764" t="s">
        <v>159</v>
      </c>
      <c r="G764" t="s">
        <v>28</v>
      </c>
      <c r="H764" t="s">
        <v>160</v>
      </c>
      <c r="I764" t="s">
        <v>6191</v>
      </c>
    </row>
    <row r="765" spans="1:9" x14ac:dyDescent="0.3">
      <c r="A765" t="s">
        <v>4804</v>
      </c>
      <c r="B765" t="s">
        <v>4805</v>
      </c>
      <c r="D765" t="s">
        <v>4806</v>
      </c>
      <c r="E765" t="s">
        <v>4807</v>
      </c>
      <c r="F765" t="s">
        <v>106</v>
      </c>
      <c r="G765" t="s">
        <v>19</v>
      </c>
      <c r="H765">
        <v>76129</v>
      </c>
      <c r="I765" t="s">
        <v>6191</v>
      </c>
    </row>
    <row r="766" spans="1:9" x14ac:dyDescent="0.3">
      <c r="A766" t="s">
        <v>4809</v>
      </c>
      <c r="B766" t="s">
        <v>4810</v>
      </c>
      <c r="C766" t="s">
        <v>4811</v>
      </c>
      <c r="D766" t="s">
        <v>4812</v>
      </c>
      <c r="E766" t="s">
        <v>4813</v>
      </c>
      <c r="F766" t="s">
        <v>97</v>
      </c>
      <c r="G766" t="s">
        <v>19</v>
      </c>
      <c r="H766">
        <v>58122</v>
      </c>
      <c r="I766" t="s">
        <v>6190</v>
      </c>
    </row>
    <row r="767" spans="1:9" x14ac:dyDescent="0.3">
      <c r="A767" t="s">
        <v>4815</v>
      </c>
      <c r="B767" t="s">
        <v>4816</v>
      </c>
      <c r="C767" t="s">
        <v>4817</v>
      </c>
      <c r="D767" t="s">
        <v>4818</v>
      </c>
      <c r="E767" t="s">
        <v>4819</v>
      </c>
      <c r="F767" t="s">
        <v>115</v>
      </c>
      <c r="G767" t="s">
        <v>19</v>
      </c>
      <c r="H767">
        <v>75044</v>
      </c>
      <c r="I767" t="s">
        <v>6190</v>
      </c>
    </row>
    <row r="768" spans="1:9" x14ac:dyDescent="0.3">
      <c r="A768" t="s">
        <v>4820</v>
      </c>
      <c r="B768" t="s">
        <v>4821</v>
      </c>
      <c r="C768" t="s">
        <v>4822</v>
      </c>
      <c r="D768" t="s">
        <v>4823</v>
      </c>
      <c r="E768" t="s">
        <v>4824</v>
      </c>
      <c r="F768" t="s">
        <v>39</v>
      </c>
      <c r="G768" t="s">
        <v>19</v>
      </c>
      <c r="H768">
        <v>43231</v>
      </c>
      <c r="I768" t="s">
        <v>6191</v>
      </c>
    </row>
    <row r="769" spans="1:9" x14ac:dyDescent="0.3">
      <c r="A769" t="s">
        <v>4826</v>
      </c>
      <c r="B769" t="s">
        <v>4827</v>
      </c>
      <c r="C769" t="s">
        <v>4828</v>
      </c>
      <c r="D769" t="s">
        <v>4829</v>
      </c>
      <c r="E769" t="s">
        <v>4830</v>
      </c>
      <c r="F769" t="s">
        <v>123</v>
      </c>
      <c r="G769" t="s">
        <v>19</v>
      </c>
      <c r="H769">
        <v>78737</v>
      </c>
      <c r="I769" t="s">
        <v>6191</v>
      </c>
    </row>
    <row r="770" spans="1:9" x14ac:dyDescent="0.3">
      <c r="A770" t="s">
        <v>4832</v>
      </c>
      <c r="B770" t="s">
        <v>4833</v>
      </c>
      <c r="D770" t="s">
        <v>4834</v>
      </c>
      <c r="E770" t="s">
        <v>4835</v>
      </c>
      <c r="F770" t="s">
        <v>187</v>
      </c>
      <c r="G770" t="s">
        <v>19</v>
      </c>
      <c r="H770">
        <v>36104</v>
      </c>
      <c r="I770" t="s">
        <v>6190</v>
      </c>
    </row>
    <row r="771" spans="1:9" x14ac:dyDescent="0.3">
      <c r="A771" t="s">
        <v>4837</v>
      </c>
      <c r="B771" t="s">
        <v>4838</v>
      </c>
      <c r="C771" t="s">
        <v>4839</v>
      </c>
      <c r="D771" t="s">
        <v>4840</v>
      </c>
      <c r="E771" t="s">
        <v>4841</v>
      </c>
      <c r="F771" t="s">
        <v>144</v>
      </c>
      <c r="G771" t="s">
        <v>28</v>
      </c>
      <c r="H771" t="s">
        <v>215</v>
      </c>
      <c r="I771" t="s">
        <v>6191</v>
      </c>
    </row>
    <row r="772" spans="1:9" x14ac:dyDescent="0.3">
      <c r="A772" t="s">
        <v>4843</v>
      </c>
      <c r="B772" t="s">
        <v>4844</v>
      </c>
      <c r="C772" t="s">
        <v>4845</v>
      </c>
      <c r="E772" t="s">
        <v>4846</v>
      </c>
      <c r="F772" t="s">
        <v>83</v>
      </c>
      <c r="G772" t="s">
        <v>19</v>
      </c>
      <c r="H772">
        <v>22156</v>
      </c>
      <c r="I772" t="s">
        <v>6191</v>
      </c>
    </row>
    <row r="773" spans="1:9" x14ac:dyDescent="0.3">
      <c r="A773" t="s">
        <v>4848</v>
      </c>
      <c r="B773" t="s">
        <v>4849</v>
      </c>
      <c r="C773" t="s">
        <v>4850</v>
      </c>
      <c r="D773" t="s">
        <v>4851</v>
      </c>
      <c r="E773" t="s">
        <v>4852</v>
      </c>
      <c r="F773" t="s">
        <v>204</v>
      </c>
      <c r="G773" t="s">
        <v>19</v>
      </c>
      <c r="H773">
        <v>80126</v>
      </c>
      <c r="I773" t="s">
        <v>6191</v>
      </c>
    </row>
    <row r="774" spans="1:9" x14ac:dyDescent="0.3">
      <c r="A774" t="s">
        <v>4854</v>
      </c>
      <c r="B774" t="s">
        <v>4855</v>
      </c>
      <c r="D774" t="s">
        <v>4856</v>
      </c>
      <c r="E774" t="s">
        <v>4857</v>
      </c>
      <c r="F774" t="s">
        <v>20</v>
      </c>
      <c r="G774" t="s">
        <v>19</v>
      </c>
      <c r="H774">
        <v>21275</v>
      </c>
      <c r="I774" t="s">
        <v>6191</v>
      </c>
    </row>
    <row r="775" spans="1:9" x14ac:dyDescent="0.3">
      <c r="A775" t="s">
        <v>4859</v>
      </c>
      <c r="B775" t="s">
        <v>4860</v>
      </c>
      <c r="C775" t="s">
        <v>4861</v>
      </c>
      <c r="D775" t="s">
        <v>4862</v>
      </c>
      <c r="E775" t="s">
        <v>4863</v>
      </c>
      <c r="F775" t="s">
        <v>482</v>
      </c>
      <c r="G775" t="s">
        <v>318</v>
      </c>
      <c r="H775" t="s">
        <v>359</v>
      </c>
      <c r="I775" t="s">
        <v>6191</v>
      </c>
    </row>
    <row r="776" spans="1:9" x14ac:dyDescent="0.3">
      <c r="A776" t="s">
        <v>4865</v>
      </c>
      <c r="B776" t="s">
        <v>4866</v>
      </c>
      <c r="D776" t="s">
        <v>4867</v>
      </c>
      <c r="E776" t="s">
        <v>4868</v>
      </c>
      <c r="F776" t="s">
        <v>271</v>
      </c>
      <c r="G776" t="s">
        <v>19</v>
      </c>
      <c r="H776">
        <v>33345</v>
      </c>
      <c r="I776" t="s">
        <v>6190</v>
      </c>
    </row>
    <row r="777" spans="1:9" x14ac:dyDescent="0.3">
      <c r="A777" t="s">
        <v>4870</v>
      </c>
      <c r="B777" t="s">
        <v>4871</v>
      </c>
      <c r="C777" t="s">
        <v>4872</v>
      </c>
      <c r="D777" t="s">
        <v>4873</v>
      </c>
      <c r="E777" t="s">
        <v>4874</v>
      </c>
      <c r="F777" t="s">
        <v>58</v>
      </c>
      <c r="G777" t="s">
        <v>19</v>
      </c>
      <c r="H777">
        <v>92191</v>
      </c>
      <c r="I777" t="s">
        <v>6190</v>
      </c>
    </row>
    <row r="778" spans="1:9" x14ac:dyDescent="0.3">
      <c r="A778" t="s">
        <v>4876</v>
      </c>
      <c r="B778" t="s">
        <v>4877</v>
      </c>
      <c r="C778" t="s">
        <v>4878</v>
      </c>
      <c r="D778" t="s">
        <v>4879</v>
      </c>
      <c r="E778" t="s">
        <v>4880</v>
      </c>
      <c r="F778" t="s">
        <v>52</v>
      </c>
      <c r="G778" t="s">
        <v>19</v>
      </c>
      <c r="H778">
        <v>75216</v>
      </c>
      <c r="I778" t="s">
        <v>6191</v>
      </c>
    </row>
    <row r="779" spans="1:9" x14ac:dyDescent="0.3">
      <c r="A779" t="s">
        <v>4882</v>
      </c>
      <c r="B779" t="s">
        <v>4883</v>
      </c>
      <c r="C779" t="s">
        <v>4884</v>
      </c>
      <c r="E779" t="s">
        <v>4885</v>
      </c>
      <c r="F779" t="s">
        <v>316</v>
      </c>
      <c r="G779" t="s">
        <v>19</v>
      </c>
      <c r="H779">
        <v>60435</v>
      </c>
      <c r="I779" t="s">
        <v>6191</v>
      </c>
    </row>
    <row r="780" spans="1:9" x14ac:dyDescent="0.3">
      <c r="A780" t="s">
        <v>4887</v>
      </c>
      <c r="B780" t="s">
        <v>4888</v>
      </c>
      <c r="C780" t="s">
        <v>4889</v>
      </c>
      <c r="D780" t="s">
        <v>4890</v>
      </c>
      <c r="E780" t="s">
        <v>4891</v>
      </c>
      <c r="F780" t="s">
        <v>183</v>
      </c>
      <c r="G780" t="s">
        <v>19</v>
      </c>
      <c r="H780">
        <v>49510</v>
      </c>
      <c r="I780" t="s">
        <v>6190</v>
      </c>
    </row>
    <row r="781" spans="1:9" x14ac:dyDescent="0.3">
      <c r="A781" t="s">
        <v>4893</v>
      </c>
      <c r="B781" t="s">
        <v>4894</v>
      </c>
      <c r="C781" t="s">
        <v>4895</v>
      </c>
      <c r="D781" t="s">
        <v>4896</v>
      </c>
      <c r="E781" t="s">
        <v>4897</v>
      </c>
      <c r="F781" t="s">
        <v>209</v>
      </c>
      <c r="G781" t="s">
        <v>19</v>
      </c>
      <c r="H781">
        <v>34620</v>
      </c>
      <c r="I781" t="s">
        <v>6190</v>
      </c>
    </row>
    <row r="782" spans="1:9" x14ac:dyDescent="0.3">
      <c r="A782" t="s">
        <v>4899</v>
      </c>
      <c r="B782" t="s">
        <v>4900</v>
      </c>
      <c r="D782" t="s">
        <v>4901</v>
      </c>
      <c r="E782" t="s">
        <v>4902</v>
      </c>
      <c r="F782" t="s">
        <v>33</v>
      </c>
      <c r="G782" t="s">
        <v>19</v>
      </c>
      <c r="H782">
        <v>55441</v>
      </c>
      <c r="I782" t="s">
        <v>6191</v>
      </c>
    </row>
    <row r="783" spans="1:9" x14ac:dyDescent="0.3">
      <c r="A783" t="s">
        <v>4904</v>
      </c>
      <c r="B783" t="s">
        <v>4905</v>
      </c>
      <c r="C783" t="s">
        <v>4906</v>
      </c>
      <c r="D783" t="s">
        <v>4907</v>
      </c>
      <c r="E783" t="s">
        <v>4908</v>
      </c>
      <c r="F783" t="s">
        <v>259</v>
      </c>
      <c r="G783" t="s">
        <v>19</v>
      </c>
      <c r="H783">
        <v>30045</v>
      </c>
      <c r="I783" t="s">
        <v>6191</v>
      </c>
    </row>
    <row r="784" spans="1:9" x14ac:dyDescent="0.3">
      <c r="A784" t="s">
        <v>4910</v>
      </c>
      <c r="B784" t="s">
        <v>4911</v>
      </c>
      <c r="C784" t="s">
        <v>4912</v>
      </c>
      <c r="D784" t="s">
        <v>4913</v>
      </c>
      <c r="E784" t="s">
        <v>4914</v>
      </c>
      <c r="F784" t="s">
        <v>480</v>
      </c>
      <c r="G784" t="s">
        <v>318</v>
      </c>
      <c r="H784" t="s">
        <v>341</v>
      </c>
      <c r="I784" t="s">
        <v>6191</v>
      </c>
    </row>
    <row r="785" spans="1:9" x14ac:dyDescent="0.3">
      <c r="A785" t="s">
        <v>4916</v>
      </c>
      <c r="B785" t="s">
        <v>4917</v>
      </c>
      <c r="C785" t="s">
        <v>4918</v>
      </c>
      <c r="D785" t="s">
        <v>4919</v>
      </c>
      <c r="E785" t="s">
        <v>4920</v>
      </c>
      <c r="F785" t="s">
        <v>137</v>
      </c>
      <c r="G785" t="s">
        <v>19</v>
      </c>
      <c r="H785">
        <v>33673</v>
      </c>
      <c r="I785" t="s">
        <v>6190</v>
      </c>
    </row>
    <row r="786" spans="1:9" x14ac:dyDescent="0.3">
      <c r="A786" t="s">
        <v>4922</v>
      </c>
      <c r="B786" t="s">
        <v>4923</v>
      </c>
      <c r="C786" t="s">
        <v>4924</v>
      </c>
      <c r="E786" t="s">
        <v>4925</v>
      </c>
      <c r="F786" t="s">
        <v>130</v>
      </c>
      <c r="G786" t="s">
        <v>19</v>
      </c>
      <c r="H786">
        <v>37240</v>
      </c>
      <c r="I786" t="s">
        <v>6191</v>
      </c>
    </row>
    <row r="787" spans="1:9" x14ac:dyDescent="0.3">
      <c r="A787" t="s">
        <v>4927</v>
      </c>
      <c r="B787" t="s">
        <v>4928</v>
      </c>
      <c r="C787" t="s">
        <v>4929</v>
      </c>
      <c r="D787" t="s">
        <v>4930</v>
      </c>
      <c r="E787" t="s">
        <v>4931</v>
      </c>
      <c r="F787" t="s">
        <v>92</v>
      </c>
      <c r="G787" t="s">
        <v>19</v>
      </c>
      <c r="H787">
        <v>33175</v>
      </c>
      <c r="I787" t="s">
        <v>6191</v>
      </c>
    </row>
    <row r="788" spans="1:9" x14ac:dyDescent="0.3">
      <c r="A788" t="s">
        <v>4933</v>
      </c>
      <c r="B788" t="s">
        <v>4934</v>
      </c>
      <c r="C788" t="s">
        <v>4935</v>
      </c>
      <c r="D788" t="s">
        <v>4936</v>
      </c>
      <c r="E788" t="s">
        <v>4937</v>
      </c>
      <c r="F788" t="s">
        <v>203</v>
      </c>
      <c r="G788" t="s">
        <v>19</v>
      </c>
      <c r="H788">
        <v>45426</v>
      </c>
      <c r="I788" t="s">
        <v>6190</v>
      </c>
    </row>
    <row r="789" spans="1:9" x14ac:dyDescent="0.3">
      <c r="A789" t="s">
        <v>4939</v>
      </c>
      <c r="B789" t="s">
        <v>4940</v>
      </c>
      <c r="D789" t="s">
        <v>4941</v>
      </c>
      <c r="E789" t="s">
        <v>4942</v>
      </c>
      <c r="F789" t="s">
        <v>56</v>
      </c>
      <c r="G789" t="s">
        <v>19</v>
      </c>
      <c r="H789">
        <v>60686</v>
      </c>
      <c r="I789" t="s">
        <v>6190</v>
      </c>
    </row>
    <row r="790" spans="1:9" x14ac:dyDescent="0.3">
      <c r="A790" t="s">
        <v>4944</v>
      </c>
      <c r="B790" t="s">
        <v>4945</v>
      </c>
      <c r="C790" t="s">
        <v>4946</v>
      </c>
      <c r="D790" t="s">
        <v>4947</v>
      </c>
      <c r="E790" t="s">
        <v>4948</v>
      </c>
      <c r="F790" t="s">
        <v>405</v>
      </c>
      <c r="G790" t="s">
        <v>318</v>
      </c>
      <c r="H790" t="s">
        <v>406</v>
      </c>
      <c r="I790" t="s">
        <v>6190</v>
      </c>
    </row>
    <row r="791" spans="1:9" x14ac:dyDescent="0.3">
      <c r="A791" t="s">
        <v>4950</v>
      </c>
      <c r="B791" t="s">
        <v>4951</v>
      </c>
      <c r="C791" t="s">
        <v>4952</v>
      </c>
      <c r="D791" t="s">
        <v>4953</v>
      </c>
      <c r="E791" t="s">
        <v>4954</v>
      </c>
      <c r="F791" t="s">
        <v>38</v>
      </c>
      <c r="G791" t="s">
        <v>19</v>
      </c>
      <c r="H791">
        <v>94807</v>
      </c>
      <c r="I791" t="s">
        <v>6191</v>
      </c>
    </row>
    <row r="792" spans="1:9" x14ac:dyDescent="0.3">
      <c r="A792" t="s">
        <v>4956</v>
      </c>
      <c r="B792" t="s">
        <v>4957</v>
      </c>
      <c r="C792" t="s">
        <v>4958</v>
      </c>
      <c r="D792" t="s">
        <v>4959</v>
      </c>
      <c r="E792" t="s">
        <v>4960</v>
      </c>
      <c r="F792" t="s">
        <v>76</v>
      </c>
      <c r="G792" t="s">
        <v>19</v>
      </c>
      <c r="H792">
        <v>98506</v>
      </c>
      <c r="I792" t="s">
        <v>6191</v>
      </c>
    </row>
    <row r="793" spans="1:9" x14ac:dyDescent="0.3">
      <c r="A793" t="s">
        <v>4962</v>
      </c>
      <c r="B793" t="s">
        <v>4963</v>
      </c>
      <c r="C793" t="s">
        <v>4964</v>
      </c>
      <c r="D793" t="s">
        <v>4965</v>
      </c>
      <c r="E793" t="s">
        <v>4966</v>
      </c>
      <c r="F793" t="s">
        <v>59</v>
      </c>
      <c r="G793" t="s">
        <v>19</v>
      </c>
      <c r="H793">
        <v>76011</v>
      </c>
      <c r="I793" t="s">
        <v>6190</v>
      </c>
    </row>
    <row r="794" spans="1:9" x14ac:dyDescent="0.3">
      <c r="A794" t="s">
        <v>4968</v>
      </c>
      <c r="B794" t="s">
        <v>4969</v>
      </c>
      <c r="C794" t="s">
        <v>4970</v>
      </c>
      <c r="D794" t="s">
        <v>4971</v>
      </c>
      <c r="E794" t="s">
        <v>4972</v>
      </c>
      <c r="F794" t="s">
        <v>357</v>
      </c>
      <c r="G794" t="s">
        <v>28</v>
      </c>
      <c r="H794" t="s">
        <v>358</v>
      </c>
      <c r="I794" t="s">
        <v>6190</v>
      </c>
    </row>
    <row r="795" spans="1:9" x14ac:dyDescent="0.3">
      <c r="A795" t="s">
        <v>4974</v>
      </c>
      <c r="B795" t="s">
        <v>4975</v>
      </c>
      <c r="C795" t="s">
        <v>4976</v>
      </c>
      <c r="D795" t="s">
        <v>4977</v>
      </c>
      <c r="E795" t="s">
        <v>4978</v>
      </c>
      <c r="F795" t="s">
        <v>24</v>
      </c>
      <c r="G795" t="s">
        <v>19</v>
      </c>
      <c r="H795">
        <v>24009</v>
      </c>
      <c r="I795" t="s">
        <v>6191</v>
      </c>
    </row>
    <row r="796" spans="1:9" x14ac:dyDescent="0.3">
      <c r="A796" t="s">
        <v>4980</v>
      </c>
      <c r="B796" t="s">
        <v>4981</v>
      </c>
      <c r="C796" t="s">
        <v>4982</v>
      </c>
      <c r="D796" t="s">
        <v>4983</v>
      </c>
      <c r="E796" t="s">
        <v>4984</v>
      </c>
      <c r="F796" t="s">
        <v>278</v>
      </c>
      <c r="G796" t="s">
        <v>19</v>
      </c>
      <c r="H796">
        <v>11044</v>
      </c>
      <c r="I796" t="s">
        <v>6191</v>
      </c>
    </row>
    <row r="797" spans="1:9" x14ac:dyDescent="0.3">
      <c r="A797" t="s">
        <v>4986</v>
      </c>
      <c r="B797" t="s">
        <v>4987</v>
      </c>
      <c r="C797" t="s">
        <v>4988</v>
      </c>
      <c r="D797" t="s">
        <v>4989</v>
      </c>
      <c r="E797" t="s">
        <v>4990</v>
      </c>
      <c r="F797" t="s">
        <v>282</v>
      </c>
      <c r="G797" t="s">
        <v>19</v>
      </c>
      <c r="H797">
        <v>92825</v>
      </c>
      <c r="I797" t="s">
        <v>6191</v>
      </c>
    </row>
    <row r="798" spans="1:9" x14ac:dyDescent="0.3">
      <c r="A798" t="s">
        <v>4992</v>
      </c>
      <c r="B798" t="s">
        <v>4993</v>
      </c>
      <c r="D798" t="s">
        <v>4994</v>
      </c>
      <c r="E798" t="s">
        <v>4995</v>
      </c>
      <c r="F798" t="s">
        <v>43</v>
      </c>
      <c r="G798" t="s">
        <v>19</v>
      </c>
      <c r="H798">
        <v>40596</v>
      </c>
      <c r="I798" t="s">
        <v>6191</v>
      </c>
    </row>
    <row r="799" spans="1:9" x14ac:dyDescent="0.3">
      <c r="A799" t="s">
        <v>4997</v>
      </c>
      <c r="B799" t="s">
        <v>4998</v>
      </c>
      <c r="C799" t="s">
        <v>4999</v>
      </c>
      <c r="D799" t="s">
        <v>5000</v>
      </c>
      <c r="E799" t="s">
        <v>5001</v>
      </c>
      <c r="F799" t="s">
        <v>137</v>
      </c>
      <c r="G799" t="s">
        <v>19</v>
      </c>
      <c r="H799">
        <v>33673</v>
      </c>
      <c r="I799" t="s">
        <v>6191</v>
      </c>
    </row>
    <row r="800" spans="1:9" x14ac:dyDescent="0.3">
      <c r="A800" t="s">
        <v>5003</v>
      </c>
      <c r="B800" t="s">
        <v>5004</v>
      </c>
      <c r="C800" t="s">
        <v>5005</v>
      </c>
      <c r="D800" t="s">
        <v>5006</v>
      </c>
      <c r="E800" t="s">
        <v>5007</v>
      </c>
      <c r="F800" t="s">
        <v>98</v>
      </c>
      <c r="G800" t="s">
        <v>19</v>
      </c>
      <c r="H800">
        <v>95138</v>
      </c>
      <c r="I800" t="s">
        <v>6190</v>
      </c>
    </row>
    <row r="801" spans="1:9" x14ac:dyDescent="0.3">
      <c r="A801" t="s">
        <v>5009</v>
      </c>
      <c r="B801" t="s">
        <v>5010</v>
      </c>
      <c r="E801" t="s">
        <v>5011</v>
      </c>
      <c r="F801" t="s">
        <v>47</v>
      </c>
      <c r="G801" t="s">
        <v>19</v>
      </c>
      <c r="H801">
        <v>20470</v>
      </c>
      <c r="I801" t="s">
        <v>6190</v>
      </c>
    </row>
    <row r="802" spans="1:9" x14ac:dyDescent="0.3">
      <c r="A802" t="s">
        <v>5013</v>
      </c>
      <c r="B802" t="s">
        <v>5014</v>
      </c>
      <c r="C802" t="s">
        <v>5015</v>
      </c>
      <c r="D802" t="s">
        <v>5016</v>
      </c>
      <c r="E802" t="s">
        <v>5017</v>
      </c>
      <c r="F802" t="s">
        <v>3664</v>
      </c>
      <c r="G802" t="s">
        <v>318</v>
      </c>
      <c r="H802" t="s">
        <v>398</v>
      </c>
      <c r="I802" t="s">
        <v>6191</v>
      </c>
    </row>
    <row r="803" spans="1:9" x14ac:dyDescent="0.3">
      <c r="A803" t="s">
        <v>5019</v>
      </c>
      <c r="B803" t="s">
        <v>5020</v>
      </c>
      <c r="C803" t="s">
        <v>5021</v>
      </c>
      <c r="D803" t="s">
        <v>5022</v>
      </c>
      <c r="E803" t="s">
        <v>5023</v>
      </c>
      <c r="F803" t="s">
        <v>76</v>
      </c>
      <c r="G803" t="s">
        <v>19</v>
      </c>
      <c r="H803">
        <v>98506</v>
      </c>
      <c r="I803" t="s">
        <v>6190</v>
      </c>
    </row>
    <row r="804" spans="1:9" x14ac:dyDescent="0.3">
      <c r="A804" t="s">
        <v>5025</v>
      </c>
      <c r="B804" t="s">
        <v>5026</v>
      </c>
      <c r="C804" t="s">
        <v>5027</v>
      </c>
      <c r="D804" t="s">
        <v>5028</v>
      </c>
      <c r="E804" t="s">
        <v>5029</v>
      </c>
      <c r="F804" t="s">
        <v>458</v>
      </c>
      <c r="G804" t="s">
        <v>19</v>
      </c>
      <c r="H804">
        <v>75185</v>
      </c>
      <c r="I804" t="s">
        <v>6191</v>
      </c>
    </row>
    <row r="805" spans="1:9" x14ac:dyDescent="0.3">
      <c r="A805" t="s">
        <v>5031</v>
      </c>
      <c r="B805" t="s">
        <v>5032</v>
      </c>
      <c r="C805" t="s">
        <v>5033</v>
      </c>
      <c r="E805" t="s">
        <v>5034</v>
      </c>
      <c r="F805" t="s">
        <v>131</v>
      </c>
      <c r="G805" t="s">
        <v>19</v>
      </c>
      <c r="H805">
        <v>94207</v>
      </c>
      <c r="I805" t="s">
        <v>6191</v>
      </c>
    </row>
    <row r="806" spans="1:9" x14ac:dyDescent="0.3">
      <c r="A806" t="s">
        <v>5036</v>
      </c>
      <c r="B806" t="s">
        <v>5037</v>
      </c>
      <c r="D806" t="s">
        <v>5038</v>
      </c>
      <c r="E806" t="s">
        <v>5039</v>
      </c>
      <c r="F806" t="s">
        <v>280</v>
      </c>
      <c r="G806" t="s">
        <v>28</v>
      </c>
      <c r="H806" t="s">
        <v>310</v>
      </c>
      <c r="I806" t="s">
        <v>6191</v>
      </c>
    </row>
    <row r="807" spans="1:9" x14ac:dyDescent="0.3">
      <c r="A807" t="s">
        <v>5041</v>
      </c>
      <c r="B807" t="s">
        <v>5042</v>
      </c>
      <c r="D807" t="s">
        <v>5043</v>
      </c>
      <c r="E807" t="s">
        <v>5044</v>
      </c>
      <c r="F807" t="s">
        <v>5045</v>
      </c>
      <c r="G807" t="s">
        <v>19</v>
      </c>
      <c r="H807">
        <v>55590</v>
      </c>
      <c r="I807" t="s">
        <v>6191</v>
      </c>
    </row>
    <row r="808" spans="1:9" x14ac:dyDescent="0.3">
      <c r="A808" t="s">
        <v>5047</v>
      </c>
      <c r="B808" t="s">
        <v>5048</v>
      </c>
      <c r="E808" t="s">
        <v>5049</v>
      </c>
      <c r="F808" t="s">
        <v>248</v>
      </c>
      <c r="G808" t="s">
        <v>28</v>
      </c>
      <c r="H808" t="s">
        <v>249</v>
      </c>
      <c r="I808" t="s">
        <v>6190</v>
      </c>
    </row>
    <row r="809" spans="1:9" x14ac:dyDescent="0.3">
      <c r="A809" t="s">
        <v>5051</v>
      </c>
      <c r="B809" t="s">
        <v>5052</v>
      </c>
      <c r="C809" t="s">
        <v>5053</v>
      </c>
      <c r="D809" t="s">
        <v>5054</v>
      </c>
      <c r="E809" t="s">
        <v>5055</v>
      </c>
      <c r="F809" t="s">
        <v>373</v>
      </c>
      <c r="G809" t="s">
        <v>318</v>
      </c>
      <c r="H809" t="s">
        <v>374</v>
      </c>
      <c r="I809" t="s">
        <v>6191</v>
      </c>
    </row>
    <row r="810" spans="1:9" x14ac:dyDescent="0.3">
      <c r="A810" t="s">
        <v>5057</v>
      </c>
      <c r="B810" t="s">
        <v>5058</v>
      </c>
      <c r="C810" t="s">
        <v>5059</v>
      </c>
      <c r="D810" t="s">
        <v>5060</v>
      </c>
      <c r="E810" t="s">
        <v>5061</v>
      </c>
      <c r="F810" t="s">
        <v>132</v>
      </c>
      <c r="G810" t="s">
        <v>19</v>
      </c>
      <c r="H810">
        <v>11499</v>
      </c>
      <c r="I810" t="s">
        <v>6190</v>
      </c>
    </row>
    <row r="811" spans="1:9" x14ac:dyDescent="0.3">
      <c r="A811" t="s">
        <v>5063</v>
      </c>
      <c r="B811" t="s">
        <v>5064</v>
      </c>
      <c r="D811" t="s">
        <v>5065</v>
      </c>
      <c r="E811" t="s">
        <v>5066</v>
      </c>
      <c r="F811" t="s">
        <v>50</v>
      </c>
      <c r="G811" t="s">
        <v>19</v>
      </c>
      <c r="H811">
        <v>79934</v>
      </c>
      <c r="I811" t="s">
        <v>6190</v>
      </c>
    </row>
    <row r="812" spans="1:9" x14ac:dyDescent="0.3">
      <c r="A812" t="s">
        <v>5068</v>
      </c>
      <c r="B812" t="s">
        <v>5069</v>
      </c>
      <c r="C812" t="s">
        <v>5070</v>
      </c>
      <c r="D812" t="s">
        <v>5071</v>
      </c>
      <c r="E812" t="s">
        <v>5072</v>
      </c>
      <c r="F812" t="s">
        <v>309</v>
      </c>
      <c r="G812" t="s">
        <v>19</v>
      </c>
      <c r="H812">
        <v>34643</v>
      </c>
      <c r="I812" t="s">
        <v>6191</v>
      </c>
    </row>
    <row r="813" spans="1:9" x14ac:dyDescent="0.3">
      <c r="A813" t="s">
        <v>5074</v>
      </c>
      <c r="B813" t="s">
        <v>5075</v>
      </c>
      <c r="C813" t="s">
        <v>5076</v>
      </c>
      <c r="D813" t="s">
        <v>5077</v>
      </c>
      <c r="E813" t="s">
        <v>5078</v>
      </c>
      <c r="F813" t="s">
        <v>421</v>
      </c>
      <c r="G813" t="s">
        <v>318</v>
      </c>
      <c r="H813" t="s">
        <v>348</v>
      </c>
      <c r="I813" t="s">
        <v>6190</v>
      </c>
    </row>
    <row r="814" spans="1:9" x14ac:dyDescent="0.3">
      <c r="A814" t="s">
        <v>5079</v>
      </c>
      <c r="B814" t="s">
        <v>5080</v>
      </c>
      <c r="C814" t="s">
        <v>5081</v>
      </c>
      <c r="D814" t="s">
        <v>5082</v>
      </c>
      <c r="E814" t="s">
        <v>5083</v>
      </c>
      <c r="F814" t="s">
        <v>224</v>
      </c>
      <c r="G814" t="s">
        <v>28</v>
      </c>
      <c r="H814" t="s">
        <v>225</v>
      </c>
      <c r="I814" t="s">
        <v>6190</v>
      </c>
    </row>
    <row r="815" spans="1:9" x14ac:dyDescent="0.3">
      <c r="A815" t="s">
        <v>5085</v>
      </c>
      <c r="B815" t="s">
        <v>5086</v>
      </c>
      <c r="C815" t="s">
        <v>5087</v>
      </c>
      <c r="D815" t="s">
        <v>5088</v>
      </c>
      <c r="E815" t="s">
        <v>5089</v>
      </c>
      <c r="F815" t="s">
        <v>77</v>
      </c>
      <c r="G815" t="s">
        <v>19</v>
      </c>
      <c r="H815">
        <v>73179</v>
      </c>
      <c r="I815" t="s">
        <v>6190</v>
      </c>
    </row>
    <row r="816" spans="1:9" x14ac:dyDescent="0.3">
      <c r="A816" t="s">
        <v>5091</v>
      </c>
      <c r="B816" t="s">
        <v>5092</v>
      </c>
      <c r="C816" t="s">
        <v>5093</v>
      </c>
      <c r="D816" t="s">
        <v>5094</v>
      </c>
      <c r="E816" t="s">
        <v>5095</v>
      </c>
      <c r="F816" t="s">
        <v>47</v>
      </c>
      <c r="G816" t="s">
        <v>19</v>
      </c>
      <c r="H816">
        <v>20051</v>
      </c>
      <c r="I816" t="s">
        <v>6191</v>
      </c>
    </row>
    <row r="817" spans="1:9" x14ac:dyDescent="0.3">
      <c r="A817" t="s">
        <v>5097</v>
      </c>
      <c r="B817" t="s">
        <v>5098</v>
      </c>
      <c r="C817" t="s">
        <v>5099</v>
      </c>
      <c r="D817" t="s">
        <v>5100</v>
      </c>
      <c r="E817" t="s">
        <v>5101</v>
      </c>
      <c r="F817" t="s">
        <v>84</v>
      </c>
      <c r="G817" t="s">
        <v>19</v>
      </c>
      <c r="H817">
        <v>30351</v>
      </c>
      <c r="I817" t="s">
        <v>6191</v>
      </c>
    </row>
    <row r="818" spans="1:9" x14ac:dyDescent="0.3">
      <c r="A818" t="s">
        <v>5103</v>
      </c>
      <c r="B818" t="s">
        <v>5104</v>
      </c>
      <c r="C818" t="s">
        <v>5105</v>
      </c>
      <c r="D818" t="s">
        <v>5106</v>
      </c>
      <c r="E818" t="s">
        <v>298</v>
      </c>
      <c r="F818" t="s">
        <v>1419</v>
      </c>
      <c r="G818" t="s">
        <v>318</v>
      </c>
      <c r="H818" t="s">
        <v>370</v>
      </c>
      <c r="I818" t="s">
        <v>6191</v>
      </c>
    </row>
    <row r="819" spans="1:9" x14ac:dyDescent="0.3">
      <c r="A819" t="s">
        <v>5108</v>
      </c>
      <c r="B819" t="s">
        <v>5109</v>
      </c>
      <c r="C819" t="s">
        <v>5110</v>
      </c>
      <c r="E819" t="s">
        <v>5111</v>
      </c>
      <c r="F819" t="s">
        <v>120</v>
      </c>
      <c r="G819" t="s">
        <v>19</v>
      </c>
      <c r="H819">
        <v>14276</v>
      </c>
      <c r="I819" t="s">
        <v>6191</v>
      </c>
    </row>
    <row r="820" spans="1:9" x14ac:dyDescent="0.3">
      <c r="A820" t="s">
        <v>5113</v>
      </c>
      <c r="B820" t="s">
        <v>5114</v>
      </c>
      <c r="D820" t="s">
        <v>5115</v>
      </c>
      <c r="E820" t="s">
        <v>5116</v>
      </c>
      <c r="F820" t="s">
        <v>63</v>
      </c>
      <c r="G820" t="s">
        <v>19</v>
      </c>
      <c r="H820">
        <v>77260</v>
      </c>
      <c r="I820" t="s">
        <v>6191</v>
      </c>
    </row>
    <row r="821" spans="1:9" x14ac:dyDescent="0.3">
      <c r="A821" t="s">
        <v>5118</v>
      </c>
      <c r="B821" t="s">
        <v>5119</v>
      </c>
      <c r="C821" t="s">
        <v>5120</v>
      </c>
      <c r="D821" t="s">
        <v>5121</v>
      </c>
      <c r="E821" t="s">
        <v>5122</v>
      </c>
      <c r="F821" t="s">
        <v>47</v>
      </c>
      <c r="G821" t="s">
        <v>19</v>
      </c>
      <c r="H821">
        <v>20470</v>
      </c>
      <c r="I821" t="s">
        <v>6190</v>
      </c>
    </row>
    <row r="822" spans="1:9" x14ac:dyDescent="0.3">
      <c r="A822" t="s">
        <v>5124</v>
      </c>
      <c r="B822" t="s">
        <v>5125</v>
      </c>
      <c r="C822" t="s">
        <v>5126</v>
      </c>
      <c r="D822" t="s">
        <v>5127</v>
      </c>
      <c r="E822" t="s">
        <v>5128</v>
      </c>
      <c r="F822" t="s">
        <v>123</v>
      </c>
      <c r="G822" t="s">
        <v>19</v>
      </c>
      <c r="H822">
        <v>78764</v>
      </c>
      <c r="I822" t="s">
        <v>6190</v>
      </c>
    </row>
    <row r="823" spans="1:9" x14ac:dyDescent="0.3">
      <c r="A823" t="s">
        <v>5130</v>
      </c>
      <c r="B823" t="s">
        <v>5131</v>
      </c>
      <c r="C823" t="s">
        <v>5132</v>
      </c>
      <c r="D823" t="s">
        <v>5133</v>
      </c>
      <c r="E823" t="s">
        <v>5134</v>
      </c>
      <c r="F823" t="s">
        <v>188</v>
      </c>
      <c r="G823" t="s">
        <v>19</v>
      </c>
      <c r="H823">
        <v>85205</v>
      </c>
      <c r="I823" t="s">
        <v>6191</v>
      </c>
    </row>
    <row r="824" spans="1:9" x14ac:dyDescent="0.3">
      <c r="A824" t="s">
        <v>5136</v>
      </c>
      <c r="B824" t="s">
        <v>5137</v>
      </c>
      <c r="C824" t="s">
        <v>5138</v>
      </c>
      <c r="D824" t="s">
        <v>5139</v>
      </c>
      <c r="E824" t="s">
        <v>5140</v>
      </c>
      <c r="F824" t="s">
        <v>129</v>
      </c>
      <c r="G824" t="s">
        <v>19</v>
      </c>
      <c r="H824">
        <v>31416</v>
      </c>
      <c r="I824" t="s">
        <v>6191</v>
      </c>
    </row>
    <row r="825" spans="1:9" x14ac:dyDescent="0.3">
      <c r="A825" t="s">
        <v>5142</v>
      </c>
      <c r="B825" t="s">
        <v>5143</v>
      </c>
      <c r="C825" t="s">
        <v>5144</v>
      </c>
      <c r="D825" t="s">
        <v>5145</v>
      </c>
      <c r="E825" t="s">
        <v>5146</v>
      </c>
      <c r="F825" t="s">
        <v>74</v>
      </c>
      <c r="G825" t="s">
        <v>19</v>
      </c>
      <c r="H825">
        <v>87140</v>
      </c>
      <c r="I825" t="s">
        <v>6190</v>
      </c>
    </row>
    <row r="826" spans="1:9" x14ac:dyDescent="0.3">
      <c r="A826" t="s">
        <v>5148</v>
      </c>
      <c r="B826" t="s">
        <v>5149</v>
      </c>
      <c r="C826" t="s">
        <v>5150</v>
      </c>
      <c r="E826" t="s">
        <v>5151</v>
      </c>
      <c r="F826" t="s">
        <v>35</v>
      </c>
      <c r="G826" t="s">
        <v>19</v>
      </c>
      <c r="H826">
        <v>28299</v>
      </c>
      <c r="I826" t="s">
        <v>6190</v>
      </c>
    </row>
    <row r="827" spans="1:9" x14ac:dyDescent="0.3">
      <c r="A827" t="s">
        <v>5153</v>
      </c>
      <c r="B827" t="s">
        <v>5154</v>
      </c>
      <c r="C827" t="s">
        <v>5155</v>
      </c>
      <c r="D827" t="s">
        <v>5156</v>
      </c>
      <c r="E827" t="s">
        <v>5157</v>
      </c>
      <c r="F827" t="s">
        <v>58</v>
      </c>
      <c r="G827" t="s">
        <v>19</v>
      </c>
      <c r="H827">
        <v>92191</v>
      </c>
      <c r="I827" t="s">
        <v>6190</v>
      </c>
    </row>
    <row r="828" spans="1:9" x14ac:dyDescent="0.3">
      <c r="A828" t="s">
        <v>5159</v>
      </c>
      <c r="B828" t="s">
        <v>5160</v>
      </c>
      <c r="C828" t="s">
        <v>5161</v>
      </c>
      <c r="D828" t="s">
        <v>5162</v>
      </c>
      <c r="E828" t="s">
        <v>5163</v>
      </c>
      <c r="F828" t="s">
        <v>250</v>
      </c>
      <c r="G828" t="s">
        <v>19</v>
      </c>
      <c r="H828">
        <v>32575</v>
      </c>
      <c r="I828" t="s">
        <v>6190</v>
      </c>
    </row>
    <row r="829" spans="1:9" x14ac:dyDescent="0.3">
      <c r="A829" t="s">
        <v>5165</v>
      </c>
      <c r="B829" t="s">
        <v>5166</v>
      </c>
      <c r="C829" t="s">
        <v>5167</v>
      </c>
      <c r="D829" t="s">
        <v>5168</v>
      </c>
      <c r="E829" t="s">
        <v>5169</v>
      </c>
      <c r="F829" t="s">
        <v>47</v>
      </c>
      <c r="G829" t="s">
        <v>19</v>
      </c>
      <c r="H829">
        <v>20470</v>
      </c>
      <c r="I829" t="s">
        <v>6191</v>
      </c>
    </row>
    <row r="830" spans="1:9" x14ac:dyDescent="0.3">
      <c r="A830" t="s">
        <v>5171</v>
      </c>
      <c r="B830" t="s">
        <v>5172</v>
      </c>
      <c r="C830" t="s">
        <v>5173</v>
      </c>
      <c r="D830" t="s">
        <v>5174</v>
      </c>
      <c r="E830" t="s">
        <v>5175</v>
      </c>
      <c r="F830" t="s">
        <v>263</v>
      </c>
      <c r="G830" t="s">
        <v>19</v>
      </c>
      <c r="H830">
        <v>34985</v>
      </c>
      <c r="I830" t="s">
        <v>6190</v>
      </c>
    </row>
    <row r="831" spans="1:9" x14ac:dyDescent="0.3">
      <c r="A831" t="s">
        <v>5177</v>
      </c>
      <c r="B831" t="s">
        <v>5178</v>
      </c>
      <c r="C831" t="s">
        <v>5179</v>
      </c>
      <c r="D831" t="s">
        <v>5180</v>
      </c>
      <c r="E831" t="s">
        <v>5181</v>
      </c>
      <c r="F831" t="s">
        <v>26</v>
      </c>
      <c r="G831" t="s">
        <v>19</v>
      </c>
      <c r="H831">
        <v>25705</v>
      </c>
      <c r="I831" t="s">
        <v>6191</v>
      </c>
    </row>
    <row r="832" spans="1:9" x14ac:dyDescent="0.3">
      <c r="A832" t="s">
        <v>5183</v>
      </c>
      <c r="B832" t="s">
        <v>5184</v>
      </c>
      <c r="C832" t="s">
        <v>5185</v>
      </c>
      <c r="D832" t="s">
        <v>5186</v>
      </c>
      <c r="E832" t="s">
        <v>5187</v>
      </c>
      <c r="F832" t="s">
        <v>46</v>
      </c>
      <c r="G832" t="s">
        <v>19</v>
      </c>
      <c r="H832">
        <v>19172</v>
      </c>
      <c r="I832" t="s">
        <v>6191</v>
      </c>
    </row>
    <row r="833" spans="1:9" x14ac:dyDescent="0.3">
      <c r="A833" t="s">
        <v>5188</v>
      </c>
      <c r="B833" t="s">
        <v>5189</v>
      </c>
      <c r="C833" t="s">
        <v>5190</v>
      </c>
      <c r="D833" t="s">
        <v>5191</v>
      </c>
      <c r="E833" t="s">
        <v>5192</v>
      </c>
      <c r="F833" t="s">
        <v>77</v>
      </c>
      <c r="G833" t="s">
        <v>19</v>
      </c>
      <c r="H833">
        <v>73167</v>
      </c>
      <c r="I833" t="s">
        <v>6190</v>
      </c>
    </row>
    <row r="834" spans="1:9" x14ac:dyDescent="0.3">
      <c r="A834" t="s">
        <v>5194</v>
      </c>
      <c r="B834" t="s">
        <v>5195</v>
      </c>
      <c r="C834" t="s">
        <v>5196</v>
      </c>
      <c r="D834" t="s">
        <v>5197</v>
      </c>
      <c r="E834" t="s">
        <v>5198</v>
      </c>
      <c r="F834" t="s">
        <v>267</v>
      </c>
      <c r="G834" t="s">
        <v>19</v>
      </c>
      <c r="H834">
        <v>34114</v>
      </c>
      <c r="I834" t="s">
        <v>6191</v>
      </c>
    </row>
    <row r="835" spans="1:9" x14ac:dyDescent="0.3">
      <c r="A835" t="s">
        <v>5200</v>
      </c>
      <c r="B835" t="s">
        <v>5201</v>
      </c>
      <c r="C835" t="s">
        <v>5202</v>
      </c>
      <c r="D835" t="s">
        <v>5203</v>
      </c>
      <c r="E835" t="s">
        <v>5204</v>
      </c>
      <c r="F835" t="s">
        <v>106</v>
      </c>
      <c r="G835" t="s">
        <v>19</v>
      </c>
      <c r="H835">
        <v>76105</v>
      </c>
      <c r="I835" t="s">
        <v>6190</v>
      </c>
    </row>
    <row r="836" spans="1:9" x14ac:dyDescent="0.3">
      <c r="A836" t="s">
        <v>5206</v>
      </c>
      <c r="B836" t="s">
        <v>5207</v>
      </c>
      <c r="C836" t="s">
        <v>5208</v>
      </c>
      <c r="D836" t="s">
        <v>5209</v>
      </c>
      <c r="E836" t="s">
        <v>5210</v>
      </c>
      <c r="F836" t="s">
        <v>127</v>
      </c>
      <c r="G836" t="s">
        <v>19</v>
      </c>
      <c r="H836">
        <v>68117</v>
      </c>
      <c r="I836" t="s">
        <v>6191</v>
      </c>
    </row>
    <row r="837" spans="1:9" x14ac:dyDescent="0.3">
      <c r="A837" t="s">
        <v>5212</v>
      </c>
      <c r="B837" t="s">
        <v>5213</v>
      </c>
      <c r="C837" t="s">
        <v>5214</v>
      </c>
      <c r="E837" t="s">
        <v>5215</v>
      </c>
      <c r="F837" t="s">
        <v>126</v>
      </c>
      <c r="G837" t="s">
        <v>19</v>
      </c>
      <c r="H837">
        <v>85732</v>
      </c>
      <c r="I837" t="s">
        <v>6190</v>
      </c>
    </row>
    <row r="838" spans="1:9" x14ac:dyDescent="0.3">
      <c r="A838" t="s">
        <v>5217</v>
      </c>
      <c r="B838" t="s">
        <v>5218</v>
      </c>
      <c r="C838" t="s">
        <v>5219</v>
      </c>
      <c r="D838" t="s">
        <v>5220</v>
      </c>
      <c r="E838" t="s">
        <v>5221</v>
      </c>
      <c r="F838" t="s">
        <v>351</v>
      </c>
      <c r="G838" t="s">
        <v>19</v>
      </c>
      <c r="H838">
        <v>89436</v>
      </c>
      <c r="I838" t="s">
        <v>6191</v>
      </c>
    </row>
    <row r="839" spans="1:9" x14ac:dyDescent="0.3">
      <c r="A839" t="s">
        <v>5223</v>
      </c>
      <c r="B839" t="s">
        <v>5224</v>
      </c>
      <c r="C839" t="s">
        <v>5225</v>
      </c>
      <c r="D839" t="s">
        <v>5226</v>
      </c>
      <c r="E839" t="s">
        <v>5227</v>
      </c>
      <c r="F839" t="s">
        <v>80</v>
      </c>
      <c r="G839" t="s">
        <v>19</v>
      </c>
      <c r="H839">
        <v>32835</v>
      </c>
      <c r="I839" t="s">
        <v>6190</v>
      </c>
    </row>
    <row r="840" spans="1:9" x14ac:dyDescent="0.3">
      <c r="A840" t="s">
        <v>5229</v>
      </c>
      <c r="B840" t="s">
        <v>5230</v>
      </c>
      <c r="C840" t="s">
        <v>5231</v>
      </c>
      <c r="D840" t="s">
        <v>5232</v>
      </c>
      <c r="E840" t="s">
        <v>5233</v>
      </c>
      <c r="F840" t="s">
        <v>47</v>
      </c>
      <c r="G840" t="s">
        <v>19</v>
      </c>
      <c r="H840">
        <v>20067</v>
      </c>
      <c r="I840" t="s">
        <v>6191</v>
      </c>
    </row>
    <row r="841" spans="1:9" x14ac:dyDescent="0.3">
      <c r="A841" t="s">
        <v>5235</v>
      </c>
      <c r="B841" t="s">
        <v>5236</v>
      </c>
      <c r="C841" t="s">
        <v>5237</v>
      </c>
      <c r="D841" t="s">
        <v>5238</v>
      </c>
      <c r="E841" t="s">
        <v>5239</v>
      </c>
      <c r="F841" t="s">
        <v>207</v>
      </c>
      <c r="G841" t="s">
        <v>19</v>
      </c>
      <c r="H841">
        <v>93907</v>
      </c>
      <c r="I841" t="s">
        <v>6191</v>
      </c>
    </row>
    <row r="842" spans="1:9" x14ac:dyDescent="0.3">
      <c r="A842" t="s">
        <v>5241</v>
      </c>
      <c r="B842" t="s">
        <v>5242</v>
      </c>
      <c r="C842" t="s">
        <v>5243</v>
      </c>
      <c r="D842" t="s">
        <v>5244</v>
      </c>
      <c r="E842" t="s">
        <v>5245</v>
      </c>
      <c r="F842" t="s">
        <v>271</v>
      </c>
      <c r="G842" t="s">
        <v>19</v>
      </c>
      <c r="H842">
        <v>33345</v>
      </c>
      <c r="I842" t="s">
        <v>6190</v>
      </c>
    </row>
    <row r="843" spans="1:9" x14ac:dyDescent="0.3">
      <c r="A843" t="s">
        <v>5247</v>
      </c>
      <c r="B843" t="s">
        <v>5248</v>
      </c>
      <c r="C843" t="s">
        <v>5249</v>
      </c>
      <c r="E843" t="s">
        <v>5250</v>
      </c>
      <c r="F843" t="s">
        <v>50</v>
      </c>
      <c r="G843" t="s">
        <v>19</v>
      </c>
      <c r="H843">
        <v>88553</v>
      </c>
      <c r="I843" t="s">
        <v>6191</v>
      </c>
    </row>
    <row r="844" spans="1:9" x14ac:dyDescent="0.3">
      <c r="A844" t="s">
        <v>5252</v>
      </c>
      <c r="B844" t="s">
        <v>5253</v>
      </c>
      <c r="C844" t="s">
        <v>5254</v>
      </c>
      <c r="E844" t="s">
        <v>5255</v>
      </c>
      <c r="F844" t="s">
        <v>446</v>
      </c>
      <c r="G844" t="s">
        <v>19</v>
      </c>
      <c r="H844">
        <v>91210</v>
      </c>
      <c r="I844" t="s">
        <v>6190</v>
      </c>
    </row>
    <row r="845" spans="1:9" x14ac:dyDescent="0.3">
      <c r="A845" t="s">
        <v>5257</v>
      </c>
      <c r="B845" t="s">
        <v>5258</v>
      </c>
      <c r="C845" t="s">
        <v>5259</v>
      </c>
      <c r="D845" t="s">
        <v>5260</v>
      </c>
      <c r="E845" t="s">
        <v>5261</v>
      </c>
      <c r="F845" t="s">
        <v>164</v>
      </c>
      <c r="G845" t="s">
        <v>19</v>
      </c>
      <c r="H845">
        <v>22313</v>
      </c>
      <c r="I845" t="s">
        <v>6190</v>
      </c>
    </row>
    <row r="846" spans="1:9" x14ac:dyDescent="0.3">
      <c r="A846" t="s">
        <v>5263</v>
      </c>
      <c r="B846" t="s">
        <v>5264</v>
      </c>
      <c r="C846" t="s">
        <v>5265</v>
      </c>
      <c r="D846" t="s">
        <v>5266</v>
      </c>
      <c r="E846" t="s">
        <v>5267</v>
      </c>
      <c r="F846" t="s">
        <v>20</v>
      </c>
      <c r="G846" t="s">
        <v>19</v>
      </c>
      <c r="H846">
        <v>21290</v>
      </c>
      <c r="I846" t="s">
        <v>6190</v>
      </c>
    </row>
    <row r="847" spans="1:9" x14ac:dyDescent="0.3">
      <c r="A847" t="s">
        <v>5269</v>
      </c>
      <c r="B847" t="s">
        <v>5270</v>
      </c>
      <c r="C847" t="s">
        <v>5271</v>
      </c>
      <c r="E847" t="s">
        <v>5272</v>
      </c>
      <c r="F847" t="s">
        <v>95</v>
      </c>
      <c r="G847" t="s">
        <v>19</v>
      </c>
      <c r="H847">
        <v>47732</v>
      </c>
      <c r="I847" t="s">
        <v>6191</v>
      </c>
    </row>
    <row r="848" spans="1:9" x14ac:dyDescent="0.3">
      <c r="A848" t="s">
        <v>5274</v>
      </c>
      <c r="B848" t="s">
        <v>5275</v>
      </c>
      <c r="D848" t="s">
        <v>5276</v>
      </c>
      <c r="E848" t="s">
        <v>5277</v>
      </c>
      <c r="F848" t="s">
        <v>259</v>
      </c>
      <c r="G848" t="s">
        <v>19</v>
      </c>
      <c r="H848">
        <v>30045</v>
      </c>
      <c r="I848" t="s">
        <v>6190</v>
      </c>
    </row>
    <row r="849" spans="1:9" x14ac:dyDescent="0.3">
      <c r="A849" t="s">
        <v>5279</v>
      </c>
      <c r="B849" t="s">
        <v>5280</v>
      </c>
      <c r="C849" t="s">
        <v>5281</v>
      </c>
      <c r="E849" t="s">
        <v>5282</v>
      </c>
      <c r="F849" t="s">
        <v>119</v>
      </c>
      <c r="G849" t="s">
        <v>19</v>
      </c>
      <c r="H849">
        <v>36670</v>
      </c>
      <c r="I849" t="s">
        <v>6190</v>
      </c>
    </row>
    <row r="850" spans="1:9" x14ac:dyDescent="0.3">
      <c r="A850" t="s">
        <v>5284</v>
      </c>
      <c r="B850" t="s">
        <v>5285</v>
      </c>
      <c r="D850" t="s">
        <v>5286</v>
      </c>
      <c r="E850" t="s">
        <v>5287</v>
      </c>
      <c r="F850" t="s">
        <v>212</v>
      </c>
      <c r="G850" t="s">
        <v>19</v>
      </c>
      <c r="H850">
        <v>79705</v>
      </c>
      <c r="I850" t="s">
        <v>6191</v>
      </c>
    </row>
    <row r="851" spans="1:9" x14ac:dyDescent="0.3">
      <c r="A851" t="s">
        <v>5289</v>
      </c>
      <c r="B851" t="s">
        <v>5290</v>
      </c>
      <c r="C851" t="s">
        <v>5291</v>
      </c>
      <c r="D851" t="s">
        <v>5292</v>
      </c>
      <c r="E851" t="s">
        <v>5293</v>
      </c>
      <c r="F851" t="s">
        <v>136</v>
      </c>
      <c r="G851" t="s">
        <v>19</v>
      </c>
      <c r="H851">
        <v>33023</v>
      </c>
      <c r="I851" t="s">
        <v>6190</v>
      </c>
    </row>
    <row r="852" spans="1:9" x14ac:dyDescent="0.3">
      <c r="A852" t="s">
        <v>5294</v>
      </c>
      <c r="B852" t="s">
        <v>5295</v>
      </c>
      <c r="C852" t="s">
        <v>5296</v>
      </c>
      <c r="D852" t="s">
        <v>5297</v>
      </c>
      <c r="E852" t="s">
        <v>5298</v>
      </c>
      <c r="F852" t="s">
        <v>148</v>
      </c>
      <c r="G852" t="s">
        <v>19</v>
      </c>
      <c r="H852">
        <v>66611</v>
      </c>
      <c r="I852" t="s">
        <v>6190</v>
      </c>
    </row>
    <row r="853" spans="1:9" x14ac:dyDescent="0.3">
      <c r="A853" t="s">
        <v>5300</v>
      </c>
      <c r="B853" t="s">
        <v>5301</v>
      </c>
      <c r="C853" t="s">
        <v>5302</v>
      </c>
      <c r="D853" t="s">
        <v>5303</v>
      </c>
      <c r="E853" t="s">
        <v>5304</v>
      </c>
      <c r="F853" t="s">
        <v>237</v>
      </c>
      <c r="G853" t="s">
        <v>19</v>
      </c>
      <c r="H853">
        <v>95973</v>
      </c>
      <c r="I853" t="s">
        <v>6190</v>
      </c>
    </row>
    <row r="854" spans="1:9" x14ac:dyDescent="0.3">
      <c r="A854" t="s">
        <v>5306</v>
      </c>
      <c r="B854" t="s">
        <v>5307</v>
      </c>
      <c r="C854" t="s">
        <v>5308</v>
      </c>
      <c r="E854" t="s">
        <v>5309</v>
      </c>
      <c r="F854" t="s">
        <v>123</v>
      </c>
      <c r="G854" t="s">
        <v>19</v>
      </c>
      <c r="H854">
        <v>78737</v>
      </c>
      <c r="I854" t="s">
        <v>6190</v>
      </c>
    </row>
    <row r="855" spans="1:9" x14ac:dyDescent="0.3">
      <c r="A855" t="s">
        <v>5311</v>
      </c>
      <c r="B855" t="s">
        <v>5312</v>
      </c>
      <c r="C855" t="s">
        <v>5313</v>
      </c>
      <c r="E855" t="s">
        <v>5314</v>
      </c>
      <c r="F855" t="s">
        <v>50</v>
      </c>
      <c r="G855" t="s">
        <v>19</v>
      </c>
      <c r="H855">
        <v>88546</v>
      </c>
      <c r="I855" t="s">
        <v>6191</v>
      </c>
    </row>
    <row r="856" spans="1:9" x14ac:dyDescent="0.3">
      <c r="A856" t="s">
        <v>5316</v>
      </c>
      <c r="B856" t="s">
        <v>5317</v>
      </c>
      <c r="C856" t="s">
        <v>5318</v>
      </c>
      <c r="D856" t="s">
        <v>5319</v>
      </c>
      <c r="E856" t="s">
        <v>5320</v>
      </c>
      <c r="F856" t="s">
        <v>48</v>
      </c>
      <c r="G856" t="s">
        <v>19</v>
      </c>
      <c r="H856">
        <v>25326</v>
      </c>
      <c r="I856" t="s">
        <v>6190</v>
      </c>
    </row>
    <row r="857" spans="1:9" x14ac:dyDescent="0.3">
      <c r="A857" t="s">
        <v>5322</v>
      </c>
      <c r="B857" t="s">
        <v>5323</v>
      </c>
      <c r="C857" t="s">
        <v>5324</v>
      </c>
      <c r="D857" t="s">
        <v>5325</v>
      </c>
      <c r="E857" t="s">
        <v>5326</v>
      </c>
      <c r="F857" t="s">
        <v>313</v>
      </c>
      <c r="G857" t="s">
        <v>19</v>
      </c>
      <c r="H857">
        <v>18105</v>
      </c>
      <c r="I857" t="s">
        <v>6191</v>
      </c>
    </row>
    <row r="858" spans="1:9" x14ac:dyDescent="0.3">
      <c r="A858" t="s">
        <v>5328</v>
      </c>
      <c r="B858" t="s">
        <v>5329</v>
      </c>
      <c r="C858" t="s">
        <v>5330</v>
      </c>
      <c r="D858" t="s">
        <v>5331</v>
      </c>
      <c r="E858" t="s">
        <v>5332</v>
      </c>
      <c r="F858" t="s">
        <v>180</v>
      </c>
      <c r="G858" t="s">
        <v>28</v>
      </c>
      <c r="H858" t="s">
        <v>314</v>
      </c>
      <c r="I858" t="s">
        <v>6190</v>
      </c>
    </row>
    <row r="859" spans="1:9" x14ac:dyDescent="0.3">
      <c r="A859" t="s">
        <v>5334</v>
      </c>
      <c r="B859" t="s">
        <v>5335</v>
      </c>
      <c r="C859" t="s">
        <v>5336</v>
      </c>
      <c r="D859" t="s">
        <v>5337</v>
      </c>
      <c r="E859" t="s">
        <v>5338</v>
      </c>
      <c r="F859" t="s">
        <v>309</v>
      </c>
      <c r="G859" t="s">
        <v>19</v>
      </c>
      <c r="H859">
        <v>34643</v>
      </c>
      <c r="I859" t="s">
        <v>6191</v>
      </c>
    </row>
    <row r="860" spans="1:9" x14ac:dyDescent="0.3">
      <c r="A860" t="s">
        <v>5340</v>
      </c>
      <c r="B860" t="s">
        <v>5341</v>
      </c>
      <c r="C860" t="s">
        <v>5342</v>
      </c>
      <c r="D860" t="s">
        <v>5343</v>
      </c>
      <c r="E860" t="s">
        <v>5344</v>
      </c>
      <c r="F860" t="s">
        <v>97</v>
      </c>
      <c r="G860" t="s">
        <v>19</v>
      </c>
      <c r="H860">
        <v>58122</v>
      </c>
      <c r="I860" t="s">
        <v>6191</v>
      </c>
    </row>
    <row r="861" spans="1:9" x14ac:dyDescent="0.3">
      <c r="A861" t="s">
        <v>5346</v>
      </c>
      <c r="B861" t="s">
        <v>5347</v>
      </c>
      <c r="C861" t="s">
        <v>5348</v>
      </c>
      <c r="D861" t="s">
        <v>5349</v>
      </c>
      <c r="E861" t="s">
        <v>5350</v>
      </c>
      <c r="F861" t="s">
        <v>4511</v>
      </c>
      <c r="G861" t="s">
        <v>19</v>
      </c>
      <c r="H861">
        <v>72905</v>
      </c>
      <c r="I861" t="s">
        <v>6191</v>
      </c>
    </row>
    <row r="862" spans="1:9" x14ac:dyDescent="0.3">
      <c r="A862" t="s">
        <v>5352</v>
      </c>
      <c r="B862" t="s">
        <v>5353</v>
      </c>
      <c r="D862" t="s">
        <v>5354</v>
      </c>
      <c r="E862" t="s">
        <v>5355</v>
      </c>
      <c r="F862" t="s">
        <v>319</v>
      </c>
      <c r="G862" t="s">
        <v>19</v>
      </c>
      <c r="H862">
        <v>33811</v>
      </c>
      <c r="I862" t="s">
        <v>6191</v>
      </c>
    </row>
    <row r="863" spans="1:9" x14ac:dyDescent="0.3">
      <c r="A863" t="s">
        <v>5357</v>
      </c>
      <c r="B863" t="s">
        <v>5358</v>
      </c>
      <c r="C863" t="s">
        <v>5359</v>
      </c>
      <c r="D863" t="s">
        <v>5360</v>
      </c>
      <c r="E863" t="s">
        <v>5361</v>
      </c>
      <c r="F863" t="s">
        <v>49</v>
      </c>
      <c r="G863" t="s">
        <v>19</v>
      </c>
      <c r="H863">
        <v>37924</v>
      </c>
      <c r="I863" t="s">
        <v>6190</v>
      </c>
    </row>
    <row r="864" spans="1:9" x14ac:dyDescent="0.3">
      <c r="A864" t="s">
        <v>5363</v>
      </c>
      <c r="B864" t="s">
        <v>5364</v>
      </c>
      <c r="C864" t="s">
        <v>5365</v>
      </c>
      <c r="D864" t="s">
        <v>5366</v>
      </c>
      <c r="E864" t="s">
        <v>5367</v>
      </c>
      <c r="F864" t="s">
        <v>27</v>
      </c>
      <c r="G864" t="s">
        <v>19</v>
      </c>
      <c r="H864">
        <v>90030</v>
      </c>
      <c r="I864" t="s">
        <v>6190</v>
      </c>
    </row>
    <row r="865" spans="1:9" x14ac:dyDescent="0.3">
      <c r="A865" t="s">
        <v>5369</v>
      </c>
      <c r="B865" t="s">
        <v>5370</v>
      </c>
      <c r="C865" t="s">
        <v>5371</v>
      </c>
      <c r="D865" t="s">
        <v>5372</v>
      </c>
      <c r="E865" t="s">
        <v>5373</v>
      </c>
      <c r="F865" t="s">
        <v>92</v>
      </c>
      <c r="G865" t="s">
        <v>19</v>
      </c>
      <c r="H865">
        <v>33169</v>
      </c>
      <c r="I865" t="s">
        <v>6190</v>
      </c>
    </row>
    <row r="866" spans="1:9" x14ac:dyDescent="0.3">
      <c r="A866" t="s">
        <v>5375</v>
      </c>
      <c r="B866" t="s">
        <v>5376</v>
      </c>
      <c r="C866" t="s">
        <v>5377</v>
      </c>
      <c r="D866" t="s">
        <v>5378</v>
      </c>
      <c r="E866" t="s">
        <v>5379</v>
      </c>
      <c r="F866" t="s">
        <v>483</v>
      </c>
      <c r="G866" t="s">
        <v>318</v>
      </c>
      <c r="H866" t="s">
        <v>484</v>
      </c>
      <c r="I866" t="s">
        <v>6191</v>
      </c>
    </row>
    <row r="867" spans="1:9" x14ac:dyDescent="0.3">
      <c r="A867" t="s">
        <v>5381</v>
      </c>
      <c r="B867" t="s">
        <v>5382</v>
      </c>
      <c r="D867" t="s">
        <v>5383</v>
      </c>
      <c r="E867" t="s">
        <v>5384</v>
      </c>
      <c r="F867" t="s">
        <v>56</v>
      </c>
      <c r="G867" t="s">
        <v>19</v>
      </c>
      <c r="H867">
        <v>60604</v>
      </c>
      <c r="I867" t="s">
        <v>6190</v>
      </c>
    </row>
    <row r="868" spans="1:9" x14ac:dyDescent="0.3">
      <c r="A868" t="s">
        <v>5386</v>
      </c>
      <c r="B868" t="s">
        <v>5387</v>
      </c>
      <c r="C868" t="s">
        <v>5388</v>
      </c>
      <c r="D868" t="s">
        <v>5389</v>
      </c>
      <c r="E868" t="s">
        <v>5390</v>
      </c>
      <c r="F868" t="s">
        <v>445</v>
      </c>
      <c r="G868" t="s">
        <v>318</v>
      </c>
      <c r="H868" t="s">
        <v>388</v>
      </c>
      <c r="I868" t="s">
        <v>6191</v>
      </c>
    </row>
    <row r="869" spans="1:9" x14ac:dyDescent="0.3">
      <c r="A869" t="s">
        <v>5392</v>
      </c>
      <c r="B869" t="s">
        <v>5393</v>
      </c>
      <c r="C869" t="s">
        <v>5394</v>
      </c>
      <c r="E869" t="s">
        <v>5395</v>
      </c>
      <c r="F869" t="s">
        <v>478</v>
      </c>
      <c r="G869" t="s">
        <v>318</v>
      </c>
      <c r="H869" t="s">
        <v>479</v>
      </c>
      <c r="I869" t="s">
        <v>6190</v>
      </c>
    </row>
    <row r="870" spans="1:9" x14ac:dyDescent="0.3">
      <c r="A870" t="s">
        <v>5397</v>
      </c>
      <c r="B870" t="s">
        <v>5398</v>
      </c>
      <c r="C870" t="s">
        <v>5399</v>
      </c>
      <c r="D870" t="s">
        <v>5400</v>
      </c>
      <c r="E870" t="s">
        <v>5401</v>
      </c>
      <c r="F870" t="s">
        <v>121</v>
      </c>
      <c r="G870" t="s">
        <v>19</v>
      </c>
      <c r="H870">
        <v>33064</v>
      </c>
      <c r="I870" t="s">
        <v>6190</v>
      </c>
    </row>
    <row r="871" spans="1:9" x14ac:dyDescent="0.3">
      <c r="A871" t="s">
        <v>5403</v>
      </c>
      <c r="B871" t="s">
        <v>5404</v>
      </c>
      <c r="D871" t="s">
        <v>5405</v>
      </c>
      <c r="E871" t="s">
        <v>5406</v>
      </c>
      <c r="F871" t="s">
        <v>131</v>
      </c>
      <c r="G871" t="s">
        <v>19</v>
      </c>
      <c r="H871">
        <v>94297</v>
      </c>
      <c r="I871" t="s">
        <v>6190</v>
      </c>
    </row>
    <row r="872" spans="1:9" x14ac:dyDescent="0.3">
      <c r="A872" t="s">
        <v>5408</v>
      </c>
      <c r="B872" t="s">
        <v>5409</v>
      </c>
      <c r="C872" t="s">
        <v>5410</v>
      </c>
      <c r="D872" t="s">
        <v>5411</v>
      </c>
      <c r="E872" t="s">
        <v>5412</v>
      </c>
      <c r="F872" t="s">
        <v>347</v>
      </c>
      <c r="G872" t="s">
        <v>318</v>
      </c>
      <c r="H872" t="s">
        <v>348</v>
      </c>
      <c r="I872" t="s">
        <v>6190</v>
      </c>
    </row>
    <row r="873" spans="1:9" x14ac:dyDescent="0.3">
      <c r="A873" t="s">
        <v>5414</v>
      </c>
      <c r="B873" t="s">
        <v>5415</v>
      </c>
      <c r="C873" t="s">
        <v>5416</v>
      </c>
      <c r="D873" t="s">
        <v>5417</v>
      </c>
      <c r="E873" t="s">
        <v>5418</v>
      </c>
      <c r="F873" t="s">
        <v>5419</v>
      </c>
      <c r="G873" t="s">
        <v>28</v>
      </c>
      <c r="H873" t="s">
        <v>5420</v>
      </c>
      <c r="I873" t="s">
        <v>6190</v>
      </c>
    </row>
    <row r="874" spans="1:9" x14ac:dyDescent="0.3">
      <c r="A874" t="s">
        <v>5422</v>
      </c>
      <c r="B874" t="s">
        <v>5423</v>
      </c>
      <c r="C874" t="s">
        <v>5424</v>
      </c>
      <c r="D874" t="s">
        <v>5425</v>
      </c>
      <c r="E874" t="s">
        <v>5426</v>
      </c>
      <c r="F874" t="s">
        <v>171</v>
      </c>
      <c r="G874" t="s">
        <v>19</v>
      </c>
      <c r="H874">
        <v>28805</v>
      </c>
      <c r="I874" t="s">
        <v>6191</v>
      </c>
    </row>
    <row r="875" spans="1:9" x14ac:dyDescent="0.3">
      <c r="A875" t="s">
        <v>5428</v>
      </c>
      <c r="B875" t="s">
        <v>5429</v>
      </c>
      <c r="C875" t="s">
        <v>5430</v>
      </c>
      <c r="D875" t="s">
        <v>5431</v>
      </c>
      <c r="E875" t="s">
        <v>5432</v>
      </c>
      <c r="F875" t="s">
        <v>48</v>
      </c>
      <c r="G875" t="s">
        <v>19</v>
      </c>
      <c r="H875">
        <v>25362</v>
      </c>
      <c r="I875" t="s">
        <v>6190</v>
      </c>
    </row>
    <row r="876" spans="1:9" x14ac:dyDescent="0.3">
      <c r="A876" t="s">
        <v>5434</v>
      </c>
      <c r="B876" t="s">
        <v>5435</v>
      </c>
      <c r="C876" t="s">
        <v>5436</v>
      </c>
      <c r="D876" t="s">
        <v>5437</v>
      </c>
      <c r="E876" t="s">
        <v>5438</v>
      </c>
      <c r="F876" t="s">
        <v>63</v>
      </c>
      <c r="G876" t="s">
        <v>19</v>
      </c>
      <c r="H876">
        <v>77281</v>
      </c>
      <c r="I876" t="s">
        <v>6191</v>
      </c>
    </row>
    <row r="877" spans="1:9" x14ac:dyDescent="0.3">
      <c r="A877" t="s">
        <v>5440</v>
      </c>
      <c r="B877" t="s">
        <v>5441</v>
      </c>
      <c r="C877" t="s">
        <v>5442</v>
      </c>
      <c r="D877" t="s">
        <v>5443</v>
      </c>
      <c r="E877" t="s">
        <v>5444</v>
      </c>
      <c r="F877" t="s">
        <v>384</v>
      </c>
      <c r="G877" t="s">
        <v>318</v>
      </c>
      <c r="H877" t="s">
        <v>369</v>
      </c>
      <c r="I877" t="s">
        <v>6191</v>
      </c>
    </row>
    <row r="878" spans="1:9" x14ac:dyDescent="0.3">
      <c r="A878" t="s">
        <v>5445</v>
      </c>
      <c r="B878" t="s">
        <v>5446</v>
      </c>
      <c r="C878" t="s">
        <v>5447</v>
      </c>
      <c r="D878" t="s">
        <v>5448</v>
      </c>
      <c r="E878" t="s">
        <v>5449</v>
      </c>
      <c r="F878" t="s">
        <v>47</v>
      </c>
      <c r="G878" t="s">
        <v>19</v>
      </c>
      <c r="H878">
        <v>20575</v>
      </c>
      <c r="I878" t="s">
        <v>6190</v>
      </c>
    </row>
    <row r="879" spans="1:9" x14ac:dyDescent="0.3">
      <c r="A879" t="s">
        <v>5451</v>
      </c>
      <c r="B879" t="s">
        <v>5452</v>
      </c>
      <c r="C879" t="s">
        <v>5453</v>
      </c>
      <c r="D879" t="s">
        <v>5454</v>
      </c>
      <c r="E879" t="s">
        <v>5455</v>
      </c>
      <c r="F879" t="s">
        <v>199</v>
      </c>
      <c r="G879" t="s">
        <v>19</v>
      </c>
      <c r="H879">
        <v>7195</v>
      </c>
      <c r="I879" t="s">
        <v>6191</v>
      </c>
    </row>
    <row r="880" spans="1:9" x14ac:dyDescent="0.3">
      <c r="A880" t="s">
        <v>5457</v>
      </c>
      <c r="B880" t="s">
        <v>5458</v>
      </c>
      <c r="D880" t="s">
        <v>5459</v>
      </c>
      <c r="E880" t="s">
        <v>5460</v>
      </c>
      <c r="F880" t="s">
        <v>105</v>
      </c>
      <c r="G880" t="s">
        <v>19</v>
      </c>
      <c r="H880">
        <v>98195</v>
      </c>
      <c r="I880" t="s">
        <v>6190</v>
      </c>
    </row>
    <row r="881" spans="1:9" x14ac:dyDescent="0.3">
      <c r="A881" t="s">
        <v>5462</v>
      </c>
      <c r="B881" t="s">
        <v>5463</v>
      </c>
      <c r="D881" t="s">
        <v>5464</v>
      </c>
      <c r="E881" t="s">
        <v>5465</v>
      </c>
      <c r="F881" t="s">
        <v>157</v>
      </c>
      <c r="G881" t="s">
        <v>19</v>
      </c>
      <c r="H881">
        <v>80150</v>
      </c>
      <c r="I881" t="s">
        <v>6191</v>
      </c>
    </row>
    <row r="882" spans="1:9" x14ac:dyDescent="0.3">
      <c r="A882" t="s">
        <v>5467</v>
      </c>
      <c r="B882" t="s">
        <v>5468</v>
      </c>
      <c r="C882" t="s">
        <v>5469</v>
      </c>
      <c r="D882" t="s">
        <v>5470</v>
      </c>
      <c r="E882" t="s">
        <v>5471</v>
      </c>
      <c r="F882" t="s">
        <v>156</v>
      </c>
      <c r="G882" t="s">
        <v>19</v>
      </c>
      <c r="H882">
        <v>61105</v>
      </c>
      <c r="I882" t="s">
        <v>6191</v>
      </c>
    </row>
    <row r="883" spans="1:9" x14ac:dyDescent="0.3">
      <c r="A883" t="s">
        <v>5473</v>
      </c>
      <c r="B883" t="s">
        <v>5474</v>
      </c>
      <c r="D883" t="s">
        <v>5475</v>
      </c>
      <c r="E883" t="s">
        <v>5476</v>
      </c>
      <c r="F883" t="s">
        <v>252</v>
      </c>
      <c r="G883" t="s">
        <v>19</v>
      </c>
      <c r="H883">
        <v>59112</v>
      </c>
      <c r="I883" t="s">
        <v>6190</v>
      </c>
    </row>
    <row r="884" spans="1:9" x14ac:dyDescent="0.3">
      <c r="A884" t="s">
        <v>5478</v>
      </c>
      <c r="B884" t="s">
        <v>5479</v>
      </c>
      <c r="C884" t="s">
        <v>5480</v>
      </c>
      <c r="D884" t="s">
        <v>5481</v>
      </c>
      <c r="E884" t="s">
        <v>5482</v>
      </c>
      <c r="F884" t="s">
        <v>84</v>
      </c>
      <c r="G884" t="s">
        <v>19</v>
      </c>
      <c r="H884">
        <v>31165</v>
      </c>
      <c r="I884" t="s">
        <v>6191</v>
      </c>
    </row>
    <row r="885" spans="1:9" x14ac:dyDescent="0.3">
      <c r="A885" t="s">
        <v>5484</v>
      </c>
      <c r="B885" t="s">
        <v>5485</v>
      </c>
      <c r="C885" t="s">
        <v>5486</v>
      </c>
      <c r="D885" t="s">
        <v>5487</v>
      </c>
      <c r="E885" t="s">
        <v>5488</v>
      </c>
      <c r="F885" t="s">
        <v>90</v>
      </c>
      <c r="G885" t="s">
        <v>19</v>
      </c>
      <c r="H885">
        <v>74108</v>
      </c>
      <c r="I885" t="s">
        <v>6190</v>
      </c>
    </row>
    <row r="886" spans="1:9" x14ac:dyDescent="0.3">
      <c r="A886" t="s">
        <v>5490</v>
      </c>
      <c r="B886" t="s">
        <v>5491</v>
      </c>
      <c r="C886" t="s">
        <v>5492</v>
      </c>
      <c r="D886" t="s">
        <v>5493</v>
      </c>
      <c r="E886" t="s">
        <v>5494</v>
      </c>
      <c r="F886" t="s">
        <v>30</v>
      </c>
      <c r="G886" t="s">
        <v>19</v>
      </c>
      <c r="H886">
        <v>93704</v>
      </c>
      <c r="I886" t="s">
        <v>6190</v>
      </c>
    </row>
    <row r="887" spans="1:9" x14ac:dyDescent="0.3">
      <c r="A887" t="s">
        <v>5496</v>
      </c>
      <c r="B887" t="s">
        <v>5497</v>
      </c>
      <c r="C887" t="s">
        <v>5498</v>
      </c>
      <c r="D887" t="s">
        <v>5499</v>
      </c>
      <c r="E887" t="s">
        <v>5500</v>
      </c>
      <c r="F887" t="s">
        <v>464</v>
      </c>
      <c r="G887" t="s">
        <v>318</v>
      </c>
      <c r="H887" t="s">
        <v>321</v>
      </c>
      <c r="I887" t="s">
        <v>6191</v>
      </c>
    </row>
    <row r="888" spans="1:9" x14ac:dyDescent="0.3">
      <c r="A888" t="s">
        <v>5502</v>
      </c>
      <c r="B888" t="s">
        <v>5503</v>
      </c>
      <c r="C888" t="s">
        <v>5504</v>
      </c>
      <c r="D888" t="s">
        <v>5505</v>
      </c>
      <c r="E888" t="s">
        <v>5506</v>
      </c>
      <c r="F888" t="s">
        <v>150</v>
      </c>
      <c r="G888" t="s">
        <v>19</v>
      </c>
      <c r="H888">
        <v>94154</v>
      </c>
      <c r="I888" t="s">
        <v>6191</v>
      </c>
    </row>
    <row r="889" spans="1:9" x14ac:dyDescent="0.3">
      <c r="A889" t="s">
        <v>5508</v>
      </c>
      <c r="B889" t="s">
        <v>5509</v>
      </c>
      <c r="C889" t="s">
        <v>5510</v>
      </c>
      <c r="D889" t="s">
        <v>5511</v>
      </c>
      <c r="E889" t="s">
        <v>5512</v>
      </c>
      <c r="F889" t="s">
        <v>119</v>
      </c>
      <c r="G889" t="s">
        <v>19</v>
      </c>
      <c r="H889">
        <v>36689</v>
      </c>
      <c r="I889" t="s">
        <v>6191</v>
      </c>
    </row>
    <row r="890" spans="1:9" x14ac:dyDescent="0.3">
      <c r="A890" t="s">
        <v>5514</v>
      </c>
      <c r="B890" t="s">
        <v>5515</v>
      </c>
      <c r="C890" t="s">
        <v>5516</v>
      </c>
      <c r="D890" t="s">
        <v>5517</v>
      </c>
      <c r="E890" t="s">
        <v>5518</v>
      </c>
      <c r="F890" t="s">
        <v>150</v>
      </c>
      <c r="G890" t="s">
        <v>19</v>
      </c>
      <c r="H890">
        <v>94110</v>
      </c>
      <c r="I890" t="s">
        <v>6190</v>
      </c>
    </row>
    <row r="891" spans="1:9" x14ac:dyDescent="0.3">
      <c r="A891" t="s">
        <v>5520</v>
      </c>
      <c r="B891" t="s">
        <v>5521</v>
      </c>
      <c r="C891" t="s">
        <v>5522</v>
      </c>
      <c r="D891" t="s">
        <v>5523</v>
      </c>
      <c r="E891" t="s">
        <v>5524</v>
      </c>
      <c r="F891" t="s">
        <v>132</v>
      </c>
      <c r="G891" t="s">
        <v>19</v>
      </c>
      <c r="H891">
        <v>11470</v>
      </c>
      <c r="I891" t="s">
        <v>6190</v>
      </c>
    </row>
    <row r="892" spans="1:9" x14ac:dyDescent="0.3">
      <c r="A892" t="s">
        <v>5526</v>
      </c>
      <c r="B892" t="s">
        <v>5527</v>
      </c>
      <c r="C892" t="s">
        <v>5528</v>
      </c>
      <c r="D892" t="s">
        <v>5529</v>
      </c>
      <c r="E892" t="s">
        <v>5530</v>
      </c>
      <c r="F892" t="s">
        <v>42</v>
      </c>
      <c r="G892" t="s">
        <v>19</v>
      </c>
      <c r="H892">
        <v>80243</v>
      </c>
      <c r="I892" t="s">
        <v>6190</v>
      </c>
    </row>
    <row r="893" spans="1:9" x14ac:dyDescent="0.3">
      <c r="A893" t="s">
        <v>5532</v>
      </c>
      <c r="B893" t="s">
        <v>5533</v>
      </c>
      <c r="C893" t="s">
        <v>5534</v>
      </c>
      <c r="D893" t="s">
        <v>5535</v>
      </c>
      <c r="E893" t="s">
        <v>5536</v>
      </c>
      <c r="F893" t="s">
        <v>58</v>
      </c>
      <c r="G893" t="s">
        <v>19</v>
      </c>
      <c r="H893">
        <v>92165</v>
      </c>
      <c r="I893" t="s">
        <v>6190</v>
      </c>
    </row>
    <row r="894" spans="1:9" x14ac:dyDescent="0.3">
      <c r="A894" t="s">
        <v>5538</v>
      </c>
      <c r="B894" t="s">
        <v>5539</v>
      </c>
      <c r="C894" t="s">
        <v>5540</v>
      </c>
      <c r="D894" t="s">
        <v>5541</v>
      </c>
      <c r="E894" t="s">
        <v>5542</v>
      </c>
      <c r="F894" t="s">
        <v>305</v>
      </c>
      <c r="G894" t="s">
        <v>28</v>
      </c>
      <c r="H894" t="s">
        <v>306</v>
      </c>
      <c r="I894" t="s">
        <v>6191</v>
      </c>
    </row>
    <row r="895" spans="1:9" x14ac:dyDescent="0.3">
      <c r="A895" t="s">
        <v>5544</v>
      </c>
      <c r="B895" t="s">
        <v>5545</v>
      </c>
      <c r="C895" t="s">
        <v>5546</v>
      </c>
      <c r="E895" t="s">
        <v>5547</v>
      </c>
      <c r="F895" t="s">
        <v>108</v>
      </c>
      <c r="G895" t="s">
        <v>19</v>
      </c>
      <c r="H895">
        <v>15250</v>
      </c>
      <c r="I895" t="s">
        <v>6190</v>
      </c>
    </row>
    <row r="896" spans="1:9" x14ac:dyDescent="0.3">
      <c r="A896" t="s">
        <v>5549</v>
      </c>
      <c r="B896" t="s">
        <v>5550</v>
      </c>
      <c r="D896" t="s">
        <v>5551</v>
      </c>
      <c r="E896" t="s">
        <v>5552</v>
      </c>
      <c r="F896" t="s">
        <v>481</v>
      </c>
      <c r="G896" t="s">
        <v>318</v>
      </c>
      <c r="H896" t="s">
        <v>361</v>
      </c>
      <c r="I896" t="s">
        <v>6190</v>
      </c>
    </row>
    <row r="897" spans="1:9" x14ac:dyDescent="0.3">
      <c r="A897" t="s">
        <v>5554</v>
      </c>
      <c r="B897" t="s">
        <v>5555</v>
      </c>
      <c r="D897" t="s">
        <v>5556</v>
      </c>
      <c r="E897" t="s">
        <v>5557</v>
      </c>
      <c r="F897" t="s">
        <v>57</v>
      </c>
      <c r="G897" t="s">
        <v>19</v>
      </c>
      <c r="H897">
        <v>10004</v>
      </c>
      <c r="I897" t="s">
        <v>6191</v>
      </c>
    </row>
    <row r="898" spans="1:9" x14ac:dyDescent="0.3">
      <c r="A898" t="s">
        <v>5559</v>
      </c>
      <c r="B898" t="s">
        <v>5560</v>
      </c>
      <c r="C898" t="s">
        <v>5561</v>
      </c>
      <c r="D898" t="s">
        <v>5562</v>
      </c>
      <c r="E898" t="s">
        <v>5563</v>
      </c>
      <c r="F898" t="s">
        <v>105</v>
      </c>
      <c r="G898" t="s">
        <v>19</v>
      </c>
      <c r="H898">
        <v>98148</v>
      </c>
      <c r="I898" t="s">
        <v>6190</v>
      </c>
    </row>
    <row r="899" spans="1:9" x14ac:dyDescent="0.3">
      <c r="A899" t="s">
        <v>5565</v>
      </c>
      <c r="B899" t="s">
        <v>5566</v>
      </c>
      <c r="C899" t="s">
        <v>5567</v>
      </c>
      <c r="D899" t="s">
        <v>5568</v>
      </c>
      <c r="E899" t="s">
        <v>5569</v>
      </c>
      <c r="F899" t="s">
        <v>144</v>
      </c>
      <c r="G899" t="s">
        <v>28</v>
      </c>
      <c r="H899" t="s">
        <v>145</v>
      </c>
      <c r="I899" t="s">
        <v>6191</v>
      </c>
    </row>
    <row r="900" spans="1:9" x14ac:dyDescent="0.3">
      <c r="A900" t="s">
        <v>5571</v>
      </c>
      <c r="B900" t="s">
        <v>5572</v>
      </c>
      <c r="D900" t="s">
        <v>5573</v>
      </c>
      <c r="E900" t="s">
        <v>5574</v>
      </c>
      <c r="F900" t="s">
        <v>276</v>
      </c>
      <c r="G900" t="s">
        <v>19</v>
      </c>
      <c r="H900">
        <v>49018</v>
      </c>
      <c r="I900" t="s">
        <v>6191</v>
      </c>
    </row>
    <row r="901" spans="1:9" x14ac:dyDescent="0.3">
      <c r="A901" t="s">
        <v>5576</v>
      </c>
      <c r="B901" t="s">
        <v>5577</v>
      </c>
      <c r="C901" t="s">
        <v>5578</v>
      </c>
      <c r="E901" t="s">
        <v>5579</v>
      </c>
      <c r="F901" t="s">
        <v>437</v>
      </c>
      <c r="G901" t="s">
        <v>318</v>
      </c>
      <c r="H901" t="s">
        <v>438</v>
      </c>
      <c r="I901" t="s">
        <v>6190</v>
      </c>
    </row>
    <row r="902" spans="1:9" x14ac:dyDescent="0.3">
      <c r="A902" t="s">
        <v>5581</v>
      </c>
      <c r="B902" t="s">
        <v>5582</v>
      </c>
      <c r="D902" t="s">
        <v>5583</v>
      </c>
      <c r="E902" t="s">
        <v>5584</v>
      </c>
      <c r="F902" t="s">
        <v>409</v>
      </c>
      <c r="G902" t="s">
        <v>318</v>
      </c>
      <c r="H902" t="s">
        <v>410</v>
      </c>
      <c r="I902" t="s">
        <v>6191</v>
      </c>
    </row>
    <row r="903" spans="1:9" x14ac:dyDescent="0.3">
      <c r="A903" t="s">
        <v>5586</v>
      </c>
      <c r="B903" t="s">
        <v>5587</v>
      </c>
      <c r="C903" t="s">
        <v>5588</v>
      </c>
      <c r="D903" t="s">
        <v>5589</v>
      </c>
      <c r="E903" t="s">
        <v>5590</v>
      </c>
      <c r="F903" t="s">
        <v>63</v>
      </c>
      <c r="G903" t="s">
        <v>19</v>
      </c>
      <c r="H903">
        <v>77070</v>
      </c>
      <c r="I903" t="s">
        <v>6190</v>
      </c>
    </row>
    <row r="904" spans="1:9" x14ac:dyDescent="0.3">
      <c r="A904" t="s">
        <v>5592</v>
      </c>
      <c r="B904" t="s">
        <v>5593</v>
      </c>
      <c r="C904" t="s">
        <v>5594</v>
      </c>
      <c r="D904" t="s">
        <v>5595</v>
      </c>
      <c r="E904" t="s">
        <v>5596</v>
      </c>
      <c r="F904" t="s">
        <v>51</v>
      </c>
      <c r="G904" t="s">
        <v>19</v>
      </c>
      <c r="H904">
        <v>45249</v>
      </c>
      <c r="I904" t="s">
        <v>6191</v>
      </c>
    </row>
    <row r="905" spans="1:9" x14ac:dyDescent="0.3">
      <c r="A905" t="s">
        <v>5598</v>
      </c>
      <c r="B905" t="s">
        <v>5599</v>
      </c>
      <c r="C905" t="s">
        <v>5600</v>
      </c>
      <c r="D905" t="s">
        <v>5601</v>
      </c>
      <c r="E905" t="s">
        <v>5602</v>
      </c>
      <c r="F905" t="s">
        <v>30</v>
      </c>
      <c r="G905" t="s">
        <v>19</v>
      </c>
      <c r="H905">
        <v>93704</v>
      </c>
      <c r="I905" t="s">
        <v>6191</v>
      </c>
    </row>
    <row r="906" spans="1:9" x14ac:dyDescent="0.3">
      <c r="A906" t="s">
        <v>5604</v>
      </c>
      <c r="B906" t="s">
        <v>5605</v>
      </c>
      <c r="C906" t="s">
        <v>5606</v>
      </c>
      <c r="D906" t="s">
        <v>5607</v>
      </c>
      <c r="E906" t="s">
        <v>5608</v>
      </c>
      <c r="F906" t="s">
        <v>173</v>
      </c>
      <c r="G906" t="s">
        <v>19</v>
      </c>
      <c r="H906">
        <v>55123</v>
      </c>
      <c r="I906" t="s">
        <v>6191</v>
      </c>
    </row>
    <row r="907" spans="1:9" x14ac:dyDescent="0.3">
      <c r="A907" t="s">
        <v>5610</v>
      </c>
      <c r="B907" t="s">
        <v>5611</v>
      </c>
      <c r="D907" t="s">
        <v>5612</v>
      </c>
      <c r="E907" t="s">
        <v>5613</v>
      </c>
      <c r="F907" t="s">
        <v>50</v>
      </c>
      <c r="G907" t="s">
        <v>19</v>
      </c>
      <c r="H907">
        <v>88519</v>
      </c>
      <c r="I907" t="s">
        <v>6190</v>
      </c>
    </row>
    <row r="908" spans="1:9" x14ac:dyDescent="0.3">
      <c r="A908" t="s">
        <v>5615</v>
      </c>
      <c r="B908" t="s">
        <v>5616</v>
      </c>
      <c r="C908" t="s">
        <v>5617</v>
      </c>
      <c r="D908" t="s">
        <v>5618</v>
      </c>
      <c r="E908" t="s">
        <v>5619</v>
      </c>
      <c r="F908" t="s">
        <v>169</v>
      </c>
      <c r="G908" t="s">
        <v>19</v>
      </c>
      <c r="H908">
        <v>50981</v>
      </c>
      <c r="I908" t="s">
        <v>6190</v>
      </c>
    </row>
    <row r="909" spans="1:9" x14ac:dyDescent="0.3">
      <c r="A909" t="s">
        <v>5621</v>
      </c>
      <c r="B909" t="s">
        <v>5622</v>
      </c>
      <c r="C909" t="s">
        <v>5623</v>
      </c>
      <c r="D909" t="s">
        <v>5624</v>
      </c>
      <c r="E909" t="s">
        <v>5625</v>
      </c>
      <c r="F909" t="s">
        <v>189</v>
      </c>
      <c r="G909" t="s">
        <v>19</v>
      </c>
      <c r="H909">
        <v>97240</v>
      </c>
      <c r="I909" t="s">
        <v>6191</v>
      </c>
    </row>
    <row r="910" spans="1:9" x14ac:dyDescent="0.3">
      <c r="A910" t="s">
        <v>5627</v>
      </c>
      <c r="B910" t="s">
        <v>5628</v>
      </c>
      <c r="C910" t="s">
        <v>5629</v>
      </c>
      <c r="D910" t="s">
        <v>5630</v>
      </c>
      <c r="E910" t="s">
        <v>5631</v>
      </c>
      <c r="F910" t="s">
        <v>63</v>
      </c>
      <c r="G910" t="s">
        <v>19</v>
      </c>
      <c r="H910">
        <v>77070</v>
      </c>
      <c r="I910" t="s">
        <v>6191</v>
      </c>
    </row>
    <row r="911" spans="1:9" x14ac:dyDescent="0.3">
      <c r="A911" t="s">
        <v>5633</v>
      </c>
      <c r="B911" t="s">
        <v>5634</v>
      </c>
      <c r="D911" t="s">
        <v>5635</v>
      </c>
      <c r="E911" t="s">
        <v>5636</v>
      </c>
      <c r="F911" t="s">
        <v>31</v>
      </c>
      <c r="G911" t="s">
        <v>19</v>
      </c>
      <c r="H911">
        <v>27705</v>
      </c>
      <c r="I911" t="s">
        <v>6191</v>
      </c>
    </row>
    <row r="912" spans="1:9" x14ac:dyDescent="0.3">
      <c r="A912" t="s">
        <v>5638</v>
      </c>
      <c r="B912" t="s">
        <v>5639</v>
      </c>
      <c r="C912" t="s">
        <v>5640</v>
      </c>
      <c r="D912" t="s">
        <v>5641</v>
      </c>
      <c r="E912" t="s">
        <v>5642</v>
      </c>
      <c r="F912" t="s">
        <v>241</v>
      </c>
      <c r="G912" t="s">
        <v>19</v>
      </c>
      <c r="H912">
        <v>2298</v>
      </c>
      <c r="I912" t="s">
        <v>6191</v>
      </c>
    </row>
    <row r="913" spans="1:9" x14ac:dyDescent="0.3">
      <c r="A913" t="s">
        <v>5644</v>
      </c>
      <c r="B913" t="s">
        <v>5645</v>
      </c>
      <c r="C913" t="s">
        <v>5646</v>
      </c>
      <c r="D913" t="s">
        <v>5647</v>
      </c>
      <c r="E913" t="s">
        <v>5648</v>
      </c>
      <c r="F913" t="s">
        <v>47</v>
      </c>
      <c r="G913" t="s">
        <v>19</v>
      </c>
      <c r="H913">
        <v>20226</v>
      </c>
      <c r="I913" t="s">
        <v>6190</v>
      </c>
    </row>
    <row r="914" spans="1:9" x14ac:dyDescent="0.3">
      <c r="A914" t="s">
        <v>5650</v>
      </c>
      <c r="B914" t="s">
        <v>5651</v>
      </c>
      <c r="D914" t="s">
        <v>5652</v>
      </c>
      <c r="E914" t="s">
        <v>5653</v>
      </c>
      <c r="F914" t="s">
        <v>198</v>
      </c>
      <c r="G914" t="s">
        <v>19</v>
      </c>
      <c r="H914">
        <v>12205</v>
      </c>
      <c r="I914" t="s">
        <v>6190</v>
      </c>
    </row>
    <row r="915" spans="1:9" x14ac:dyDescent="0.3">
      <c r="A915" t="s">
        <v>5655</v>
      </c>
      <c r="B915" t="s">
        <v>5656</v>
      </c>
      <c r="C915" t="s">
        <v>5657</v>
      </c>
      <c r="D915" t="s">
        <v>5658</v>
      </c>
      <c r="E915" t="s">
        <v>5659</v>
      </c>
      <c r="F915" t="s">
        <v>126</v>
      </c>
      <c r="G915" t="s">
        <v>19</v>
      </c>
      <c r="H915">
        <v>85732</v>
      </c>
      <c r="I915" t="s">
        <v>6191</v>
      </c>
    </row>
    <row r="916" spans="1:9" x14ac:dyDescent="0.3">
      <c r="A916" t="s">
        <v>5661</v>
      </c>
      <c r="B916" t="s">
        <v>5662</v>
      </c>
      <c r="C916" t="s">
        <v>5663</v>
      </c>
      <c r="D916" t="s">
        <v>5664</v>
      </c>
      <c r="E916" t="s">
        <v>5665</v>
      </c>
      <c r="F916" t="s">
        <v>187</v>
      </c>
      <c r="G916" t="s">
        <v>19</v>
      </c>
      <c r="H916">
        <v>36195</v>
      </c>
      <c r="I916" t="s">
        <v>6191</v>
      </c>
    </row>
    <row r="917" spans="1:9" x14ac:dyDescent="0.3">
      <c r="A917" t="s">
        <v>5667</v>
      </c>
      <c r="B917" t="s">
        <v>5668</v>
      </c>
      <c r="C917" t="s">
        <v>5669</v>
      </c>
      <c r="D917" t="s">
        <v>5670</v>
      </c>
      <c r="E917" t="s">
        <v>5671</v>
      </c>
      <c r="F917" t="s">
        <v>205</v>
      </c>
      <c r="G917" t="s">
        <v>19</v>
      </c>
      <c r="H917">
        <v>99709</v>
      </c>
      <c r="I917" t="s">
        <v>6190</v>
      </c>
    </row>
    <row r="918" spans="1:9" x14ac:dyDescent="0.3">
      <c r="A918" t="s">
        <v>5673</v>
      </c>
      <c r="B918" t="s">
        <v>5674</v>
      </c>
      <c r="E918" t="s">
        <v>5675</v>
      </c>
      <c r="F918" t="s">
        <v>2998</v>
      </c>
      <c r="G918" t="s">
        <v>318</v>
      </c>
      <c r="H918" t="s">
        <v>395</v>
      </c>
      <c r="I918" t="s">
        <v>6190</v>
      </c>
    </row>
    <row r="919" spans="1:9" x14ac:dyDescent="0.3">
      <c r="A919" t="s">
        <v>5677</v>
      </c>
      <c r="B919" t="s">
        <v>5678</v>
      </c>
      <c r="C919" t="s">
        <v>5679</v>
      </c>
      <c r="D919" t="s">
        <v>5680</v>
      </c>
      <c r="E919" t="s">
        <v>5681</v>
      </c>
      <c r="F919" t="s">
        <v>220</v>
      </c>
      <c r="G919" t="s">
        <v>28</v>
      </c>
      <c r="H919" t="s">
        <v>221</v>
      </c>
      <c r="I919" t="s">
        <v>6191</v>
      </c>
    </row>
    <row r="920" spans="1:9" x14ac:dyDescent="0.3">
      <c r="A920" t="s">
        <v>5682</v>
      </c>
      <c r="B920" t="s">
        <v>5683</v>
      </c>
      <c r="C920" t="s">
        <v>5684</v>
      </c>
      <c r="D920" t="s">
        <v>5685</v>
      </c>
      <c r="E920" t="s">
        <v>5686</v>
      </c>
      <c r="F920" t="s">
        <v>209</v>
      </c>
      <c r="G920" t="s">
        <v>19</v>
      </c>
      <c r="H920">
        <v>34615</v>
      </c>
      <c r="I920" t="s">
        <v>6191</v>
      </c>
    </row>
    <row r="921" spans="1:9" x14ac:dyDescent="0.3">
      <c r="A921" t="s">
        <v>5688</v>
      </c>
      <c r="B921" t="s">
        <v>5689</v>
      </c>
      <c r="C921" t="s">
        <v>5690</v>
      </c>
      <c r="D921" t="s">
        <v>5691</v>
      </c>
      <c r="E921" t="s">
        <v>5692</v>
      </c>
      <c r="F921" t="s">
        <v>43</v>
      </c>
      <c r="G921" t="s">
        <v>19</v>
      </c>
      <c r="H921">
        <v>40515</v>
      </c>
      <c r="I921" t="s">
        <v>6190</v>
      </c>
    </row>
    <row r="922" spans="1:9" x14ac:dyDescent="0.3">
      <c r="A922" t="s">
        <v>5694</v>
      </c>
      <c r="B922" t="s">
        <v>5695</v>
      </c>
      <c r="C922" t="s">
        <v>5696</v>
      </c>
      <c r="D922" t="s">
        <v>5697</v>
      </c>
      <c r="E922" t="s">
        <v>5698</v>
      </c>
      <c r="F922" t="s">
        <v>183</v>
      </c>
      <c r="G922" t="s">
        <v>19</v>
      </c>
      <c r="H922">
        <v>49560</v>
      </c>
      <c r="I922" t="s">
        <v>6191</v>
      </c>
    </row>
    <row r="923" spans="1:9" x14ac:dyDescent="0.3">
      <c r="A923" t="s">
        <v>5700</v>
      </c>
      <c r="B923" t="s">
        <v>5701</v>
      </c>
      <c r="C923" t="s">
        <v>5702</v>
      </c>
      <c r="D923" t="s">
        <v>5703</v>
      </c>
      <c r="E923" t="s">
        <v>5704</v>
      </c>
      <c r="F923" t="s">
        <v>169</v>
      </c>
      <c r="G923" t="s">
        <v>19</v>
      </c>
      <c r="H923">
        <v>50369</v>
      </c>
      <c r="I923" t="s">
        <v>6191</v>
      </c>
    </row>
    <row r="924" spans="1:9" x14ac:dyDescent="0.3">
      <c r="A924" t="s">
        <v>5706</v>
      </c>
      <c r="B924" t="s">
        <v>5707</v>
      </c>
      <c r="E924" t="s">
        <v>5708</v>
      </c>
      <c r="F924" t="s">
        <v>168</v>
      </c>
      <c r="G924" t="s">
        <v>19</v>
      </c>
      <c r="H924">
        <v>19810</v>
      </c>
      <c r="I924" t="s">
        <v>6190</v>
      </c>
    </row>
    <row r="925" spans="1:9" x14ac:dyDescent="0.3">
      <c r="A925" t="s">
        <v>5710</v>
      </c>
      <c r="B925" t="s">
        <v>5711</v>
      </c>
      <c r="C925" t="s">
        <v>5712</v>
      </c>
      <c r="D925" t="s">
        <v>5713</v>
      </c>
      <c r="E925" t="s">
        <v>5714</v>
      </c>
      <c r="F925" t="s">
        <v>123</v>
      </c>
      <c r="G925" t="s">
        <v>19</v>
      </c>
      <c r="H925">
        <v>78726</v>
      </c>
      <c r="I925" t="s">
        <v>6191</v>
      </c>
    </row>
    <row r="926" spans="1:9" x14ac:dyDescent="0.3">
      <c r="A926" t="s">
        <v>5716</v>
      </c>
      <c r="B926" t="s">
        <v>5717</v>
      </c>
      <c r="C926" t="s">
        <v>5718</v>
      </c>
      <c r="E926" t="s">
        <v>5719</v>
      </c>
      <c r="F926" t="s">
        <v>80</v>
      </c>
      <c r="G926" t="s">
        <v>19</v>
      </c>
      <c r="H926">
        <v>32835</v>
      </c>
      <c r="I926" t="s">
        <v>6191</v>
      </c>
    </row>
    <row r="927" spans="1:9" x14ac:dyDescent="0.3">
      <c r="A927" t="s">
        <v>5721</v>
      </c>
      <c r="B927" t="s">
        <v>5722</v>
      </c>
      <c r="D927" t="s">
        <v>5723</v>
      </c>
      <c r="E927" t="s">
        <v>5724</v>
      </c>
      <c r="F927" t="s">
        <v>87</v>
      </c>
      <c r="G927" t="s">
        <v>19</v>
      </c>
      <c r="H927">
        <v>91199</v>
      </c>
      <c r="I927" t="s">
        <v>6190</v>
      </c>
    </row>
    <row r="928" spans="1:9" x14ac:dyDescent="0.3">
      <c r="A928" t="s">
        <v>5726</v>
      </c>
      <c r="B928" t="s">
        <v>5727</v>
      </c>
      <c r="C928" t="s">
        <v>5728</v>
      </c>
      <c r="D928" t="s">
        <v>5729</v>
      </c>
      <c r="E928" t="s">
        <v>5730</v>
      </c>
      <c r="F928" t="s">
        <v>47</v>
      </c>
      <c r="G928" t="s">
        <v>19</v>
      </c>
      <c r="H928">
        <v>20238</v>
      </c>
      <c r="I928" t="s">
        <v>6190</v>
      </c>
    </row>
    <row r="929" spans="1:9" x14ac:dyDescent="0.3">
      <c r="A929" t="s">
        <v>5732</v>
      </c>
      <c r="B929" t="s">
        <v>5733</v>
      </c>
      <c r="C929" t="s">
        <v>5734</v>
      </c>
      <c r="D929" t="s">
        <v>5735</v>
      </c>
      <c r="E929" t="s">
        <v>5736</v>
      </c>
      <c r="F929" t="s">
        <v>189</v>
      </c>
      <c r="G929" t="s">
        <v>19</v>
      </c>
      <c r="H929">
        <v>97271</v>
      </c>
      <c r="I929" t="s">
        <v>6191</v>
      </c>
    </row>
    <row r="930" spans="1:9" x14ac:dyDescent="0.3">
      <c r="A930" t="s">
        <v>5738</v>
      </c>
      <c r="B930" t="s">
        <v>5739</v>
      </c>
      <c r="C930" t="s">
        <v>5740</v>
      </c>
      <c r="E930" t="s">
        <v>5741</v>
      </c>
      <c r="F930" t="s">
        <v>57</v>
      </c>
      <c r="G930" t="s">
        <v>19</v>
      </c>
      <c r="H930">
        <v>10004</v>
      </c>
      <c r="I930" t="s">
        <v>6190</v>
      </c>
    </row>
    <row r="931" spans="1:9" x14ac:dyDescent="0.3">
      <c r="A931" t="s">
        <v>5743</v>
      </c>
      <c r="B931" t="s">
        <v>5744</v>
      </c>
      <c r="C931" t="s">
        <v>5745</v>
      </c>
      <c r="D931" t="s">
        <v>5746</v>
      </c>
      <c r="E931" t="s">
        <v>5747</v>
      </c>
      <c r="F931" t="s">
        <v>47</v>
      </c>
      <c r="G931" t="s">
        <v>19</v>
      </c>
      <c r="H931">
        <v>20404</v>
      </c>
      <c r="I931" t="s">
        <v>6190</v>
      </c>
    </row>
    <row r="932" spans="1:9" x14ac:dyDescent="0.3">
      <c r="A932" t="s">
        <v>5749</v>
      </c>
      <c r="B932" t="s">
        <v>5750</v>
      </c>
      <c r="C932" t="s">
        <v>5751</v>
      </c>
      <c r="E932" t="s">
        <v>5752</v>
      </c>
      <c r="F932" t="s">
        <v>47</v>
      </c>
      <c r="G932" t="s">
        <v>19</v>
      </c>
      <c r="H932">
        <v>20067</v>
      </c>
      <c r="I932" t="s">
        <v>6190</v>
      </c>
    </row>
    <row r="933" spans="1:9" x14ac:dyDescent="0.3">
      <c r="A933" t="s">
        <v>5754</v>
      </c>
      <c r="B933" t="s">
        <v>5755</v>
      </c>
      <c r="E933" t="s">
        <v>5756</v>
      </c>
      <c r="F933" t="s">
        <v>313</v>
      </c>
      <c r="G933" t="s">
        <v>19</v>
      </c>
      <c r="H933">
        <v>18105</v>
      </c>
      <c r="I933" t="s">
        <v>6190</v>
      </c>
    </row>
    <row r="934" spans="1:9" x14ac:dyDescent="0.3">
      <c r="A934" t="s">
        <v>5758</v>
      </c>
      <c r="B934" t="s">
        <v>5759</v>
      </c>
      <c r="C934" t="s">
        <v>5760</v>
      </c>
      <c r="D934" t="s">
        <v>5761</v>
      </c>
      <c r="E934" t="s">
        <v>5762</v>
      </c>
      <c r="F934" t="s">
        <v>92</v>
      </c>
      <c r="G934" t="s">
        <v>19</v>
      </c>
      <c r="H934">
        <v>33169</v>
      </c>
      <c r="I934" t="s">
        <v>6191</v>
      </c>
    </row>
    <row r="935" spans="1:9" x14ac:dyDescent="0.3">
      <c r="A935" t="s">
        <v>5764</v>
      </c>
      <c r="B935" t="s">
        <v>5765</v>
      </c>
      <c r="D935" t="s">
        <v>5766</v>
      </c>
      <c r="E935" t="s">
        <v>5767</v>
      </c>
      <c r="F935" t="s">
        <v>77</v>
      </c>
      <c r="G935" t="s">
        <v>19</v>
      </c>
      <c r="H935">
        <v>73129</v>
      </c>
      <c r="I935" t="s">
        <v>6190</v>
      </c>
    </row>
    <row r="936" spans="1:9" x14ac:dyDescent="0.3">
      <c r="A936" t="s">
        <v>5769</v>
      </c>
      <c r="B936" t="s">
        <v>5770</v>
      </c>
      <c r="C936" t="s">
        <v>5771</v>
      </c>
      <c r="D936" t="s">
        <v>5772</v>
      </c>
      <c r="E936" t="s">
        <v>5773</v>
      </c>
      <c r="F936" t="s">
        <v>156</v>
      </c>
      <c r="G936" t="s">
        <v>19</v>
      </c>
      <c r="H936">
        <v>61105</v>
      </c>
      <c r="I936" t="s">
        <v>6191</v>
      </c>
    </row>
    <row r="937" spans="1:9" x14ac:dyDescent="0.3">
      <c r="A937" t="s">
        <v>5775</v>
      </c>
      <c r="B937" t="s">
        <v>5776</v>
      </c>
      <c r="C937" t="s">
        <v>5777</v>
      </c>
      <c r="D937" t="s">
        <v>5778</v>
      </c>
      <c r="E937" t="s">
        <v>5779</v>
      </c>
      <c r="F937" t="s">
        <v>187</v>
      </c>
      <c r="G937" t="s">
        <v>19</v>
      </c>
      <c r="H937">
        <v>36177</v>
      </c>
      <c r="I937" t="s">
        <v>6190</v>
      </c>
    </row>
    <row r="938" spans="1:9" x14ac:dyDescent="0.3">
      <c r="A938" t="s">
        <v>5781</v>
      </c>
      <c r="B938" t="s">
        <v>5782</v>
      </c>
      <c r="C938" t="s">
        <v>5783</v>
      </c>
      <c r="D938" t="s">
        <v>5784</v>
      </c>
      <c r="E938" t="s">
        <v>5785</v>
      </c>
      <c r="F938" t="s">
        <v>87</v>
      </c>
      <c r="G938" t="s">
        <v>19</v>
      </c>
      <c r="H938">
        <v>91117</v>
      </c>
      <c r="I938" t="s">
        <v>6190</v>
      </c>
    </row>
    <row r="939" spans="1:9" x14ac:dyDescent="0.3">
      <c r="A939" t="s">
        <v>5786</v>
      </c>
      <c r="B939" t="s">
        <v>5787</v>
      </c>
      <c r="C939" t="s">
        <v>5788</v>
      </c>
      <c r="D939" t="s">
        <v>5789</v>
      </c>
      <c r="E939" t="s">
        <v>5790</v>
      </c>
      <c r="F939" t="s">
        <v>56</v>
      </c>
      <c r="G939" t="s">
        <v>19</v>
      </c>
      <c r="H939">
        <v>60624</v>
      </c>
      <c r="I939" t="s">
        <v>6191</v>
      </c>
    </row>
    <row r="940" spans="1:9" x14ac:dyDescent="0.3">
      <c r="A940" t="s">
        <v>5792</v>
      </c>
      <c r="B940" t="s">
        <v>5793</v>
      </c>
      <c r="C940" t="s">
        <v>5794</v>
      </c>
      <c r="D940" t="s">
        <v>5795</v>
      </c>
      <c r="E940" t="s">
        <v>5796</v>
      </c>
      <c r="F940" t="s">
        <v>63</v>
      </c>
      <c r="G940" t="s">
        <v>19</v>
      </c>
      <c r="H940">
        <v>77293</v>
      </c>
      <c r="I940" t="s">
        <v>6190</v>
      </c>
    </row>
    <row r="941" spans="1:9" x14ac:dyDescent="0.3">
      <c r="A941" t="s">
        <v>5798</v>
      </c>
      <c r="B941" t="s">
        <v>5799</v>
      </c>
      <c r="C941" t="s">
        <v>5800</v>
      </c>
      <c r="D941" t="s">
        <v>5801</v>
      </c>
      <c r="E941" t="s">
        <v>5802</v>
      </c>
      <c r="F941" t="s">
        <v>227</v>
      </c>
      <c r="G941" t="s">
        <v>19</v>
      </c>
      <c r="H941">
        <v>49444</v>
      </c>
      <c r="I941" t="s">
        <v>6191</v>
      </c>
    </row>
    <row r="942" spans="1:9" x14ac:dyDescent="0.3">
      <c r="A942" t="s">
        <v>5804</v>
      </c>
      <c r="B942" t="s">
        <v>5805</v>
      </c>
      <c r="C942" t="s">
        <v>5806</v>
      </c>
      <c r="D942" t="s">
        <v>5807</v>
      </c>
      <c r="E942" t="s">
        <v>5808</v>
      </c>
      <c r="F942" t="s">
        <v>47</v>
      </c>
      <c r="G942" t="s">
        <v>19</v>
      </c>
      <c r="H942">
        <v>20380</v>
      </c>
      <c r="I942" t="s">
        <v>6190</v>
      </c>
    </row>
    <row r="943" spans="1:9" x14ac:dyDescent="0.3">
      <c r="A943" t="s">
        <v>5810</v>
      </c>
      <c r="B943" t="s">
        <v>5811</v>
      </c>
      <c r="C943" t="s">
        <v>5812</v>
      </c>
      <c r="D943" t="s">
        <v>5813</v>
      </c>
      <c r="E943" t="s">
        <v>5814</v>
      </c>
      <c r="F943" t="s">
        <v>5815</v>
      </c>
      <c r="G943" t="s">
        <v>318</v>
      </c>
      <c r="H943" t="s">
        <v>462</v>
      </c>
      <c r="I943" t="s">
        <v>6190</v>
      </c>
    </row>
    <row r="944" spans="1:9" x14ac:dyDescent="0.3">
      <c r="A944" t="s">
        <v>5817</v>
      </c>
      <c r="B944" t="s">
        <v>5818</v>
      </c>
      <c r="C944" t="s">
        <v>5819</v>
      </c>
      <c r="D944" t="s">
        <v>5820</v>
      </c>
      <c r="E944" t="s">
        <v>5821</v>
      </c>
      <c r="F944" t="s">
        <v>167</v>
      </c>
      <c r="G944" t="s">
        <v>19</v>
      </c>
      <c r="H944">
        <v>31205</v>
      </c>
      <c r="I944" t="s">
        <v>6191</v>
      </c>
    </row>
    <row r="945" spans="1:9" x14ac:dyDescent="0.3">
      <c r="A945" t="s">
        <v>5823</v>
      </c>
      <c r="B945" t="s">
        <v>5824</v>
      </c>
      <c r="C945" t="s">
        <v>5825</v>
      </c>
      <c r="D945" t="s">
        <v>5826</v>
      </c>
      <c r="E945" t="s">
        <v>5827</v>
      </c>
      <c r="F945" t="s">
        <v>175</v>
      </c>
      <c r="G945" t="s">
        <v>19</v>
      </c>
      <c r="H945">
        <v>71105</v>
      </c>
      <c r="I945" t="s">
        <v>6191</v>
      </c>
    </row>
    <row r="946" spans="1:9" x14ac:dyDescent="0.3">
      <c r="A946" t="s">
        <v>5829</v>
      </c>
      <c r="B946" t="s">
        <v>5830</v>
      </c>
      <c r="C946" t="s">
        <v>5831</v>
      </c>
      <c r="D946" t="s">
        <v>5832</v>
      </c>
      <c r="E946" t="s">
        <v>5833</v>
      </c>
      <c r="F946" t="s">
        <v>134</v>
      </c>
      <c r="G946" t="s">
        <v>19</v>
      </c>
      <c r="H946">
        <v>98405</v>
      </c>
      <c r="I946" t="s">
        <v>6191</v>
      </c>
    </row>
    <row r="947" spans="1:9" x14ac:dyDescent="0.3">
      <c r="A947" t="s">
        <v>5835</v>
      </c>
      <c r="B947" t="s">
        <v>5836</v>
      </c>
      <c r="D947" t="s">
        <v>5837</v>
      </c>
      <c r="E947" t="s">
        <v>5838</v>
      </c>
      <c r="F947" t="s">
        <v>50</v>
      </c>
      <c r="G947" t="s">
        <v>19</v>
      </c>
      <c r="H947">
        <v>79934</v>
      </c>
      <c r="I947" t="s">
        <v>6191</v>
      </c>
    </row>
    <row r="948" spans="1:9" x14ac:dyDescent="0.3">
      <c r="A948" t="s">
        <v>5840</v>
      </c>
      <c r="B948" t="s">
        <v>5841</v>
      </c>
      <c r="D948" t="s">
        <v>5842</v>
      </c>
      <c r="E948" t="s">
        <v>5843</v>
      </c>
      <c r="F948" t="s">
        <v>144</v>
      </c>
      <c r="G948" t="s">
        <v>19</v>
      </c>
      <c r="H948">
        <v>35263</v>
      </c>
      <c r="I948" t="s">
        <v>6191</v>
      </c>
    </row>
    <row r="949" spans="1:9" x14ac:dyDescent="0.3">
      <c r="A949" t="s">
        <v>5845</v>
      </c>
      <c r="B949" t="s">
        <v>5846</v>
      </c>
      <c r="C949" t="s">
        <v>5847</v>
      </c>
      <c r="E949" t="s">
        <v>5848</v>
      </c>
      <c r="F949" t="s">
        <v>320</v>
      </c>
      <c r="G949" t="s">
        <v>318</v>
      </c>
      <c r="H949" t="s">
        <v>321</v>
      </c>
      <c r="I949" t="s">
        <v>6191</v>
      </c>
    </row>
    <row r="950" spans="1:9" x14ac:dyDescent="0.3">
      <c r="A950" t="s">
        <v>5850</v>
      </c>
      <c r="B950" t="s">
        <v>5851</v>
      </c>
      <c r="C950" t="s">
        <v>5852</v>
      </c>
      <c r="D950" t="s">
        <v>5853</v>
      </c>
      <c r="E950" t="s">
        <v>5854</v>
      </c>
      <c r="F950" t="s">
        <v>180</v>
      </c>
      <c r="G950" t="s">
        <v>28</v>
      </c>
      <c r="H950" t="s">
        <v>262</v>
      </c>
      <c r="I950" t="s">
        <v>6190</v>
      </c>
    </row>
    <row r="951" spans="1:9" x14ac:dyDescent="0.3">
      <c r="A951" t="s">
        <v>5856</v>
      </c>
      <c r="B951" t="s">
        <v>5857</v>
      </c>
      <c r="C951" t="s">
        <v>5858</v>
      </c>
      <c r="D951" t="s">
        <v>5859</v>
      </c>
      <c r="E951" t="s">
        <v>5860</v>
      </c>
      <c r="F951" t="s">
        <v>489</v>
      </c>
      <c r="G951" t="s">
        <v>318</v>
      </c>
      <c r="H951" t="s">
        <v>448</v>
      </c>
      <c r="I951" t="s">
        <v>6191</v>
      </c>
    </row>
    <row r="952" spans="1:9" x14ac:dyDescent="0.3">
      <c r="A952" t="s">
        <v>5862</v>
      </c>
      <c r="B952" t="s">
        <v>5863</v>
      </c>
      <c r="D952" t="s">
        <v>5864</v>
      </c>
      <c r="E952" t="s">
        <v>5865</v>
      </c>
      <c r="F952" t="s">
        <v>168</v>
      </c>
      <c r="G952" t="s">
        <v>19</v>
      </c>
      <c r="H952">
        <v>19810</v>
      </c>
      <c r="I952" t="s">
        <v>6190</v>
      </c>
    </row>
    <row r="953" spans="1:9" x14ac:dyDescent="0.3">
      <c r="A953" t="s">
        <v>5867</v>
      </c>
      <c r="B953" t="s">
        <v>5868</v>
      </c>
      <c r="C953" t="s">
        <v>5869</v>
      </c>
      <c r="D953" t="s">
        <v>5870</v>
      </c>
      <c r="E953" t="s">
        <v>5871</v>
      </c>
      <c r="F953" t="s">
        <v>172</v>
      </c>
      <c r="G953" t="s">
        <v>19</v>
      </c>
      <c r="H953">
        <v>17121</v>
      </c>
      <c r="I953" t="s">
        <v>6191</v>
      </c>
    </row>
    <row r="954" spans="1:9" x14ac:dyDescent="0.3">
      <c r="A954" t="s">
        <v>5873</v>
      </c>
      <c r="B954" t="s">
        <v>5874</v>
      </c>
      <c r="C954" t="s">
        <v>5875</v>
      </c>
      <c r="D954" t="s">
        <v>5876</v>
      </c>
      <c r="E954" t="s">
        <v>5877</v>
      </c>
      <c r="F954" t="s">
        <v>5815</v>
      </c>
      <c r="G954" t="s">
        <v>318</v>
      </c>
      <c r="H954" t="s">
        <v>462</v>
      </c>
      <c r="I954" t="s">
        <v>6190</v>
      </c>
    </row>
    <row r="955" spans="1:9" x14ac:dyDescent="0.3">
      <c r="A955" t="s">
        <v>5879</v>
      </c>
      <c r="B955" t="s">
        <v>5880</v>
      </c>
      <c r="C955" t="s">
        <v>5881</v>
      </c>
      <c r="D955" t="s">
        <v>5882</v>
      </c>
      <c r="E955" t="s">
        <v>5883</v>
      </c>
      <c r="F955" t="s">
        <v>50</v>
      </c>
      <c r="G955" t="s">
        <v>19</v>
      </c>
      <c r="H955">
        <v>79940</v>
      </c>
      <c r="I955" t="s">
        <v>6190</v>
      </c>
    </row>
    <row r="956" spans="1:9" x14ac:dyDescent="0.3">
      <c r="A956" t="s">
        <v>5885</v>
      </c>
      <c r="B956" t="s">
        <v>5886</v>
      </c>
      <c r="C956" t="s">
        <v>5887</v>
      </c>
      <c r="D956" t="s">
        <v>5888</v>
      </c>
      <c r="E956" t="s">
        <v>5889</v>
      </c>
      <c r="F956" t="s">
        <v>104</v>
      </c>
      <c r="G956" t="s">
        <v>19</v>
      </c>
      <c r="H956">
        <v>63136</v>
      </c>
      <c r="I956" t="s">
        <v>6190</v>
      </c>
    </row>
    <row r="957" spans="1:9" x14ac:dyDescent="0.3">
      <c r="A957" t="s">
        <v>5891</v>
      </c>
      <c r="B957" t="s">
        <v>5892</v>
      </c>
      <c r="C957" t="s">
        <v>5893</v>
      </c>
      <c r="D957" t="s">
        <v>5894</v>
      </c>
      <c r="E957" t="s">
        <v>5895</v>
      </c>
      <c r="F957" t="s">
        <v>4511</v>
      </c>
      <c r="G957" t="s">
        <v>19</v>
      </c>
      <c r="H957">
        <v>72905</v>
      </c>
      <c r="I957" t="s">
        <v>6190</v>
      </c>
    </row>
    <row r="958" spans="1:9" x14ac:dyDescent="0.3">
      <c r="A958" t="s">
        <v>5896</v>
      </c>
      <c r="B958" t="s">
        <v>5897</v>
      </c>
      <c r="C958" t="s">
        <v>5898</v>
      </c>
      <c r="D958" t="s">
        <v>5899</v>
      </c>
      <c r="E958" t="s">
        <v>5900</v>
      </c>
      <c r="F958" t="s">
        <v>130</v>
      </c>
      <c r="G958" t="s">
        <v>19</v>
      </c>
      <c r="H958">
        <v>37245</v>
      </c>
      <c r="I958" t="s">
        <v>6191</v>
      </c>
    </row>
    <row r="959" spans="1:9" x14ac:dyDescent="0.3">
      <c r="A959" t="s">
        <v>5901</v>
      </c>
      <c r="B959" t="s">
        <v>5902</v>
      </c>
      <c r="C959" t="s">
        <v>5903</v>
      </c>
      <c r="D959" t="s">
        <v>5904</v>
      </c>
      <c r="E959" t="s">
        <v>5905</v>
      </c>
      <c r="F959" t="s">
        <v>47</v>
      </c>
      <c r="G959" t="s">
        <v>19</v>
      </c>
      <c r="H959">
        <v>20088</v>
      </c>
      <c r="I959" t="s">
        <v>6190</v>
      </c>
    </row>
    <row r="960" spans="1:9" x14ac:dyDescent="0.3">
      <c r="A960" t="s">
        <v>5906</v>
      </c>
      <c r="B960" t="s">
        <v>5907</v>
      </c>
      <c r="C960" t="s">
        <v>5908</v>
      </c>
      <c r="E960" t="s">
        <v>5909</v>
      </c>
      <c r="F960" t="s">
        <v>182</v>
      </c>
      <c r="G960" t="s">
        <v>19</v>
      </c>
      <c r="H960">
        <v>90305</v>
      </c>
      <c r="I960" t="s">
        <v>6190</v>
      </c>
    </row>
    <row r="961" spans="1:9" x14ac:dyDescent="0.3">
      <c r="A961" t="s">
        <v>5911</v>
      </c>
      <c r="B961" t="s">
        <v>5912</v>
      </c>
      <c r="C961" t="s">
        <v>5913</v>
      </c>
      <c r="E961" t="s">
        <v>5914</v>
      </c>
      <c r="F961" t="s">
        <v>88</v>
      </c>
      <c r="G961" t="s">
        <v>19</v>
      </c>
      <c r="H961">
        <v>72215</v>
      </c>
      <c r="I961" t="s">
        <v>6190</v>
      </c>
    </row>
    <row r="962" spans="1:9" x14ac:dyDescent="0.3">
      <c r="A962" t="s">
        <v>5916</v>
      </c>
      <c r="B962" t="s">
        <v>5917</v>
      </c>
      <c r="C962" t="s">
        <v>5918</v>
      </c>
      <c r="D962" t="s">
        <v>5919</v>
      </c>
      <c r="E962" t="s">
        <v>5920</v>
      </c>
      <c r="F962" t="s">
        <v>261</v>
      </c>
      <c r="G962" t="s">
        <v>19</v>
      </c>
      <c r="H962">
        <v>21747</v>
      </c>
      <c r="I962" t="s">
        <v>6190</v>
      </c>
    </row>
    <row r="963" spans="1:9" x14ac:dyDescent="0.3">
      <c r="A963" t="s">
        <v>5922</v>
      </c>
      <c r="B963" t="s">
        <v>5923</v>
      </c>
      <c r="D963" t="s">
        <v>5924</v>
      </c>
      <c r="E963" t="s">
        <v>5925</v>
      </c>
      <c r="F963" t="s">
        <v>198</v>
      </c>
      <c r="G963" t="s">
        <v>19</v>
      </c>
      <c r="H963">
        <v>12205</v>
      </c>
      <c r="I963" t="s">
        <v>6190</v>
      </c>
    </row>
    <row r="964" spans="1:9" x14ac:dyDescent="0.3">
      <c r="A964" t="s">
        <v>5927</v>
      </c>
      <c r="B964" t="s">
        <v>5928</v>
      </c>
      <c r="C964" t="s">
        <v>5929</v>
      </c>
      <c r="D964" t="s">
        <v>5930</v>
      </c>
      <c r="E964" t="s">
        <v>5931</v>
      </c>
      <c r="F964" t="s">
        <v>453</v>
      </c>
      <c r="G964" t="s">
        <v>318</v>
      </c>
      <c r="H964" t="s">
        <v>454</v>
      </c>
      <c r="I964" t="s">
        <v>6190</v>
      </c>
    </row>
    <row r="965" spans="1:9" x14ac:dyDescent="0.3">
      <c r="A965" t="s">
        <v>5933</v>
      </c>
      <c r="B965" t="s">
        <v>5934</v>
      </c>
      <c r="C965" t="s">
        <v>5935</v>
      </c>
      <c r="D965" t="s">
        <v>5936</v>
      </c>
      <c r="E965" t="s">
        <v>5937</v>
      </c>
      <c r="F965" t="s">
        <v>43</v>
      </c>
      <c r="G965" t="s">
        <v>19</v>
      </c>
      <c r="H965">
        <v>40510</v>
      </c>
      <c r="I965" t="s">
        <v>6190</v>
      </c>
    </row>
    <row r="966" spans="1:9" x14ac:dyDescent="0.3">
      <c r="A966" t="s">
        <v>5939</v>
      </c>
      <c r="B966" t="s">
        <v>5940</v>
      </c>
      <c r="C966" t="s">
        <v>5941</v>
      </c>
      <c r="D966" t="s">
        <v>5942</v>
      </c>
      <c r="E966" t="s">
        <v>5943</v>
      </c>
      <c r="F966" t="s">
        <v>58</v>
      </c>
      <c r="G966" t="s">
        <v>19</v>
      </c>
      <c r="H966">
        <v>92165</v>
      </c>
      <c r="I966" t="s">
        <v>6191</v>
      </c>
    </row>
    <row r="967" spans="1:9" x14ac:dyDescent="0.3">
      <c r="A967" t="s">
        <v>5945</v>
      </c>
      <c r="B967" t="s">
        <v>5946</v>
      </c>
      <c r="C967" t="s">
        <v>5947</v>
      </c>
      <c r="E967" t="s">
        <v>5948</v>
      </c>
      <c r="F967" t="s">
        <v>27</v>
      </c>
      <c r="G967" t="s">
        <v>19</v>
      </c>
      <c r="H967">
        <v>90040</v>
      </c>
      <c r="I967" t="s">
        <v>6190</v>
      </c>
    </row>
    <row r="968" spans="1:9" x14ac:dyDescent="0.3">
      <c r="A968" t="s">
        <v>5950</v>
      </c>
      <c r="B968" t="s">
        <v>5951</v>
      </c>
      <c r="C968" t="s">
        <v>5952</v>
      </c>
      <c r="D968" t="s">
        <v>5953</v>
      </c>
      <c r="E968" t="s">
        <v>5954</v>
      </c>
      <c r="F968" t="s">
        <v>139</v>
      </c>
      <c r="G968" t="s">
        <v>19</v>
      </c>
      <c r="H968">
        <v>11210</v>
      </c>
      <c r="I968" t="s">
        <v>6190</v>
      </c>
    </row>
    <row r="969" spans="1:9" x14ac:dyDescent="0.3">
      <c r="A969" t="s">
        <v>5956</v>
      </c>
      <c r="B969" t="s">
        <v>5957</v>
      </c>
      <c r="C969" t="s">
        <v>5958</v>
      </c>
      <c r="D969" t="s">
        <v>5959</v>
      </c>
      <c r="E969" t="s">
        <v>5960</v>
      </c>
      <c r="F969" t="s">
        <v>353</v>
      </c>
      <c r="G969" t="s">
        <v>318</v>
      </c>
      <c r="H969" t="s">
        <v>348</v>
      </c>
      <c r="I969" t="s">
        <v>6190</v>
      </c>
    </row>
    <row r="970" spans="1:9" x14ac:dyDescent="0.3">
      <c r="A970" t="s">
        <v>5962</v>
      </c>
      <c r="B970" t="s">
        <v>5963</v>
      </c>
      <c r="C970" t="s">
        <v>5964</v>
      </c>
      <c r="D970" t="s">
        <v>5965</v>
      </c>
      <c r="E970" t="s">
        <v>5966</v>
      </c>
      <c r="F970" t="s">
        <v>293</v>
      </c>
      <c r="G970" t="s">
        <v>19</v>
      </c>
      <c r="H970">
        <v>32627</v>
      </c>
      <c r="I970" t="s">
        <v>6191</v>
      </c>
    </row>
    <row r="971" spans="1:9" x14ac:dyDescent="0.3">
      <c r="A971" t="s">
        <v>5968</v>
      </c>
      <c r="B971" t="s">
        <v>5969</v>
      </c>
      <c r="C971" t="s">
        <v>5970</v>
      </c>
      <c r="D971" t="s">
        <v>5971</v>
      </c>
      <c r="E971" t="s">
        <v>5972</v>
      </c>
      <c r="F971" t="s">
        <v>209</v>
      </c>
      <c r="G971" t="s">
        <v>19</v>
      </c>
      <c r="H971">
        <v>34620</v>
      </c>
      <c r="I971" t="s">
        <v>6190</v>
      </c>
    </row>
    <row r="972" spans="1:9" x14ac:dyDescent="0.3">
      <c r="A972" t="s">
        <v>5974</v>
      </c>
      <c r="B972" t="s">
        <v>5975</v>
      </c>
      <c r="D972" t="s">
        <v>5976</v>
      </c>
      <c r="E972" t="s">
        <v>5977</v>
      </c>
      <c r="F972" t="s">
        <v>240</v>
      </c>
      <c r="G972" t="s">
        <v>19</v>
      </c>
      <c r="H972">
        <v>79165</v>
      </c>
      <c r="I972" t="s">
        <v>6191</v>
      </c>
    </row>
    <row r="973" spans="1:9" x14ac:dyDescent="0.3">
      <c r="A973" t="s">
        <v>5979</v>
      </c>
      <c r="B973" t="s">
        <v>5980</v>
      </c>
      <c r="C973" t="s">
        <v>5981</v>
      </c>
      <c r="D973" t="s">
        <v>5982</v>
      </c>
      <c r="E973" t="s">
        <v>5983</v>
      </c>
      <c r="F973" t="s">
        <v>106</v>
      </c>
      <c r="G973" t="s">
        <v>19</v>
      </c>
      <c r="H973">
        <v>76121</v>
      </c>
      <c r="I973" t="s">
        <v>6191</v>
      </c>
    </row>
    <row r="974" spans="1:9" x14ac:dyDescent="0.3">
      <c r="A974" t="s">
        <v>5985</v>
      </c>
      <c r="B974" t="s">
        <v>5986</v>
      </c>
      <c r="D974" t="s">
        <v>5987</v>
      </c>
      <c r="E974" t="s">
        <v>5988</v>
      </c>
      <c r="F974" t="s">
        <v>331</v>
      </c>
      <c r="G974" t="s">
        <v>318</v>
      </c>
      <c r="H974" t="s">
        <v>332</v>
      </c>
      <c r="I974" t="s">
        <v>6190</v>
      </c>
    </row>
    <row r="975" spans="1:9" x14ac:dyDescent="0.3">
      <c r="A975" t="s">
        <v>5990</v>
      </c>
      <c r="B975" t="s">
        <v>5991</v>
      </c>
      <c r="C975" t="s">
        <v>5992</v>
      </c>
      <c r="D975" t="s">
        <v>5993</v>
      </c>
      <c r="E975" t="s">
        <v>5994</v>
      </c>
      <c r="F975" t="s">
        <v>250</v>
      </c>
      <c r="G975" t="s">
        <v>19</v>
      </c>
      <c r="H975">
        <v>32575</v>
      </c>
      <c r="I975" t="s">
        <v>6191</v>
      </c>
    </row>
    <row r="976" spans="1:9" x14ac:dyDescent="0.3">
      <c r="A976" t="s">
        <v>5996</v>
      </c>
      <c r="B976" t="s">
        <v>5997</v>
      </c>
      <c r="C976" t="s">
        <v>5998</v>
      </c>
      <c r="D976" t="s">
        <v>5999</v>
      </c>
      <c r="E976" t="s">
        <v>6000</v>
      </c>
      <c r="F976" t="s">
        <v>134</v>
      </c>
      <c r="G976" t="s">
        <v>19</v>
      </c>
      <c r="H976">
        <v>98405</v>
      </c>
      <c r="I976" t="s">
        <v>6190</v>
      </c>
    </row>
    <row r="977" spans="1:9" x14ac:dyDescent="0.3">
      <c r="A977" t="s">
        <v>6002</v>
      </c>
      <c r="B977" t="s">
        <v>6003</v>
      </c>
      <c r="C977" t="s">
        <v>6004</v>
      </c>
      <c r="D977" t="s">
        <v>6005</v>
      </c>
      <c r="E977" t="s">
        <v>6006</v>
      </c>
      <c r="F977" t="s">
        <v>485</v>
      </c>
      <c r="G977" t="s">
        <v>318</v>
      </c>
      <c r="H977" t="s">
        <v>442</v>
      </c>
      <c r="I977" t="s">
        <v>6190</v>
      </c>
    </row>
    <row r="978" spans="1:9" x14ac:dyDescent="0.3">
      <c r="A978" t="s">
        <v>6008</v>
      </c>
      <c r="B978" t="s">
        <v>6009</v>
      </c>
      <c r="C978" t="s">
        <v>6010</v>
      </c>
      <c r="D978" t="s">
        <v>6011</v>
      </c>
      <c r="E978" t="s">
        <v>6012</v>
      </c>
      <c r="F978" t="s">
        <v>66</v>
      </c>
      <c r="G978" t="s">
        <v>19</v>
      </c>
      <c r="H978">
        <v>46896</v>
      </c>
      <c r="I978" t="s">
        <v>6190</v>
      </c>
    </row>
    <row r="979" spans="1:9" x14ac:dyDescent="0.3">
      <c r="A979" t="s">
        <v>6014</v>
      </c>
      <c r="B979" t="s">
        <v>6015</v>
      </c>
      <c r="C979" t="s">
        <v>6016</v>
      </c>
      <c r="D979" t="s">
        <v>6017</v>
      </c>
      <c r="E979" t="s">
        <v>6018</v>
      </c>
      <c r="F979" t="s">
        <v>240</v>
      </c>
      <c r="G979" t="s">
        <v>19</v>
      </c>
      <c r="H979">
        <v>79105</v>
      </c>
      <c r="I979" t="s">
        <v>6191</v>
      </c>
    </row>
    <row r="980" spans="1:9" x14ac:dyDescent="0.3">
      <c r="A980" t="s">
        <v>6020</v>
      </c>
      <c r="B980" t="s">
        <v>6021</v>
      </c>
      <c r="C980" t="s">
        <v>6022</v>
      </c>
      <c r="D980" t="s">
        <v>6023</v>
      </c>
      <c r="E980" t="s">
        <v>6024</v>
      </c>
      <c r="F980" t="s">
        <v>47</v>
      </c>
      <c r="G980" t="s">
        <v>19</v>
      </c>
      <c r="H980">
        <v>20436</v>
      </c>
      <c r="I980" t="s">
        <v>6190</v>
      </c>
    </row>
    <row r="981" spans="1:9" x14ac:dyDescent="0.3">
      <c r="A981" t="s">
        <v>6026</v>
      </c>
      <c r="B981" t="s">
        <v>6027</v>
      </c>
      <c r="D981" t="s">
        <v>6028</v>
      </c>
      <c r="E981" t="s">
        <v>6029</v>
      </c>
      <c r="F981" t="s">
        <v>312</v>
      </c>
      <c r="G981" t="s">
        <v>19</v>
      </c>
      <c r="H981">
        <v>20910</v>
      </c>
      <c r="I981" t="s">
        <v>6191</v>
      </c>
    </row>
    <row r="982" spans="1:9" x14ac:dyDescent="0.3">
      <c r="A982" t="s">
        <v>6031</v>
      </c>
      <c r="B982" t="s">
        <v>6032</v>
      </c>
      <c r="D982" t="s">
        <v>6033</v>
      </c>
      <c r="E982" t="s">
        <v>6034</v>
      </c>
      <c r="F982" t="s">
        <v>231</v>
      </c>
      <c r="G982" t="s">
        <v>19</v>
      </c>
      <c r="H982">
        <v>53726</v>
      </c>
      <c r="I982" t="s">
        <v>6190</v>
      </c>
    </row>
    <row r="983" spans="1:9" x14ac:dyDescent="0.3">
      <c r="A983" t="s">
        <v>6036</v>
      </c>
      <c r="B983" t="s">
        <v>6037</v>
      </c>
      <c r="C983" t="s">
        <v>6038</v>
      </c>
      <c r="D983" t="s">
        <v>6039</v>
      </c>
      <c r="E983" t="s">
        <v>6040</v>
      </c>
      <c r="F983" t="s">
        <v>226</v>
      </c>
      <c r="G983" t="s">
        <v>19</v>
      </c>
      <c r="H983">
        <v>77305</v>
      </c>
      <c r="I983" t="s">
        <v>6190</v>
      </c>
    </row>
    <row r="984" spans="1:9" x14ac:dyDescent="0.3">
      <c r="A984" t="s">
        <v>6042</v>
      </c>
      <c r="B984" t="s">
        <v>6043</v>
      </c>
      <c r="C984" t="s">
        <v>6044</v>
      </c>
      <c r="D984" t="s">
        <v>6045</v>
      </c>
      <c r="E984" t="s">
        <v>6046</v>
      </c>
      <c r="F984" t="s">
        <v>190</v>
      </c>
      <c r="G984" t="s">
        <v>19</v>
      </c>
      <c r="H984">
        <v>76205</v>
      </c>
      <c r="I984" t="s">
        <v>6190</v>
      </c>
    </row>
    <row r="985" spans="1:9" x14ac:dyDescent="0.3">
      <c r="A985" t="s">
        <v>6048</v>
      </c>
      <c r="B985" t="s">
        <v>6049</v>
      </c>
      <c r="C985" t="s">
        <v>6050</v>
      </c>
      <c r="D985" t="s">
        <v>6051</v>
      </c>
      <c r="E985" t="s">
        <v>6052</v>
      </c>
      <c r="F985" t="s">
        <v>39</v>
      </c>
      <c r="G985" t="s">
        <v>19</v>
      </c>
      <c r="H985">
        <v>43231</v>
      </c>
      <c r="I985" t="s">
        <v>6190</v>
      </c>
    </row>
    <row r="986" spans="1:9" x14ac:dyDescent="0.3">
      <c r="A986" t="s">
        <v>6054</v>
      </c>
      <c r="B986" t="s">
        <v>6055</v>
      </c>
      <c r="C986" t="s">
        <v>6056</v>
      </c>
      <c r="E986" t="s">
        <v>6057</v>
      </c>
      <c r="F986" t="s">
        <v>407</v>
      </c>
      <c r="G986" t="s">
        <v>318</v>
      </c>
      <c r="H986" t="s">
        <v>404</v>
      </c>
      <c r="I986" t="s">
        <v>6190</v>
      </c>
    </row>
    <row r="987" spans="1:9" x14ac:dyDescent="0.3">
      <c r="A987" t="s">
        <v>6059</v>
      </c>
      <c r="B987" t="s">
        <v>6060</v>
      </c>
      <c r="C987" t="s">
        <v>6061</v>
      </c>
      <c r="D987" t="s">
        <v>6062</v>
      </c>
      <c r="E987" t="s">
        <v>6063</v>
      </c>
      <c r="F987" t="s">
        <v>133</v>
      </c>
      <c r="G987" t="s">
        <v>19</v>
      </c>
      <c r="H987">
        <v>80045</v>
      </c>
      <c r="I987" t="s">
        <v>6191</v>
      </c>
    </row>
    <row r="988" spans="1:9" x14ac:dyDescent="0.3">
      <c r="A988" t="s">
        <v>6065</v>
      </c>
      <c r="B988" t="s">
        <v>6066</v>
      </c>
      <c r="C988" t="s">
        <v>6067</v>
      </c>
      <c r="D988" t="s">
        <v>6068</v>
      </c>
      <c r="E988" t="s">
        <v>6069</v>
      </c>
      <c r="F988" t="s">
        <v>147</v>
      </c>
      <c r="G988" t="s">
        <v>19</v>
      </c>
      <c r="H988">
        <v>32128</v>
      </c>
      <c r="I988" t="s">
        <v>6191</v>
      </c>
    </row>
    <row r="989" spans="1:9" x14ac:dyDescent="0.3">
      <c r="A989" t="s">
        <v>6071</v>
      </c>
      <c r="B989" t="s">
        <v>6072</v>
      </c>
      <c r="C989" t="s">
        <v>6073</v>
      </c>
      <c r="D989" t="s">
        <v>6074</v>
      </c>
      <c r="E989" t="s">
        <v>6075</v>
      </c>
      <c r="F989" t="s">
        <v>251</v>
      </c>
      <c r="G989" t="s">
        <v>28</v>
      </c>
      <c r="H989" t="s">
        <v>114</v>
      </c>
      <c r="I989" t="s">
        <v>6190</v>
      </c>
    </row>
    <row r="990" spans="1:9" x14ac:dyDescent="0.3">
      <c r="A990" t="s">
        <v>6077</v>
      </c>
      <c r="B990" t="s">
        <v>6078</v>
      </c>
      <c r="D990" t="s">
        <v>6079</v>
      </c>
      <c r="E990" t="s">
        <v>6080</v>
      </c>
      <c r="F990" t="s">
        <v>367</v>
      </c>
      <c r="G990" t="s">
        <v>28</v>
      </c>
      <c r="H990" t="s">
        <v>368</v>
      </c>
      <c r="I990" t="s">
        <v>6190</v>
      </c>
    </row>
    <row r="991" spans="1:9" x14ac:dyDescent="0.3">
      <c r="A991" t="s">
        <v>6082</v>
      </c>
      <c r="B991" t="s">
        <v>6083</v>
      </c>
      <c r="D991" t="s">
        <v>6084</v>
      </c>
      <c r="E991" t="s">
        <v>6085</v>
      </c>
      <c r="F991" t="s">
        <v>104</v>
      </c>
      <c r="G991" t="s">
        <v>19</v>
      </c>
      <c r="H991">
        <v>63131</v>
      </c>
      <c r="I991" t="s">
        <v>6190</v>
      </c>
    </row>
    <row r="992" spans="1:9" x14ac:dyDescent="0.3">
      <c r="A992" t="s">
        <v>6087</v>
      </c>
      <c r="B992" t="s">
        <v>6088</v>
      </c>
      <c r="C992" t="s">
        <v>6089</v>
      </c>
      <c r="D992" t="s">
        <v>6090</v>
      </c>
      <c r="E992" t="s">
        <v>6091</v>
      </c>
      <c r="F992" t="s">
        <v>290</v>
      </c>
      <c r="G992" t="s">
        <v>19</v>
      </c>
      <c r="H992">
        <v>92056</v>
      </c>
      <c r="I992" t="s">
        <v>6191</v>
      </c>
    </row>
    <row r="993" spans="1:9" x14ac:dyDescent="0.3">
      <c r="A993" t="s">
        <v>6092</v>
      </c>
      <c r="B993" t="s">
        <v>6093</v>
      </c>
      <c r="D993" t="s">
        <v>6094</v>
      </c>
      <c r="E993" t="s">
        <v>6095</v>
      </c>
      <c r="F993" t="s">
        <v>65</v>
      </c>
      <c r="G993" t="s">
        <v>19</v>
      </c>
      <c r="H993">
        <v>37416</v>
      </c>
      <c r="I993" t="s">
        <v>6190</v>
      </c>
    </row>
    <row r="994" spans="1:9" x14ac:dyDescent="0.3">
      <c r="A994" t="s">
        <v>6097</v>
      </c>
      <c r="B994" t="s">
        <v>6098</v>
      </c>
      <c r="D994" t="s">
        <v>6099</v>
      </c>
      <c r="E994" t="s">
        <v>6100</v>
      </c>
      <c r="F994" t="s">
        <v>488</v>
      </c>
      <c r="G994" t="s">
        <v>318</v>
      </c>
      <c r="H994" t="s">
        <v>363</v>
      </c>
      <c r="I994" t="s">
        <v>6191</v>
      </c>
    </row>
    <row r="995" spans="1:9" x14ac:dyDescent="0.3">
      <c r="A995" t="s">
        <v>6102</v>
      </c>
      <c r="B995" t="s">
        <v>6103</v>
      </c>
      <c r="D995" t="s">
        <v>6104</v>
      </c>
      <c r="E995" t="s">
        <v>6105</v>
      </c>
      <c r="F995" t="s">
        <v>46</v>
      </c>
      <c r="G995" t="s">
        <v>19</v>
      </c>
      <c r="H995">
        <v>19125</v>
      </c>
      <c r="I995" t="s">
        <v>6191</v>
      </c>
    </row>
    <row r="996" spans="1:9" x14ac:dyDescent="0.3">
      <c r="A996" t="s">
        <v>6107</v>
      </c>
      <c r="B996" t="s">
        <v>6108</v>
      </c>
      <c r="D996" t="s">
        <v>6109</v>
      </c>
      <c r="E996" t="s">
        <v>6110</v>
      </c>
      <c r="F996" t="s">
        <v>465</v>
      </c>
      <c r="G996" t="s">
        <v>318</v>
      </c>
      <c r="H996" t="s">
        <v>383</v>
      </c>
      <c r="I996" t="s">
        <v>6191</v>
      </c>
    </row>
    <row r="997" spans="1:9" x14ac:dyDescent="0.3">
      <c r="A997" t="s">
        <v>6112</v>
      </c>
      <c r="B997" t="s">
        <v>6113</v>
      </c>
      <c r="C997" t="s">
        <v>6114</v>
      </c>
      <c r="D997" t="s">
        <v>6115</v>
      </c>
      <c r="E997" t="s">
        <v>6116</v>
      </c>
      <c r="F997" t="s">
        <v>52</v>
      </c>
      <c r="G997" t="s">
        <v>19</v>
      </c>
      <c r="H997">
        <v>75210</v>
      </c>
      <c r="I997" t="s">
        <v>6191</v>
      </c>
    </row>
    <row r="998" spans="1:9" x14ac:dyDescent="0.3">
      <c r="A998" t="s">
        <v>6118</v>
      </c>
      <c r="B998" t="s">
        <v>6119</v>
      </c>
      <c r="D998" t="s">
        <v>6120</v>
      </c>
      <c r="E998" t="s">
        <v>6121</v>
      </c>
      <c r="F998" t="s">
        <v>4511</v>
      </c>
      <c r="G998" t="s">
        <v>19</v>
      </c>
      <c r="H998">
        <v>72905</v>
      </c>
      <c r="I998" t="s">
        <v>6191</v>
      </c>
    </row>
    <row r="999" spans="1:9" x14ac:dyDescent="0.3">
      <c r="A999" t="s">
        <v>6123</v>
      </c>
      <c r="B999" t="s">
        <v>6124</v>
      </c>
      <c r="D999" t="s">
        <v>6125</v>
      </c>
      <c r="E999" t="s">
        <v>6126</v>
      </c>
      <c r="F999" t="s">
        <v>78</v>
      </c>
      <c r="G999" t="s">
        <v>19</v>
      </c>
      <c r="H999">
        <v>80920</v>
      </c>
      <c r="I999" t="s">
        <v>6190</v>
      </c>
    </row>
    <row r="1000" spans="1:9" x14ac:dyDescent="0.3">
      <c r="A1000" t="s">
        <v>6128</v>
      </c>
      <c r="B1000" t="s">
        <v>6129</v>
      </c>
      <c r="C1000" t="s">
        <v>6130</v>
      </c>
      <c r="D1000" t="s">
        <v>6131</v>
      </c>
      <c r="E1000" t="s">
        <v>6132</v>
      </c>
      <c r="F1000" t="s">
        <v>146</v>
      </c>
      <c r="G1000" t="s">
        <v>19</v>
      </c>
      <c r="H1000">
        <v>90610</v>
      </c>
      <c r="I1000" t="s">
        <v>6191</v>
      </c>
    </row>
    <row r="1001" spans="1:9" x14ac:dyDescent="0.3">
      <c r="A1001" t="s">
        <v>6134</v>
      </c>
      <c r="B1001" t="s">
        <v>6135</v>
      </c>
      <c r="D1001" t="s">
        <v>6136</v>
      </c>
      <c r="E1001" t="s">
        <v>6137</v>
      </c>
      <c r="F1001" t="s">
        <v>180</v>
      </c>
      <c r="G1001" t="s">
        <v>28</v>
      </c>
      <c r="H1001" t="s">
        <v>301</v>
      </c>
      <c r="I1001" t="s">
        <v>6190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5" sqref="E5"/>
    </sheetView>
  </sheetViews>
  <sheetFormatPr defaultRowHeight="14.4" x14ac:dyDescent="0.3"/>
  <cols>
    <col min="1" max="1" width="12.33203125" customWidth="1"/>
    <col min="2" max="2" width="13.88671875" customWidth="1"/>
    <col min="3" max="3" width="12.6640625" customWidth="1"/>
    <col min="4" max="4" width="6.44140625" bestFit="1" customWidth="1"/>
    <col min="5" max="5" width="11.88671875" customWidth="1"/>
    <col min="6" max="6" width="15.44140625"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v>0.2</v>
      </c>
      <c r="E2">
        <v>3.8849999999999998</v>
      </c>
      <c r="F2">
        <v>1.9424999999999999</v>
      </c>
      <c r="G2">
        <v>0.34964999999999996</v>
      </c>
    </row>
    <row r="3" spans="1:7" x14ac:dyDescent="0.3">
      <c r="A3" t="s">
        <v>6180</v>
      </c>
      <c r="B3" t="s">
        <v>6193</v>
      </c>
      <c r="C3" t="s">
        <v>6186</v>
      </c>
      <c r="D3">
        <v>0.5</v>
      </c>
      <c r="E3">
        <v>7.77</v>
      </c>
      <c r="F3">
        <v>1.5539999999999998</v>
      </c>
      <c r="G3">
        <v>0.69929999999999992</v>
      </c>
    </row>
    <row r="4" spans="1:7" x14ac:dyDescent="0.3">
      <c r="A4" t="s">
        <v>6140</v>
      </c>
      <c r="B4" t="s">
        <v>6193</v>
      </c>
      <c r="C4" t="s">
        <v>6186</v>
      </c>
      <c r="D4">
        <v>1</v>
      </c>
      <c r="E4">
        <v>12.95</v>
      </c>
      <c r="F4">
        <v>1.2949999999999999</v>
      </c>
      <c r="G4">
        <v>1.1655</v>
      </c>
    </row>
    <row r="5" spans="1:7" x14ac:dyDescent="0.3">
      <c r="A5" t="s">
        <v>6182</v>
      </c>
      <c r="B5" t="s">
        <v>6193</v>
      </c>
      <c r="C5" t="s">
        <v>6186</v>
      </c>
      <c r="D5">
        <v>2.5</v>
      </c>
      <c r="E5">
        <v>29.784999999999997</v>
      </c>
      <c r="F5">
        <v>1.1913999999999998</v>
      </c>
      <c r="G5">
        <v>2.6806499999999995</v>
      </c>
    </row>
    <row r="6" spans="1:7" x14ac:dyDescent="0.3">
      <c r="A6" t="s">
        <v>6152</v>
      </c>
      <c r="B6" t="s">
        <v>6193</v>
      </c>
      <c r="C6" t="s">
        <v>6188</v>
      </c>
      <c r="D6">
        <v>0.2</v>
      </c>
      <c r="E6">
        <v>3.375</v>
      </c>
      <c r="F6">
        <v>1.6875</v>
      </c>
      <c r="G6">
        <v>0.30374999999999996</v>
      </c>
    </row>
    <row r="7" spans="1:7" x14ac:dyDescent="0.3">
      <c r="A7" t="s">
        <v>6157</v>
      </c>
      <c r="B7" t="s">
        <v>6193</v>
      </c>
      <c r="C7" t="s">
        <v>6188</v>
      </c>
      <c r="D7">
        <v>0.5</v>
      </c>
      <c r="E7">
        <v>6.75</v>
      </c>
      <c r="F7">
        <v>1.35</v>
      </c>
      <c r="G7">
        <v>0.60749999999999993</v>
      </c>
    </row>
    <row r="8" spans="1:7" x14ac:dyDescent="0.3">
      <c r="A8" t="s">
        <v>6155</v>
      </c>
      <c r="B8" t="s">
        <v>6193</v>
      </c>
      <c r="C8" t="s">
        <v>6188</v>
      </c>
      <c r="D8">
        <v>1</v>
      </c>
      <c r="E8">
        <v>11.25</v>
      </c>
      <c r="F8">
        <v>1.125</v>
      </c>
      <c r="G8">
        <v>1.0125</v>
      </c>
    </row>
    <row r="9" spans="1:7" x14ac:dyDescent="0.3">
      <c r="A9" t="s">
        <v>6175</v>
      </c>
      <c r="B9" t="s">
        <v>6193</v>
      </c>
      <c r="C9" t="s">
        <v>6188</v>
      </c>
      <c r="D9">
        <v>2.5</v>
      </c>
      <c r="E9">
        <v>25.874999999999996</v>
      </c>
      <c r="F9">
        <v>1.0349999999999999</v>
      </c>
      <c r="G9">
        <v>2.3287499999999994</v>
      </c>
    </row>
    <row r="10" spans="1:7" x14ac:dyDescent="0.3">
      <c r="A10" t="s">
        <v>6154</v>
      </c>
      <c r="B10" t="s">
        <v>6193</v>
      </c>
      <c r="C10" t="s">
        <v>6187</v>
      </c>
      <c r="D10">
        <v>0.2</v>
      </c>
      <c r="E10">
        <v>2.9849999999999999</v>
      </c>
      <c r="F10">
        <v>1.4924999999999999</v>
      </c>
      <c r="G10">
        <v>0.26865</v>
      </c>
    </row>
    <row r="11" spans="1:7" x14ac:dyDescent="0.3">
      <c r="A11" t="s">
        <v>6158</v>
      </c>
      <c r="B11" t="s">
        <v>6193</v>
      </c>
      <c r="C11" t="s">
        <v>6187</v>
      </c>
      <c r="D11">
        <v>0.5</v>
      </c>
      <c r="E11">
        <v>5.97</v>
      </c>
      <c r="F11">
        <v>1.194</v>
      </c>
      <c r="G11">
        <v>0.5373</v>
      </c>
    </row>
    <row r="12" spans="1:7" x14ac:dyDescent="0.3">
      <c r="A12" t="s">
        <v>6147</v>
      </c>
      <c r="B12" t="s">
        <v>6193</v>
      </c>
      <c r="C12" t="s">
        <v>6187</v>
      </c>
      <c r="D12">
        <v>1</v>
      </c>
      <c r="E12">
        <v>9.9499999999999993</v>
      </c>
      <c r="F12">
        <v>0.99499999999999988</v>
      </c>
      <c r="G12">
        <v>0.89549999999999985</v>
      </c>
    </row>
    <row r="13" spans="1:7" x14ac:dyDescent="0.3">
      <c r="A13" t="s">
        <v>6168</v>
      </c>
      <c r="B13" t="s">
        <v>6193</v>
      </c>
      <c r="C13" t="s">
        <v>6187</v>
      </c>
      <c r="D13">
        <v>2.5</v>
      </c>
      <c r="E13">
        <v>22.884999999999998</v>
      </c>
      <c r="F13">
        <v>0.91539999999999988</v>
      </c>
      <c r="G13">
        <v>2.0596499999999995</v>
      </c>
    </row>
    <row r="14" spans="1:7" x14ac:dyDescent="0.3">
      <c r="A14" t="s">
        <v>6178</v>
      </c>
      <c r="B14" t="s">
        <v>6192</v>
      </c>
      <c r="C14" t="s">
        <v>6186</v>
      </c>
      <c r="D14">
        <v>0.2</v>
      </c>
      <c r="E14">
        <v>3.5849999999999995</v>
      </c>
      <c r="F14">
        <v>1.7924999999999998</v>
      </c>
      <c r="G14">
        <v>0.21509999999999996</v>
      </c>
    </row>
    <row r="15" spans="1:7" x14ac:dyDescent="0.3">
      <c r="A15" t="s">
        <v>6173</v>
      </c>
      <c r="B15" t="s">
        <v>6192</v>
      </c>
      <c r="C15" t="s">
        <v>6186</v>
      </c>
      <c r="D15">
        <v>0.5</v>
      </c>
      <c r="E15">
        <v>7.169999999999999</v>
      </c>
      <c r="F15">
        <v>1.4339999999999997</v>
      </c>
      <c r="G15">
        <v>0.43019999999999992</v>
      </c>
    </row>
    <row r="16" spans="1:7" x14ac:dyDescent="0.3">
      <c r="A16" t="s">
        <v>6179</v>
      </c>
      <c r="B16" t="s">
        <v>6192</v>
      </c>
      <c r="C16" t="s">
        <v>6186</v>
      </c>
      <c r="D16">
        <v>1</v>
      </c>
      <c r="E16">
        <v>11.95</v>
      </c>
      <c r="F16">
        <v>1.1949999999999998</v>
      </c>
      <c r="G16">
        <v>0.71699999999999997</v>
      </c>
    </row>
    <row r="17" spans="1:7" x14ac:dyDescent="0.3">
      <c r="A17" t="s">
        <v>6142</v>
      </c>
      <c r="B17" t="s">
        <v>6192</v>
      </c>
      <c r="C17" t="s">
        <v>6186</v>
      </c>
      <c r="D17">
        <v>2.5</v>
      </c>
      <c r="E17">
        <v>27.484999999999996</v>
      </c>
      <c r="F17">
        <v>1.0993999999999999</v>
      </c>
      <c r="G17">
        <v>1.6490999999999998</v>
      </c>
    </row>
    <row r="18" spans="1:7" x14ac:dyDescent="0.3">
      <c r="A18" t="s">
        <v>6174</v>
      </c>
      <c r="B18" t="s">
        <v>6192</v>
      </c>
      <c r="C18" t="s">
        <v>6188</v>
      </c>
      <c r="D18">
        <v>0.2</v>
      </c>
      <c r="E18">
        <v>2.9849999999999999</v>
      </c>
      <c r="F18">
        <v>1.4924999999999999</v>
      </c>
      <c r="G18">
        <v>0.17909999999999998</v>
      </c>
    </row>
    <row r="19" spans="1:7" x14ac:dyDescent="0.3">
      <c r="A19" t="s">
        <v>6146</v>
      </c>
      <c r="B19" t="s">
        <v>6192</v>
      </c>
      <c r="C19" t="s">
        <v>6188</v>
      </c>
      <c r="D19">
        <v>0.5</v>
      </c>
      <c r="E19">
        <v>5.97</v>
      </c>
      <c r="F19">
        <v>1.194</v>
      </c>
      <c r="G19">
        <v>0.35819999999999996</v>
      </c>
    </row>
    <row r="20" spans="1:7" x14ac:dyDescent="0.3">
      <c r="A20" t="s">
        <v>6138</v>
      </c>
      <c r="B20" t="s">
        <v>6192</v>
      </c>
      <c r="C20" t="s">
        <v>6188</v>
      </c>
      <c r="D20">
        <v>1</v>
      </c>
      <c r="E20">
        <v>9.9499999999999993</v>
      </c>
      <c r="F20">
        <v>0.99499999999999988</v>
      </c>
      <c r="G20">
        <v>0.59699999999999998</v>
      </c>
    </row>
    <row r="21" spans="1:7" x14ac:dyDescent="0.3">
      <c r="A21" t="s">
        <v>6151</v>
      </c>
      <c r="B21" t="s">
        <v>6192</v>
      </c>
      <c r="C21" t="s">
        <v>6188</v>
      </c>
      <c r="D21">
        <v>2.5</v>
      </c>
      <c r="E21">
        <v>22.884999999999998</v>
      </c>
      <c r="F21">
        <v>0.91539999999999988</v>
      </c>
      <c r="G21">
        <v>1.3730999999999998</v>
      </c>
    </row>
    <row r="22" spans="1:7" x14ac:dyDescent="0.3">
      <c r="A22" t="s">
        <v>6163</v>
      </c>
      <c r="B22" t="s">
        <v>6192</v>
      </c>
      <c r="C22" t="s">
        <v>6187</v>
      </c>
      <c r="D22">
        <v>0.2</v>
      </c>
      <c r="E22">
        <v>2.6849999999999996</v>
      </c>
      <c r="F22">
        <v>1.3424999999999998</v>
      </c>
      <c r="G22">
        <v>0.16109999999999997</v>
      </c>
    </row>
    <row r="23" spans="1:7" x14ac:dyDescent="0.3">
      <c r="A23" t="s">
        <v>6172</v>
      </c>
      <c r="B23" t="s">
        <v>6192</v>
      </c>
      <c r="C23" t="s">
        <v>6187</v>
      </c>
      <c r="D23">
        <v>0.5</v>
      </c>
      <c r="E23">
        <v>5.3699999999999992</v>
      </c>
      <c r="F23">
        <v>1.0739999999999998</v>
      </c>
      <c r="G23">
        <v>0.32219999999999993</v>
      </c>
    </row>
    <row r="24" spans="1:7" x14ac:dyDescent="0.3">
      <c r="A24" t="s">
        <v>6177</v>
      </c>
      <c r="B24" t="s">
        <v>6192</v>
      </c>
      <c r="C24" t="s">
        <v>6187</v>
      </c>
      <c r="D24">
        <v>1</v>
      </c>
      <c r="E24">
        <v>8.9499999999999993</v>
      </c>
      <c r="F24">
        <v>0.89499999999999991</v>
      </c>
      <c r="G24">
        <v>0.53699999999999992</v>
      </c>
    </row>
    <row r="25" spans="1:7" x14ac:dyDescent="0.3">
      <c r="A25" t="s">
        <v>6149</v>
      </c>
      <c r="B25" t="s">
        <v>6192</v>
      </c>
      <c r="C25" t="s">
        <v>6187</v>
      </c>
      <c r="D25">
        <v>2.5</v>
      </c>
      <c r="E25">
        <v>20.584999999999997</v>
      </c>
      <c r="F25">
        <v>0.82339999999999991</v>
      </c>
      <c r="G25">
        <v>1.2350999999999999</v>
      </c>
    </row>
    <row r="26" spans="1:7" x14ac:dyDescent="0.3">
      <c r="A26" t="s">
        <v>6145</v>
      </c>
      <c r="B26" t="s">
        <v>6195</v>
      </c>
      <c r="C26" t="s">
        <v>6186</v>
      </c>
      <c r="D26">
        <v>0.2</v>
      </c>
      <c r="E26">
        <v>4.7549999999999999</v>
      </c>
      <c r="F26">
        <v>2.3774999999999999</v>
      </c>
      <c r="G26">
        <v>0.61814999999999998</v>
      </c>
    </row>
    <row r="27" spans="1:7" x14ac:dyDescent="0.3">
      <c r="A27" t="s">
        <v>6161</v>
      </c>
      <c r="B27" t="s">
        <v>6195</v>
      </c>
      <c r="C27" t="s">
        <v>6186</v>
      </c>
      <c r="D27">
        <v>0.5</v>
      </c>
      <c r="E27">
        <v>9.51</v>
      </c>
      <c r="F27">
        <v>1.9019999999999999</v>
      </c>
      <c r="G27">
        <v>1.2363</v>
      </c>
    </row>
    <row r="28" spans="1:7" x14ac:dyDescent="0.3">
      <c r="A28" t="s">
        <v>6170</v>
      </c>
      <c r="B28" t="s">
        <v>6195</v>
      </c>
      <c r="C28" t="s">
        <v>6186</v>
      </c>
      <c r="D28">
        <v>1</v>
      </c>
      <c r="E28">
        <v>15.85</v>
      </c>
      <c r="F28">
        <v>1.585</v>
      </c>
      <c r="G28">
        <v>2.0605000000000002</v>
      </c>
    </row>
    <row r="29" spans="1:7" x14ac:dyDescent="0.3">
      <c r="A29" t="s">
        <v>6164</v>
      </c>
      <c r="B29" t="s">
        <v>6195</v>
      </c>
      <c r="C29" t="s">
        <v>6186</v>
      </c>
      <c r="D29">
        <v>2.5</v>
      </c>
      <c r="E29">
        <v>36.454999999999998</v>
      </c>
      <c r="F29">
        <v>1.4581999999999999</v>
      </c>
      <c r="G29">
        <v>4.7391499999999995</v>
      </c>
    </row>
    <row r="30" spans="1:7" x14ac:dyDescent="0.3">
      <c r="A30" t="s">
        <v>6159</v>
      </c>
      <c r="B30" t="s">
        <v>6195</v>
      </c>
      <c r="C30" t="s">
        <v>6188</v>
      </c>
      <c r="D30">
        <v>0.2</v>
      </c>
      <c r="E30">
        <v>4.3650000000000002</v>
      </c>
      <c r="F30">
        <v>2.1825000000000001</v>
      </c>
      <c r="G30">
        <v>0.56745000000000001</v>
      </c>
    </row>
    <row r="31" spans="1:7" x14ac:dyDescent="0.3">
      <c r="A31" t="s">
        <v>6160</v>
      </c>
      <c r="B31" t="s">
        <v>6195</v>
      </c>
      <c r="C31" t="s">
        <v>6188</v>
      </c>
      <c r="D31">
        <v>0.5</v>
      </c>
      <c r="E31">
        <v>8.73</v>
      </c>
      <c r="F31">
        <v>1.746</v>
      </c>
      <c r="G31">
        <v>1.1349</v>
      </c>
    </row>
    <row r="32" spans="1:7" x14ac:dyDescent="0.3">
      <c r="A32" t="s">
        <v>6162</v>
      </c>
      <c r="B32" t="s">
        <v>6195</v>
      </c>
      <c r="C32" t="s">
        <v>6188</v>
      </c>
      <c r="D32">
        <v>1</v>
      </c>
      <c r="E32">
        <v>14.55</v>
      </c>
      <c r="F32">
        <v>1.4550000000000001</v>
      </c>
      <c r="G32">
        <v>1.8915000000000002</v>
      </c>
    </row>
    <row r="33" spans="1:7" x14ac:dyDescent="0.3">
      <c r="A33" t="s">
        <v>6181</v>
      </c>
      <c r="B33" t="s">
        <v>6195</v>
      </c>
      <c r="C33" t="s">
        <v>6188</v>
      </c>
      <c r="D33">
        <v>2.5</v>
      </c>
      <c r="E33">
        <v>33.464999999999996</v>
      </c>
      <c r="F33">
        <v>1.3385999999999998</v>
      </c>
      <c r="G33">
        <v>4.3504499999999995</v>
      </c>
    </row>
    <row r="34" spans="1:7" x14ac:dyDescent="0.3">
      <c r="A34" t="s">
        <v>6150</v>
      </c>
      <c r="B34" t="s">
        <v>6195</v>
      </c>
      <c r="C34" t="s">
        <v>6187</v>
      </c>
      <c r="D34">
        <v>0.2</v>
      </c>
      <c r="E34">
        <v>3.8849999999999998</v>
      </c>
      <c r="F34">
        <v>1.9424999999999999</v>
      </c>
      <c r="G34">
        <v>0.50505</v>
      </c>
    </row>
    <row r="35" spans="1:7" x14ac:dyDescent="0.3">
      <c r="A35" t="s">
        <v>6169</v>
      </c>
      <c r="B35" t="s">
        <v>6195</v>
      </c>
      <c r="C35" t="s">
        <v>6187</v>
      </c>
      <c r="D35">
        <v>0.5</v>
      </c>
      <c r="E35">
        <v>7.77</v>
      </c>
      <c r="F35">
        <v>1.5539999999999998</v>
      </c>
      <c r="G35">
        <v>1.0101</v>
      </c>
    </row>
    <row r="36" spans="1:7" x14ac:dyDescent="0.3">
      <c r="A36" t="s">
        <v>6143</v>
      </c>
      <c r="B36" t="s">
        <v>6195</v>
      </c>
      <c r="C36" t="s">
        <v>6187</v>
      </c>
      <c r="D36">
        <v>1</v>
      </c>
      <c r="E36">
        <v>12.95</v>
      </c>
      <c r="F36">
        <v>1.2949999999999999</v>
      </c>
      <c r="G36">
        <v>1.6835</v>
      </c>
    </row>
    <row r="37" spans="1:7" x14ac:dyDescent="0.3">
      <c r="A37" t="s">
        <v>6165</v>
      </c>
      <c r="B37" t="s">
        <v>6195</v>
      </c>
      <c r="C37" t="s">
        <v>6187</v>
      </c>
      <c r="D37">
        <v>2.5</v>
      </c>
      <c r="E37">
        <v>29.784999999999997</v>
      </c>
      <c r="F37">
        <v>1.1913999999999998</v>
      </c>
      <c r="G37">
        <v>3.8720499999999998</v>
      </c>
    </row>
    <row r="38" spans="1:7" x14ac:dyDescent="0.3">
      <c r="A38" t="s">
        <v>6184</v>
      </c>
      <c r="B38" t="s">
        <v>6194</v>
      </c>
      <c r="C38" t="s">
        <v>6186</v>
      </c>
      <c r="D38">
        <v>0.2</v>
      </c>
      <c r="E38">
        <v>4.4550000000000001</v>
      </c>
      <c r="F38">
        <v>2.2275</v>
      </c>
      <c r="G38">
        <v>0.49004999999999999</v>
      </c>
    </row>
    <row r="39" spans="1:7" x14ac:dyDescent="0.3">
      <c r="A39" t="s">
        <v>6176</v>
      </c>
      <c r="B39" t="s">
        <v>6194</v>
      </c>
      <c r="C39" t="s">
        <v>6186</v>
      </c>
      <c r="D39">
        <v>0.5</v>
      </c>
      <c r="E39">
        <v>8.91</v>
      </c>
      <c r="F39">
        <v>1.782</v>
      </c>
      <c r="G39">
        <v>0.98009999999999997</v>
      </c>
    </row>
    <row r="40" spans="1:7" x14ac:dyDescent="0.3">
      <c r="A40" t="s">
        <v>6171</v>
      </c>
      <c r="B40" t="s">
        <v>6194</v>
      </c>
      <c r="C40" t="s">
        <v>6186</v>
      </c>
      <c r="D40">
        <v>1</v>
      </c>
      <c r="E40">
        <v>14.85</v>
      </c>
      <c r="F40">
        <v>1.4849999999999999</v>
      </c>
      <c r="G40">
        <v>1.6335</v>
      </c>
    </row>
    <row r="41" spans="1:7" x14ac:dyDescent="0.3">
      <c r="A41" t="s">
        <v>6148</v>
      </c>
      <c r="B41" t="s">
        <v>6194</v>
      </c>
      <c r="C41" t="s">
        <v>6186</v>
      </c>
      <c r="D41">
        <v>2.5</v>
      </c>
      <c r="E41">
        <v>34.154999999999994</v>
      </c>
      <c r="F41">
        <v>1.3661999999999999</v>
      </c>
      <c r="G41">
        <v>3.7570499999999996</v>
      </c>
    </row>
    <row r="42" spans="1:7" x14ac:dyDescent="0.3">
      <c r="A42" t="s">
        <v>6156</v>
      </c>
      <c r="B42" t="s">
        <v>6194</v>
      </c>
      <c r="C42" t="s">
        <v>6188</v>
      </c>
      <c r="D42">
        <v>0.2</v>
      </c>
      <c r="E42">
        <v>4.125</v>
      </c>
      <c r="F42">
        <v>2.0625</v>
      </c>
      <c r="G42">
        <v>0.45374999999999999</v>
      </c>
    </row>
    <row r="43" spans="1:7" x14ac:dyDescent="0.3">
      <c r="A43" t="s">
        <v>6139</v>
      </c>
      <c r="B43" t="s">
        <v>6194</v>
      </c>
      <c r="C43" t="s">
        <v>6188</v>
      </c>
      <c r="D43">
        <v>0.5</v>
      </c>
      <c r="E43">
        <v>8.25</v>
      </c>
      <c r="F43">
        <v>1.65</v>
      </c>
      <c r="G43">
        <v>0.90749999999999997</v>
      </c>
    </row>
    <row r="44" spans="1:7" x14ac:dyDescent="0.3">
      <c r="A44" t="s">
        <v>6141</v>
      </c>
      <c r="B44" t="s">
        <v>6194</v>
      </c>
      <c r="C44" t="s">
        <v>6188</v>
      </c>
      <c r="D44">
        <v>1</v>
      </c>
      <c r="E44">
        <v>13.75</v>
      </c>
      <c r="F44">
        <v>1.375</v>
      </c>
      <c r="G44">
        <v>1.5125</v>
      </c>
    </row>
    <row r="45" spans="1:7" x14ac:dyDescent="0.3">
      <c r="A45" t="s">
        <v>6166</v>
      </c>
      <c r="B45" t="s">
        <v>6194</v>
      </c>
      <c r="C45" t="s">
        <v>6188</v>
      </c>
      <c r="D45">
        <v>2.5</v>
      </c>
      <c r="E45">
        <v>31.624999999999996</v>
      </c>
      <c r="F45">
        <v>1.2649999999999999</v>
      </c>
      <c r="G45">
        <v>3.4787499999999998</v>
      </c>
    </row>
    <row r="46" spans="1:7" x14ac:dyDescent="0.3">
      <c r="A46" t="s">
        <v>6153</v>
      </c>
      <c r="B46" t="s">
        <v>6194</v>
      </c>
      <c r="C46" t="s">
        <v>6187</v>
      </c>
      <c r="D46">
        <v>0.2</v>
      </c>
      <c r="E46">
        <v>3.645</v>
      </c>
      <c r="F46">
        <v>1.8225</v>
      </c>
      <c r="G46">
        <v>0.40095000000000003</v>
      </c>
    </row>
    <row r="47" spans="1:7" x14ac:dyDescent="0.3">
      <c r="A47" t="s">
        <v>6144</v>
      </c>
      <c r="B47" t="s">
        <v>6194</v>
      </c>
      <c r="C47" t="s">
        <v>6187</v>
      </c>
      <c r="D47">
        <v>0.5</v>
      </c>
      <c r="E47">
        <v>7.29</v>
      </c>
      <c r="F47">
        <v>1.458</v>
      </c>
      <c r="G47">
        <v>0.80190000000000006</v>
      </c>
    </row>
    <row r="48" spans="1:7" x14ac:dyDescent="0.3">
      <c r="A48" t="s">
        <v>6183</v>
      </c>
      <c r="B48" t="s">
        <v>6194</v>
      </c>
      <c r="C48" t="s">
        <v>6187</v>
      </c>
      <c r="D48">
        <v>1</v>
      </c>
      <c r="E48">
        <v>12.15</v>
      </c>
      <c r="F48">
        <v>1.2150000000000001</v>
      </c>
      <c r="G48">
        <v>1.3365</v>
      </c>
    </row>
    <row r="49" spans="1:7" x14ac:dyDescent="0.3">
      <c r="A49" t="s">
        <v>6185</v>
      </c>
      <c r="B49" t="s">
        <v>6194</v>
      </c>
      <c r="C49" t="s">
        <v>6187</v>
      </c>
      <c r="D49">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Snehal Dashboard</vt:lpstr>
      <vt:lpstr>Top 5 Customers</vt:lpstr>
      <vt:lpstr>Sheet1</vt:lpstr>
      <vt:lpstr>Sales by Coffee type</vt:lpstr>
      <vt:lpstr>Distribution Of customer</vt:lpstr>
      <vt:lpstr>Loyalty card</vt:lpstr>
      <vt:lpstr>Quantity VS Sales</vt:lpstr>
      <vt:lpstr>Coffee Type</vt:lpstr>
      <vt:lpstr>orders</vt:lpstr>
      <vt:lpstr>Sheet3</vt:lpstr>
      <vt:lpstr>Sheet2</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Snehal Badade</dc:creator>
  <cp:keywords/>
  <dc:description/>
  <cp:lastModifiedBy>Snehal Badade</cp:lastModifiedBy>
  <cp:revision/>
  <dcterms:created xsi:type="dcterms:W3CDTF">2022-11-26T09:51:45Z</dcterms:created>
  <dcterms:modified xsi:type="dcterms:W3CDTF">2026-01-10T07:29:06Z</dcterms:modified>
  <cp:category/>
  <cp:contentStatus/>
</cp:coreProperties>
</file>