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charts/chart17.xml" ContentType="application/vnd.openxmlformats-officedocument.drawingml.chart+xml"/>
  <Override PartName="/xl/charts/style22.xml" ContentType="application/vnd.ms-office.chartstyle+xml"/>
  <Override PartName="/xl/charts/colors22.xml" ContentType="application/vnd.ms-office.chartcolorstyle+xml"/>
  <Override PartName="/xl/charts/chart18.xml" ContentType="application/vnd.openxmlformats-officedocument.drawingml.chart+xml"/>
  <Override PartName="/xl/charts/style23.xml" ContentType="application/vnd.ms-office.chartstyle+xml"/>
  <Override PartName="/xl/charts/colors23.xml" ContentType="application/vnd.ms-office.chartcolorstyle+xml"/>
  <Override PartName="/xl/charts/chart19.xml" ContentType="application/vnd.openxmlformats-officedocument.drawingml.chart+xml"/>
  <Override PartName="/xl/charts/style24.xml" ContentType="application/vnd.ms-office.chartstyle+xml"/>
  <Override PartName="/xl/charts/colors24.xml" ContentType="application/vnd.ms-office.chartcolorstyle+xml"/>
  <Override PartName="/xl/charts/chart20.xml" ContentType="application/vnd.openxmlformats-officedocument.drawingml.chart+xml"/>
  <Override PartName="/xl/charts/style25.xml" ContentType="application/vnd.ms-office.chartstyle+xml"/>
  <Override PartName="/xl/charts/colors25.xml" ContentType="application/vnd.ms-office.chartcolorstyle+xml"/>
  <Override PartName="/xl/charts/chart21.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harts/chart23.xml" ContentType="application/vnd.openxmlformats-officedocument.drawingml.chart+xml"/>
  <Override PartName="/xl/charts/style28.xml" ContentType="application/vnd.ms-office.chartstyle+xml"/>
  <Override PartName="/xl/charts/colors28.xml" ContentType="application/vnd.ms-office.chartcolorstyle+xml"/>
  <Override PartName="/xl/charts/chart24.xml" ContentType="application/vnd.openxmlformats-officedocument.drawingml.chart+xml"/>
  <Override PartName="/xl/charts/style29.xml" ContentType="application/vnd.ms-office.chartstyle+xml"/>
  <Override PartName="/xl/charts/colors29.xml" ContentType="application/vnd.ms-office.chartcolorstyle+xml"/>
  <Override PartName="/xl/charts/chart25.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harts/chart26.xml" ContentType="application/vnd.openxmlformats-officedocument.drawingml.chart+xml"/>
  <Override PartName="/xl/charts/style31.xml" ContentType="application/vnd.ms-office.chartstyle+xml"/>
  <Override PartName="/xl/charts/colors31.xml" ContentType="application/vnd.ms-office.chartcolorstyle+xml"/>
  <Override PartName="/xl/charts/chart27.xml" ContentType="application/vnd.openxmlformats-officedocument.drawingml.chart+xml"/>
  <Override PartName="/xl/charts/style32.xml" ContentType="application/vnd.ms-office.chartstyle+xml"/>
  <Override PartName="/xl/charts/colors32.xml" ContentType="application/vnd.ms-office.chartcolorstyle+xml"/>
  <Override PartName="/xl/charts/chart28.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Coding Ninjas\MS Excel\CPI Inflation\"/>
    </mc:Choice>
  </mc:AlternateContent>
  <xr:revisionPtr revIDLastSave="0" documentId="13_ncr:1_{C3F73FC0-740A-4AEA-B062-A47D7AF11187}" xr6:coauthVersionLast="47" xr6:coauthVersionMax="47" xr10:uidLastSave="{00000000-0000-0000-0000-000000000000}"/>
  <bookViews>
    <workbookView xWindow="-110" yWindow="-110" windowWidth="19420" windowHeight="11500" tabRatio="744" xr2:uid="{842E3669-A3D8-43F2-86F3-93060BD366CD}"/>
  </bookViews>
  <sheets>
    <sheet name="Dashboard" sheetId="21" r:id="rId1"/>
    <sheet name="Objective 1" sheetId="7" r:id="rId2"/>
    <sheet name="Objective 2" sheetId="11" r:id="rId3"/>
    <sheet name="Objective 3" sheetId="12" r:id="rId4"/>
    <sheet name="Objective 4" sheetId="20" r:id="rId5"/>
    <sheet name="Objective 5" sheetId="18" r:id="rId6"/>
    <sheet name="Oil Prices" sheetId="19" r:id="rId7"/>
    <sheet name="All_India_Index- Analysis" sheetId="1" r:id="rId8"/>
    <sheet name="Problem Statement" sheetId="22" r:id="rId9"/>
    <sheet name="All_India_Index - Original" sheetId="2" r:id="rId10"/>
  </sheets>
  <definedNames>
    <definedName name="_xlnm._FilterDatabase" localSheetId="9" hidden="1">'All_India_Index - Original'!$A$1:$BO$373</definedName>
    <definedName name="_xlchart.v1.0" hidden="1">Dashboard!$N$58:$N$67</definedName>
    <definedName name="_xlchart.v1.1" hidden="1">Dashboard!$O$57</definedName>
    <definedName name="_xlchart.v1.10" hidden="1">Dashboard!$P$57</definedName>
    <definedName name="_xlchart.v1.11" hidden="1">Dashboard!$P$58:$P$67</definedName>
    <definedName name="_xlchart.v1.12" hidden="1">Dashboard!$N$58:$N$67</definedName>
    <definedName name="_xlchart.v1.13" hidden="1">Dashboard!$Q$57</definedName>
    <definedName name="_xlchart.v1.14" hidden="1">Dashboard!$Q$58:$Q$67</definedName>
    <definedName name="_xlchart.v1.2" hidden="1">Dashboard!$O$58:$O$67</definedName>
    <definedName name="_xlchart.v1.3" hidden="1">Dashboard!$N$123:$N$134</definedName>
    <definedName name="_xlchart.v1.4" hidden="1">Dashboard!$O$122</definedName>
    <definedName name="_xlchart.v1.5" hidden="1">Dashboard!$O$123:$O$134</definedName>
    <definedName name="_xlchart.v1.6" hidden="1">Dashboard!$N$161:$N$163</definedName>
    <definedName name="_xlchart.v1.7" hidden="1">Dashboard!$R$160</definedName>
    <definedName name="_xlchart.v1.8" hidden="1">Dashboard!$R$161:$R$163</definedName>
    <definedName name="_xlchart.v1.9" hidden="1">Dashboard!$N$58:$N$67</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4" i="11" l="1"/>
  <c r="K95" i="11"/>
  <c r="K96" i="11"/>
  <c r="K97" i="11"/>
  <c r="K98" i="11"/>
  <c r="K99" i="11"/>
  <c r="K100" i="11"/>
  <c r="K101" i="11"/>
  <c r="K102" i="11"/>
  <c r="K93" i="11"/>
  <c r="K29" i="11"/>
  <c r="K28" i="11"/>
  <c r="K27" i="11"/>
  <c r="K26" i="11"/>
  <c r="K25" i="11"/>
  <c r="P107" i="21"/>
  <c r="P108" i="21"/>
  <c r="P109" i="21"/>
  <c r="P110" i="21"/>
  <c r="P111" i="21"/>
  <c r="P112" i="21"/>
  <c r="P113" i="21"/>
  <c r="P114" i="21"/>
  <c r="P115" i="21"/>
  <c r="P106" i="21"/>
  <c r="P85" i="21"/>
  <c r="P86" i="21"/>
  <c r="P87" i="21"/>
  <c r="P88" i="21"/>
  <c r="P84" i="21"/>
  <c r="M63" i="11"/>
  <c r="AW125" i="18"/>
  <c r="AW124" i="18"/>
  <c r="AW123" i="18"/>
  <c r="AW122" i="18"/>
  <c r="AW121" i="18"/>
  <c r="AW120" i="18"/>
  <c r="AW119" i="18"/>
  <c r="AW118" i="18"/>
  <c r="AW117" i="18"/>
  <c r="AW116" i="18"/>
  <c r="AW91" i="18"/>
  <c r="AW90" i="18"/>
  <c r="AW89" i="18"/>
  <c r="AW88" i="18"/>
  <c r="AW87" i="18"/>
  <c r="AW86" i="18"/>
  <c r="AW85" i="18"/>
  <c r="AW84" i="18"/>
  <c r="AW83" i="18"/>
  <c r="AW82" i="18"/>
  <c r="AW49" i="18"/>
  <c r="AW58" i="18"/>
  <c r="AW57" i="18"/>
  <c r="AW56" i="18"/>
  <c r="AW55" i="18"/>
  <c r="AW54" i="18"/>
  <c r="AW53" i="18"/>
  <c r="AW52" i="18"/>
  <c r="AW51" i="18"/>
  <c r="AW50" i="18"/>
  <c r="O252" i="21"/>
  <c r="O251" i="21"/>
  <c r="O250" i="21"/>
  <c r="O249" i="21"/>
  <c r="O248" i="21"/>
  <c r="O247" i="21"/>
  <c r="O246" i="21"/>
  <c r="O245" i="21"/>
  <c r="O244" i="21"/>
  <c r="O243" i="21"/>
  <c r="R191" i="21"/>
  <c r="R192" i="21"/>
  <c r="R193" i="21"/>
  <c r="R194" i="21"/>
  <c r="R195" i="21"/>
  <c r="R196" i="21"/>
  <c r="R190" i="21"/>
  <c r="R173" i="21"/>
  <c r="R174" i="21"/>
  <c r="R175" i="21"/>
  <c r="R176" i="21"/>
  <c r="R177" i="21"/>
  <c r="R178" i="21"/>
  <c r="R172" i="21"/>
  <c r="R161" i="21"/>
  <c r="R162" i="21"/>
  <c r="R163" i="21"/>
  <c r="AL26" i="12"/>
  <c r="AL27" i="12"/>
  <c r="AL28" i="12"/>
  <c r="AL29" i="12"/>
  <c r="AL30" i="12"/>
  <c r="AL31" i="12"/>
  <c r="AL32" i="12"/>
  <c r="AL33" i="12"/>
  <c r="AL34" i="12"/>
  <c r="AL35" i="12"/>
  <c r="AL36" i="12"/>
  <c r="AL37" i="12"/>
  <c r="AL25" i="12"/>
  <c r="Q101" i="21" l="1"/>
  <c r="Q100" i="21"/>
  <c r="Q99" i="21"/>
  <c r="Q98" i="21"/>
  <c r="Q97" i="21"/>
  <c r="Q96" i="21"/>
  <c r="Q95" i="21"/>
  <c r="Q94" i="21"/>
  <c r="Q93" i="21"/>
  <c r="Q92" i="21"/>
  <c r="O23" i="11"/>
  <c r="M72" i="11"/>
  <c r="M71" i="11"/>
  <c r="M70" i="11"/>
  <c r="M69" i="11"/>
  <c r="M68" i="11"/>
  <c r="M67" i="11"/>
  <c r="M66" i="11"/>
  <c r="M65" i="11"/>
  <c r="M64" i="11"/>
  <c r="O32" i="11"/>
  <c r="O31" i="11"/>
  <c r="O30" i="11"/>
  <c r="O29" i="11"/>
  <c r="O28" i="11"/>
  <c r="O27" i="11"/>
  <c r="O26" i="11"/>
  <c r="O25" i="11"/>
  <c r="O24" i="11"/>
  <c r="BA49" i="18"/>
  <c r="BA137" i="18"/>
  <c r="BA136" i="18"/>
  <c r="BA135" i="18"/>
  <c r="BA134" i="18"/>
  <c r="BA133" i="18"/>
  <c r="BA132" i="18"/>
  <c r="BA131" i="18"/>
  <c r="BA130" i="18"/>
  <c r="BA129" i="18"/>
  <c r="BA128" i="18"/>
  <c r="BA127" i="18"/>
  <c r="BA126" i="18"/>
  <c r="BA125" i="18"/>
  <c r="BA124" i="18"/>
  <c r="BA123" i="18"/>
  <c r="BA122" i="18"/>
  <c r="BA121" i="18"/>
  <c r="BA120" i="18"/>
  <c r="BA119" i="18"/>
  <c r="BA118" i="18"/>
  <c r="BA117" i="18"/>
  <c r="BA116" i="18"/>
  <c r="BA115" i="18"/>
  <c r="BA114" i="18"/>
  <c r="BA113" i="18"/>
  <c r="BA112" i="18"/>
  <c r="BA105" i="18"/>
  <c r="BA104" i="18"/>
  <c r="BA103" i="18"/>
  <c r="BA102" i="18"/>
  <c r="BA101" i="18"/>
  <c r="BA100" i="18"/>
  <c r="BA99" i="18"/>
  <c r="BA98" i="18"/>
  <c r="BA97" i="18"/>
  <c r="BA96" i="18"/>
  <c r="BA95" i="18"/>
  <c r="BA94" i="18"/>
  <c r="BA93" i="18"/>
  <c r="BA92" i="18"/>
  <c r="BA91" i="18"/>
  <c r="BA90" i="18"/>
  <c r="BA89" i="18"/>
  <c r="BA88" i="18"/>
  <c r="BA87" i="18"/>
  <c r="BA86" i="18"/>
  <c r="BA85" i="18"/>
  <c r="BA84" i="18"/>
  <c r="BA83" i="18"/>
  <c r="BA82" i="18"/>
  <c r="BA81" i="18"/>
  <c r="BA80" i="18"/>
  <c r="BA74" i="18"/>
  <c r="BA73" i="18"/>
  <c r="BA72" i="18"/>
  <c r="BA71" i="18"/>
  <c r="BA70" i="18"/>
  <c r="BA69" i="18"/>
  <c r="BA68" i="18"/>
  <c r="BA67" i="18"/>
  <c r="BA66" i="18"/>
  <c r="BA65" i="18"/>
  <c r="BA64" i="18"/>
  <c r="BA63" i="18"/>
  <c r="BA62" i="18"/>
  <c r="BA61" i="18"/>
  <c r="BA60" i="18"/>
  <c r="BA59" i="18"/>
  <c r="BA58" i="18"/>
  <c r="BA57" i="18"/>
  <c r="BA56" i="18"/>
  <c r="BA55" i="18"/>
  <c r="BA54" i="18"/>
  <c r="BA53" i="18"/>
  <c r="BA52" i="18"/>
  <c r="BA51" i="18"/>
  <c r="BA50" i="18"/>
  <c r="N41" i="18"/>
  <c r="N40" i="18"/>
  <c r="N39" i="18"/>
  <c r="N38" i="18"/>
  <c r="N4" i="19"/>
  <c r="N5" i="19"/>
  <c r="N6" i="19"/>
  <c r="N3" i="19"/>
  <c r="N72" i="11" l="1"/>
  <c r="N71" i="11"/>
  <c r="N70" i="11"/>
  <c r="N69" i="11"/>
  <c r="N68" i="11"/>
  <c r="N67" i="11"/>
  <c r="N66" i="11"/>
  <c r="N65" i="11"/>
  <c r="N64" i="11"/>
  <c r="N63" i="11"/>
  <c r="H15" i="7"/>
  <c r="BF3" i="1"/>
  <c r="BG3" i="1"/>
  <c r="BH3" i="1"/>
  <c r="BI3" i="1"/>
  <c r="BJ3" i="1"/>
  <c r="BK3" i="1"/>
  <c r="BL3" i="1"/>
  <c r="BM3" i="1"/>
  <c r="BN3" i="1"/>
  <c r="BO3" i="1"/>
  <c r="BF4" i="1"/>
  <c r="BG4" i="1"/>
  <c r="BH4" i="1"/>
  <c r="BI4" i="1"/>
  <c r="BJ4" i="1"/>
  <c r="BK4" i="1"/>
  <c r="BL4" i="1"/>
  <c r="BM4" i="1"/>
  <c r="BN4" i="1"/>
  <c r="BO4" i="1"/>
  <c r="BF5" i="1"/>
  <c r="BG5" i="1"/>
  <c r="BH5" i="1"/>
  <c r="BI5" i="1"/>
  <c r="BJ5" i="1"/>
  <c r="BK5" i="1"/>
  <c r="BL5" i="1"/>
  <c r="BM5" i="1"/>
  <c r="BN5" i="1"/>
  <c r="BO5" i="1"/>
  <c r="BF6" i="1"/>
  <c r="BG6" i="1"/>
  <c r="BH6" i="1"/>
  <c r="BI6" i="1"/>
  <c r="BJ6" i="1"/>
  <c r="BK6" i="1"/>
  <c r="BL6" i="1"/>
  <c r="BM6" i="1"/>
  <c r="BN6" i="1"/>
  <c r="BO6" i="1"/>
  <c r="BF7" i="1"/>
  <c r="BG7" i="1"/>
  <c r="BH7" i="1"/>
  <c r="BI7" i="1"/>
  <c r="BJ7" i="1"/>
  <c r="BK7" i="1"/>
  <c r="BL7" i="1"/>
  <c r="BM7" i="1"/>
  <c r="BN7" i="1"/>
  <c r="BO7" i="1"/>
  <c r="BF8" i="1"/>
  <c r="BG8" i="1"/>
  <c r="BH8" i="1"/>
  <c r="BI8" i="1"/>
  <c r="BJ8" i="1"/>
  <c r="BK8" i="1"/>
  <c r="BL8" i="1"/>
  <c r="BM8" i="1"/>
  <c r="BN8" i="1"/>
  <c r="BO8" i="1"/>
  <c r="BF9" i="1"/>
  <c r="BG9" i="1"/>
  <c r="BH9" i="1"/>
  <c r="BI9" i="1"/>
  <c r="BJ9" i="1"/>
  <c r="BK9" i="1"/>
  <c r="BL9" i="1"/>
  <c r="BM9" i="1"/>
  <c r="BN9" i="1"/>
  <c r="BO9" i="1"/>
  <c r="BF10" i="1"/>
  <c r="BG10" i="1"/>
  <c r="BH10" i="1"/>
  <c r="BI10" i="1"/>
  <c r="BJ10" i="1"/>
  <c r="BK10" i="1"/>
  <c r="BL10" i="1"/>
  <c r="BM10" i="1"/>
  <c r="BN10" i="1"/>
  <c r="BO10" i="1"/>
  <c r="BF11" i="1"/>
  <c r="BG11" i="1"/>
  <c r="BH11" i="1"/>
  <c r="BI11" i="1"/>
  <c r="BJ11" i="1"/>
  <c r="BK11" i="1"/>
  <c r="BL11" i="1"/>
  <c r="BM11" i="1"/>
  <c r="BN11" i="1"/>
  <c r="BO11" i="1"/>
  <c r="BF12" i="1"/>
  <c r="BG12" i="1"/>
  <c r="BH12" i="1"/>
  <c r="BI12" i="1"/>
  <c r="BJ12" i="1"/>
  <c r="BK12" i="1"/>
  <c r="BL12" i="1"/>
  <c r="BM12" i="1"/>
  <c r="BN12" i="1"/>
  <c r="BO12" i="1"/>
  <c r="BF13" i="1"/>
  <c r="BG13" i="1"/>
  <c r="BH13" i="1"/>
  <c r="BI13" i="1"/>
  <c r="BJ13" i="1"/>
  <c r="BK13" i="1"/>
  <c r="BL13" i="1"/>
  <c r="BM13" i="1"/>
  <c r="BN13" i="1"/>
  <c r="BO13" i="1"/>
  <c r="BF14" i="1"/>
  <c r="BG14" i="1"/>
  <c r="BH14" i="1"/>
  <c r="BI14" i="1"/>
  <c r="BJ14" i="1"/>
  <c r="BK14" i="1"/>
  <c r="BL14" i="1"/>
  <c r="BM14" i="1"/>
  <c r="BN14" i="1"/>
  <c r="BO14" i="1"/>
  <c r="BF15" i="1"/>
  <c r="BG15" i="1"/>
  <c r="BH15" i="1"/>
  <c r="BI15" i="1"/>
  <c r="BJ15" i="1"/>
  <c r="BK15" i="1"/>
  <c r="BL15" i="1"/>
  <c r="BM15" i="1"/>
  <c r="BN15" i="1"/>
  <c r="BO15" i="1"/>
  <c r="BF16" i="1"/>
  <c r="BG16" i="1"/>
  <c r="BH16" i="1"/>
  <c r="BI16" i="1"/>
  <c r="BJ16" i="1"/>
  <c r="BK16" i="1"/>
  <c r="BL16" i="1"/>
  <c r="BM16" i="1"/>
  <c r="BN16" i="1"/>
  <c r="BO16" i="1"/>
  <c r="BF17" i="1"/>
  <c r="BG17" i="1"/>
  <c r="BH17" i="1"/>
  <c r="BI17" i="1"/>
  <c r="BJ17" i="1"/>
  <c r="BK17" i="1"/>
  <c r="BL17" i="1"/>
  <c r="BM17" i="1"/>
  <c r="BN17" i="1"/>
  <c r="BO17" i="1"/>
  <c r="BF18" i="1"/>
  <c r="BG18" i="1"/>
  <c r="BH18" i="1"/>
  <c r="BI18" i="1"/>
  <c r="BJ18" i="1"/>
  <c r="BK18" i="1"/>
  <c r="BL18" i="1"/>
  <c r="BM18" i="1"/>
  <c r="BN18" i="1"/>
  <c r="BO18" i="1"/>
  <c r="BF19" i="1"/>
  <c r="BG19" i="1"/>
  <c r="BH19" i="1"/>
  <c r="BI19" i="1"/>
  <c r="BJ19" i="1"/>
  <c r="BK19" i="1"/>
  <c r="BL19" i="1"/>
  <c r="BM19" i="1"/>
  <c r="BN19" i="1"/>
  <c r="BO19" i="1"/>
  <c r="BF20" i="1"/>
  <c r="BG20" i="1"/>
  <c r="BH20" i="1"/>
  <c r="BI20" i="1"/>
  <c r="BJ20" i="1"/>
  <c r="BK20" i="1"/>
  <c r="BL20" i="1"/>
  <c r="BM20" i="1"/>
  <c r="BN20" i="1"/>
  <c r="BO20" i="1"/>
  <c r="BF21" i="1"/>
  <c r="BG21" i="1"/>
  <c r="BH21" i="1"/>
  <c r="BI21" i="1"/>
  <c r="BJ21" i="1"/>
  <c r="BK21" i="1"/>
  <c r="BL21" i="1"/>
  <c r="BM21" i="1"/>
  <c r="BN21" i="1"/>
  <c r="BO21" i="1"/>
  <c r="BF22" i="1"/>
  <c r="BG22" i="1"/>
  <c r="BH22" i="1"/>
  <c r="BI22" i="1"/>
  <c r="BJ22" i="1"/>
  <c r="BK22" i="1"/>
  <c r="BL22" i="1"/>
  <c r="BM22" i="1"/>
  <c r="BN22" i="1"/>
  <c r="BO22" i="1"/>
  <c r="BF23" i="1"/>
  <c r="BG23" i="1"/>
  <c r="BH23" i="1"/>
  <c r="BI23" i="1"/>
  <c r="BJ23" i="1"/>
  <c r="BK23" i="1"/>
  <c r="BL23" i="1"/>
  <c r="BM23" i="1"/>
  <c r="BN23" i="1"/>
  <c r="BO23" i="1"/>
  <c r="BF24" i="1"/>
  <c r="BG24" i="1"/>
  <c r="BH24" i="1"/>
  <c r="BI24" i="1"/>
  <c r="BJ24" i="1"/>
  <c r="BK24" i="1"/>
  <c r="BL24" i="1"/>
  <c r="BM24" i="1"/>
  <c r="BN24" i="1"/>
  <c r="BO24" i="1"/>
  <c r="BF25" i="1"/>
  <c r="BG25" i="1"/>
  <c r="BH25" i="1"/>
  <c r="BI25" i="1"/>
  <c r="BJ25" i="1"/>
  <c r="BK25" i="1"/>
  <c r="BL25" i="1"/>
  <c r="BM25" i="1"/>
  <c r="BN25" i="1"/>
  <c r="BO25" i="1"/>
  <c r="BF26" i="1"/>
  <c r="BG26" i="1"/>
  <c r="BH26" i="1"/>
  <c r="BI26" i="1"/>
  <c r="BJ26" i="1"/>
  <c r="BK26" i="1"/>
  <c r="BL26" i="1"/>
  <c r="BM26" i="1"/>
  <c r="BN26" i="1"/>
  <c r="BO26" i="1"/>
  <c r="BF27" i="1"/>
  <c r="BG27" i="1"/>
  <c r="BH27" i="1"/>
  <c r="BI27" i="1"/>
  <c r="BJ27" i="1"/>
  <c r="BK27" i="1"/>
  <c r="BL27" i="1"/>
  <c r="BM27" i="1"/>
  <c r="BN27" i="1"/>
  <c r="BO27" i="1"/>
  <c r="BF28" i="1"/>
  <c r="BG28" i="1"/>
  <c r="BH28" i="1"/>
  <c r="BI28" i="1"/>
  <c r="BJ28" i="1"/>
  <c r="BK28" i="1"/>
  <c r="BL28" i="1"/>
  <c r="BM28" i="1"/>
  <c r="BN28" i="1"/>
  <c r="BO28" i="1"/>
  <c r="BF29" i="1"/>
  <c r="BG29" i="1"/>
  <c r="BH29" i="1"/>
  <c r="BI29" i="1"/>
  <c r="BJ29" i="1"/>
  <c r="BK29" i="1"/>
  <c r="BL29" i="1"/>
  <c r="BM29" i="1"/>
  <c r="BN29" i="1"/>
  <c r="BO29" i="1"/>
  <c r="BF30" i="1"/>
  <c r="BG30" i="1"/>
  <c r="BH30" i="1"/>
  <c r="BI30" i="1"/>
  <c r="BJ30" i="1"/>
  <c r="BK30" i="1"/>
  <c r="BL30" i="1"/>
  <c r="BM30" i="1"/>
  <c r="BN30" i="1"/>
  <c r="BO30" i="1"/>
  <c r="BF31" i="1"/>
  <c r="BG31" i="1"/>
  <c r="BH31" i="1"/>
  <c r="BI31" i="1"/>
  <c r="BJ31" i="1"/>
  <c r="BK31" i="1"/>
  <c r="BL31" i="1"/>
  <c r="BM31" i="1"/>
  <c r="BN31" i="1"/>
  <c r="BO31" i="1"/>
  <c r="BF32" i="1"/>
  <c r="BG32" i="1"/>
  <c r="BH32" i="1"/>
  <c r="BI32" i="1"/>
  <c r="BJ32" i="1"/>
  <c r="BK32" i="1"/>
  <c r="BL32" i="1"/>
  <c r="BM32" i="1"/>
  <c r="BN32" i="1"/>
  <c r="BO32" i="1"/>
  <c r="BF33" i="1"/>
  <c r="BG33" i="1"/>
  <c r="BH33" i="1"/>
  <c r="BI33" i="1"/>
  <c r="BJ33" i="1"/>
  <c r="BK33" i="1"/>
  <c r="BL33" i="1"/>
  <c r="BM33" i="1"/>
  <c r="BN33" i="1"/>
  <c r="BO33" i="1"/>
  <c r="BF34" i="1"/>
  <c r="BG34" i="1"/>
  <c r="BH34" i="1"/>
  <c r="BI34" i="1"/>
  <c r="BJ34" i="1"/>
  <c r="BK34" i="1"/>
  <c r="BL34" i="1"/>
  <c r="BM34" i="1"/>
  <c r="BN34" i="1"/>
  <c r="BO34" i="1"/>
  <c r="BF35" i="1"/>
  <c r="BG35" i="1"/>
  <c r="BH35" i="1"/>
  <c r="BI35" i="1"/>
  <c r="BJ35" i="1"/>
  <c r="BK35" i="1"/>
  <c r="BL35" i="1"/>
  <c r="BM35" i="1"/>
  <c r="BN35" i="1"/>
  <c r="BO35" i="1"/>
  <c r="BF36" i="1"/>
  <c r="BG36" i="1"/>
  <c r="BH36" i="1"/>
  <c r="BI36" i="1"/>
  <c r="BJ36" i="1"/>
  <c r="BK36" i="1"/>
  <c r="BL36" i="1"/>
  <c r="BM36" i="1"/>
  <c r="BN36" i="1"/>
  <c r="BO36" i="1"/>
  <c r="BF37" i="1"/>
  <c r="BG37" i="1"/>
  <c r="BH37" i="1"/>
  <c r="BI37" i="1"/>
  <c r="BJ37" i="1"/>
  <c r="BK37" i="1"/>
  <c r="BL37" i="1"/>
  <c r="BM37" i="1"/>
  <c r="BN37" i="1"/>
  <c r="BO37" i="1"/>
  <c r="BF38" i="1"/>
  <c r="BG38" i="1"/>
  <c r="BH38" i="1"/>
  <c r="BI38" i="1"/>
  <c r="BJ38" i="1"/>
  <c r="BK38" i="1"/>
  <c r="BL38" i="1"/>
  <c r="BM38" i="1"/>
  <c r="BN38" i="1"/>
  <c r="BO38" i="1"/>
  <c r="BF39" i="1"/>
  <c r="BG39" i="1"/>
  <c r="BH39" i="1"/>
  <c r="BI39" i="1"/>
  <c r="BJ39" i="1"/>
  <c r="BK39" i="1"/>
  <c r="BL39" i="1"/>
  <c r="BM39" i="1"/>
  <c r="BN39" i="1"/>
  <c r="BO39" i="1"/>
  <c r="BF40" i="1"/>
  <c r="BG40" i="1"/>
  <c r="BH40" i="1"/>
  <c r="BI40" i="1"/>
  <c r="BJ40" i="1"/>
  <c r="BK40" i="1"/>
  <c r="BL40" i="1"/>
  <c r="BM40" i="1"/>
  <c r="BN40" i="1"/>
  <c r="BO40" i="1"/>
  <c r="BF41" i="1"/>
  <c r="BG41" i="1"/>
  <c r="BH41" i="1"/>
  <c r="BI41" i="1"/>
  <c r="BJ41" i="1"/>
  <c r="BK41" i="1"/>
  <c r="BL41" i="1"/>
  <c r="BM41" i="1"/>
  <c r="BN41" i="1"/>
  <c r="BO41" i="1"/>
  <c r="BF42" i="1"/>
  <c r="BG42" i="1"/>
  <c r="BH42" i="1"/>
  <c r="BI42" i="1"/>
  <c r="BJ42" i="1"/>
  <c r="BK42" i="1"/>
  <c r="BL42" i="1"/>
  <c r="BM42" i="1"/>
  <c r="BN42" i="1"/>
  <c r="BO42" i="1"/>
  <c r="BF43" i="1"/>
  <c r="BG43" i="1"/>
  <c r="BH43" i="1"/>
  <c r="BI43" i="1"/>
  <c r="BJ43" i="1"/>
  <c r="BK43" i="1"/>
  <c r="BL43" i="1"/>
  <c r="BM43" i="1"/>
  <c r="BN43" i="1"/>
  <c r="BO43" i="1"/>
  <c r="BF44" i="1"/>
  <c r="BG44" i="1"/>
  <c r="BH44" i="1"/>
  <c r="BI44" i="1"/>
  <c r="BJ44" i="1"/>
  <c r="BK44" i="1"/>
  <c r="BL44" i="1"/>
  <c r="BM44" i="1"/>
  <c r="BN44" i="1"/>
  <c r="BO44" i="1"/>
  <c r="BF45" i="1"/>
  <c r="BG45" i="1"/>
  <c r="BH45" i="1"/>
  <c r="BI45" i="1"/>
  <c r="BJ45" i="1"/>
  <c r="BK45" i="1"/>
  <c r="BL45" i="1"/>
  <c r="BM45" i="1"/>
  <c r="BN45" i="1"/>
  <c r="BO45" i="1"/>
  <c r="BF46" i="1"/>
  <c r="BG46" i="1"/>
  <c r="BH46" i="1"/>
  <c r="BI46" i="1"/>
  <c r="BJ46" i="1"/>
  <c r="BK46" i="1"/>
  <c r="BL46" i="1"/>
  <c r="BM46" i="1"/>
  <c r="BN46" i="1"/>
  <c r="BO46" i="1"/>
  <c r="BF47" i="1"/>
  <c r="BG47" i="1"/>
  <c r="BH47" i="1"/>
  <c r="BI47" i="1"/>
  <c r="BJ47" i="1"/>
  <c r="BK47" i="1"/>
  <c r="BL47" i="1"/>
  <c r="BM47" i="1"/>
  <c r="BN47" i="1"/>
  <c r="BO47" i="1"/>
  <c r="BF48" i="1"/>
  <c r="BG48" i="1"/>
  <c r="BH48" i="1"/>
  <c r="BI48" i="1"/>
  <c r="BJ48" i="1"/>
  <c r="BK48" i="1"/>
  <c r="BL48" i="1"/>
  <c r="BM48" i="1"/>
  <c r="BN48" i="1"/>
  <c r="BO48" i="1"/>
  <c r="BF49" i="1"/>
  <c r="BG49" i="1"/>
  <c r="BH49" i="1"/>
  <c r="BI49" i="1"/>
  <c r="BJ49" i="1"/>
  <c r="BK49" i="1"/>
  <c r="BL49" i="1"/>
  <c r="BM49" i="1"/>
  <c r="BN49" i="1"/>
  <c r="BO49" i="1"/>
  <c r="BF50" i="1"/>
  <c r="BG50" i="1"/>
  <c r="BH50" i="1"/>
  <c r="BI50" i="1"/>
  <c r="BJ50" i="1"/>
  <c r="BK50" i="1"/>
  <c r="BL50" i="1"/>
  <c r="BM50" i="1"/>
  <c r="BN50" i="1"/>
  <c r="BO50" i="1"/>
  <c r="BF51" i="1"/>
  <c r="BG51" i="1"/>
  <c r="BH51" i="1"/>
  <c r="BI51" i="1"/>
  <c r="BJ51" i="1"/>
  <c r="BK51" i="1"/>
  <c r="BL51" i="1"/>
  <c r="BM51" i="1"/>
  <c r="BN51" i="1"/>
  <c r="BO51" i="1"/>
  <c r="BF52" i="1"/>
  <c r="BG52" i="1"/>
  <c r="BH52" i="1"/>
  <c r="BI52" i="1"/>
  <c r="BJ52" i="1"/>
  <c r="BK52" i="1"/>
  <c r="BL52" i="1"/>
  <c r="BM52" i="1"/>
  <c r="BN52" i="1"/>
  <c r="BO52" i="1"/>
  <c r="BF53" i="1"/>
  <c r="BG53" i="1"/>
  <c r="BH53" i="1"/>
  <c r="BI53" i="1"/>
  <c r="BJ53" i="1"/>
  <c r="BK53" i="1"/>
  <c r="BL53" i="1"/>
  <c r="BM53" i="1"/>
  <c r="BN53" i="1"/>
  <c r="BO53" i="1"/>
  <c r="BF54" i="1"/>
  <c r="BG54" i="1"/>
  <c r="BH54" i="1"/>
  <c r="BI54" i="1"/>
  <c r="BJ54" i="1"/>
  <c r="BK54" i="1"/>
  <c r="BL54" i="1"/>
  <c r="BM54" i="1"/>
  <c r="BN54" i="1"/>
  <c r="BO54" i="1"/>
  <c r="BF55" i="1"/>
  <c r="BG55" i="1"/>
  <c r="BH55" i="1"/>
  <c r="BI55" i="1"/>
  <c r="BJ55" i="1"/>
  <c r="BK55" i="1"/>
  <c r="BL55" i="1"/>
  <c r="BM55" i="1"/>
  <c r="BN55" i="1"/>
  <c r="BO55" i="1"/>
  <c r="BF56" i="1"/>
  <c r="BG56" i="1"/>
  <c r="BH56" i="1"/>
  <c r="BI56" i="1"/>
  <c r="BJ56" i="1"/>
  <c r="BK56" i="1"/>
  <c r="BL56" i="1"/>
  <c r="BM56" i="1"/>
  <c r="BN56" i="1"/>
  <c r="BO56" i="1"/>
  <c r="BF57" i="1"/>
  <c r="BG57" i="1"/>
  <c r="BH57" i="1"/>
  <c r="BI57" i="1"/>
  <c r="BJ57" i="1"/>
  <c r="BK57" i="1"/>
  <c r="BL57" i="1"/>
  <c r="BM57" i="1"/>
  <c r="BN57" i="1"/>
  <c r="BO57" i="1"/>
  <c r="BF58" i="1"/>
  <c r="BG58" i="1"/>
  <c r="BH58" i="1"/>
  <c r="BI58" i="1"/>
  <c r="BJ58" i="1"/>
  <c r="BK58" i="1"/>
  <c r="BL58" i="1"/>
  <c r="BM58" i="1"/>
  <c r="BN58" i="1"/>
  <c r="BO58" i="1"/>
  <c r="BF59" i="1"/>
  <c r="BG59" i="1"/>
  <c r="BH59" i="1"/>
  <c r="BI59" i="1"/>
  <c r="BJ59" i="1"/>
  <c r="BK59" i="1"/>
  <c r="BL59" i="1"/>
  <c r="BM59" i="1"/>
  <c r="BN59" i="1"/>
  <c r="BO59" i="1"/>
  <c r="BF60" i="1"/>
  <c r="BG60" i="1"/>
  <c r="BH60" i="1"/>
  <c r="BI60" i="1"/>
  <c r="BJ60" i="1"/>
  <c r="BK60" i="1"/>
  <c r="BL60" i="1"/>
  <c r="BM60" i="1"/>
  <c r="BN60" i="1"/>
  <c r="BO60" i="1"/>
  <c r="BF61" i="1"/>
  <c r="BG61" i="1"/>
  <c r="BH61" i="1"/>
  <c r="BI61" i="1"/>
  <c r="BJ61" i="1"/>
  <c r="BK61" i="1"/>
  <c r="BL61" i="1"/>
  <c r="BM61" i="1"/>
  <c r="BN61" i="1"/>
  <c r="BO61" i="1"/>
  <c r="BF62" i="1"/>
  <c r="BG62" i="1"/>
  <c r="BH62" i="1"/>
  <c r="BI62" i="1"/>
  <c r="BJ62" i="1"/>
  <c r="BK62" i="1"/>
  <c r="BL62" i="1"/>
  <c r="BM62" i="1"/>
  <c r="BN62" i="1"/>
  <c r="BO62" i="1"/>
  <c r="BF63" i="1"/>
  <c r="BG63" i="1"/>
  <c r="BH63" i="1"/>
  <c r="BI63" i="1"/>
  <c r="BJ63" i="1"/>
  <c r="BK63" i="1"/>
  <c r="BL63" i="1"/>
  <c r="BM63" i="1"/>
  <c r="BN63" i="1"/>
  <c r="BO63" i="1"/>
  <c r="BF64" i="1"/>
  <c r="BG64" i="1"/>
  <c r="BH64" i="1"/>
  <c r="BI64" i="1"/>
  <c r="BJ64" i="1"/>
  <c r="BK64" i="1"/>
  <c r="BL64" i="1"/>
  <c r="BM64" i="1"/>
  <c r="BN64" i="1"/>
  <c r="BO64" i="1"/>
  <c r="BF65" i="1"/>
  <c r="BG65" i="1"/>
  <c r="BH65" i="1"/>
  <c r="BI65" i="1"/>
  <c r="BJ65" i="1"/>
  <c r="BK65" i="1"/>
  <c r="BL65" i="1"/>
  <c r="BM65" i="1"/>
  <c r="BN65" i="1"/>
  <c r="BO65" i="1"/>
  <c r="BF66" i="1"/>
  <c r="BG66" i="1"/>
  <c r="BH66" i="1"/>
  <c r="BI66" i="1"/>
  <c r="BJ66" i="1"/>
  <c r="BK66" i="1"/>
  <c r="BL66" i="1"/>
  <c r="BM66" i="1"/>
  <c r="BN66" i="1"/>
  <c r="BO66" i="1"/>
  <c r="BF67" i="1"/>
  <c r="BG67" i="1"/>
  <c r="BH67" i="1"/>
  <c r="BI67" i="1"/>
  <c r="BJ67" i="1"/>
  <c r="BK67" i="1"/>
  <c r="BL67" i="1"/>
  <c r="BM67" i="1"/>
  <c r="BN67" i="1"/>
  <c r="BO67" i="1"/>
  <c r="BF68" i="1"/>
  <c r="BG68" i="1"/>
  <c r="BH68" i="1"/>
  <c r="BI68" i="1"/>
  <c r="BJ68" i="1"/>
  <c r="BK68" i="1"/>
  <c r="BL68" i="1"/>
  <c r="BM68" i="1"/>
  <c r="BN68" i="1"/>
  <c r="BO68" i="1"/>
  <c r="BF69" i="1"/>
  <c r="BG69" i="1"/>
  <c r="BH69" i="1"/>
  <c r="BI69" i="1"/>
  <c r="BJ69" i="1"/>
  <c r="BK69" i="1"/>
  <c r="BL69" i="1"/>
  <c r="BM69" i="1"/>
  <c r="BN69" i="1"/>
  <c r="BO69" i="1"/>
  <c r="BF70" i="1"/>
  <c r="BG70" i="1"/>
  <c r="BH70" i="1"/>
  <c r="BI70" i="1"/>
  <c r="BJ70" i="1"/>
  <c r="BK70" i="1"/>
  <c r="BL70" i="1"/>
  <c r="BM70" i="1"/>
  <c r="BN70" i="1"/>
  <c r="BO70" i="1"/>
  <c r="BF71" i="1"/>
  <c r="BG71" i="1"/>
  <c r="BH71" i="1"/>
  <c r="BI71" i="1"/>
  <c r="BJ71" i="1"/>
  <c r="BK71" i="1"/>
  <c r="BL71" i="1"/>
  <c r="BM71" i="1"/>
  <c r="BN71" i="1"/>
  <c r="BO71" i="1"/>
  <c r="BF72" i="1"/>
  <c r="BG72" i="1"/>
  <c r="BH72" i="1"/>
  <c r="BI72" i="1"/>
  <c r="BJ72" i="1"/>
  <c r="BK72" i="1"/>
  <c r="BL72" i="1"/>
  <c r="BM72" i="1"/>
  <c r="BN72" i="1"/>
  <c r="BO72" i="1"/>
  <c r="BF73" i="1"/>
  <c r="BG73" i="1"/>
  <c r="BH73" i="1"/>
  <c r="BI73" i="1"/>
  <c r="BJ73" i="1"/>
  <c r="BK73" i="1"/>
  <c r="BL73" i="1"/>
  <c r="BM73" i="1"/>
  <c r="BN73" i="1"/>
  <c r="BO73" i="1"/>
  <c r="BF74" i="1"/>
  <c r="BG74" i="1"/>
  <c r="BH74" i="1"/>
  <c r="BI74" i="1"/>
  <c r="BJ74" i="1"/>
  <c r="BK74" i="1"/>
  <c r="BL74" i="1"/>
  <c r="BM74" i="1"/>
  <c r="BN74" i="1"/>
  <c r="BO74" i="1"/>
  <c r="BF75" i="1"/>
  <c r="BG75" i="1"/>
  <c r="BH75" i="1"/>
  <c r="BI75" i="1"/>
  <c r="BJ75" i="1"/>
  <c r="BK75" i="1"/>
  <c r="BL75" i="1"/>
  <c r="BM75" i="1"/>
  <c r="BN75" i="1"/>
  <c r="BO75" i="1"/>
  <c r="BF76" i="1"/>
  <c r="BG76" i="1"/>
  <c r="BH76" i="1"/>
  <c r="BI76" i="1"/>
  <c r="BJ76" i="1"/>
  <c r="BK76" i="1"/>
  <c r="BL76" i="1"/>
  <c r="BM76" i="1"/>
  <c r="BN76" i="1"/>
  <c r="BO76" i="1"/>
  <c r="BF77" i="1"/>
  <c r="BG77" i="1"/>
  <c r="BH77" i="1"/>
  <c r="BI77" i="1"/>
  <c r="BJ77" i="1"/>
  <c r="BK77" i="1"/>
  <c r="BL77" i="1"/>
  <c r="BM77" i="1"/>
  <c r="BN77" i="1"/>
  <c r="BO77" i="1"/>
  <c r="BF78" i="1"/>
  <c r="BG78" i="1"/>
  <c r="BH78" i="1"/>
  <c r="BI78" i="1"/>
  <c r="BJ78" i="1"/>
  <c r="BK78" i="1"/>
  <c r="BL78" i="1"/>
  <c r="BM78" i="1"/>
  <c r="BN78" i="1"/>
  <c r="BO78" i="1"/>
  <c r="BF79" i="1"/>
  <c r="BG79" i="1"/>
  <c r="BH79" i="1"/>
  <c r="BI79" i="1"/>
  <c r="BJ79" i="1"/>
  <c r="BK79" i="1"/>
  <c r="BL79" i="1"/>
  <c r="BM79" i="1"/>
  <c r="BN79" i="1"/>
  <c r="BO79" i="1"/>
  <c r="BF80" i="1"/>
  <c r="BG80" i="1"/>
  <c r="BH80" i="1"/>
  <c r="BI80" i="1"/>
  <c r="BJ80" i="1"/>
  <c r="BK80" i="1"/>
  <c r="BL80" i="1"/>
  <c r="BM80" i="1"/>
  <c r="BN80" i="1"/>
  <c r="BO80" i="1"/>
  <c r="BF81" i="1"/>
  <c r="BG81" i="1"/>
  <c r="BH81" i="1"/>
  <c r="BI81" i="1"/>
  <c r="BJ81" i="1"/>
  <c r="BK81" i="1"/>
  <c r="BL81" i="1"/>
  <c r="BM81" i="1"/>
  <c r="BN81" i="1"/>
  <c r="BO81" i="1"/>
  <c r="BF82" i="1"/>
  <c r="BG82" i="1"/>
  <c r="BH82" i="1"/>
  <c r="BI82" i="1"/>
  <c r="BJ82" i="1"/>
  <c r="BK82" i="1"/>
  <c r="BL82" i="1"/>
  <c r="BM82" i="1"/>
  <c r="BN82" i="1"/>
  <c r="BO82" i="1"/>
  <c r="BF83" i="1"/>
  <c r="BG83" i="1"/>
  <c r="BH83" i="1"/>
  <c r="BI83" i="1"/>
  <c r="BJ83" i="1"/>
  <c r="BK83" i="1"/>
  <c r="BL83" i="1"/>
  <c r="BM83" i="1"/>
  <c r="BN83" i="1"/>
  <c r="BO83" i="1"/>
  <c r="BF84" i="1"/>
  <c r="BG84" i="1"/>
  <c r="BH84" i="1"/>
  <c r="BI84" i="1"/>
  <c r="BJ84" i="1"/>
  <c r="BK84" i="1"/>
  <c r="BL84" i="1"/>
  <c r="BM84" i="1"/>
  <c r="BN84" i="1"/>
  <c r="BO84" i="1"/>
  <c r="BF85" i="1"/>
  <c r="BG85" i="1"/>
  <c r="BH85" i="1"/>
  <c r="BI85" i="1"/>
  <c r="BJ85" i="1"/>
  <c r="BK85" i="1"/>
  <c r="BL85" i="1"/>
  <c r="BM85" i="1"/>
  <c r="BN85" i="1"/>
  <c r="BO85" i="1"/>
  <c r="BF86" i="1"/>
  <c r="BG86" i="1"/>
  <c r="BH86" i="1"/>
  <c r="BI86" i="1"/>
  <c r="BJ86" i="1"/>
  <c r="BK86" i="1"/>
  <c r="BL86" i="1"/>
  <c r="BM86" i="1"/>
  <c r="BN86" i="1"/>
  <c r="BO86" i="1"/>
  <c r="BF87" i="1"/>
  <c r="BG87" i="1"/>
  <c r="BH87" i="1"/>
  <c r="BI87" i="1"/>
  <c r="BJ87" i="1"/>
  <c r="BK87" i="1"/>
  <c r="BL87" i="1"/>
  <c r="BM87" i="1"/>
  <c r="BN87" i="1"/>
  <c r="BO87" i="1"/>
  <c r="BF88" i="1"/>
  <c r="BG88" i="1"/>
  <c r="BH88" i="1"/>
  <c r="BI88" i="1"/>
  <c r="BJ88" i="1"/>
  <c r="BK88" i="1"/>
  <c r="BL88" i="1"/>
  <c r="BM88" i="1"/>
  <c r="BN88" i="1"/>
  <c r="BO88" i="1"/>
  <c r="BF89" i="1"/>
  <c r="BG89" i="1"/>
  <c r="BH89" i="1"/>
  <c r="BI89" i="1"/>
  <c r="BJ89" i="1"/>
  <c r="BK89" i="1"/>
  <c r="BL89" i="1"/>
  <c r="BM89" i="1"/>
  <c r="BN89" i="1"/>
  <c r="BO89" i="1"/>
  <c r="BF90" i="1"/>
  <c r="BG90" i="1"/>
  <c r="BH90" i="1"/>
  <c r="BI90" i="1"/>
  <c r="BJ90" i="1"/>
  <c r="BK90" i="1"/>
  <c r="BL90" i="1"/>
  <c r="BM90" i="1"/>
  <c r="BN90" i="1"/>
  <c r="BO90" i="1"/>
  <c r="BF91" i="1"/>
  <c r="BG91" i="1"/>
  <c r="BH91" i="1"/>
  <c r="BI91" i="1"/>
  <c r="BJ91" i="1"/>
  <c r="BK91" i="1"/>
  <c r="BL91" i="1"/>
  <c r="BM91" i="1"/>
  <c r="BN91" i="1"/>
  <c r="BO91" i="1"/>
  <c r="BF92" i="1"/>
  <c r="BG92" i="1"/>
  <c r="BH92" i="1"/>
  <c r="BI92" i="1"/>
  <c r="BJ92" i="1"/>
  <c r="BK92" i="1"/>
  <c r="BL92" i="1"/>
  <c r="BM92" i="1"/>
  <c r="BN92" i="1"/>
  <c r="BO92" i="1"/>
  <c r="BF93" i="1"/>
  <c r="BG93" i="1"/>
  <c r="BH93" i="1"/>
  <c r="BI93" i="1"/>
  <c r="BJ93" i="1"/>
  <c r="BK93" i="1"/>
  <c r="BL93" i="1"/>
  <c r="BM93" i="1"/>
  <c r="BN93" i="1"/>
  <c r="BO93" i="1"/>
  <c r="BF94" i="1"/>
  <c r="BG94" i="1"/>
  <c r="BH94" i="1"/>
  <c r="BI94" i="1"/>
  <c r="BJ94" i="1"/>
  <c r="BK94" i="1"/>
  <c r="BL94" i="1"/>
  <c r="BM94" i="1"/>
  <c r="BN94" i="1"/>
  <c r="BO94" i="1"/>
  <c r="BF95" i="1"/>
  <c r="BG95" i="1"/>
  <c r="BH95" i="1"/>
  <c r="BI95" i="1"/>
  <c r="BJ95" i="1"/>
  <c r="BK95" i="1"/>
  <c r="BL95" i="1"/>
  <c r="BM95" i="1"/>
  <c r="BN95" i="1"/>
  <c r="BO95" i="1"/>
  <c r="BF96" i="1"/>
  <c r="BG96" i="1"/>
  <c r="BH96" i="1"/>
  <c r="BI96" i="1"/>
  <c r="BJ96" i="1"/>
  <c r="BK96" i="1"/>
  <c r="BL96" i="1"/>
  <c r="BM96" i="1"/>
  <c r="BN96" i="1"/>
  <c r="BO96" i="1"/>
  <c r="BF97" i="1"/>
  <c r="BG97" i="1"/>
  <c r="BH97" i="1"/>
  <c r="BI97" i="1"/>
  <c r="BJ97" i="1"/>
  <c r="BK97" i="1"/>
  <c r="BL97" i="1"/>
  <c r="BM97" i="1"/>
  <c r="BN97" i="1"/>
  <c r="BO97" i="1"/>
  <c r="BF98" i="1"/>
  <c r="BG98" i="1"/>
  <c r="BH98" i="1"/>
  <c r="BI98" i="1"/>
  <c r="BJ98" i="1"/>
  <c r="BK98" i="1"/>
  <c r="BL98" i="1"/>
  <c r="BM98" i="1"/>
  <c r="BN98" i="1"/>
  <c r="BO98" i="1"/>
  <c r="BF99" i="1"/>
  <c r="BG99" i="1"/>
  <c r="BH99" i="1"/>
  <c r="BI99" i="1"/>
  <c r="BJ99" i="1"/>
  <c r="BK99" i="1"/>
  <c r="BL99" i="1"/>
  <c r="BM99" i="1"/>
  <c r="BN99" i="1"/>
  <c r="BO99" i="1"/>
  <c r="BF100" i="1"/>
  <c r="BG100" i="1"/>
  <c r="BH100" i="1"/>
  <c r="BI100" i="1"/>
  <c r="BJ100" i="1"/>
  <c r="BK100" i="1"/>
  <c r="BL100" i="1"/>
  <c r="BM100" i="1"/>
  <c r="BN100" i="1"/>
  <c r="BO100" i="1"/>
  <c r="BF101" i="1"/>
  <c r="BG101" i="1"/>
  <c r="BH101" i="1"/>
  <c r="BI101" i="1"/>
  <c r="BJ101" i="1"/>
  <c r="BK101" i="1"/>
  <c r="BL101" i="1"/>
  <c r="BM101" i="1"/>
  <c r="BN101" i="1"/>
  <c r="BO101" i="1"/>
  <c r="BF102" i="1"/>
  <c r="BG102" i="1"/>
  <c r="BH102" i="1"/>
  <c r="BI102" i="1"/>
  <c r="BJ102" i="1"/>
  <c r="BK102" i="1"/>
  <c r="BL102" i="1"/>
  <c r="BM102" i="1"/>
  <c r="BN102" i="1"/>
  <c r="BO102" i="1"/>
  <c r="BF103" i="1"/>
  <c r="BG103" i="1"/>
  <c r="BH103" i="1"/>
  <c r="BI103" i="1"/>
  <c r="BJ103" i="1"/>
  <c r="BK103" i="1"/>
  <c r="BL103" i="1"/>
  <c r="BM103" i="1"/>
  <c r="BN103" i="1"/>
  <c r="BO103" i="1"/>
  <c r="BF104" i="1"/>
  <c r="BG104" i="1"/>
  <c r="BH104" i="1"/>
  <c r="BI104" i="1"/>
  <c r="BJ104" i="1"/>
  <c r="BK104" i="1"/>
  <c r="BL104" i="1"/>
  <c r="BM104" i="1"/>
  <c r="BN104" i="1"/>
  <c r="BO104" i="1"/>
  <c r="BF105" i="1"/>
  <c r="BG105" i="1"/>
  <c r="BH105" i="1"/>
  <c r="BI105" i="1"/>
  <c r="BJ105" i="1"/>
  <c r="BK105" i="1"/>
  <c r="BL105" i="1"/>
  <c r="BM105" i="1"/>
  <c r="BN105" i="1"/>
  <c r="BO105" i="1"/>
  <c r="BF106" i="1"/>
  <c r="BG106" i="1"/>
  <c r="BH106" i="1"/>
  <c r="BI106" i="1"/>
  <c r="BJ106" i="1"/>
  <c r="BK106" i="1"/>
  <c r="BL106" i="1"/>
  <c r="BM106" i="1"/>
  <c r="BN106" i="1"/>
  <c r="BO106" i="1"/>
  <c r="BF107" i="1"/>
  <c r="BG107" i="1"/>
  <c r="BH107" i="1"/>
  <c r="BI107" i="1"/>
  <c r="BJ107" i="1"/>
  <c r="BK107" i="1"/>
  <c r="BL107" i="1"/>
  <c r="BM107" i="1"/>
  <c r="BN107" i="1"/>
  <c r="BO107" i="1"/>
  <c r="BF108" i="1"/>
  <c r="BG108" i="1"/>
  <c r="BH108" i="1"/>
  <c r="BI108" i="1"/>
  <c r="BJ108" i="1"/>
  <c r="BK108" i="1"/>
  <c r="BL108" i="1"/>
  <c r="BM108" i="1"/>
  <c r="BN108" i="1"/>
  <c r="BO108" i="1"/>
  <c r="BF109" i="1"/>
  <c r="BG109" i="1"/>
  <c r="BH109" i="1"/>
  <c r="BI109" i="1"/>
  <c r="BJ109" i="1"/>
  <c r="BK109" i="1"/>
  <c r="BL109" i="1"/>
  <c r="BM109" i="1"/>
  <c r="BN109" i="1"/>
  <c r="BO109" i="1"/>
  <c r="BF110" i="1"/>
  <c r="BG110" i="1"/>
  <c r="BH110" i="1"/>
  <c r="BI110" i="1"/>
  <c r="BJ110" i="1"/>
  <c r="BK110" i="1"/>
  <c r="BL110" i="1"/>
  <c r="BM110" i="1"/>
  <c r="BN110" i="1"/>
  <c r="BO110" i="1"/>
  <c r="BF111" i="1"/>
  <c r="BG111" i="1"/>
  <c r="BH111" i="1"/>
  <c r="BI111" i="1"/>
  <c r="BJ111" i="1"/>
  <c r="BK111" i="1"/>
  <c r="BL111" i="1"/>
  <c r="BM111" i="1"/>
  <c r="BN111" i="1"/>
  <c r="BO111" i="1"/>
  <c r="BF112" i="1"/>
  <c r="BG112" i="1"/>
  <c r="BH112" i="1"/>
  <c r="BI112" i="1"/>
  <c r="BJ112" i="1"/>
  <c r="BK112" i="1"/>
  <c r="BL112" i="1"/>
  <c r="BM112" i="1"/>
  <c r="BN112" i="1"/>
  <c r="BO112" i="1"/>
  <c r="BF113" i="1"/>
  <c r="BG113" i="1"/>
  <c r="BH113" i="1"/>
  <c r="BI113" i="1"/>
  <c r="BJ113" i="1"/>
  <c r="BK113" i="1"/>
  <c r="BL113" i="1"/>
  <c r="BM113" i="1"/>
  <c r="BN113" i="1"/>
  <c r="BO113" i="1"/>
  <c r="BF114" i="1"/>
  <c r="BG114" i="1"/>
  <c r="BH114" i="1"/>
  <c r="BI114" i="1"/>
  <c r="BJ114" i="1"/>
  <c r="BK114" i="1"/>
  <c r="BL114" i="1"/>
  <c r="BM114" i="1"/>
  <c r="BN114" i="1"/>
  <c r="BO114" i="1"/>
  <c r="BF115" i="1"/>
  <c r="BG115" i="1"/>
  <c r="BH115" i="1"/>
  <c r="BI115" i="1"/>
  <c r="BJ115" i="1"/>
  <c r="BK115" i="1"/>
  <c r="BL115" i="1"/>
  <c r="BM115" i="1"/>
  <c r="BN115" i="1"/>
  <c r="BO115" i="1"/>
  <c r="BF116" i="1"/>
  <c r="BG116" i="1"/>
  <c r="BH116" i="1"/>
  <c r="BI116" i="1"/>
  <c r="BJ116" i="1"/>
  <c r="BK116" i="1"/>
  <c r="BL116" i="1"/>
  <c r="BM116" i="1"/>
  <c r="BN116" i="1"/>
  <c r="BO116" i="1"/>
  <c r="BF117" i="1"/>
  <c r="BG117" i="1"/>
  <c r="BH117" i="1"/>
  <c r="BI117" i="1"/>
  <c r="BJ117" i="1"/>
  <c r="BK117" i="1"/>
  <c r="BL117" i="1"/>
  <c r="BM117" i="1"/>
  <c r="BN117" i="1"/>
  <c r="BO117" i="1"/>
  <c r="BF118" i="1"/>
  <c r="BG118" i="1"/>
  <c r="BH118" i="1"/>
  <c r="BI118" i="1"/>
  <c r="BJ118" i="1"/>
  <c r="BK118" i="1"/>
  <c r="BL118" i="1"/>
  <c r="BM118" i="1"/>
  <c r="BN118" i="1"/>
  <c r="BO118" i="1"/>
  <c r="BF119" i="1"/>
  <c r="BG119" i="1"/>
  <c r="BH119" i="1"/>
  <c r="BI119" i="1"/>
  <c r="BJ119" i="1"/>
  <c r="BK119" i="1"/>
  <c r="BL119" i="1"/>
  <c r="BM119" i="1"/>
  <c r="BN119" i="1"/>
  <c r="BO119" i="1"/>
  <c r="BF120" i="1"/>
  <c r="BG120" i="1"/>
  <c r="BH120" i="1"/>
  <c r="BI120" i="1"/>
  <c r="BJ120" i="1"/>
  <c r="BK120" i="1"/>
  <c r="BL120" i="1"/>
  <c r="BM120" i="1"/>
  <c r="BN120" i="1"/>
  <c r="BO120" i="1"/>
  <c r="BF121" i="1"/>
  <c r="BG121" i="1"/>
  <c r="BH121" i="1"/>
  <c r="BI121" i="1"/>
  <c r="BJ121" i="1"/>
  <c r="BK121" i="1"/>
  <c r="BL121" i="1"/>
  <c r="BM121" i="1"/>
  <c r="BN121" i="1"/>
  <c r="BO121" i="1"/>
  <c r="BF122" i="1"/>
  <c r="BG122" i="1"/>
  <c r="BH122" i="1"/>
  <c r="BI122" i="1"/>
  <c r="BJ122" i="1"/>
  <c r="BK122" i="1"/>
  <c r="BL122" i="1"/>
  <c r="BM122" i="1"/>
  <c r="BN122" i="1"/>
  <c r="BO122" i="1"/>
  <c r="BF123" i="1"/>
  <c r="BG123" i="1"/>
  <c r="BH123" i="1"/>
  <c r="BI123" i="1"/>
  <c r="BJ123" i="1"/>
  <c r="BK123" i="1"/>
  <c r="BL123" i="1"/>
  <c r="BM123" i="1"/>
  <c r="BN123" i="1"/>
  <c r="BO123" i="1"/>
  <c r="BF124" i="1"/>
  <c r="BG124" i="1"/>
  <c r="BH124" i="1"/>
  <c r="BI124" i="1"/>
  <c r="BJ124" i="1"/>
  <c r="BK124" i="1"/>
  <c r="BL124" i="1"/>
  <c r="BM124" i="1"/>
  <c r="BN124" i="1"/>
  <c r="BO124" i="1"/>
  <c r="BF125" i="1"/>
  <c r="BG125" i="1"/>
  <c r="BH125" i="1"/>
  <c r="BI125" i="1"/>
  <c r="BJ125" i="1"/>
  <c r="BK125" i="1"/>
  <c r="BL125" i="1"/>
  <c r="BM125" i="1"/>
  <c r="BN125" i="1"/>
  <c r="BO125" i="1"/>
  <c r="BF126" i="1"/>
  <c r="BG126" i="1"/>
  <c r="BH126" i="1"/>
  <c r="BI126" i="1"/>
  <c r="BJ126" i="1"/>
  <c r="BK126" i="1"/>
  <c r="BL126" i="1"/>
  <c r="BM126" i="1"/>
  <c r="BN126" i="1"/>
  <c r="BO126" i="1"/>
  <c r="BF127" i="1"/>
  <c r="BG127" i="1"/>
  <c r="BH127" i="1"/>
  <c r="BI127" i="1"/>
  <c r="BJ127" i="1"/>
  <c r="BK127" i="1"/>
  <c r="BL127" i="1"/>
  <c r="BM127" i="1"/>
  <c r="BN127" i="1"/>
  <c r="BO127" i="1"/>
  <c r="BF128" i="1"/>
  <c r="BG128" i="1"/>
  <c r="BH128" i="1"/>
  <c r="BI128" i="1"/>
  <c r="BJ128" i="1"/>
  <c r="BK128" i="1"/>
  <c r="BL128" i="1"/>
  <c r="BM128" i="1"/>
  <c r="BN128" i="1"/>
  <c r="BO128" i="1"/>
  <c r="BF129" i="1"/>
  <c r="BG129" i="1"/>
  <c r="BH129" i="1"/>
  <c r="BI129" i="1"/>
  <c r="BJ129" i="1"/>
  <c r="BK129" i="1"/>
  <c r="BL129" i="1"/>
  <c r="BM129" i="1"/>
  <c r="BN129" i="1"/>
  <c r="BO129" i="1"/>
  <c r="BF130" i="1"/>
  <c r="BG130" i="1"/>
  <c r="BH130" i="1"/>
  <c r="BI130" i="1"/>
  <c r="BJ130" i="1"/>
  <c r="BK130" i="1"/>
  <c r="BL130" i="1"/>
  <c r="BM130" i="1"/>
  <c r="BN130" i="1"/>
  <c r="BO130" i="1"/>
  <c r="BF131" i="1"/>
  <c r="BG131" i="1"/>
  <c r="BH131" i="1"/>
  <c r="BI131" i="1"/>
  <c r="BJ131" i="1"/>
  <c r="BK131" i="1"/>
  <c r="BL131" i="1"/>
  <c r="BM131" i="1"/>
  <c r="BN131" i="1"/>
  <c r="BO131" i="1"/>
  <c r="BF132" i="1"/>
  <c r="BG132" i="1"/>
  <c r="BH132" i="1"/>
  <c r="BI132" i="1"/>
  <c r="BJ132" i="1"/>
  <c r="BK132" i="1"/>
  <c r="BL132" i="1"/>
  <c r="BM132" i="1"/>
  <c r="BN132" i="1"/>
  <c r="BO132" i="1"/>
  <c r="BF133" i="1"/>
  <c r="BG133" i="1"/>
  <c r="BH133" i="1"/>
  <c r="BI133" i="1"/>
  <c r="BJ133" i="1"/>
  <c r="BK133" i="1"/>
  <c r="BL133" i="1"/>
  <c r="BM133" i="1"/>
  <c r="BN133" i="1"/>
  <c r="BO133" i="1"/>
  <c r="BF134" i="1"/>
  <c r="BG134" i="1"/>
  <c r="BH134" i="1"/>
  <c r="BI134" i="1"/>
  <c r="BJ134" i="1"/>
  <c r="BK134" i="1"/>
  <c r="BL134" i="1"/>
  <c r="BM134" i="1"/>
  <c r="BN134" i="1"/>
  <c r="BO134" i="1"/>
  <c r="BF135" i="1"/>
  <c r="BG135" i="1"/>
  <c r="BH135" i="1"/>
  <c r="BI135" i="1"/>
  <c r="BJ135" i="1"/>
  <c r="BK135" i="1"/>
  <c r="BL135" i="1"/>
  <c r="BM135" i="1"/>
  <c r="BN135" i="1"/>
  <c r="BO135" i="1"/>
  <c r="BF136" i="1"/>
  <c r="BG136" i="1"/>
  <c r="BH136" i="1"/>
  <c r="BI136" i="1"/>
  <c r="BJ136" i="1"/>
  <c r="BK136" i="1"/>
  <c r="BL136" i="1"/>
  <c r="BM136" i="1"/>
  <c r="BN136" i="1"/>
  <c r="BO136" i="1"/>
  <c r="BF137" i="1"/>
  <c r="BG137" i="1"/>
  <c r="BH137" i="1"/>
  <c r="BI137" i="1"/>
  <c r="BJ137" i="1"/>
  <c r="BK137" i="1"/>
  <c r="BL137" i="1"/>
  <c r="BM137" i="1"/>
  <c r="BN137" i="1"/>
  <c r="BO137" i="1"/>
  <c r="BF138" i="1"/>
  <c r="BG138" i="1"/>
  <c r="BH138" i="1"/>
  <c r="BI138" i="1"/>
  <c r="BJ138" i="1"/>
  <c r="BK138" i="1"/>
  <c r="BL138" i="1"/>
  <c r="BM138" i="1"/>
  <c r="BN138" i="1"/>
  <c r="BO138" i="1"/>
  <c r="BF139" i="1"/>
  <c r="BG139" i="1"/>
  <c r="BH139" i="1"/>
  <c r="BI139" i="1"/>
  <c r="BJ139" i="1"/>
  <c r="BK139" i="1"/>
  <c r="BL139" i="1"/>
  <c r="BM139" i="1"/>
  <c r="BN139" i="1"/>
  <c r="BO139" i="1"/>
  <c r="BF140" i="1"/>
  <c r="BG140" i="1"/>
  <c r="BH140" i="1"/>
  <c r="BI140" i="1"/>
  <c r="BJ140" i="1"/>
  <c r="BK140" i="1"/>
  <c r="BL140" i="1"/>
  <c r="BM140" i="1"/>
  <c r="BN140" i="1"/>
  <c r="BO140" i="1"/>
  <c r="BF141" i="1"/>
  <c r="BG141" i="1"/>
  <c r="BH141" i="1"/>
  <c r="BI141" i="1"/>
  <c r="BJ141" i="1"/>
  <c r="BK141" i="1"/>
  <c r="BL141" i="1"/>
  <c r="BM141" i="1"/>
  <c r="BN141" i="1"/>
  <c r="BO141" i="1"/>
  <c r="BF142" i="1"/>
  <c r="BG142" i="1"/>
  <c r="BH142" i="1"/>
  <c r="BI142" i="1"/>
  <c r="BJ142" i="1"/>
  <c r="BK142" i="1"/>
  <c r="BL142" i="1"/>
  <c r="BM142" i="1"/>
  <c r="BN142" i="1"/>
  <c r="BO142" i="1"/>
  <c r="BF143" i="1"/>
  <c r="BG143" i="1"/>
  <c r="BH143" i="1"/>
  <c r="BI143" i="1"/>
  <c r="BJ143" i="1"/>
  <c r="BK143" i="1"/>
  <c r="BL143" i="1"/>
  <c r="BM143" i="1"/>
  <c r="BN143" i="1"/>
  <c r="BO143" i="1"/>
  <c r="BF144" i="1"/>
  <c r="BG144" i="1"/>
  <c r="BH144" i="1"/>
  <c r="BI144" i="1"/>
  <c r="BJ144" i="1"/>
  <c r="BK144" i="1"/>
  <c r="BL144" i="1"/>
  <c r="BM144" i="1"/>
  <c r="BN144" i="1"/>
  <c r="BO144" i="1"/>
  <c r="BF145" i="1"/>
  <c r="BG145" i="1"/>
  <c r="BH145" i="1"/>
  <c r="BI145" i="1"/>
  <c r="BJ145" i="1"/>
  <c r="BK145" i="1"/>
  <c r="BL145" i="1"/>
  <c r="BM145" i="1"/>
  <c r="BN145" i="1"/>
  <c r="BO145" i="1"/>
  <c r="BF146" i="1"/>
  <c r="BG146" i="1"/>
  <c r="BH146" i="1"/>
  <c r="BI146" i="1"/>
  <c r="BJ146" i="1"/>
  <c r="BK146" i="1"/>
  <c r="BL146" i="1"/>
  <c r="BM146" i="1"/>
  <c r="BN146" i="1"/>
  <c r="BO146" i="1"/>
  <c r="BF147" i="1"/>
  <c r="BG147" i="1"/>
  <c r="BH147" i="1"/>
  <c r="BI147" i="1"/>
  <c r="BJ147" i="1"/>
  <c r="BK147" i="1"/>
  <c r="BL147" i="1"/>
  <c r="BM147" i="1"/>
  <c r="BN147" i="1"/>
  <c r="BO147" i="1"/>
  <c r="BF148" i="1"/>
  <c r="BG148" i="1"/>
  <c r="BH148" i="1"/>
  <c r="BI148" i="1"/>
  <c r="BJ148" i="1"/>
  <c r="BK148" i="1"/>
  <c r="BL148" i="1"/>
  <c r="BM148" i="1"/>
  <c r="BN148" i="1"/>
  <c r="BO148" i="1"/>
  <c r="BF149" i="1"/>
  <c r="BG149" i="1"/>
  <c r="BH149" i="1"/>
  <c r="BI149" i="1"/>
  <c r="BJ149" i="1"/>
  <c r="BK149" i="1"/>
  <c r="BL149" i="1"/>
  <c r="BM149" i="1"/>
  <c r="BN149" i="1"/>
  <c r="BO149" i="1"/>
  <c r="BF150" i="1"/>
  <c r="BG150" i="1"/>
  <c r="BH150" i="1"/>
  <c r="BI150" i="1"/>
  <c r="BJ150" i="1"/>
  <c r="BK150" i="1"/>
  <c r="BL150" i="1"/>
  <c r="BM150" i="1"/>
  <c r="BN150" i="1"/>
  <c r="BO150" i="1"/>
  <c r="BF151" i="1"/>
  <c r="BG151" i="1"/>
  <c r="BH151" i="1"/>
  <c r="BI151" i="1"/>
  <c r="BJ151" i="1"/>
  <c r="BK151" i="1"/>
  <c r="BL151" i="1"/>
  <c r="BM151" i="1"/>
  <c r="BN151" i="1"/>
  <c r="BO151" i="1"/>
  <c r="BF152" i="1"/>
  <c r="BG152" i="1"/>
  <c r="BH152" i="1"/>
  <c r="BI152" i="1"/>
  <c r="BJ152" i="1"/>
  <c r="BK152" i="1"/>
  <c r="BL152" i="1"/>
  <c r="BM152" i="1"/>
  <c r="BN152" i="1"/>
  <c r="BO152" i="1"/>
  <c r="BF153" i="1"/>
  <c r="BG153" i="1"/>
  <c r="BH153" i="1"/>
  <c r="BI153" i="1"/>
  <c r="BJ153" i="1"/>
  <c r="BK153" i="1"/>
  <c r="BL153" i="1"/>
  <c r="BM153" i="1"/>
  <c r="BN153" i="1"/>
  <c r="BO153" i="1"/>
  <c r="BF154" i="1"/>
  <c r="BG154" i="1"/>
  <c r="BH154" i="1"/>
  <c r="BI154" i="1"/>
  <c r="BJ154" i="1"/>
  <c r="BK154" i="1"/>
  <c r="BL154" i="1"/>
  <c r="BM154" i="1"/>
  <c r="BN154" i="1"/>
  <c r="BO154" i="1"/>
  <c r="BF155" i="1"/>
  <c r="BG155" i="1"/>
  <c r="BH155" i="1"/>
  <c r="BI155" i="1"/>
  <c r="BJ155" i="1"/>
  <c r="BK155" i="1"/>
  <c r="BL155" i="1"/>
  <c r="BM155" i="1"/>
  <c r="BN155" i="1"/>
  <c r="BO155" i="1"/>
  <c r="BF156" i="1"/>
  <c r="BG156" i="1"/>
  <c r="BH156" i="1"/>
  <c r="BI156" i="1"/>
  <c r="BJ156" i="1"/>
  <c r="BK156" i="1"/>
  <c r="BL156" i="1"/>
  <c r="BM156" i="1"/>
  <c r="BN156" i="1"/>
  <c r="BO156" i="1"/>
  <c r="BF157" i="1"/>
  <c r="BG157" i="1"/>
  <c r="BH157" i="1"/>
  <c r="BI157" i="1"/>
  <c r="BJ157" i="1"/>
  <c r="BK157" i="1"/>
  <c r="BL157" i="1"/>
  <c r="BM157" i="1"/>
  <c r="BN157" i="1"/>
  <c r="BO157" i="1"/>
  <c r="BF158" i="1"/>
  <c r="BG158" i="1"/>
  <c r="BH158" i="1"/>
  <c r="BI158" i="1"/>
  <c r="BJ158" i="1"/>
  <c r="BK158" i="1"/>
  <c r="BL158" i="1"/>
  <c r="BM158" i="1"/>
  <c r="BN158" i="1"/>
  <c r="BO158" i="1"/>
  <c r="BF159" i="1"/>
  <c r="BG159" i="1"/>
  <c r="BH159" i="1"/>
  <c r="BI159" i="1"/>
  <c r="BJ159" i="1"/>
  <c r="BK159" i="1"/>
  <c r="BL159" i="1"/>
  <c r="BM159" i="1"/>
  <c r="BN159" i="1"/>
  <c r="BO159" i="1"/>
  <c r="BF160" i="1"/>
  <c r="BG160" i="1"/>
  <c r="BH160" i="1"/>
  <c r="BI160" i="1"/>
  <c r="BJ160" i="1"/>
  <c r="BK160" i="1"/>
  <c r="BL160" i="1"/>
  <c r="BM160" i="1"/>
  <c r="BN160" i="1"/>
  <c r="BO160" i="1"/>
  <c r="BF161" i="1"/>
  <c r="BG161" i="1"/>
  <c r="BH161" i="1"/>
  <c r="BI161" i="1"/>
  <c r="BJ161" i="1"/>
  <c r="BK161" i="1"/>
  <c r="BL161" i="1"/>
  <c r="BM161" i="1"/>
  <c r="BN161" i="1"/>
  <c r="BO161" i="1"/>
  <c r="BF162" i="1"/>
  <c r="BG162" i="1"/>
  <c r="BH162" i="1"/>
  <c r="BI162" i="1"/>
  <c r="BJ162" i="1"/>
  <c r="BK162" i="1"/>
  <c r="BL162" i="1"/>
  <c r="BM162" i="1"/>
  <c r="BN162" i="1"/>
  <c r="BO162" i="1"/>
  <c r="BF163" i="1"/>
  <c r="BG163" i="1"/>
  <c r="BH163" i="1"/>
  <c r="BI163" i="1"/>
  <c r="BJ163" i="1"/>
  <c r="BK163" i="1"/>
  <c r="BL163" i="1"/>
  <c r="BM163" i="1"/>
  <c r="BN163" i="1"/>
  <c r="BO163" i="1"/>
  <c r="BF164" i="1"/>
  <c r="BG164" i="1"/>
  <c r="BH164" i="1"/>
  <c r="BI164" i="1"/>
  <c r="BJ164" i="1"/>
  <c r="BK164" i="1"/>
  <c r="BL164" i="1"/>
  <c r="BM164" i="1"/>
  <c r="BN164" i="1"/>
  <c r="BO164" i="1"/>
  <c r="BF165" i="1"/>
  <c r="BG165" i="1"/>
  <c r="BH165" i="1"/>
  <c r="BI165" i="1"/>
  <c r="BJ165" i="1"/>
  <c r="BK165" i="1"/>
  <c r="BL165" i="1"/>
  <c r="BM165" i="1"/>
  <c r="BN165" i="1"/>
  <c r="BO165" i="1"/>
  <c r="BF166" i="1"/>
  <c r="BG166" i="1"/>
  <c r="BH166" i="1"/>
  <c r="BI166" i="1"/>
  <c r="BJ166" i="1"/>
  <c r="BK166" i="1"/>
  <c r="BL166" i="1"/>
  <c r="BM166" i="1"/>
  <c r="BN166" i="1"/>
  <c r="BO166" i="1"/>
  <c r="BF167" i="1"/>
  <c r="BG167" i="1"/>
  <c r="BH167" i="1"/>
  <c r="BI167" i="1"/>
  <c r="BJ167" i="1"/>
  <c r="BK167" i="1"/>
  <c r="BL167" i="1"/>
  <c r="BM167" i="1"/>
  <c r="BN167" i="1"/>
  <c r="BO167" i="1"/>
  <c r="BF168" i="1"/>
  <c r="BG168" i="1"/>
  <c r="BH168" i="1"/>
  <c r="BI168" i="1"/>
  <c r="BJ168" i="1"/>
  <c r="BK168" i="1"/>
  <c r="BL168" i="1"/>
  <c r="BM168" i="1"/>
  <c r="BN168" i="1"/>
  <c r="BO168" i="1"/>
  <c r="BF169" i="1"/>
  <c r="BG169" i="1"/>
  <c r="BH169" i="1"/>
  <c r="BI169" i="1"/>
  <c r="BJ169" i="1"/>
  <c r="BK169" i="1"/>
  <c r="BL169" i="1"/>
  <c r="BM169" i="1"/>
  <c r="BN169" i="1"/>
  <c r="BO169" i="1"/>
  <c r="BF170" i="1"/>
  <c r="BG170" i="1"/>
  <c r="BH170" i="1"/>
  <c r="BI170" i="1"/>
  <c r="BJ170" i="1"/>
  <c r="BK170" i="1"/>
  <c r="BL170" i="1"/>
  <c r="BM170" i="1"/>
  <c r="BN170" i="1"/>
  <c r="BO170" i="1"/>
  <c r="BF171" i="1"/>
  <c r="BG171" i="1"/>
  <c r="BH171" i="1"/>
  <c r="BI171" i="1"/>
  <c r="BJ171" i="1"/>
  <c r="BK171" i="1"/>
  <c r="BL171" i="1"/>
  <c r="BM171" i="1"/>
  <c r="BN171" i="1"/>
  <c r="BO171" i="1"/>
  <c r="BF172" i="1"/>
  <c r="BG172" i="1"/>
  <c r="BH172" i="1"/>
  <c r="BI172" i="1"/>
  <c r="BJ172" i="1"/>
  <c r="BK172" i="1"/>
  <c r="BL172" i="1"/>
  <c r="BM172" i="1"/>
  <c r="BN172" i="1"/>
  <c r="BO172" i="1"/>
  <c r="BF173" i="1"/>
  <c r="BG173" i="1"/>
  <c r="BH173" i="1"/>
  <c r="BI173" i="1"/>
  <c r="BJ173" i="1"/>
  <c r="BK173" i="1"/>
  <c r="BL173" i="1"/>
  <c r="BM173" i="1"/>
  <c r="BN173" i="1"/>
  <c r="BO173" i="1"/>
  <c r="BF174" i="1"/>
  <c r="BG174" i="1"/>
  <c r="BH174" i="1"/>
  <c r="BI174" i="1"/>
  <c r="BJ174" i="1"/>
  <c r="BK174" i="1"/>
  <c r="BL174" i="1"/>
  <c r="BM174" i="1"/>
  <c r="BN174" i="1"/>
  <c r="BO174" i="1"/>
  <c r="BF175" i="1"/>
  <c r="BG175" i="1"/>
  <c r="BH175" i="1"/>
  <c r="BI175" i="1"/>
  <c r="BJ175" i="1"/>
  <c r="BK175" i="1"/>
  <c r="BL175" i="1"/>
  <c r="BM175" i="1"/>
  <c r="BN175" i="1"/>
  <c r="BO175" i="1"/>
  <c r="BF176" i="1"/>
  <c r="BG176" i="1"/>
  <c r="BH176" i="1"/>
  <c r="BI176" i="1"/>
  <c r="BJ176" i="1"/>
  <c r="BK176" i="1"/>
  <c r="BL176" i="1"/>
  <c r="BM176" i="1"/>
  <c r="BN176" i="1"/>
  <c r="BO176" i="1"/>
  <c r="BF177" i="1"/>
  <c r="BG177" i="1"/>
  <c r="BH177" i="1"/>
  <c r="BI177" i="1"/>
  <c r="BJ177" i="1"/>
  <c r="BK177" i="1"/>
  <c r="BL177" i="1"/>
  <c r="BM177" i="1"/>
  <c r="BN177" i="1"/>
  <c r="BO177" i="1"/>
  <c r="BF178" i="1"/>
  <c r="BG178" i="1"/>
  <c r="BH178" i="1"/>
  <c r="BI178" i="1"/>
  <c r="BJ178" i="1"/>
  <c r="BK178" i="1"/>
  <c r="BL178" i="1"/>
  <c r="BM178" i="1"/>
  <c r="BN178" i="1"/>
  <c r="BO178" i="1"/>
  <c r="BF179" i="1"/>
  <c r="BG179" i="1"/>
  <c r="BH179" i="1"/>
  <c r="BI179" i="1"/>
  <c r="BJ179" i="1"/>
  <c r="BK179" i="1"/>
  <c r="BL179" i="1"/>
  <c r="BM179" i="1"/>
  <c r="BN179" i="1"/>
  <c r="BO179" i="1"/>
  <c r="BF180" i="1"/>
  <c r="BG180" i="1"/>
  <c r="BH180" i="1"/>
  <c r="BI180" i="1"/>
  <c r="BJ180" i="1"/>
  <c r="BK180" i="1"/>
  <c r="BL180" i="1"/>
  <c r="BM180" i="1"/>
  <c r="BN180" i="1"/>
  <c r="BO180" i="1"/>
  <c r="BF181" i="1"/>
  <c r="BG181" i="1"/>
  <c r="BH181" i="1"/>
  <c r="BI181" i="1"/>
  <c r="BJ181" i="1"/>
  <c r="BK181" i="1"/>
  <c r="BL181" i="1"/>
  <c r="BM181" i="1"/>
  <c r="BN181" i="1"/>
  <c r="BO181" i="1"/>
  <c r="BF182" i="1"/>
  <c r="BG182" i="1"/>
  <c r="BH182" i="1"/>
  <c r="BI182" i="1"/>
  <c r="BJ182" i="1"/>
  <c r="BK182" i="1"/>
  <c r="BL182" i="1"/>
  <c r="BM182" i="1"/>
  <c r="BN182" i="1"/>
  <c r="BO182" i="1"/>
  <c r="BF183" i="1"/>
  <c r="BG183" i="1"/>
  <c r="BH183" i="1"/>
  <c r="BI183" i="1"/>
  <c r="BJ183" i="1"/>
  <c r="BK183" i="1"/>
  <c r="BL183" i="1"/>
  <c r="BM183" i="1"/>
  <c r="BN183" i="1"/>
  <c r="BO183" i="1"/>
  <c r="BF184" i="1"/>
  <c r="BG184" i="1"/>
  <c r="BH184" i="1"/>
  <c r="BI184" i="1"/>
  <c r="BJ184" i="1"/>
  <c r="BK184" i="1"/>
  <c r="BL184" i="1"/>
  <c r="BM184" i="1"/>
  <c r="BN184" i="1"/>
  <c r="BO184" i="1"/>
  <c r="BF185" i="1"/>
  <c r="BG185" i="1"/>
  <c r="BH185" i="1"/>
  <c r="BI185" i="1"/>
  <c r="BJ185" i="1"/>
  <c r="BK185" i="1"/>
  <c r="BL185" i="1"/>
  <c r="BM185" i="1"/>
  <c r="BN185" i="1"/>
  <c r="BO185" i="1"/>
  <c r="BF186" i="1"/>
  <c r="BG186" i="1"/>
  <c r="BH186" i="1"/>
  <c r="BI186" i="1"/>
  <c r="BJ186" i="1"/>
  <c r="BK186" i="1"/>
  <c r="BL186" i="1"/>
  <c r="BM186" i="1"/>
  <c r="BN186" i="1"/>
  <c r="BO186" i="1"/>
  <c r="BF187" i="1"/>
  <c r="BG187" i="1"/>
  <c r="BH187" i="1"/>
  <c r="BI187" i="1"/>
  <c r="BJ187" i="1"/>
  <c r="BK187" i="1"/>
  <c r="BL187" i="1"/>
  <c r="BM187" i="1"/>
  <c r="BN187" i="1"/>
  <c r="BO187" i="1"/>
  <c r="BF188" i="1"/>
  <c r="BG188" i="1"/>
  <c r="BH188" i="1"/>
  <c r="BI188" i="1"/>
  <c r="BJ188" i="1"/>
  <c r="BK188" i="1"/>
  <c r="BL188" i="1"/>
  <c r="BM188" i="1"/>
  <c r="BN188" i="1"/>
  <c r="BO188" i="1"/>
  <c r="BF189" i="1"/>
  <c r="BG189" i="1"/>
  <c r="BH189" i="1"/>
  <c r="BI189" i="1"/>
  <c r="BJ189" i="1"/>
  <c r="BK189" i="1"/>
  <c r="BL189" i="1"/>
  <c r="BM189" i="1"/>
  <c r="BN189" i="1"/>
  <c r="BO189" i="1"/>
  <c r="BF190" i="1"/>
  <c r="BG190" i="1"/>
  <c r="BH190" i="1"/>
  <c r="BI190" i="1"/>
  <c r="BJ190" i="1"/>
  <c r="BK190" i="1"/>
  <c r="BL190" i="1"/>
  <c r="BM190" i="1"/>
  <c r="BN190" i="1"/>
  <c r="BO190" i="1"/>
  <c r="BF191" i="1"/>
  <c r="BG191" i="1"/>
  <c r="BH191" i="1"/>
  <c r="BI191" i="1"/>
  <c r="BJ191" i="1"/>
  <c r="BK191" i="1"/>
  <c r="BL191" i="1"/>
  <c r="BM191" i="1"/>
  <c r="BN191" i="1"/>
  <c r="BO191" i="1"/>
  <c r="BF192" i="1"/>
  <c r="BG192" i="1"/>
  <c r="BH192" i="1"/>
  <c r="BI192" i="1"/>
  <c r="BJ192" i="1"/>
  <c r="BK192" i="1"/>
  <c r="BL192" i="1"/>
  <c r="BM192" i="1"/>
  <c r="BN192" i="1"/>
  <c r="BO192" i="1"/>
  <c r="BF193" i="1"/>
  <c r="BG193" i="1"/>
  <c r="BH193" i="1"/>
  <c r="BI193" i="1"/>
  <c r="BJ193" i="1"/>
  <c r="BK193" i="1"/>
  <c r="BL193" i="1"/>
  <c r="BM193" i="1"/>
  <c r="BN193" i="1"/>
  <c r="BO193" i="1"/>
  <c r="BF194" i="1"/>
  <c r="BG194" i="1"/>
  <c r="BH194" i="1"/>
  <c r="BI194" i="1"/>
  <c r="BJ194" i="1"/>
  <c r="BK194" i="1"/>
  <c r="BL194" i="1"/>
  <c r="BM194" i="1"/>
  <c r="BN194" i="1"/>
  <c r="BO194" i="1"/>
  <c r="BF195" i="1"/>
  <c r="BG195" i="1"/>
  <c r="BH195" i="1"/>
  <c r="BI195" i="1"/>
  <c r="BJ195" i="1"/>
  <c r="BK195" i="1"/>
  <c r="BL195" i="1"/>
  <c r="BM195" i="1"/>
  <c r="BN195" i="1"/>
  <c r="BO195" i="1"/>
  <c r="BF196" i="1"/>
  <c r="BG196" i="1"/>
  <c r="BH196" i="1"/>
  <c r="BI196" i="1"/>
  <c r="BJ196" i="1"/>
  <c r="BK196" i="1"/>
  <c r="BL196" i="1"/>
  <c r="BM196" i="1"/>
  <c r="BN196" i="1"/>
  <c r="BO196" i="1"/>
  <c r="BF197" i="1"/>
  <c r="BG197" i="1"/>
  <c r="BH197" i="1"/>
  <c r="BI197" i="1"/>
  <c r="BJ197" i="1"/>
  <c r="BK197" i="1"/>
  <c r="BL197" i="1"/>
  <c r="BM197" i="1"/>
  <c r="BN197" i="1"/>
  <c r="BO197" i="1"/>
  <c r="BF198" i="1"/>
  <c r="BG198" i="1"/>
  <c r="BH198" i="1"/>
  <c r="BI198" i="1"/>
  <c r="BJ198" i="1"/>
  <c r="BK198" i="1"/>
  <c r="BL198" i="1"/>
  <c r="BM198" i="1"/>
  <c r="BN198" i="1"/>
  <c r="BO198" i="1"/>
  <c r="BF199" i="1"/>
  <c r="BG199" i="1"/>
  <c r="BH199" i="1"/>
  <c r="BI199" i="1"/>
  <c r="BJ199" i="1"/>
  <c r="BK199" i="1"/>
  <c r="BL199" i="1"/>
  <c r="BM199" i="1"/>
  <c r="BN199" i="1"/>
  <c r="BO199" i="1"/>
  <c r="BF200" i="1"/>
  <c r="BG200" i="1"/>
  <c r="BH200" i="1"/>
  <c r="BI200" i="1"/>
  <c r="BJ200" i="1"/>
  <c r="BK200" i="1"/>
  <c r="BL200" i="1"/>
  <c r="BM200" i="1"/>
  <c r="BN200" i="1"/>
  <c r="BO200" i="1"/>
  <c r="BF201" i="1"/>
  <c r="BG201" i="1"/>
  <c r="BH201" i="1"/>
  <c r="BI201" i="1"/>
  <c r="BJ201" i="1"/>
  <c r="BK201" i="1"/>
  <c r="BL201" i="1"/>
  <c r="BM201" i="1"/>
  <c r="BN201" i="1"/>
  <c r="BO201" i="1"/>
  <c r="BF202" i="1"/>
  <c r="BG202" i="1"/>
  <c r="BH202" i="1"/>
  <c r="BI202" i="1"/>
  <c r="BJ202" i="1"/>
  <c r="BK202" i="1"/>
  <c r="BL202" i="1"/>
  <c r="BM202" i="1"/>
  <c r="BN202" i="1"/>
  <c r="BO202" i="1"/>
  <c r="BF203" i="1"/>
  <c r="BG203" i="1"/>
  <c r="BH203" i="1"/>
  <c r="BI203" i="1"/>
  <c r="BJ203" i="1"/>
  <c r="BK203" i="1"/>
  <c r="BL203" i="1"/>
  <c r="BM203" i="1"/>
  <c r="BN203" i="1"/>
  <c r="BO203" i="1"/>
  <c r="BF204" i="1"/>
  <c r="BG204" i="1"/>
  <c r="BH204" i="1"/>
  <c r="BI204" i="1"/>
  <c r="BJ204" i="1"/>
  <c r="BK204" i="1"/>
  <c r="BL204" i="1"/>
  <c r="BM204" i="1"/>
  <c r="BN204" i="1"/>
  <c r="BO204" i="1"/>
  <c r="BF205" i="1"/>
  <c r="BG205" i="1"/>
  <c r="BH205" i="1"/>
  <c r="BI205" i="1"/>
  <c r="BJ205" i="1"/>
  <c r="BK205" i="1"/>
  <c r="BL205" i="1"/>
  <c r="BM205" i="1"/>
  <c r="BN205" i="1"/>
  <c r="BO205" i="1"/>
  <c r="BF206" i="1"/>
  <c r="BG206" i="1"/>
  <c r="BH206" i="1"/>
  <c r="BI206" i="1"/>
  <c r="BJ206" i="1"/>
  <c r="BK206" i="1"/>
  <c r="BL206" i="1"/>
  <c r="BM206" i="1"/>
  <c r="BN206" i="1"/>
  <c r="BO206" i="1"/>
  <c r="BF207" i="1"/>
  <c r="BG207" i="1"/>
  <c r="BH207" i="1"/>
  <c r="BI207" i="1"/>
  <c r="BJ207" i="1"/>
  <c r="BK207" i="1"/>
  <c r="BL207" i="1"/>
  <c r="BM207" i="1"/>
  <c r="BN207" i="1"/>
  <c r="BO207" i="1"/>
  <c r="BF208" i="1"/>
  <c r="BG208" i="1"/>
  <c r="BH208" i="1"/>
  <c r="BI208" i="1"/>
  <c r="BJ208" i="1"/>
  <c r="BK208" i="1"/>
  <c r="BL208" i="1"/>
  <c r="BM208" i="1"/>
  <c r="BN208" i="1"/>
  <c r="BO208" i="1"/>
  <c r="BF209" i="1"/>
  <c r="BG209" i="1"/>
  <c r="BH209" i="1"/>
  <c r="BI209" i="1"/>
  <c r="BJ209" i="1"/>
  <c r="BK209" i="1"/>
  <c r="BL209" i="1"/>
  <c r="BM209" i="1"/>
  <c r="BN209" i="1"/>
  <c r="BO209" i="1"/>
  <c r="BF210" i="1"/>
  <c r="BG210" i="1"/>
  <c r="BH210" i="1"/>
  <c r="BI210" i="1"/>
  <c r="BJ210" i="1"/>
  <c r="BK210" i="1"/>
  <c r="BL210" i="1"/>
  <c r="BM210" i="1"/>
  <c r="BN210" i="1"/>
  <c r="BO210" i="1"/>
  <c r="BF211" i="1"/>
  <c r="BG211" i="1"/>
  <c r="BH211" i="1"/>
  <c r="BI211" i="1"/>
  <c r="BJ211" i="1"/>
  <c r="BK211" i="1"/>
  <c r="BL211" i="1"/>
  <c r="BM211" i="1"/>
  <c r="BN211" i="1"/>
  <c r="BO211" i="1"/>
  <c r="BF212" i="1"/>
  <c r="BG212" i="1"/>
  <c r="BH212" i="1"/>
  <c r="BI212" i="1"/>
  <c r="BJ212" i="1"/>
  <c r="BK212" i="1"/>
  <c r="BL212" i="1"/>
  <c r="BM212" i="1"/>
  <c r="BN212" i="1"/>
  <c r="BO212" i="1"/>
  <c r="BF213" i="1"/>
  <c r="BG213" i="1"/>
  <c r="BH213" i="1"/>
  <c r="BI213" i="1"/>
  <c r="BJ213" i="1"/>
  <c r="BK213" i="1"/>
  <c r="BL213" i="1"/>
  <c r="BM213" i="1"/>
  <c r="BN213" i="1"/>
  <c r="BO213" i="1"/>
  <c r="BF214" i="1"/>
  <c r="BG214" i="1"/>
  <c r="BH214" i="1"/>
  <c r="BI214" i="1"/>
  <c r="BJ214" i="1"/>
  <c r="BK214" i="1"/>
  <c r="BL214" i="1"/>
  <c r="BM214" i="1"/>
  <c r="BN214" i="1"/>
  <c r="BO214" i="1"/>
  <c r="BF215" i="1"/>
  <c r="BG215" i="1"/>
  <c r="BH215" i="1"/>
  <c r="BI215" i="1"/>
  <c r="BJ215" i="1"/>
  <c r="BK215" i="1"/>
  <c r="BL215" i="1"/>
  <c r="BM215" i="1"/>
  <c r="BN215" i="1"/>
  <c r="BO215" i="1"/>
  <c r="BF216" i="1"/>
  <c r="BG216" i="1"/>
  <c r="BH216" i="1"/>
  <c r="BI216" i="1"/>
  <c r="BJ216" i="1"/>
  <c r="BK216" i="1"/>
  <c r="BL216" i="1"/>
  <c r="BM216" i="1"/>
  <c r="BN216" i="1"/>
  <c r="BO216" i="1"/>
  <c r="BF217" i="1"/>
  <c r="BG217" i="1"/>
  <c r="BH217" i="1"/>
  <c r="BI217" i="1"/>
  <c r="BJ217" i="1"/>
  <c r="BK217" i="1"/>
  <c r="BL217" i="1"/>
  <c r="BM217" i="1"/>
  <c r="BN217" i="1"/>
  <c r="BO217" i="1"/>
  <c r="BF218" i="1"/>
  <c r="BG218" i="1"/>
  <c r="BH218" i="1"/>
  <c r="BI218" i="1"/>
  <c r="BJ218" i="1"/>
  <c r="BK218" i="1"/>
  <c r="BL218" i="1"/>
  <c r="BM218" i="1"/>
  <c r="BN218" i="1"/>
  <c r="BO218" i="1"/>
  <c r="BF219" i="1"/>
  <c r="BG219" i="1"/>
  <c r="BH219" i="1"/>
  <c r="BI219" i="1"/>
  <c r="BJ219" i="1"/>
  <c r="BK219" i="1"/>
  <c r="BL219" i="1"/>
  <c r="BM219" i="1"/>
  <c r="BN219" i="1"/>
  <c r="BO219" i="1"/>
  <c r="BF220" i="1"/>
  <c r="BG220" i="1"/>
  <c r="BH220" i="1"/>
  <c r="BI220" i="1"/>
  <c r="BJ220" i="1"/>
  <c r="BK220" i="1"/>
  <c r="BL220" i="1"/>
  <c r="BM220" i="1"/>
  <c r="BN220" i="1"/>
  <c r="BO220" i="1"/>
  <c r="BF221" i="1"/>
  <c r="BG221" i="1"/>
  <c r="BH221" i="1"/>
  <c r="BI221" i="1"/>
  <c r="BJ221" i="1"/>
  <c r="BK221" i="1"/>
  <c r="BL221" i="1"/>
  <c r="BM221" i="1"/>
  <c r="BN221" i="1"/>
  <c r="BO221" i="1"/>
  <c r="BF222" i="1"/>
  <c r="BG222" i="1"/>
  <c r="BH222" i="1"/>
  <c r="BI222" i="1"/>
  <c r="BJ222" i="1"/>
  <c r="BK222" i="1"/>
  <c r="BL222" i="1"/>
  <c r="BM222" i="1"/>
  <c r="BN222" i="1"/>
  <c r="BO222" i="1"/>
  <c r="BF223" i="1"/>
  <c r="BG223" i="1"/>
  <c r="BH223" i="1"/>
  <c r="BI223" i="1"/>
  <c r="BJ223" i="1"/>
  <c r="BK223" i="1"/>
  <c r="BL223" i="1"/>
  <c r="BM223" i="1"/>
  <c r="BN223" i="1"/>
  <c r="BO223" i="1"/>
  <c r="BF224" i="1"/>
  <c r="BG224" i="1"/>
  <c r="BH224" i="1"/>
  <c r="BI224" i="1"/>
  <c r="BJ224" i="1"/>
  <c r="BK224" i="1"/>
  <c r="BL224" i="1"/>
  <c r="BM224" i="1"/>
  <c r="BN224" i="1"/>
  <c r="BO224" i="1"/>
  <c r="BF225" i="1"/>
  <c r="BG225" i="1"/>
  <c r="BH225" i="1"/>
  <c r="BI225" i="1"/>
  <c r="BJ225" i="1"/>
  <c r="BK225" i="1"/>
  <c r="BL225" i="1"/>
  <c r="BM225" i="1"/>
  <c r="BN225" i="1"/>
  <c r="BO225" i="1"/>
  <c r="BF226" i="1"/>
  <c r="BG226" i="1"/>
  <c r="BH226" i="1"/>
  <c r="BI226" i="1"/>
  <c r="BJ226" i="1"/>
  <c r="BK226" i="1"/>
  <c r="BL226" i="1"/>
  <c r="BM226" i="1"/>
  <c r="BN226" i="1"/>
  <c r="BO226" i="1"/>
  <c r="BF227" i="1"/>
  <c r="BG227" i="1"/>
  <c r="BH227" i="1"/>
  <c r="BI227" i="1"/>
  <c r="BJ227" i="1"/>
  <c r="BK227" i="1"/>
  <c r="BL227" i="1"/>
  <c r="BM227" i="1"/>
  <c r="BN227" i="1"/>
  <c r="BO227" i="1"/>
  <c r="BF228" i="1"/>
  <c r="BG228" i="1"/>
  <c r="BH228" i="1"/>
  <c r="BI228" i="1"/>
  <c r="BJ228" i="1"/>
  <c r="BK228" i="1"/>
  <c r="BL228" i="1"/>
  <c r="BM228" i="1"/>
  <c r="BN228" i="1"/>
  <c r="BO228" i="1"/>
  <c r="BF229" i="1"/>
  <c r="BG229" i="1"/>
  <c r="BH229" i="1"/>
  <c r="BI229" i="1"/>
  <c r="BJ229" i="1"/>
  <c r="BK229" i="1"/>
  <c r="BL229" i="1"/>
  <c r="BM229" i="1"/>
  <c r="BN229" i="1"/>
  <c r="BO229" i="1"/>
  <c r="BF230" i="1"/>
  <c r="BG230" i="1"/>
  <c r="BH230" i="1"/>
  <c r="BI230" i="1"/>
  <c r="BJ230" i="1"/>
  <c r="BK230" i="1"/>
  <c r="BL230" i="1"/>
  <c r="BM230" i="1"/>
  <c r="BN230" i="1"/>
  <c r="BO230" i="1"/>
  <c r="BF231" i="1"/>
  <c r="BG231" i="1"/>
  <c r="BH231" i="1"/>
  <c r="BI231" i="1"/>
  <c r="BJ231" i="1"/>
  <c r="BK231" i="1"/>
  <c r="BL231" i="1"/>
  <c r="BM231" i="1"/>
  <c r="BN231" i="1"/>
  <c r="BO231" i="1"/>
  <c r="BF232" i="1"/>
  <c r="BG232" i="1"/>
  <c r="BH232" i="1"/>
  <c r="BI232" i="1"/>
  <c r="BJ232" i="1"/>
  <c r="BK232" i="1"/>
  <c r="BL232" i="1"/>
  <c r="BM232" i="1"/>
  <c r="BN232" i="1"/>
  <c r="BO232" i="1"/>
  <c r="BF233" i="1"/>
  <c r="BG233" i="1"/>
  <c r="BH233" i="1"/>
  <c r="BI233" i="1"/>
  <c r="BJ233" i="1"/>
  <c r="BK233" i="1"/>
  <c r="BL233" i="1"/>
  <c r="BM233" i="1"/>
  <c r="BN233" i="1"/>
  <c r="BO233" i="1"/>
  <c r="BF234" i="1"/>
  <c r="BG234" i="1"/>
  <c r="BH234" i="1"/>
  <c r="BI234" i="1"/>
  <c r="BJ234" i="1"/>
  <c r="BK234" i="1"/>
  <c r="BL234" i="1"/>
  <c r="BM234" i="1"/>
  <c r="BN234" i="1"/>
  <c r="BO234" i="1"/>
  <c r="BF235" i="1"/>
  <c r="BG235" i="1"/>
  <c r="BH235" i="1"/>
  <c r="BI235" i="1"/>
  <c r="BJ235" i="1"/>
  <c r="BK235" i="1"/>
  <c r="BL235" i="1"/>
  <c r="BM235" i="1"/>
  <c r="BN235" i="1"/>
  <c r="BO235" i="1"/>
  <c r="BF236" i="1"/>
  <c r="BG236" i="1"/>
  <c r="BH236" i="1"/>
  <c r="BI236" i="1"/>
  <c r="BJ236" i="1"/>
  <c r="BK236" i="1"/>
  <c r="BL236" i="1"/>
  <c r="BM236" i="1"/>
  <c r="BN236" i="1"/>
  <c r="BO236" i="1"/>
  <c r="BF237" i="1"/>
  <c r="BG237" i="1"/>
  <c r="BH237" i="1"/>
  <c r="BI237" i="1"/>
  <c r="BJ237" i="1"/>
  <c r="BK237" i="1"/>
  <c r="BL237" i="1"/>
  <c r="BM237" i="1"/>
  <c r="BN237" i="1"/>
  <c r="BO237" i="1"/>
  <c r="BF238" i="1"/>
  <c r="BG238" i="1"/>
  <c r="BH238" i="1"/>
  <c r="BI238" i="1"/>
  <c r="BJ238" i="1"/>
  <c r="BK238" i="1"/>
  <c r="BL238" i="1"/>
  <c r="BM238" i="1"/>
  <c r="BN238" i="1"/>
  <c r="BO238" i="1"/>
  <c r="BF239" i="1"/>
  <c r="BG239" i="1"/>
  <c r="BH239" i="1"/>
  <c r="BI239" i="1"/>
  <c r="BJ239" i="1"/>
  <c r="BK239" i="1"/>
  <c r="BL239" i="1"/>
  <c r="BM239" i="1"/>
  <c r="BN239" i="1"/>
  <c r="BO239" i="1"/>
  <c r="BF240" i="1"/>
  <c r="BG240" i="1"/>
  <c r="BH240" i="1"/>
  <c r="BI240" i="1"/>
  <c r="BJ240" i="1"/>
  <c r="BK240" i="1"/>
  <c r="BL240" i="1"/>
  <c r="BM240" i="1"/>
  <c r="BN240" i="1"/>
  <c r="BO240" i="1"/>
  <c r="BF241" i="1"/>
  <c r="BG241" i="1"/>
  <c r="BH241" i="1"/>
  <c r="BI241" i="1"/>
  <c r="BJ241" i="1"/>
  <c r="BK241" i="1"/>
  <c r="BL241" i="1"/>
  <c r="BM241" i="1"/>
  <c r="BN241" i="1"/>
  <c r="BO241" i="1"/>
  <c r="BF242" i="1"/>
  <c r="BG242" i="1"/>
  <c r="BH242" i="1"/>
  <c r="BI242" i="1"/>
  <c r="BJ242" i="1"/>
  <c r="BK242" i="1"/>
  <c r="BL242" i="1"/>
  <c r="BM242" i="1"/>
  <c r="BN242" i="1"/>
  <c r="BO242" i="1"/>
  <c r="BF243" i="1"/>
  <c r="BG243" i="1"/>
  <c r="BH243" i="1"/>
  <c r="BI243" i="1"/>
  <c r="BJ243" i="1"/>
  <c r="BK243" i="1"/>
  <c r="BL243" i="1"/>
  <c r="BM243" i="1"/>
  <c r="BN243" i="1"/>
  <c r="BO243" i="1"/>
  <c r="BF244" i="1"/>
  <c r="BG244" i="1"/>
  <c r="BH244" i="1"/>
  <c r="BI244" i="1"/>
  <c r="BJ244" i="1"/>
  <c r="BK244" i="1"/>
  <c r="BL244" i="1"/>
  <c r="BM244" i="1"/>
  <c r="BN244" i="1"/>
  <c r="BO244" i="1"/>
  <c r="BF245" i="1"/>
  <c r="BG245" i="1"/>
  <c r="BH245" i="1"/>
  <c r="BI245" i="1"/>
  <c r="BJ245" i="1"/>
  <c r="BK245" i="1"/>
  <c r="BL245" i="1"/>
  <c r="BM245" i="1"/>
  <c r="BN245" i="1"/>
  <c r="BO245" i="1"/>
  <c r="BF246" i="1"/>
  <c r="BG246" i="1"/>
  <c r="BH246" i="1"/>
  <c r="BI246" i="1"/>
  <c r="BJ246" i="1"/>
  <c r="BK246" i="1"/>
  <c r="BL246" i="1"/>
  <c r="BM246" i="1"/>
  <c r="BN246" i="1"/>
  <c r="BO246" i="1"/>
  <c r="BF247" i="1"/>
  <c r="BG247" i="1"/>
  <c r="BH247" i="1"/>
  <c r="BI247" i="1"/>
  <c r="BJ247" i="1"/>
  <c r="BK247" i="1"/>
  <c r="BL247" i="1"/>
  <c r="BM247" i="1"/>
  <c r="BN247" i="1"/>
  <c r="BO247" i="1"/>
  <c r="BF248" i="1"/>
  <c r="BG248" i="1"/>
  <c r="BH248" i="1"/>
  <c r="BI248" i="1"/>
  <c r="BJ248" i="1"/>
  <c r="BK248" i="1"/>
  <c r="BL248" i="1"/>
  <c r="BM248" i="1"/>
  <c r="BN248" i="1"/>
  <c r="BO248" i="1"/>
  <c r="BF249" i="1"/>
  <c r="BG249" i="1"/>
  <c r="BH249" i="1"/>
  <c r="BI249" i="1"/>
  <c r="BJ249" i="1"/>
  <c r="BK249" i="1"/>
  <c r="BL249" i="1"/>
  <c r="BM249" i="1"/>
  <c r="BN249" i="1"/>
  <c r="BO249" i="1"/>
  <c r="BF250" i="1"/>
  <c r="BG250" i="1"/>
  <c r="BH250" i="1"/>
  <c r="BI250" i="1"/>
  <c r="BJ250" i="1"/>
  <c r="BK250" i="1"/>
  <c r="BL250" i="1"/>
  <c r="BM250" i="1"/>
  <c r="BN250" i="1"/>
  <c r="BO250" i="1"/>
  <c r="BF251" i="1"/>
  <c r="BG251" i="1"/>
  <c r="BH251" i="1"/>
  <c r="BI251" i="1"/>
  <c r="BJ251" i="1"/>
  <c r="BK251" i="1"/>
  <c r="BL251" i="1"/>
  <c r="BM251" i="1"/>
  <c r="BN251" i="1"/>
  <c r="BO251" i="1"/>
  <c r="BF252" i="1"/>
  <c r="BG252" i="1"/>
  <c r="BH252" i="1"/>
  <c r="BI252" i="1"/>
  <c r="BJ252" i="1"/>
  <c r="BK252" i="1"/>
  <c r="BL252" i="1"/>
  <c r="BM252" i="1"/>
  <c r="BN252" i="1"/>
  <c r="BO252" i="1"/>
  <c r="BF253" i="1"/>
  <c r="BG253" i="1"/>
  <c r="BH253" i="1"/>
  <c r="BI253" i="1"/>
  <c r="BJ253" i="1"/>
  <c r="BK253" i="1"/>
  <c r="BL253" i="1"/>
  <c r="BM253" i="1"/>
  <c r="BN253" i="1"/>
  <c r="BO253" i="1"/>
  <c r="BF254" i="1"/>
  <c r="BG254" i="1"/>
  <c r="BH254" i="1"/>
  <c r="BI254" i="1"/>
  <c r="BJ254" i="1"/>
  <c r="BK254" i="1"/>
  <c r="BL254" i="1"/>
  <c r="BM254" i="1"/>
  <c r="BN254" i="1"/>
  <c r="BO254" i="1"/>
  <c r="BF255" i="1"/>
  <c r="BG255" i="1"/>
  <c r="BH255" i="1"/>
  <c r="BI255" i="1"/>
  <c r="BJ255" i="1"/>
  <c r="BK255" i="1"/>
  <c r="BL255" i="1"/>
  <c r="BM255" i="1"/>
  <c r="BN255" i="1"/>
  <c r="BO255" i="1"/>
  <c r="BF256" i="1"/>
  <c r="BG256" i="1"/>
  <c r="BH256" i="1"/>
  <c r="BI256" i="1"/>
  <c r="BJ256" i="1"/>
  <c r="BK256" i="1"/>
  <c r="BL256" i="1"/>
  <c r="BM256" i="1"/>
  <c r="BN256" i="1"/>
  <c r="BO256" i="1"/>
  <c r="BF257" i="1"/>
  <c r="BG257" i="1"/>
  <c r="BH257" i="1"/>
  <c r="BI257" i="1"/>
  <c r="BJ257" i="1"/>
  <c r="BK257" i="1"/>
  <c r="BL257" i="1"/>
  <c r="BM257" i="1"/>
  <c r="BN257" i="1"/>
  <c r="BO257" i="1"/>
  <c r="BF258" i="1"/>
  <c r="BG258" i="1"/>
  <c r="BH258" i="1"/>
  <c r="BI258" i="1"/>
  <c r="BJ258" i="1"/>
  <c r="BK258" i="1"/>
  <c r="BL258" i="1"/>
  <c r="BM258" i="1"/>
  <c r="BN258" i="1"/>
  <c r="BO258" i="1"/>
  <c r="BF259" i="1"/>
  <c r="BG259" i="1"/>
  <c r="BH259" i="1"/>
  <c r="BI259" i="1"/>
  <c r="BJ259" i="1"/>
  <c r="BK259" i="1"/>
  <c r="BL259" i="1"/>
  <c r="BM259" i="1"/>
  <c r="BN259" i="1"/>
  <c r="BO259" i="1"/>
  <c r="BF260" i="1"/>
  <c r="BG260" i="1"/>
  <c r="BH260" i="1"/>
  <c r="BI260" i="1"/>
  <c r="BJ260" i="1"/>
  <c r="BK260" i="1"/>
  <c r="BL260" i="1"/>
  <c r="BM260" i="1"/>
  <c r="BN260" i="1"/>
  <c r="BO260" i="1"/>
  <c r="BF261" i="1"/>
  <c r="BG261" i="1"/>
  <c r="BH261" i="1"/>
  <c r="BI261" i="1"/>
  <c r="BJ261" i="1"/>
  <c r="BK261" i="1"/>
  <c r="BL261" i="1"/>
  <c r="BM261" i="1"/>
  <c r="BN261" i="1"/>
  <c r="BO261" i="1"/>
  <c r="BF262" i="1"/>
  <c r="BG262" i="1"/>
  <c r="BH262" i="1"/>
  <c r="BI262" i="1"/>
  <c r="BJ262" i="1"/>
  <c r="BK262" i="1"/>
  <c r="BL262" i="1"/>
  <c r="BM262" i="1"/>
  <c r="BN262" i="1"/>
  <c r="BO262" i="1"/>
  <c r="BF263" i="1"/>
  <c r="BG263" i="1"/>
  <c r="BH263" i="1"/>
  <c r="BI263" i="1"/>
  <c r="BJ263" i="1"/>
  <c r="BK263" i="1"/>
  <c r="BL263" i="1"/>
  <c r="BM263" i="1"/>
  <c r="BN263" i="1"/>
  <c r="BO263" i="1"/>
  <c r="BF264" i="1"/>
  <c r="BG264" i="1"/>
  <c r="BH264" i="1"/>
  <c r="BI264" i="1"/>
  <c r="BJ264" i="1"/>
  <c r="BK264" i="1"/>
  <c r="BL264" i="1"/>
  <c r="BM264" i="1"/>
  <c r="BN264" i="1"/>
  <c r="BO264" i="1"/>
  <c r="BF265" i="1"/>
  <c r="BG265" i="1"/>
  <c r="BH265" i="1"/>
  <c r="BI265" i="1"/>
  <c r="BJ265" i="1"/>
  <c r="BK265" i="1"/>
  <c r="BL265" i="1"/>
  <c r="BM265" i="1"/>
  <c r="BN265" i="1"/>
  <c r="BO265" i="1"/>
  <c r="BF266" i="1"/>
  <c r="BG266" i="1"/>
  <c r="BH266" i="1"/>
  <c r="BI266" i="1"/>
  <c r="BJ266" i="1"/>
  <c r="BK266" i="1"/>
  <c r="BL266" i="1"/>
  <c r="BM266" i="1"/>
  <c r="BN266" i="1"/>
  <c r="BO266" i="1"/>
  <c r="BF267" i="1"/>
  <c r="BG267" i="1"/>
  <c r="BH267" i="1"/>
  <c r="BI267" i="1"/>
  <c r="BJ267" i="1"/>
  <c r="BK267" i="1"/>
  <c r="BL267" i="1"/>
  <c r="BM267" i="1"/>
  <c r="BN267" i="1"/>
  <c r="BO267" i="1"/>
  <c r="BF268" i="1"/>
  <c r="BG268" i="1"/>
  <c r="BH268" i="1"/>
  <c r="BI268" i="1"/>
  <c r="BJ268" i="1"/>
  <c r="BK268" i="1"/>
  <c r="BL268" i="1"/>
  <c r="BM268" i="1"/>
  <c r="BN268" i="1"/>
  <c r="BO268" i="1"/>
  <c r="BF269" i="1"/>
  <c r="BG269" i="1"/>
  <c r="BH269" i="1"/>
  <c r="BI269" i="1"/>
  <c r="BJ269" i="1"/>
  <c r="BK269" i="1"/>
  <c r="BL269" i="1"/>
  <c r="BM269" i="1"/>
  <c r="BN269" i="1"/>
  <c r="BO269" i="1"/>
  <c r="BF270" i="1"/>
  <c r="BG270" i="1"/>
  <c r="BH270" i="1"/>
  <c r="BI270" i="1"/>
  <c r="BJ270" i="1"/>
  <c r="BK270" i="1"/>
  <c r="BL270" i="1"/>
  <c r="BM270" i="1"/>
  <c r="BN270" i="1"/>
  <c r="BO270" i="1"/>
  <c r="BF271" i="1"/>
  <c r="BG271" i="1"/>
  <c r="BH271" i="1"/>
  <c r="BI271" i="1"/>
  <c r="BJ271" i="1"/>
  <c r="BK271" i="1"/>
  <c r="BL271" i="1"/>
  <c r="BM271" i="1"/>
  <c r="BN271" i="1"/>
  <c r="BO271" i="1"/>
  <c r="BF272" i="1"/>
  <c r="BG272" i="1"/>
  <c r="BH272" i="1"/>
  <c r="BI272" i="1"/>
  <c r="BJ272" i="1"/>
  <c r="BK272" i="1"/>
  <c r="BL272" i="1"/>
  <c r="BM272" i="1"/>
  <c r="BN272" i="1"/>
  <c r="BO272" i="1"/>
  <c r="BF273" i="1"/>
  <c r="BG273" i="1"/>
  <c r="BH273" i="1"/>
  <c r="BI273" i="1"/>
  <c r="BJ273" i="1"/>
  <c r="BK273" i="1"/>
  <c r="BL273" i="1"/>
  <c r="BM273" i="1"/>
  <c r="BN273" i="1"/>
  <c r="BO273" i="1"/>
  <c r="BF274" i="1"/>
  <c r="BG274" i="1"/>
  <c r="BH274" i="1"/>
  <c r="BI274" i="1"/>
  <c r="BJ274" i="1"/>
  <c r="BK274" i="1"/>
  <c r="BL274" i="1"/>
  <c r="BM274" i="1"/>
  <c r="BN274" i="1"/>
  <c r="BO274" i="1"/>
  <c r="BF275" i="1"/>
  <c r="BG275" i="1"/>
  <c r="BH275" i="1"/>
  <c r="BI275" i="1"/>
  <c r="BJ275" i="1"/>
  <c r="BK275" i="1"/>
  <c r="BL275" i="1"/>
  <c r="BM275" i="1"/>
  <c r="BN275" i="1"/>
  <c r="BO275" i="1"/>
  <c r="BF276" i="1"/>
  <c r="BG276" i="1"/>
  <c r="BH276" i="1"/>
  <c r="BI276" i="1"/>
  <c r="BJ276" i="1"/>
  <c r="BK276" i="1"/>
  <c r="BL276" i="1"/>
  <c r="BM276" i="1"/>
  <c r="BN276" i="1"/>
  <c r="BO276" i="1"/>
  <c r="BF277" i="1"/>
  <c r="BG277" i="1"/>
  <c r="BH277" i="1"/>
  <c r="BI277" i="1"/>
  <c r="BJ277" i="1"/>
  <c r="BK277" i="1"/>
  <c r="BL277" i="1"/>
  <c r="BM277" i="1"/>
  <c r="BN277" i="1"/>
  <c r="BO277" i="1"/>
  <c r="BF278" i="1"/>
  <c r="BG278" i="1"/>
  <c r="BH278" i="1"/>
  <c r="BI278" i="1"/>
  <c r="BJ278" i="1"/>
  <c r="BK278" i="1"/>
  <c r="BL278" i="1"/>
  <c r="BM278" i="1"/>
  <c r="BN278" i="1"/>
  <c r="BO278" i="1"/>
  <c r="BF279" i="1"/>
  <c r="BG279" i="1"/>
  <c r="BH279" i="1"/>
  <c r="BI279" i="1"/>
  <c r="BJ279" i="1"/>
  <c r="BK279" i="1"/>
  <c r="BL279" i="1"/>
  <c r="BM279" i="1"/>
  <c r="BN279" i="1"/>
  <c r="BO279" i="1"/>
  <c r="BF280" i="1"/>
  <c r="BG280" i="1"/>
  <c r="BH280" i="1"/>
  <c r="BI280" i="1"/>
  <c r="BJ280" i="1"/>
  <c r="BK280" i="1"/>
  <c r="BL280" i="1"/>
  <c r="BM280" i="1"/>
  <c r="BN280" i="1"/>
  <c r="BO280" i="1"/>
  <c r="BF281" i="1"/>
  <c r="BG281" i="1"/>
  <c r="BH281" i="1"/>
  <c r="BI281" i="1"/>
  <c r="BJ281" i="1"/>
  <c r="BK281" i="1"/>
  <c r="BL281" i="1"/>
  <c r="BM281" i="1"/>
  <c r="BN281" i="1"/>
  <c r="BO281" i="1"/>
  <c r="BF282" i="1"/>
  <c r="BG282" i="1"/>
  <c r="BH282" i="1"/>
  <c r="BI282" i="1"/>
  <c r="BJ282" i="1"/>
  <c r="BK282" i="1"/>
  <c r="BL282" i="1"/>
  <c r="BM282" i="1"/>
  <c r="BN282" i="1"/>
  <c r="BO282" i="1"/>
  <c r="BF283" i="1"/>
  <c r="BG283" i="1"/>
  <c r="BH283" i="1"/>
  <c r="BI283" i="1"/>
  <c r="BJ283" i="1"/>
  <c r="BK283" i="1"/>
  <c r="BL283" i="1"/>
  <c r="BM283" i="1"/>
  <c r="BN283" i="1"/>
  <c r="BO283" i="1"/>
  <c r="BF284" i="1"/>
  <c r="BG284" i="1"/>
  <c r="BH284" i="1"/>
  <c r="BI284" i="1"/>
  <c r="BJ284" i="1"/>
  <c r="BK284" i="1"/>
  <c r="BL284" i="1"/>
  <c r="BM284" i="1"/>
  <c r="BN284" i="1"/>
  <c r="BO284" i="1"/>
  <c r="BF285" i="1"/>
  <c r="BG285" i="1"/>
  <c r="BH285" i="1"/>
  <c r="BI285" i="1"/>
  <c r="BJ285" i="1"/>
  <c r="BK285" i="1"/>
  <c r="BL285" i="1"/>
  <c r="BM285" i="1"/>
  <c r="BN285" i="1"/>
  <c r="BO285" i="1"/>
  <c r="BF286" i="1"/>
  <c r="BG286" i="1"/>
  <c r="BH286" i="1"/>
  <c r="BI286" i="1"/>
  <c r="BJ286" i="1"/>
  <c r="BK286" i="1"/>
  <c r="BL286" i="1"/>
  <c r="BM286" i="1"/>
  <c r="BN286" i="1"/>
  <c r="BO286" i="1"/>
  <c r="BF287" i="1"/>
  <c r="BG287" i="1"/>
  <c r="BH287" i="1"/>
  <c r="BI287" i="1"/>
  <c r="BJ287" i="1"/>
  <c r="BK287" i="1"/>
  <c r="BL287" i="1"/>
  <c r="BM287" i="1"/>
  <c r="BN287" i="1"/>
  <c r="BO287" i="1"/>
  <c r="BF288" i="1"/>
  <c r="BG288" i="1"/>
  <c r="BH288" i="1"/>
  <c r="BI288" i="1"/>
  <c r="BJ288" i="1"/>
  <c r="BK288" i="1"/>
  <c r="BL288" i="1"/>
  <c r="BM288" i="1"/>
  <c r="BN288" i="1"/>
  <c r="BO288" i="1"/>
  <c r="BF289" i="1"/>
  <c r="BG289" i="1"/>
  <c r="BH289" i="1"/>
  <c r="BI289" i="1"/>
  <c r="BJ289" i="1"/>
  <c r="BK289" i="1"/>
  <c r="BL289" i="1"/>
  <c r="BM289" i="1"/>
  <c r="BN289" i="1"/>
  <c r="BO289" i="1"/>
  <c r="BF290" i="1"/>
  <c r="BG290" i="1"/>
  <c r="BH290" i="1"/>
  <c r="BI290" i="1"/>
  <c r="BJ290" i="1"/>
  <c r="BK290" i="1"/>
  <c r="BL290" i="1"/>
  <c r="BM290" i="1"/>
  <c r="BN290" i="1"/>
  <c r="BO290" i="1"/>
  <c r="BF291" i="1"/>
  <c r="BG291" i="1"/>
  <c r="BH291" i="1"/>
  <c r="BI291" i="1"/>
  <c r="BJ291" i="1"/>
  <c r="BK291" i="1"/>
  <c r="BL291" i="1"/>
  <c r="BM291" i="1"/>
  <c r="BN291" i="1"/>
  <c r="BO291" i="1"/>
  <c r="BF292" i="1"/>
  <c r="BG292" i="1"/>
  <c r="BH292" i="1"/>
  <c r="BI292" i="1"/>
  <c r="BJ292" i="1"/>
  <c r="BK292" i="1"/>
  <c r="BL292" i="1"/>
  <c r="BM292" i="1"/>
  <c r="BN292" i="1"/>
  <c r="BO292" i="1"/>
  <c r="BF293" i="1"/>
  <c r="BG293" i="1"/>
  <c r="BH293" i="1"/>
  <c r="BI293" i="1"/>
  <c r="BJ293" i="1"/>
  <c r="BK293" i="1"/>
  <c r="BL293" i="1"/>
  <c r="BM293" i="1"/>
  <c r="BN293" i="1"/>
  <c r="BO293" i="1"/>
  <c r="BF294" i="1"/>
  <c r="BG294" i="1"/>
  <c r="BH294" i="1"/>
  <c r="BI294" i="1"/>
  <c r="BJ294" i="1"/>
  <c r="BK294" i="1"/>
  <c r="BL294" i="1"/>
  <c r="BM294" i="1"/>
  <c r="BN294" i="1"/>
  <c r="BO294" i="1"/>
  <c r="BF295" i="1"/>
  <c r="BG295" i="1"/>
  <c r="BH295" i="1"/>
  <c r="BI295" i="1"/>
  <c r="BJ295" i="1"/>
  <c r="BK295" i="1"/>
  <c r="BL295" i="1"/>
  <c r="BM295" i="1"/>
  <c r="BN295" i="1"/>
  <c r="BO295" i="1"/>
  <c r="BF296" i="1"/>
  <c r="BG296" i="1"/>
  <c r="BH296" i="1"/>
  <c r="BI296" i="1"/>
  <c r="BJ296" i="1"/>
  <c r="BK296" i="1"/>
  <c r="BL296" i="1"/>
  <c r="BM296" i="1"/>
  <c r="BN296" i="1"/>
  <c r="BO296" i="1"/>
  <c r="BF297" i="1"/>
  <c r="BG297" i="1"/>
  <c r="BH297" i="1"/>
  <c r="BI297" i="1"/>
  <c r="BJ297" i="1"/>
  <c r="BK297" i="1"/>
  <c r="BL297" i="1"/>
  <c r="BM297" i="1"/>
  <c r="BN297" i="1"/>
  <c r="BO297" i="1"/>
  <c r="BF298" i="1"/>
  <c r="BG298" i="1"/>
  <c r="BH298" i="1"/>
  <c r="BI298" i="1"/>
  <c r="BJ298" i="1"/>
  <c r="BK298" i="1"/>
  <c r="BL298" i="1"/>
  <c r="BM298" i="1"/>
  <c r="BN298" i="1"/>
  <c r="BO298" i="1"/>
  <c r="BF299" i="1"/>
  <c r="BG299" i="1"/>
  <c r="BH299" i="1"/>
  <c r="BI299" i="1"/>
  <c r="BJ299" i="1"/>
  <c r="BK299" i="1"/>
  <c r="BL299" i="1"/>
  <c r="BM299" i="1"/>
  <c r="BN299" i="1"/>
  <c r="BO299" i="1"/>
  <c r="BF300" i="1"/>
  <c r="BG300" i="1"/>
  <c r="BH300" i="1"/>
  <c r="BI300" i="1"/>
  <c r="BJ300" i="1"/>
  <c r="BK300" i="1"/>
  <c r="BL300" i="1"/>
  <c r="BM300" i="1"/>
  <c r="BN300" i="1"/>
  <c r="BO300" i="1"/>
  <c r="BF301" i="1"/>
  <c r="BG301" i="1"/>
  <c r="BH301" i="1"/>
  <c r="BI301" i="1"/>
  <c r="BJ301" i="1"/>
  <c r="BK301" i="1"/>
  <c r="BL301" i="1"/>
  <c r="BM301" i="1"/>
  <c r="BN301" i="1"/>
  <c r="BO301" i="1"/>
  <c r="BF302" i="1"/>
  <c r="BG302" i="1"/>
  <c r="BH302" i="1"/>
  <c r="BI302" i="1"/>
  <c r="BJ302" i="1"/>
  <c r="BK302" i="1"/>
  <c r="BL302" i="1"/>
  <c r="BM302" i="1"/>
  <c r="BN302" i="1"/>
  <c r="BO302" i="1"/>
  <c r="BF303" i="1"/>
  <c r="BG303" i="1"/>
  <c r="BH303" i="1"/>
  <c r="BI303" i="1"/>
  <c r="BJ303" i="1"/>
  <c r="BK303" i="1"/>
  <c r="BL303" i="1"/>
  <c r="BM303" i="1"/>
  <c r="BN303" i="1"/>
  <c r="BO303" i="1"/>
  <c r="BF304" i="1"/>
  <c r="BG304" i="1"/>
  <c r="BH304" i="1"/>
  <c r="BI304" i="1"/>
  <c r="BJ304" i="1"/>
  <c r="BK304" i="1"/>
  <c r="BL304" i="1"/>
  <c r="BM304" i="1"/>
  <c r="BN304" i="1"/>
  <c r="BO304" i="1"/>
  <c r="BF305" i="1"/>
  <c r="BG305" i="1"/>
  <c r="BH305" i="1"/>
  <c r="BI305" i="1"/>
  <c r="BJ305" i="1"/>
  <c r="BK305" i="1"/>
  <c r="BL305" i="1"/>
  <c r="BM305" i="1"/>
  <c r="BN305" i="1"/>
  <c r="BO305" i="1"/>
  <c r="BF306" i="1"/>
  <c r="BG306" i="1"/>
  <c r="BH306" i="1"/>
  <c r="BI306" i="1"/>
  <c r="BJ306" i="1"/>
  <c r="BK306" i="1"/>
  <c r="BL306" i="1"/>
  <c r="BM306" i="1"/>
  <c r="BN306" i="1"/>
  <c r="BO306" i="1"/>
  <c r="BF307" i="1"/>
  <c r="BG307" i="1"/>
  <c r="BH307" i="1"/>
  <c r="BI307" i="1"/>
  <c r="BJ307" i="1"/>
  <c r="BK307" i="1"/>
  <c r="BL307" i="1"/>
  <c r="BM307" i="1"/>
  <c r="BN307" i="1"/>
  <c r="BO307" i="1"/>
  <c r="BF308" i="1"/>
  <c r="BG308" i="1"/>
  <c r="BH308" i="1"/>
  <c r="BI308" i="1"/>
  <c r="BJ308" i="1"/>
  <c r="BK308" i="1"/>
  <c r="BL308" i="1"/>
  <c r="BM308" i="1"/>
  <c r="BN308" i="1"/>
  <c r="BO308" i="1"/>
  <c r="BF309" i="1"/>
  <c r="BG309" i="1"/>
  <c r="BH309" i="1"/>
  <c r="BI309" i="1"/>
  <c r="BJ309" i="1"/>
  <c r="BK309" i="1"/>
  <c r="BL309" i="1"/>
  <c r="BM309" i="1"/>
  <c r="BN309" i="1"/>
  <c r="BO309" i="1"/>
  <c r="BF310" i="1"/>
  <c r="BG310" i="1"/>
  <c r="BH310" i="1"/>
  <c r="BI310" i="1"/>
  <c r="BJ310" i="1"/>
  <c r="BK310" i="1"/>
  <c r="BL310" i="1"/>
  <c r="BM310" i="1"/>
  <c r="BN310" i="1"/>
  <c r="BO310" i="1"/>
  <c r="BF311" i="1"/>
  <c r="BG311" i="1"/>
  <c r="BH311" i="1"/>
  <c r="BI311" i="1"/>
  <c r="BJ311" i="1"/>
  <c r="BK311" i="1"/>
  <c r="BL311" i="1"/>
  <c r="BM311" i="1"/>
  <c r="BN311" i="1"/>
  <c r="BO311" i="1"/>
  <c r="BF312" i="1"/>
  <c r="BG312" i="1"/>
  <c r="BH312" i="1"/>
  <c r="BI312" i="1"/>
  <c r="BJ312" i="1"/>
  <c r="BK312" i="1"/>
  <c r="BL312" i="1"/>
  <c r="BM312" i="1"/>
  <c r="BN312" i="1"/>
  <c r="BO312" i="1"/>
  <c r="BF313" i="1"/>
  <c r="BG313" i="1"/>
  <c r="BH313" i="1"/>
  <c r="BI313" i="1"/>
  <c r="BJ313" i="1"/>
  <c r="BK313" i="1"/>
  <c r="BL313" i="1"/>
  <c r="BM313" i="1"/>
  <c r="BN313" i="1"/>
  <c r="BO313" i="1"/>
  <c r="BF314" i="1"/>
  <c r="BG314" i="1"/>
  <c r="BH314" i="1"/>
  <c r="BI314" i="1"/>
  <c r="BJ314" i="1"/>
  <c r="BK314" i="1"/>
  <c r="BL314" i="1"/>
  <c r="BM314" i="1"/>
  <c r="BN314" i="1"/>
  <c r="BO314" i="1"/>
  <c r="BF315" i="1"/>
  <c r="BG315" i="1"/>
  <c r="BH315" i="1"/>
  <c r="BI315" i="1"/>
  <c r="BJ315" i="1"/>
  <c r="BK315" i="1"/>
  <c r="BL315" i="1"/>
  <c r="BM315" i="1"/>
  <c r="BN315" i="1"/>
  <c r="BO315" i="1"/>
  <c r="BF316" i="1"/>
  <c r="BG316" i="1"/>
  <c r="BH316" i="1"/>
  <c r="BI316" i="1"/>
  <c r="BJ316" i="1"/>
  <c r="BK316" i="1"/>
  <c r="BL316" i="1"/>
  <c r="BM316" i="1"/>
  <c r="BN316" i="1"/>
  <c r="BO316" i="1"/>
  <c r="BF317" i="1"/>
  <c r="BG317" i="1"/>
  <c r="BH317" i="1"/>
  <c r="BI317" i="1"/>
  <c r="BJ317" i="1"/>
  <c r="BK317" i="1"/>
  <c r="BL317" i="1"/>
  <c r="BM317" i="1"/>
  <c r="BN317" i="1"/>
  <c r="BO317" i="1"/>
  <c r="BF318" i="1"/>
  <c r="BG318" i="1"/>
  <c r="BH318" i="1"/>
  <c r="BI318" i="1"/>
  <c r="BJ318" i="1"/>
  <c r="BK318" i="1"/>
  <c r="BL318" i="1"/>
  <c r="BM318" i="1"/>
  <c r="BN318" i="1"/>
  <c r="BO318" i="1"/>
  <c r="BF319" i="1"/>
  <c r="BG319" i="1"/>
  <c r="BH319" i="1"/>
  <c r="BI319" i="1"/>
  <c r="BJ319" i="1"/>
  <c r="BK319" i="1"/>
  <c r="BL319" i="1"/>
  <c r="BM319" i="1"/>
  <c r="BN319" i="1"/>
  <c r="BO319" i="1"/>
  <c r="BF320" i="1"/>
  <c r="BG320" i="1"/>
  <c r="BH320" i="1"/>
  <c r="BI320" i="1"/>
  <c r="BJ320" i="1"/>
  <c r="BK320" i="1"/>
  <c r="BL320" i="1"/>
  <c r="BM320" i="1"/>
  <c r="BN320" i="1"/>
  <c r="BO320" i="1"/>
  <c r="BF321" i="1"/>
  <c r="BG321" i="1"/>
  <c r="BH321" i="1"/>
  <c r="BI321" i="1"/>
  <c r="BJ321" i="1"/>
  <c r="BK321" i="1"/>
  <c r="BL321" i="1"/>
  <c r="BM321" i="1"/>
  <c r="BN321" i="1"/>
  <c r="BO321" i="1"/>
  <c r="BF322" i="1"/>
  <c r="BG322" i="1"/>
  <c r="BH322" i="1"/>
  <c r="BI322" i="1"/>
  <c r="BJ322" i="1"/>
  <c r="BK322" i="1"/>
  <c r="BL322" i="1"/>
  <c r="BM322" i="1"/>
  <c r="BN322" i="1"/>
  <c r="BO322" i="1"/>
  <c r="BF323" i="1"/>
  <c r="BG323" i="1"/>
  <c r="BH323" i="1"/>
  <c r="BI323" i="1"/>
  <c r="BJ323" i="1"/>
  <c r="BK323" i="1"/>
  <c r="BL323" i="1"/>
  <c r="BM323" i="1"/>
  <c r="BN323" i="1"/>
  <c r="BO323" i="1"/>
  <c r="BF324" i="1"/>
  <c r="BG324" i="1"/>
  <c r="BH324" i="1"/>
  <c r="BI324" i="1"/>
  <c r="BJ324" i="1"/>
  <c r="BK324" i="1"/>
  <c r="BL324" i="1"/>
  <c r="BM324" i="1"/>
  <c r="BN324" i="1"/>
  <c r="BO324" i="1"/>
  <c r="BF325" i="1"/>
  <c r="BG325" i="1"/>
  <c r="BH325" i="1"/>
  <c r="BI325" i="1"/>
  <c r="BJ325" i="1"/>
  <c r="BK325" i="1"/>
  <c r="BL325" i="1"/>
  <c r="BM325" i="1"/>
  <c r="BN325" i="1"/>
  <c r="BO325" i="1"/>
  <c r="BF326" i="1"/>
  <c r="BG326" i="1"/>
  <c r="BH326" i="1"/>
  <c r="BI326" i="1"/>
  <c r="BJ326" i="1"/>
  <c r="BK326" i="1"/>
  <c r="BL326" i="1"/>
  <c r="BM326" i="1"/>
  <c r="BN326" i="1"/>
  <c r="BO326" i="1"/>
  <c r="BF327" i="1"/>
  <c r="BG327" i="1"/>
  <c r="BH327" i="1"/>
  <c r="BI327" i="1"/>
  <c r="BJ327" i="1"/>
  <c r="BK327" i="1"/>
  <c r="BL327" i="1"/>
  <c r="BM327" i="1"/>
  <c r="BN327" i="1"/>
  <c r="BO327" i="1"/>
  <c r="BF328" i="1"/>
  <c r="BG328" i="1"/>
  <c r="BH328" i="1"/>
  <c r="BI328" i="1"/>
  <c r="BJ328" i="1"/>
  <c r="BK328" i="1"/>
  <c r="BL328" i="1"/>
  <c r="BM328" i="1"/>
  <c r="BN328" i="1"/>
  <c r="BO328" i="1"/>
  <c r="BF329" i="1"/>
  <c r="BG329" i="1"/>
  <c r="BH329" i="1"/>
  <c r="BI329" i="1"/>
  <c r="BJ329" i="1"/>
  <c r="BK329" i="1"/>
  <c r="BL329" i="1"/>
  <c r="BM329" i="1"/>
  <c r="BN329" i="1"/>
  <c r="BO329" i="1"/>
  <c r="BF330" i="1"/>
  <c r="BG330" i="1"/>
  <c r="BH330" i="1"/>
  <c r="BI330" i="1"/>
  <c r="BJ330" i="1"/>
  <c r="BK330" i="1"/>
  <c r="BL330" i="1"/>
  <c r="BM330" i="1"/>
  <c r="BN330" i="1"/>
  <c r="BO330" i="1"/>
  <c r="BF331" i="1"/>
  <c r="BG331" i="1"/>
  <c r="BH331" i="1"/>
  <c r="BI331" i="1"/>
  <c r="BJ331" i="1"/>
  <c r="BK331" i="1"/>
  <c r="BL331" i="1"/>
  <c r="BM331" i="1"/>
  <c r="BN331" i="1"/>
  <c r="BO331" i="1"/>
  <c r="BF332" i="1"/>
  <c r="BG332" i="1"/>
  <c r="BH332" i="1"/>
  <c r="BI332" i="1"/>
  <c r="BJ332" i="1"/>
  <c r="BK332" i="1"/>
  <c r="BL332" i="1"/>
  <c r="BM332" i="1"/>
  <c r="BN332" i="1"/>
  <c r="BO332" i="1"/>
  <c r="BF333" i="1"/>
  <c r="BG333" i="1"/>
  <c r="BH333" i="1"/>
  <c r="BI333" i="1"/>
  <c r="BJ333" i="1"/>
  <c r="BK333" i="1"/>
  <c r="BL333" i="1"/>
  <c r="BM333" i="1"/>
  <c r="BN333" i="1"/>
  <c r="BO333" i="1"/>
  <c r="BF334" i="1"/>
  <c r="BG334" i="1"/>
  <c r="BH334" i="1"/>
  <c r="BI334" i="1"/>
  <c r="BJ334" i="1"/>
  <c r="BK334" i="1"/>
  <c r="BL334" i="1"/>
  <c r="BM334" i="1"/>
  <c r="BN334" i="1"/>
  <c r="BO334" i="1"/>
  <c r="BF335" i="1"/>
  <c r="BG335" i="1"/>
  <c r="BH335" i="1"/>
  <c r="BI335" i="1"/>
  <c r="BJ335" i="1"/>
  <c r="BK335" i="1"/>
  <c r="BL335" i="1"/>
  <c r="BM335" i="1"/>
  <c r="BN335" i="1"/>
  <c r="BO335" i="1"/>
  <c r="BF336" i="1"/>
  <c r="BG336" i="1"/>
  <c r="BH336" i="1"/>
  <c r="BI336" i="1"/>
  <c r="BJ336" i="1"/>
  <c r="BK336" i="1"/>
  <c r="BL336" i="1"/>
  <c r="BM336" i="1"/>
  <c r="BN336" i="1"/>
  <c r="BO336" i="1"/>
  <c r="BF337" i="1"/>
  <c r="BG337" i="1"/>
  <c r="BH337" i="1"/>
  <c r="BI337" i="1"/>
  <c r="BJ337" i="1"/>
  <c r="BK337" i="1"/>
  <c r="BL337" i="1"/>
  <c r="BM337" i="1"/>
  <c r="BN337" i="1"/>
  <c r="BO337" i="1"/>
  <c r="BF338" i="1"/>
  <c r="BG338" i="1"/>
  <c r="BH338" i="1"/>
  <c r="BI338" i="1"/>
  <c r="BJ338" i="1"/>
  <c r="BK338" i="1"/>
  <c r="BL338" i="1"/>
  <c r="BM338" i="1"/>
  <c r="BN338" i="1"/>
  <c r="BO338" i="1"/>
  <c r="BF339" i="1"/>
  <c r="BG339" i="1"/>
  <c r="BH339" i="1"/>
  <c r="BI339" i="1"/>
  <c r="BJ339" i="1"/>
  <c r="BK339" i="1"/>
  <c r="BL339" i="1"/>
  <c r="BM339" i="1"/>
  <c r="BN339" i="1"/>
  <c r="BO339" i="1"/>
  <c r="BF340" i="1"/>
  <c r="BG340" i="1"/>
  <c r="BH340" i="1"/>
  <c r="BI340" i="1"/>
  <c r="BJ340" i="1"/>
  <c r="BK340" i="1"/>
  <c r="BL340" i="1"/>
  <c r="BM340" i="1"/>
  <c r="BN340" i="1"/>
  <c r="BO340" i="1"/>
  <c r="BF341" i="1"/>
  <c r="BG341" i="1"/>
  <c r="BH341" i="1"/>
  <c r="BI341" i="1"/>
  <c r="BJ341" i="1"/>
  <c r="BK341" i="1"/>
  <c r="BL341" i="1"/>
  <c r="BM341" i="1"/>
  <c r="BN341" i="1"/>
  <c r="BO341" i="1"/>
  <c r="BF342" i="1"/>
  <c r="BG342" i="1"/>
  <c r="BH342" i="1"/>
  <c r="BI342" i="1"/>
  <c r="BJ342" i="1"/>
  <c r="BK342" i="1"/>
  <c r="BL342" i="1"/>
  <c r="BM342" i="1"/>
  <c r="BN342" i="1"/>
  <c r="BO342" i="1"/>
  <c r="BF343" i="1"/>
  <c r="BG343" i="1"/>
  <c r="BH343" i="1"/>
  <c r="BI343" i="1"/>
  <c r="BJ343" i="1"/>
  <c r="BK343" i="1"/>
  <c r="BL343" i="1"/>
  <c r="BM343" i="1"/>
  <c r="BN343" i="1"/>
  <c r="BO343" i="1"/>
  <c r="BF344" i="1"/>
  <c r="BG344" i="1"/>
  <c r="BH344" i="1"/>
  <c r="BI344" i="1"/>
  <c r="BJ344" i="1"/>
  <c r="BK344" i="1"/>
  <c r="BL344" i="1"/>
  <c r="BM344" i="1"/>
  <c r="BN344" i="1"/>
  <c r="BO344" i="1"/>
  <c r="BF345" i="1"/>
  <c r="BG345" i="1"/>
  <c r="BH345" i="1"/>
  <c r="BI345" i="1"/>
  <c r="BJ345" i="1"/>
  <c r="BK345" i="1"/>
  <c r="BL345" i="1"/>
  <c r="BM345" i="1"/>
  <c r="BN345" i="1"/>
  <c r="BO345" i="1"/>
  <c r="BF346" i="1"/>
  <c r="BG346" i="1"/>
  <c r="BH346" i="1"/>
  <c r="BI346" i="1"/>
  <c r="BJ346" i="1"/>
  <c r="BK346" i="1"/>
  <c r="BL346" i="1"/>
  <c r="BM346" i="1"/>
  <c r="BN346" i="1"/>
  <c r="BO346" i="1"/>
  <c r="BF347" i="1"/>
  <c r="BG347" i="1"/>
  <c r="BH347" i="1"/>
  <c r="BI347" i="1"/>
  <c r="BJ347" i="1"/>
  <c r="BK347" i="1"/>
  <c r="BL347" i="1"/>
  <c r="BM347" i="1"/>
  <c r="BN347" i="1"/>
  <c r="BO347" i="1"/>
  <c r="BF348" i="1"/>
  <c r="BG348" i="1"/>
  <c r="BH348" i="1"/>
  <c r="BI348" i="1"/>
  <c r="BJ348" i="1"/>
  <c r="BK348" i="1"/>
  <c r="BL348" i="1"/>
  <c r="BM348" i="1"/>
  <c r="BN348" i="1"/>
  <c r="BO348" i="1"/>
  <c r="BF349" i="1"/>
  <c r="BG349" i="1"/>
  <c r="BH349" i="1"/>
  <c r="BI349" i="1"/>
  <c r="BJ349" i="1"/>
  <c r="BK349" i="1"/>
  <c r="BL349" i="1"/>
  <c r="BM349" i="1"/>
  <c r="BN349" i="1"/>
  <c r="BO349" i="1"/>
  <c r="BF350" i="1"/>
  <c r="BG350" i="1"/>
  <c r="BH350" i="1"/>
  <c r="BI350" i="1"/>
  <c r="BJ350" i="1"/>
  <c r="BK350" i="1"/>
  <c r="BL350" i="1"/>
  <c r="BM350" i="1"/>
  <c r="BN350" i="1"/>
  <c r="BO350" i="1"/>
  <c r="BF351" i="1"/>
  <c r="BG351" i="1"/>
  <c r="BH351" i="1"/>
  <c r="BI351" i="1"/>
  <c r="BJ351" i="1"/>
  <c r="BK351" i="1"/>
  <c r="BL351" i="1"/>
  <c r="BM351" i="1"/>
  <c r="BN351" i="1"/>
  <c r="BO351" i="1"/>
  <c r="BF352" i="1"/>
  <c r="BG352" i="1"/>
  <c r="BH352" i="1"/>
  <c r="BI352" i="1"/>
  <c r="BJ352" i="1"/>
  <c r="BK352" i="1"/>
  <c r="BL352" i="1"/>
  <c r="BM352" i="1"/>
  <c r="BN352" i="1"/>
  <c r="BO352" i="1"/>
  <c r="BF353" i="1"/>
  <c r="BG353" i="1"/>
  <c r="BH353" i="1"/>
  <c r="BI353" i="1"/>
  <c r="BJ353" i="1"/>
  <c r="BK353" i="1"/>
  <c r="BL353" i="1"/>
  <c r="BM353" i="1"/>
  <c r="BN353" i="1"/>
  <c r="BO353" i="1"/>
  <c r="BF354" i="1"/>
  <c r="BG354" i="1"/>
  <c r="BH354" i="1"/>
  <c r="BI354" i="1"/>
  <c r="BJ354" i="1"/>
  <c r="BK354" i="1"/>
  <c r="BL354" i="1"/>
  <c r="BM354" i="1"/>
  <c r="BN354" i="1"/>
  <c r="BO354" i="1"/>
  <c r="BF355" i="1"/>
  <c r="BG355" i="1"/>
  <c r="BH355" i="1"/>
  <c r="BI355" i="1"/>
  <c r="BJ355" i="1"/>
  <c r="BK355" i="1"/>
  <c r="BL355" i="1"/>
  <c r="BM355" i="1"/>
  <c r="BN355" i="1"/>
  <c r="BO355" i="1"/>
  <c r="BF356" i="1"/>
  <c r="BG356" i="1"/>
  <c r="BH356" i="1"/>
  <c r="BI356" i="1"/>
  <c r="BJ356" i="1"/>
  <c r="BK356" i="1"/>
  <c r="BL356" i="1"/>
  <c r="BM356" i="1"/>
  <c r="BN356" i="1"/>
  <c r="BO356" i="1"/>
  <c r="BF357" i="1"/>
  <c r="BG357" i="1"/>
  <c r="BH357" i="1"/>
  <c r="BI357" i="1"/>
  <c r="BJ357" i="1"/>
  <c r="BK357" i="1"/>
  <c r="BL357" i="1"/>
  <c r="BM357" i="1"/>
  <c r="BN357" i="1"/>
  <c r="BO357" i="1"/>
  <c r="BF358" i="1"/>
  <c r="BG358" i="1"/>
  <c r="BH358" i="1"/>
  <c r="BI358" i="1"/>
  <c r="BJ358" i="1"/>
  <c r="BK358" i="1"/>
  <c r="BL358" i="1"/>
  <c r="BM358" i="1"/>
  <c r="BN358" i="1"/>
  <c r="BO358" i="1"/>
  <c r="BF359" i="1"/>
  <c r="BG359" i="1"/>
  <c r="BH359" i="1"/>
  <c r="BI359" i="1"/>
  <c r="BJ359" i="1"/>
  <c r="BK359" i="1"/>
  <c r="BL359" i="1"/>
  <c r="BM359" i="1"/>
  <c r="BN359" i="1"/>
  <c r="BO359" i="1"/>
  <c r="BF360" i="1"/>
  <c r="BG360" i="1"/>
  <c r="BH360" i="1"/>
  <c r="BI360" i="1"/>
  <c r="BJ360" i="1"/>
  <c r="BK360" i="1"/>
  <c r="BL360" i="1"/>
  <c r="BM360" i="1"/>
  <c r="BN360" i="1"/>
  <c r="BO360" i="1"/>
  <c r="BF361" i="1"/>
  <c r="BG361" i="1"/>
  <c r="BH361" i="1"/>
  <c r="BI361" i="1"/>
  <c r="BJ361" i="1"/>
  <c r="BK361" i="1"/>
  <c r="BL361" i="1"/>
  <c r="BM361" i="1"/>
  <c r="BN361" i="1"/>
  <c r="BO361" i="1"/>
  <c r="BF362" i="1"/>
  <c r="BG362" i="1"/>
  <c r="BH362" i="1"/>
  <c r="BI362" i="1"/>
  <c r="BJ362" i="1"/>
  <c r="BK362" i="1"/>
  <c r="BL362" i="1"/>
  <c r="BM362" i="1"/>
  <c r="BN362" i="1"/>
  <c r="BO362" i="1"/>
  <c r="BF363" i="1"/>
  <c r="BG363" i="1"/>
  <c r="BH363" i="1"/>
  <c r="BI363" i="1"/>
  <c r="BJ363" i="1"/>
  <c r="BK363" i="1"/>
  <c r="BL363" i="1"/>
  <c r="BM363" i="1"/>
  <c r="BN363" i="1"/>
  <c r="BO363" i="1"/>
  <c r="BF364" i="1"/>
  <c r="BG364" i="1"/>
  <c r="BH364" i="1"/>
  <c r="BI364" i="1"/>
  <c r="BJ364" i="1"/>
  <c r="BK364" i="1"/>
  <c r="BL364" i="1"/>
  <c r="BM364" i="1"/>
  <c r="BN364" i="1"/>
  <c r="BO364" i="1"/>
  <c r="BF365" i="1"/>
  <c r="BG365" i="1"/>
  <c r="BH365" i="1"/>
  <c r="BI365" i="1"/>
  <c r="BJ365" i="1"/>
  <c r="BK365" i="1"/>
  <c r="BL365" i="1"/>
  <c r="BM365" i="1"/>
  <c r="BN365" i="1"/>
  <c r="BO365" i="1"/>
  <c r="BF366" i="1"/>
  <c r="BG366" i="1"/>
  <c r="BH366" i="1"/>
  <c r="BI366" i="1"/>
  <c r="BJ366" i="1"/>
  <c r="BK366" i="1"/>
  <c r="BL366" i="1"/>
  <c r="BM366" i="1"/>
  <c r="BN366" i="1"/>
  <c r="BO366" i="1"/>
  <c r="BF367" i="1"/>
  <c r="BG367" i="1"/>
  <c r="BH367" i="1"/>
  <c r="BI367" i="1"/>
  <c r="BJ367" i="1"/>
  <c r="BK367" i="1"/>
  <c r="BL367" i="1"/>
  <c r="BM367" i="1"/>
  <c r="BN367" i="1"/>
  <c r="BO367" i="1"/>
  <c r="BF368" i="1"/>
  <c r="BG368" i="1"/>
  <c r="BH368" i="1"/>
  <c r="BI368" i="1"/>
  <c r="BJ368" i="1"/>
  <c r="BK368" i="1"/>
  <c r="BL368" i="1"/>
  <c r="BM368" i="1"/>
  <c r="BN368" i="1"/>
  <c r="BO368" i="1"/>
  <c r="BF369" i="1"/>
  <c r="BG369" i="1"/>
  <c r="BH369" i="1"/>
  <c r="BI369" i="1"/>
  <c r="BJ369" i="1"/>
  <c r="BK369" i="1"/>
  <c r="BL369" i="1"/>
  <c r="BM369" i="1"/>
  <c r="BN369" i="1"/>
  <c r="BO369" i="1"/>
  <c r="BF370" i="1"/>
  <c r="BG370" i="1"/>
  <c r="BH370" i="1"/>
  <c r="BI370" i="1"/>
  <c r="BJ370" i="1"/>
  <c r="BK370" i="1"/>
  <c r="BL370" i="1"/>
  <c r="BM370" i="1"/>
  <c r="BN370" i="1"/>
  <c r="BO370" i="1"/>
  <c r="BF371" i="1"/>
  <c r="BG371" i="1"/>
  <c r="BH371" i="1"/>
  <c r="BI371" i="1"/>
  <c r="BJ371" i="1"/>
  <c r="BK371" i="1"/>
  <c r="BL371" i="1"/>
  <c r="BM371" i="1"/>
  <c r="BN371" i="1"/>
  <c r="BO371" i="1"/>
  <c r="BF372" i="1"/>
  <c r="BG372" i="1"/>
  <c r="BH372" i="1"/>
  <c r="BI372" i="1"/>
  <c r="BJ372" i="1"/>
  <c r="BK372" i="1"/>
  <c r="BL372" i="1"/>
  <c r="BM372" i="1"/>
  <c r="BN372" i="1"/>
  <c r="BO372" i="1"/>
  <c r="BF373" i="1"/>
  <c r="BG373" i="1"/>
  <c r="BH373" i="1"/>
  <c r="BI373" i="1"/>
  <c r="BJ373" i="1"/>
  <c r="BK373" i="1"/>
  <c r="BL373" i="1"/>
  <c r="BM373" i="1"/>
  <c r="BN373" i="1"/>
  <c r="BO373" i="1"/>
  <c r="BO2" i="1"/>
  <c r="BN2" i="1"/>
  <c r="BM2" i="1"/>
  <c r="BL2" i="1"/>
  <c r="BK2" i="1"/>
  <c r="BJ2" i="1"/>
  <c r="BI2" i="1"/>
  <c r="BH2" i="1"/>
  <c r="BG2" i="1"/>
  <c r="BF2" i="1"/>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E381" i="2"/>
  <c r="F381" i="2"/>
  <c r="G381" i="2"/>
  <c r="H381" i="2"/>
  <c r="I381" i="2"/>
  <c r="J381" i="2"/>
  <c r="K381" i="2"/>
  <c r="L381" i="2"/>
  <c r="M381" i="2"/>
  <c r="N381" i="2"/>
  <c r="O381" i="2"/>
  <c r="P381" i="2"/>
  <c r="Q381" i="2"/>
  <c r="R381" i="2"/>
  <c r="S381" i="2"/>
  <c r="T381" i="2"/>
  <c r="U381" i="2"/>
  <c r="V381" i="2"/>
  <c r="W381" i="2"/>
  <c r="X381" i="2"/>
  <c r="Y381" i="2"/>
  <c r="Z381" i="2"/>
  <c r="Z384" i="2" s="1"/>
  <c r="Z386" i="2" s="1"/>
  <c r="AA381" i="2"/>
  <c r="AB381" i="2"/>
  <c r="AC381" i="2"/>
  <c r="AD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G384" i="2"/>
  <c r="G386" i="2" s="1"/>
  <c r="D383" i="2"/>
  <c r="D382" i="2"/>
  <c r="D381" i="2"/>
  <c r="D380" i="2"/>
  <c r="D379" i="2"/>
  <c r="D378" i="2"/>
  <c r="D377" i="2"/>
  <c r="D376" i="2"/>
  <c r="AB384" i="2" l="1"/>
  <c r="AB386" i="2" s="1"/>
  <c r="L384" i="2"/>
  <c r="L386" i="2" s="1"/>
  <c r="H384" i="2"/>
  <c r="H386" i="2" s="1"/>
  <c r="Y384" i="2"/>
  <c r="Y386" i="2" s="1"/>
  <c r="F384" i="2"/>
  <c r="F386" i="2" s="1"/>
  <c r="X384" i="2"/>
  <c r="X386" i="2" s="1"/>
  <c r="J384" i="2"/>
  <c r="J386" i="2" s="1"/>
  <c r="K384" i="2"/>
  <c r="K386" i="2" s="1"/>
  <c r="I384" i="2"/>
  <c r="I386" i="2" s="1"/>
  <c r="W384" i="2"/>
  <c r="W386" i="2" s="1"/>
  <c r="R384" i="2"/>
  <c r="R386" i="2" s="1"/>
  <c r="E384" i="2"/>
  <c r="E386" i="2" s="1"/>
  <c r="U384" i="2"/>
  <c r="U386" i="2" s="1"/>
  <c r="V384" i="2"/>
  <c r="V386" i="2" s="1"/>
  <c r="D384" i="2"/>
  <c r="D385" i="2" s="1"/>
  <c r="U385" i="2"/>
  <c r="R385" i="2"/>
  <c r="S384" i="2"/>
  <c r="S385" i="2" s="1"/>
  <c r="N384" i="2"/>
  <c r="N386" i="2" s="1"/>
  <c r="L385" i="2"/>
  <c r="M384" i="2"/>
  <c r="M386" i="2" s="1"/>
  <c r="AD384" i="2"/>
  <c r="AD386" i="2" s="1"/>
  <c r="AC384" i="2"/>
  <c r="AC386" i="2" s="1"/>
  <c r="Z385" i="2"/>
  <c r="J385" i="2"/>
  <c r="AA384" i="2"/>
  <c r="AA386" i="2" s="1"/>
  <c r="G385" i="2"/>
  <c r="X385" i="2"/>
  <c r="F385" i="2"/>
  <c r="E385" i="2"/>
  <c r="T384" i="2"/>
  <c r="T385" i="2" s="1"/>
  <c r="Q384" i="2"/>
  <c r="Q386" i="2" s="1"/>
  <c r="P384" i="2"/>
  <c r="P386" i="2" s="1"/>
  <c r="O384" i="2"/>
  <c r="O385" i="2" s="1"/>
  <c r="I385" i="2" l="1"/>
  <c r="S386" i="2"/>
  <c r="AB385" i="2"/>
  <c r="Y385" i="2"/>
  <c r="H385" i="2"/>
  <c r="K385" i="2"/>
  <c r="AL47" i="2" s="1"/>
  <c r="W385" i="2"/>
  <c r="AX8" i="2" s="1"/>
  <c r="AE202" i="2"/>
  <c r="AE212" i="2"/>
  <c r="BA4" i="2"/>
  <c r="BA6" i="2"/>
  <c r="BA8" i="2"/>
  <c r="BA10" i="2"/>
  <c r="BA12" i="2"/>
  <c r="BA14" i="2"/>
  <c r="BA16" i="2"/>
  <c r="BA18" i="2"/>
  <c r="BA20" i="2"/>
  <c r="BA22" i="2"/>
  <c r="BA24" i="2"/>
  <c r="BA26" i="2"/>
  <c r="BA7" i="2"/>
  <c r="BA13" i="2"/>
  <c r="BA19" i="2"/>
  <c r="BA25" i="2"/>
  <c r="BA30" i="2"/>
  <c r="BA34" i="2"/>
  <c r="BA38" i="2"/>
  <c r="BA42" i="2"/>
  <c r="BA48" i="2"/>
  <c r="BA54" i="2"/>
  <c r="BA23" i="2"/>
  <c r="BA35" i="2"/>
  <c r="BA43" i="2"/>
  <c r="BA59" i="2"/>
  <c r="BA65" i="2"/>
  <c r="BA27" i="2"/>
  <c r="BA36" i="2"/>
  <c r="BA49" i="2"/>
  <c r="BA3" i="2"/>
  <c r="BA11" i="2"/>
  <c r="BA37" i="2"/>
  <c r="BA64" i="2"/>
  <c r="BA77" i="2"/>
  <c r="BA79" i="2"/>
  <c r="BA81" i="2"/>
  <c r="BA83" i="2"/>
  <c r="BA85" i="2"/>
  <c r="BA87" i="2"/>
  <c r="BA89" i="2"/>
  <c r="BA91" i="2"/>
  <c r="BA93" i="2"/>
  <c r="BA95" i="2"/>
  <c r="BA97" i="2"/>
  <c r="BA99" i="2"/>
  <c r="BA101" i="2"/>
  <c r="BA103" i="2"/>
  <c r="BA105" i="2"/>
  <c r="BA107" i="2"/>
  <c r="BA109" i="2"/>
  <c r="BA111" i="2"/>
  <c r="BA113" i="2"/>
  <c r="BA115" i="2"/>
  <c r="BA117" i="2"/>
  <c r="BA71" i="2"/>
  <c r="BA88" i="2"/>
  <c r="BA94" i="2"/>
  <c r="BA100" i="2"/>
  <c r="BA106" i="2"/>
  <c r="BA112" i="2"/>
  <c r="BA21" i="2"/>
  <c r="BA45" i="2"/>
  <c r="BA58" i="2"/>
  <c r="BA80" i="2"/>
  <c r="BA121" i="2"/>
  <c r="BA133" i="2"/>
  <c r="BA145" i="2"/>
  <c r="BA157" i="2"/>
  <c r="BA159" i="2"/>
  <c r="BA161" i="2"/>
  <c r="BA163" i="2"/>
  <c r="BA165" i="2"/>
  <c r="BA167" i="2"/>
  <c r="BA169" i="2"/>
  <c r="BA171" i="2"/>
  <c r="BA51" i="2"/>
  <c r="BA57" i="2"/>
  <c r="BA104" i="2"/>
  <c r="BA108" i="2"/>
  <c r="BA126" i="2"/>
  <c r="BA138" i="2"/>
  <c r="BA150" i="2"/>
  <c r="BA40" i="2"/>
  <c r="BA61" i="2"/>
  <c r="BA116" i="2"/>
  <c r="BA60" i="2"/>
  <c r="BA78" i="2"/>
  <c r="BA118" i="2"/>
  <c r="BA124" i="2"/>
  <c r="BA140" i="2"/>
  <c r="BA173" i="2"/>
  <c r="BA175" i="2"/>
  <c r="BA177" i="2"/>
  <c r="BA179" i="2"/>
  <c r="BA181" i="2"/>
  <c r="BA183" i="2"/>
  <c r="BA185" i="2"/>
  <c r="BA187" i="2"/>
  <c r="BA189" i="2"/>
  <c r="BA191" i="2"/>
  <c r="BA193" i="2"/>
  <c r="BA195" i="2"/>
  <c r="BA197" i="2"/>
  <c r="BA15" i="2"/>
  <c r="BA32" i="2"/>
  <c r="BA53" i="2"/>
  <c r="BA63" i="2"/>
  <c r="BA72" i="2"/>
  <c r="BA149" i="2"/>
  <c r="BA153" i="2"/>
  <c r="BA44" i="2"/>
  <c r="BA119" i="2"/>
  <c r="BA135" i="2"/>
  <c r="BA141" i="2"/>
  <c r="BA160" i="2"/>
  <c r="BA166" i="2"/>
  <c r="BA136" i="2"/>
  <c r="BA142" i="2"/>
  <c r="BA144" i="2"/>
  <c r="BA146" i="2"/>
  <c r="BA67" i="2"/>
  <c r="BA69" i="2"/>
  <c r="BA82" i="2"/>
  <c r="BA131" i="2"/>
  <c r="BA137" i="2"/>
  <c r="BA139" i="2"/>
  <c r="BA17" i="2"/>
  <c r="BA66" i="2"/>
  <c r="BA147" i="2"/>
  <c r="BA155" i="2"/>
  <c r="BA41" i="2"/>
  <c r="BA110" i="2"/>
  <c r="BA134" i="2"/>
  <c r="BA154" i="2"/>
  <c r="BA176" i="2"/>
  <c r="BA178" i="2"/>
  <c r="BA192" i="2"/>
  <c r="BA199" i="2"/>
  <c r="BA203" i="2"/>
  <c r="BA207" i="2"/>
  <c r="BA211" i="2"/>
  <c r="BA215" i="2"/>
  <c r="BA219" i="2"/>
  <c r="BA223" i="2"/>
  <c r="BA227" i="2"/>
  <c r="BA29" i="2"/>
  <c r="BA74" i="2"/>
  <c r="BA98" i="2"/>
  <c r="BA143" i="2"/>
  <c r="BA152" i="2"/>
  <c r="BA198" i="2"/>
  <c r="BA128" i="2"/>
  <c r="BA168" i="2"/>
  <c r="BA5" i="2"/>
  <c r="BA9" i="2"/>
  <c r="BA33" i="2"/>
  <c r="BA114" i="2"/>
  <c r="BA120" i="2"/>
  <c r="BA151" i="2"/>
  <c r="BA156" i="2"/>
  <c r="BA210" i="2"/>
  <c r="BA231" i="2"/>
  <c r="BA235" i="2"/>
  <c r="BA239" i="2"/>
  <c r="BA243" i="2"/>
  <c r="BA247" i="2"/>
  <c r="BA251" i="2"/>
  <c r="BA255" i="2"/>
  <c r="BA259" i="2"/>
  <c r="BA263" i="2"/>
  <c r="BA267" i="2"/>
  <c r="BA271" i="2"/>
  <c r="BA275" i="2"/>
  <c r="BA279" i="2"/>
  <c r="BA283" i="2"/>
  <c r="BA287" i="2"/>
  <c r="BA291" i="2"/>
  <c r="BA295" i="2"/>
  <c r="BA299" i="2"/>
  <c r="BA303" i="2"/>
  <c r="BA307" i="2"/>
  <c r="BA311" i="2"/>
  <c r="BA315" i="2"/>
  <c r="BA319" i="2"/>
  <c r="BA75" i="2"/>
  <c r="BA92" i="2"/>
  <c r="BA194" i="2"/>
  <c r="BA205" i="2"/>
  <c r="BA206" i="2"/>
  <c r="BA218" i="2"/>
  <c r="BA272" i="2"/>
  <c r="BA277" i="2"/>
  <c r="BA294" i="2"/>
  <c r="BA328" i="2"/>
  <c r="BA340" i="2"/>
  <c r="BA352" i="2"/>
  <c r="BA364" i="2"/>
  <c r="BA158" i="2"/>
  <c r="BA164" i="2"/>
  <c r="BA172" i="2"/>
  <c r="BA182" i="2"/>
  <c r="BA208" i="2"/>
  <c r="BA228" i="2"/>
  <c r="BA256" i="2"/>
  <c r="BA50" i="2"/>
  <c r="BA123" i="2"/>
  <c r="BA56" i="2"/>
  <c r="BA84" i="2"/>
  <c r="BA31" i="2"/>
  <c r="BA125" i="2"/>
  <c r="BA130" i="2"/>
  <c r="BA216" i="2"/>
  <c r="BA76" i="2"/>
  <c r="BA217" i="2"/>
  <c r="BA237" i="2"/>
  <c r="BA238" i="2"/>
  <c r="BA240" i="2"/>
  <c r="BA268" i="2"/>
  <c r="BA293" i="2"/>
  <c r="BA320" i="2"/>
  <c r="BA326" i="2"/>
  <c r="BA73" i="2"/>
  <c r="BA174" i="2"/>
  <c r="BA190" i="2"/>
  <c r="BA52" i="2"/>
  <c r="BA200" i="2"/>
  <c r="BA278" i="2"/>
  <c r="BA357" i="2"/>
  <c r="BA96" i="2"/>
  <c r="BA246" i="2"/>
  <c r="BA248" i="2"/>
  <c r="BA250" i="2"/>
  <c r="BA254" i="2"/>
  <c r="BA257" i="2"/>
  <c r="BA280" i="2"/>
  <c r="BA297" i="2"/>
  <c r="BA298" i="2"/>
  <c r="BA327" i="2"/>
  <c r="BA346" i="2"/>
  <c r="BA350" i="2"/>
  <c r="BA361" i="2"/>
  <c r="BA365" i="2"/>
  <c r="BA39" i="2"/>
  <c r="BA127" i="2"/>
  <c r="BA229" i="2"/>
  <c r="BA233" i="2"/>
  <c r="BA284" i="2"/>
  <c r="BA301" i="2"/>
  <c r="BA302" i="2"/>
  <c r="BA186" i="2"/>
  <c r="BA224" i="2"/>
  <c r="BA225" i="2"/>
  <c r="BA289" i="2"/>
  <c r="BA290" i="2"/>
  <c r="BA180" i="2"/>
  <c r="BA276" i="2"/>
  <c r="BA296" i="2"/>
  <c r="BA313" i="2"/>
  <c r="BA314" i="2"/>
  <c r="BA47" i="2"/>
  <c r="BA68" i="2"/>
  <c r="BA209" i="2"/>
  <c r="BA266" i="2"/>
  <c r="BA312" i="2"/>
  <c r="BA337" i="2"/>
  <c r="BA354" i="2"/>
  <c r="BA122" i="2"/>
  <c r="BA148" i="2"/>
  <c r="BA170" i="2"/>
  <c r="BA270" i="2"/>
  <c r="BA318" i="2"/>
  <c r="BA338" i="2"/>
  <c r="BA102" i="2"/>
  <c r="BA188" i="2"/>
  <c r="BA213" i="2"/>
  <c r="BA236" i="2"/>
  <c r="BA261" i="2"/>
  <c r="BA282" i="2"/>
  <c r="BA286" i="2"/>
  <c r="BA331" i="2"/>
  <c r="BA339" i="2"/>
  <c r="BA347" i="2"/>
  <c r="BA355" i="2"/>
  <c r="BA363" i="2"/>
  <c r="BA202" i="2"/>
  <c r="BA232" i="2"/>
  <c r="BA269" i="2"/>
  <c r="BA316" i="2"/>
  <c r="BA305" i="2"/>
  <c r="BA249" i="2"/>
  <c r="BA253" i="2"/>
  <c r="BA288" i="2"/>
  <c r="BA322" i="2"/>
  <c r="BA330" i="2"/>
  <c r="BA362" i="2"/>
  <c r="BA358" i="2"/>
  <c r="BA342" i="2"/>
  <c r="BA252" i="2"/>
  <c r="BA308" i="2"/>
  <c r="BA196" i="2"/>
  <c r="BA226" i="2"/>
  <c r="BA230" i="2"/>
  <c r="BA234" i="2"/>
  <c r="BA310" i="2"/>
  <c r="BA55" i="2"/>
  <c r="BA70" i="2"/>
  <c r="BA281" i="2"/>
  <c r="BA321" i="2"/>
  <c r="BA329" i="2"/>
  <c r="BA345" i="2"/>
  <c r="BA353" i="2"/>
  <c r="BA132" i="2"/>
  <c r="BA242" i="2"/>
  <c r="BA292" i="2"/>
  <c r="BA317" i="2"/>
  <c r="BA336" i="2"/>
  <c r="BA344" i="2"/>
  <c r="BA360" i="2"/>
  <c r="BA244" i="2"/>
  <c r="BA274" i="2"/>
  <c r="BA285" i="2"/>
  <c r="BA335" i="2"/>
  <c r="BA343" i="2"/>
  <c r="BA351" i="2"/>
  <c r="BA359" i="2"/>
  <c r="BA90" i="2"/>
  <c r="BA265" i="2"/>
  <c r="BA220" i="2"/>
  <c r="BA222" i="2"/>
  <c r="BA46" i="2"/>
  <c r="BA258" i="2"/>
  <c r="BA309" i="2"/>
  <c r="BA325" i="2"/>
  <c r="BA349" i="2"/>
  <c r="BA369" i="2"/>
  <c r="BA2" i="2"/>
  <c r="BA184" i="2"/>
  <c r="BA264" i="2"/>
  <c r="BA306" i="2"/>
  <c r="BA162" i="2"/>
  <c r="BA260" i="2"/>
  <c r="BA129" i="2"/>
  <c r="BA245" i="2"/>
  <c r="BA372" i="2"/>
  <c r="BA86" i="2"/>
  <c r="BA323" i="2"/>
  <c r="BA341" i="2"/>
  <c r="BA62" i="2"/>
  <c r="BA241" i="2"/>
  <c r="BA367" i="2"/>
  <c r="BA356" i="2"/>
  <c r="BA370" i="2"/>
  <c r="BA348" i="2"/>
  <c r="BA368" i="2"/>
  <c r="BA212" i="2"/>
  <c r="BA273" i="2"/>
  <c r="BA366" i="2"/>
  <c r="BA332" i="2"/>
  <c r="BA201" i="2"/>
  <c r="BA214" i="2"/>
  <c r="BA333" i="2"/>
  <c r="BA373" i="2"/>
  <c r="BA262" i="2"/>
  <c r="BA334" i="2"/>
  <c r="BA28" i="2"/>
  <c r="BA324" i="2"/>
  <c r="BA371" i="2"/>
  <c r="BA300" i="2"/>
  <c r="BA304" i="2"/>
  <c r="BA204" i="2"/>
  <c r="BA221" i="2"/>
  <c r="AL5" i="2"/>
  <c r="AL11" i="2"/>
  <c r="AL17" i="2"/>
  <c r="AL53" i="2"/>
  <c r="AL13" i="2"/>
  <c r="AL14" i="2"/>
  <c r="AL41" i="2"/>
  <c r="AL70" i="2"/>
  <c r="AL72" i="2"/>
  <c r="AL16" i="2"/>
  <c r="AL60" i="2"/>
  <c r="AL7" i="2"/>
  <c r="AL30" i="2"/>
  <c r="AL51" i="2"/>
  <c r="AL69" i="2"/>
  <c r="AL6" i="2"/>
  <c r="AL29" i="2"/>
  <c r="AL43" i="2"/>
  <c r="AL75" i="2"/>
  <c r="AL107" i="2"/>
  <c r="AL123" i="2"/>
  <c r="AL135" i="2"/>
  <c r="AL34" i="2"/>
  <c r="AL39" i="2"/>
  <c r="AL86" i="2"/>
  <c r="AL128" i="2"/>
  <c r="AL112" i="2"/>
  <c r="AL127" i="2"/>
  <c r="AL122" i="2"/>
  <c r="AL152" i="2"/>
  <c r="AL162" i="2"/>
  <c r="AL10" i="2"/>
  <c r="AL172" i="2"/>
  <c r="AL176" i="2"/>
  <c r="AL180" i="2"/>
  <c r="AL184" i="2"/>
  <c r="AL91" i="2"/>
  <c r="AL116" i="2"/>
  <c r="AL188" i="2"/>
  <c r="AL160" i="2"/>
  <c r="AL12" i="2"/>
  <c r="AL80" i="2"/>
  <c r="AL143" i="2"/>
  <c r="AL202" i="2"/>
  <c r="AL206" i="2"/>
  <c r="AL210" i="2"/>
  <c r="AL218" i="2"/>
  <c r="AL173" i="2"/>
  <c r="AL92" i="2"/>
  <c r="AL178" i="2"/>
  <c r="AL89" i="2"/>
  <c r="AL126" i="2"/>
  <c r="AL158" i="2"/>
  <c r="AL213" i="2"/>
  <c r="AL238" i="2"/>
  <c r="AL242" i="2"/>
  <c r="AL250" i="2"/>
  <c r="AL254" i="2"/>
  <c r="AL274" i="2"/>
  <c r="AL298" i="2"/>
  <c r="AL310" i="2"/>
  <c r="AL314" i="2"/>
  <c r="AL99" i="2"/>
  <c r="AL37" i="2"/>
  <c r="AL137" i="2"/>
  <c r="AL163" i="2"/>
  <c r="AL275" i="2"/>
  <c r="AL292" i="2"/>
  <c r="AL139" i="2"/>
  <c r="AL198" i="2"/>
  <c r="AL215" i="2"/>
  <c r="AL224" i="2"/>
  <c r="AL81" i="2"/>
  <c r="AL136" i="2"/>
  <c r="AL95" i="2"/>
  <c r="AL64" i="2"/>
  <c r="AL211" i="2"/>
  <c r="AL228" i="2"/>
  <c r="AL331" i="2"/>
  <c r="AL22" i="2"/>
  <c r="AL28" i="2"/>
  <c r="AL101" i="2"/>
  <c r="AL287" i="2"/>
  <c r="AL288" i="2"/>
  <c r="AL305" i="2"/>
  <c r="AL333" i="2"/>
  <c r="AL181" i="2"/>
  <c r="AL183" i="2"/>
  <c r="AL341" i="2"/>
  <c r="AL223" i="2"/>
  <c r="AL276" i="2"/>
  <c r="AL293" i="2"/>
  <c r="AL65" i="2"/>
  <c r="AL108" i="2"/>
  <c r="AL129" i="2"/>
  <c r="AL190" i="2"/>
  <c r="AL221" i="2"/>
  <c r="AL232" i="2"/>
  <c r="AL219" i="2"/>
  <c r="AL268" i="2"/>
  <c r="AL285" i="2"/>
  <c r="AL118" i="2"/>
  <c r="AL220" i="2"/>
  <c r="AL239" i="2"/>
  <c r="AL167" i="2"/>
  <c r="AL335" i="2"/>
  <c r="AL359" i="2"/>
  <c r="AL367" i="2"/>
  <c r="AL79" i="2"/>
  <c r="AL212" i="2"/>
  <c r="AL205" i="2"/>
  <c r="AL131" i="2"/>
  <c r="AL263" i="2"/>
  <c r="AL283" i="2"/>
  <c r="AL303" i="2"/>
  <c r="AL317" i="2"/>
  <c r="AL350" i="2"/>
  <c r="AL358" i="2"/>
  <c r="AL229" i="2"/>
  <c r="AL244" i="2"/>
  <c r="AL296" i="2"/>
  <c r="AL368" i="2"/>
  <c r="AL372" i="2"/>
  <c r="AL362" i="2"/>
  <c r="AL19" i="2"/>
  <c r="AL88" i="2"/>
  <c r="AL252" i="2"/>
  <c r="AL256" i="2"/>
  <c r="AL231" i="2"/>
  <c r="AL316" i="2"/>
  <c r="AL323" i="2"/>
  <c r="AL347" i="2"/>
  <c r="AL289" i="2"/>
  <c r="AL324" i="2"/>
  <c r="AL332" i="2"/>
  <c r="AL348" i="2"/>
  <c r="AL321" i="2"/>
  <c r="AL329" i="2"/>
  <c r="AL241" i="2"/>
  <c r="AL247" i="2"/>
  <c r="AL299" i="2"/>
  <c r="AL272" i="2"/>
  <c r="AL104" i="2"/>
  <c r="AL345" i="2"/>
  <c r="AL207" i="2"/>
  <c r="AL312" i="2"/>
  <c r="AL301" i="2"/>
  <c r="AL363" i="2"/>
  <c r="AF7" i="2"/>
  <c r="AF13" i="2"/>
  <c r="AF19" i="2"/>
  <c r="AF25" i="2"/>
  <c r="AF45" i="2"/>
  <c r="AF48" i="2"/>
  <c r="AF51" i="2"/>
  <c r="AF54" i="2"/>
  <c r="AF57" i="2"/>
  <c r="AF34" i="2"/>
  <c r="AF18" i="2"/>
  <c r="AF20" i="2"/>
  <c r="AF21" i="2"/>
  <c r="AF43" i="2"/>
  <c r="AF59" i="2"/>
  <c r="AF35" i="2"/>
  <c r="AF28" i="2"/>
  <c r="AF42" i="2"/>
  <c r="AF62" i="2"/>
  <c r="AF6" i="2"/>
  <c r="AF27" i="2"/>
  <c r="AF63" i="2"/>
  <c r="AF5" i="2"/>
  <c r="AF41" i="2"/>
  <c r="AF71" i="2"/>
  <c r="AF39" i="2"/>
  <c r="AF40" i="2"/>
  <c r="AF64" i="2"/>
  <c r="AF4" i="2"/>
  <c r="AF29" i="2"/>
  <c r="AF52" i="2"/>
  <c r="AF91" i="2"/>
  <c r="AF97" i="2"/>
  <c r="AF103" i="2"/>
  <c r="AF109" i="2"/>
  <c r="AF115" i="2"/>
  <c r="AF10" i="2"/>
  <c r="AF22" i="2"/>
  <c r="AF53" i="2"/>
  <c r="AF67" i="2"/>
  <c r="AF98" i="2"/>
  <c r="AF126" i="2"/>
  <c r="AF138" i="2"/>
  <c r="AF150" i="2"/>
  <c r="AF47" i="2"/>
  <c r="AF79" i="2"/>
  <c r="AF87" i="2"/>
  <c r="AF108" i="2"/>
  <c r="AF119" i="2"/>
  <c r="AF131" i="2"/>
  <c r="AF143" i="2"/>
  <c r="AF155" i="2"/>
  <c r="AF66" i="2"/>
  <c r="AF72" i="2"/>
  <c r="AF80" i="2"/>
  <c r="AF104" i="2"/>
  <c r="AF112" i="2"/>
  <c r="AF116" i="2"/>
  <c r="AF3" i="2"/>
  <c r="AF9" i="2"/>
  <c r="AF123" i="2"/>
  <c r="AF129" i="2"/>
  <c r="AF50" i="2"/>
  <c r="AF74" i="2"/>
  <c r="AF81" i="2"/>
  <c r="AF117" i="2"/>
  <c r="AF145" i="2"/>
  <c r="AF149" i="2"/>
  <c r="AF153" i="2"/>
  <c r="AF160" i="2"/>
  <c r="AF166" i="2"/>
  <c r="AF70" i="2"/>
  <c r="AF118" i="2"/>
  <c r="AF124" i="2"/>
  <c r="AF140" i="2"/>
  <c r="AF163" i="2"/>
  <c r="AF169" i="2"/>
  <c r="AF26" i="2"/>
  <c r="AF31" i="2"/>
  <c r="AF33" i="2"/>
  <c r="AF76" i="2"/>
  <c r="AF85" i="2"/>
  <c r="AF90" i="2"/>
  <c r="AF173" i="2"/>
  <c r="AF177" i="2"/>
  <c r="AF181" i="2"/>
  <c r="AF185" i="2"/>
  <c r="AF200" i="2"/>
  <c r="AF202" i="2"/>
  <c r="AF204" i="2"/>
  <c r="AF206" i="2"/>
  <c r="AF208" i="2"/>
  <c r="AF210" i="2"/>
  <c r="AF212" i="2"/>
  <c r="AF214" i="2"/>
  <c r="AF216" i="2"/>
  <c r="AF218" i="2"/>
  <c r="AF220" i="2"/>
  <c r="AF222" i="2"/>
  <c r="AF224" i="2"/>
  <c r="AF226" i="2"/>
  <c r="AF228" i="2"/>
  <c r="AF230" i="2"/>
  <c r="AF232" i="2"/>
  <c r="AF234" i="2"/>
  <c r="AF236" i="2"/>
  <c r="AF238" i="2"/>
  <c r="AF240" i="2"/>
  <c r="AF242" i="2"/>
  <c r="AF244" i="2"/>
  <c r="AF246" i="2"/>
  <c r="AF248" i="2"/>
  <c r="AF250" i="2"/>
  <c r="AF252" i="2"/>
  <c r="AF254" i="2"/>
  <c r="AF256" i="2"/>
  <c r="AF258" i="2"/>
  <c r="AF260" i="2"/>
  <c r="AF262" i="2"/>
  <c r="AF264" i="2"/>
  <c r="AF266" i="2"/>
  <c r="AF268" i="2"/>
  <c r="AF270" i="2"/>
  <c r="AF272" i="2"/>
  <c r="AF274" i="2"/>
  <c r="AF276" i="2"/>
  <c r="AF278" i="2"/>
  <c r="AF280" i="2"/>
  <c r="AF282" i="2"/>
  <c r="AF284" i="2"/>
  <c r="AF286" i="2"/>
  <c r="AF288" i="2"/>
  <c r="AF290" i="2"/>
  <c r="AF292" i="2"/>
  <c r="AF294" i="2"/>
  <c r="AF296" i="2"/>
  <c r="AF298" i="2"/>
  <c r="AF300" i="2"/>
  <c r="AF302" i="2"/>
  <c r="AF304" i="2"/>
  <c r="AF306" i="2"/>
  <c r="AF308" i="2"/>
  <c r="AF310" i="2"/>
  <c r="AF312" i="2"/>
  <c r="AF314" i="2"/>
  <c r="AF316" i="2"/>
  <c r="AF318" i="2"/>
  <c r="AF320" i="2"/>
  <c r="AF56" i="2"/>
  <c r="AF73" i="2"/>
  <c r="AF101" i="2"/>
  <c r="AF168" i="2"/>
  <c r="AF95" i="2"/>
  <c r="AF107" i="2"/>
  <c r="AF159" i="2"/>
  <c r="AF192" i="2"/>
  <c r="AF198" i="2"/>
  <c r="AF60" i="2"/>
  <c r="AF69" i="2"/>
  <c r="AF86" i="2"/>
  <c r="AF102" i="2"/>
  <c r="AF158" i="2"/>
  <c r="AF92" i="2"/>
  <c r="AF125" i="2"/>
  <c r="AF141" i="2"/>
  <c r="AF157" i="2"/>
  <c r="AF170" i="2"/>
  <c r="AF172" i="2"/>
  <c r="AF174" i="2"/>
  <c r="AF199" i="2"/>
  <c r="AF203" i="2"/>
  <c r="AF207" i="2"/>
  <c r="AF211" i="2"/>
  <c r="AF215" i="2"/>
  <c r="AF219" i="2"/>
  <c r="AF223" i="2"/>
  <c r="AF227" i="2"/>
  <c r="AF23" i="2"/>
  <c r="AF49" i="2"/>
  <c r="AF55" i="2"/>
  <c r="AF68" i="2"/>
  <c r="AF113" i="2"/>
  <c r="AF193" i="2"/>
  <c r="AF46" i="2"/>
  <c r="AF75" i="2"/>
  <c r="AF84" i="2"/>
  <c r="AF89" i="2"/>
  <c r="AF94" i="2"/>
  <c r="AF110" i="2"/>
  <c r="AF137" i="2"/>
  <c r="AF171" i="2"/>
  <c r="AF61" i="2"/>
  <c r="AF99" i="2"/>
  <c r="AF122" i="2"/>
  <c r="AF144" i="2"/>
  <c r="AF231" i="2"/>
  <c r="AF235" i="2"/>
  <c r="AF239" i="2"/>
  <c r="AF243" i="2"/>
  <c r="AF247" i="2"/>
  <c r="AF251" i="2"/>
  <c r="AF255" i="2"/>
  <c r="AF259" i="2"/>
  <c r="AF263" i="2"/>
  <c r="AF267" i="2"/>
  <c r="AF271" i="2"/>
  <c r="AF275" i="2"/>
  <c r="AF279" i="2"/>
  <c r="AF283" i="2"/>
  <c r="AF287" i="2"/>
  <c r="AF291" i="2"/>
  <c r="AF295" i="2"/>
  <c r="AF299" i="2"/>
  <c r="AF303" i="2"/>
  <c r="AF307" i="2"/>
  <c r="AF311" i="2"/>
  <c r="AF315" i="2"/>
  <c r="AF319" i="2"/>
  <c r="AF322" i="2"/>
  <c r="AF324" i="2"/>
  <c r="AF326" i="2"/>
  <c r="AF328" i="2"/>
  <c r="AF330" i="2"/>
  <c r="AF332" i="2"/>
  <c r="AF334" i="2"/>
  <c r="AF336" i="2"/>
  <c r="AF338" i="2"/>
  <c r="AF340" i="2"/>
  <c r="AF342" i="2"/>
  <c r="AF344" i="2"/>
  <c r="AF346" i="2"/>
  <c r="AF348" i="2"/>
  <c r="AF350" i="2"/>
  <c r="AF352" i="2"/>
  <c r="AF354" i="2"/>
  <c r="AF356" i="2"/>
  <c r="AF358" i="2"/>
  <c r="AF360" i="2"/>
  <c r="AF362" i="2"/>
  <c r="AF364" i="2"/>
  <c r="AF366" i="2"/>
  <c r="AF368" i="2"/>
  <c r="AF132" i="2"/>
  <c r="AF201" i="2"/>
  <c r="AF225" i="2"/>
  <c r="AF249" i="2"/>
  <c r="AF321" i="2"/>
  <c r="AF333" i="2"/>
  <c r="AF345" i="2"/>
  <c r="AF357" i="2"/>
  <c r="AF369" i="2"/>
  <c r="AF371" i="2"/>
  <c r="AF373" i="2"/>
  <c r="AF16" i="2"/>
  <c r="AF114" i="2"/>
  <c r="AF151" i="2"/>
  <c r="AF196" i="2"/>
  <c r="AF197" i="2"/>
  <c r="AF217" i="2"/>
  <c r="AF11" i="2"/>
  <c r="AF38" i="2"/>
  <c r="AF195" i="2"/>
  <c r="AF233" i="2"/>
  <c r="AF17" i="2"/>
  <c r="AF30" i="2"/>
  <c r="AF58" i="2"/>
  <c r="AF96" i="2"/>
  <c r="AF78" i="2"/>
  <c r="AF106" i="2"/>
  <c r="AF121" i="2"/>
  <c r="AF135" i="2"/>
  <c r="AF146" i="2"/>
  <c r="AF164" i="2"/>
  <c r="AF8" i="2"/>
  <c r="AF32" i="2"/>
  <c r="AF44" i="2"/>
  <c r="AF83" i="2"/>
  <c r="AF128" i="2"/>
  <c r="AF184" i="2"/>
  <c r="AF187" i="2"/>
  <c r="AF209" i="2"/>
  <c r="AF142" i="2"/>
  <c r="AF301" i="2"/>
  <c r="AF323" i="2"/>
  <c r="AF329" i="2"/>
  <c r="AF65" i="2"/>
  <c r="AF77" i="2"/>
  <c r="AF133" i="2"/>
  <c r="AF178" i="2"/>
  <c r="AF191" i="2"/>
  <c r="AF111" i="2"/>
  <c r="AF130" i="2"/>
  <c r="AF179" i="2"/>
  <c r="AF36" i="2"/>
  <c r="AF139" i="2"/>
  <c r="AF273" i="2"/>
  <c r="AF313" i="2"/>
  <c r="AF327" i="2"/>
  <c r="AF361" i="2"/>
  <c r="AF365" i="2"/>
  <c r="AF134" i="2"/>
  <c r="AF152" i="2"/>
  <c r="AF175" i="2"/>
  <c r="AF261" i="2"/>
  <c r="AF156" i="2"/>
  <c r="AF180" i="2"/>
  <c r="AF194" i="2"/>
  <c r="AF305" i="2"/>
  <c r="AF88" i="2"/>
  <c r="AF105" i="2"/>
  <c r="AF183" i="2"/>
  <c r="AF189" i="2"/>
  <c r="AF309" i="2"/>
  <c r="AF12" i="2"/>
  <c r="AF24" i="2"/>
  <c r="AF127" i="2"/>
  <c r="AF136" i="2"/>
  <c r="AF167" i="2"/>
  <c r="AF297" i="2"/>
  <c r="AF37" i="2"/>
  <c r="AF186" i="2"/>
  <c r="AF245" i="2"/>
  <c r="AF353" i="2"/>
  <c r="AF161" i="2"/>
  <c r="AF257" i="2"/>
  <c r="AF154" i="2"/>
  <c r="AF182" i="2"/>
  <c r="AF205" i="2"/>
  <c r="AF325" i="2"/>
  <c r="AF349" i="2"/>
  <c r="AF165" i="2"/>
  <c r="AF190" i="2"/>
  <c r="AF265" i="2"/>
  <c r="AF285" i="2"/>
  <c r="AF367" i="2"/>
  <c r="AF293" i="2"/>
  <c r="AF337" i="2"/>
  <c r="AF120" i="2"/>
  <c r="AF213" i="2"/>
  <c r="AF221" i="2"/>
  <c r="AF331" i="2"/>
  <c r="AF339" i="2"/>
  <c r="AF347" i="2"/>
  <c r="AF355" i="2"/>
  <c r="AF269" i="2"/>
  <c r="AF363" i="2"/>
  <c r="AF229" i="2"/>
  <c r="AF289" i="2"/>
  <c r="AF241" i="2"/>
  <c r="AF237" i="2"/>
  <c r="AF93" i="2"/>
  <c r="AF253" i="2"/>
  <c r="AF82" i="2"/>
  <c r="AF162" i="2"/>
  <c r="AF335" i="2"/>
  <c r="AF147" i="2"/>
  <c r="AF176" i="2"/>
  <c r="AF188" i="2"/>
  <c r="AF341" i="2"/>
  <c r="AF359" i="2"/>
  <c r="AF370" i="2"/>
  <c r="AF148" i="2"/>
  <c r="AF317" i="2"/>
  <c r="AF100" i="2"/>
  <c r="AF372" i="2"/>
  <c r="AF281" i="2"/>
  <c r="AF351" i="2"/>
  <c r="AF343" i="2"/>
  <c r="AF14" i="2"/>
  <c r="AF15" i="2"/>
  <c r="AF277" i="2"/>
  <c r="AF2" i="2"/>
  <c r="AM61" i="2"/>
  <c r="AM63" i="2"/>
  <c r="AM65" i="2"/>
  <c r="AM67" i="2"/>
  <c r="AM69" i="2"/>
  <c r="AM5" i="2"/>
  <c r="AM11" i="2"/>
  <c r="AM17" i="2"/>
  <c r="AM23" i="2"/>
  <c r="AM44" i="2"/>
  <c r="AM47" i="2"/>
  <c r="AM50" i="2"/>
  <c r="AM53" i="2"/>
  <c r="AM56" i="2"/>
  <c r="AM59" i="2"/>
  <c r="AM31" i="2"/>
  <c r="AM40" i="2"/>
  <c r="AM13" i="2"/>
  <c r="AM14" i="2"/>
  <c r="AM41" i="2"/>
  <c r="AM52" i="2"/>
  <c r="AM70" i="2"/>
  <c r="AM72" i="2"/>
  <c r="AM74" i="2"/>
  <c r="AM32" i="2"/>
  <c r="AM22" i="2"/>
  <c r="AM54" i="2"/>
  <c r="AM73" i="2"/>
  <c r="AM48" i="2"/>
  <c r="AM55" i="2"/>
  <c r="AM57" i="2"/>
  <c r="AM60" i="2"/>
  <c r="AM7" i="2"/>
  <c r="AM30" i="2"/>
  <c r="AM42" i="2"/>
  <c r="AM49" i="2"/>
  <c r="AM51" i="2"/>
  <c r="AM6" i="2"/>
  <c r="AM21" i="2"/>
  <c r="AM29" i="2"/>
  <c r="AM43" i="2"/>
  <c r="AM45" i="2"/>
  <c r="AM8" i="2"/>
  <c r="AM71" i="2"/>
  <c r="AM75" i="2"/>
  <c r="AM90" i="2"/>
  <c r="AM96" i="2"/>
  <c r="AM102" i="2"/>
  <c r="AM108" i="2"/>
  <c r="AM114" i="2"/>
  <c r="AM76" i="2"/>
  <c r="AM80" i="2"/>
  <c r="AM84" i="2"/>
  <c r="AM20" i="2"/>
  <c r="AM27" i="2"/>
  <c r="AM37" i="2"/>
  <c r="AM64" i="2"/>
  <c r="AM68" i="2"/>
  <c r="AM77" i="2"/>
  <c r="AM91" i="2"/>
  <c r="AM118" i="2"/>
  <c r="AM130" i="2"/>
  <c r="AM142" i="2"/>
  <c r="AM154" i="2"/>
  <c r="AM4" i="2"/>
  <c r="AM9" i="2"/>
  <c r="AM97" i="2"/>
  <c r="AM107" i="2"/>
  <c r="AM123" i="2"/>
  <c r="AM135" i="2"/>
  <c r="AM85" i="2"/>
  <c r="AM110" i="2"/>
  <c r="AM112" i="2"/>
  <c r="AM127" i="2"/>
  <c r="AM133" i="2"/>
  <c r="AM159" i="2"/>
  <c r="AM165" i="2"/>
  <c r="AM18" i="2"/>
  <c r="AM113" i="2"/>
  <c r="AM115" i="2"/>
  <c r="AM122" i="2"/>
  <c r="AM128" i="2"/>
  <c r="AM144" i="2"/>
  <c r="AM148" i="2"/>
  <c r="AM152" i="2"/>
  <c r="AM162" i="2"/>
  <c r="AM168" i="2"/>
  <c r="AM117" i="2"/>
  <c r="AM10" i="2"/>
  <c r="AM33" i="2"/>
  <c r="AM109" i="2"/>
  <c r="AM156" i="2"/>
  <c r="AM172" i="2"/>
  <c r="AM176" i="2"/>
  <c r="AM180" i="2"/>
  <c r="AM184" i="2"/>
  <c r="AM58" i="2"/>
  <c r="AM62" i="2"/>
  <c r="AM116" i="2"/>
  <c r="AM155" i="2"/>
  <c r="AM157" i="2"/>
  <c r="AM166" i="2"/>
  <c r="AM191" i="2"/>
  <c r="AM197" i="2"/>
  <c r="AM24" i="2"/>
  <c r="AM93" i="2"/>
  <c r="AM161" i="2"/>
  <c r="AM83" i="2"/>
  <c r="AM99" i="2"/>
  <c r="AM188" i="2"/>
  <c r="AM196" i="2"/>
  <c r="AM100" i="2"/>
  <c r="AM105" i="2"/>
  <c r="AM138" i="2"/>
  <c r="AM150" i="2"/>
  <c r="AM177" i="2"/>
  <c r="AM183" i="2"/>
  <c r="AM186" i="2"/>
  <c r="AM187" i="2"/>
  <c r="AM189" i="2"/>
  <c r="AM134" i="2"/>
  <c r="AM173" i="2"/>
  <c r="AM179" i="2"/>
  <c r="AM182" i="2"/>
  <c r="AM46" i="2"/>
  <c r="AM119" i="2"/>
  <c r="AM141" i="2"/>
  <c r="AM174" i="2"/>
  <c r="AM190" i="2"/>
  <c r="AM94" i="2"/>
  <c r="AM137" i="2"/>
  <c r="AM140" i="2"/>
  <c r="AM15" i="2"/>
  <c r="AM95" i="2"/>
  <c r="AM149" i="2"/>
  <c r="AM175" i="2"/>
  <c r="AM242" i="2"/>
  <c r="AM247" i="2"/>
  <c r="AM264" i="2"/>
  <c r="AM269" i="2"/>
  <c r="AM314" i="2"/>
  <c r="AM319" i="2"/>
  <c r="AM89" i="2"/>
  <c r="AM160" i="2"/>
  <c r="AM163" i="2"/>
  <c r="AM170" i="2"/>
  <c r="AM16" i="2"/>
  <c r="AM223" i="2"/>
  <c r="AM231" i="2"/>
  <c r="AM248" i="2"/>
  <c r="AM253" i="2"/>
  <c r="AM151" i="2"/>
  <c r="AM26" i="2"/>
  <c r="AM38" i="2"/>
  <c r="AM82" i="2"/>
  <c r="AM171" i="2"/>
  <c r="AM103" i="2"/>
  <c r="AM106" i="2"/>
  <c r="AM121" i="2"/>
  <c r="AM192" i="2"/>
  <c r="AM203" i="2"/>
  <c r="AM39" i="2"/>
  <c r="AM146" i="2"/>
  <c r="AM202" i="2"/>
  <c r="AM226" i="2"/>
  <c r="AM250" i="2"/>
  <c r="AM263" i="2"/>
  <c r="AM289" i="2"/>
  <c r="AM290" i="2"/>
  <c r="AM316" i="2"/>
  <c r="AM322" i="2"/>
  <c r="AM325" i="2"/>
  <c r="AM328" i="2"/>
  <c r="AM86" i="2"/>
  <c r="AM126" i="2"/>
  <c r="AM164" i="2"/>
  <c r="AM98" i="2"/>
  <c r="AM104" i="2"/>
  <c r="AM88" i="2"/>
  <c r="AM139" i="2"/>
  <c r="AM204" i="2"/>
  <c r="AM205" i="2"/>
  <c r="AM28" i="2"/>
  <c r="AM101" i="2"/>
  <c r="AM120" i="2"/>
  <c r="AM219" i="2"/>
  <c r="AM227" i="2"/>
  <c r="AM267" i="2"/>
  <c r="AM268" i="2"/>
  <c r="AM285" i="2"/>
  <c r="AM306" i="2"/>
  <c r="AM329" i="2"/>
  <c r="AM348" i="2"/>
  <c r="AM352" i="2"/>
  <c r="AM363" i="2"/>
  <c r="AM367" i="2"/>
  <c r="AM19" i="2"/>
  <c r="AM79" i="2"/>
  <c r="AM209" i="2"/>
  <c r="AM218" i="2"/>
  <c r="AM225" i="2"/>
  <c r="AM307" i="2"/>
  <c r="AM308" i="2"/>
  <c r="AM356" i="2"/>
  <c r="AM12" i="2"/>
  <c r="AM212" i="2"/>
  <c r="AM273" i="2"/>
  <c r="AM294" i="2"/>
  <c r="AM311" i="2"/>
  <c r="AM147" i="2"/>
  <c r="AM169" i="2"/>
  <c r="AM207" i="2"/>
  <c r="AM215" i="2"/>
  <c r="AM238" i="2"/>
  <c r="AM244" i="2"/>
  <c r="AM246" i="2"/>
  <c r="AM249" i="2"/>
  <c r="AM251" i="2"/>
  <c r="AM257" i="2"/>
  <c r="AM262" i="2"/>
  <c r="AM279" i="2"/>
  <c r="AM280" i="2"/>
  <c r="AM282" i="2"/>
  <c r="AM299" i="2"/>
  <c r="AM300" i="2"/>
  <c r="AM92" i="2"/>
  <c r="AM136" i="2"/>
  <c r="AM167" i="2"/>
  <c r="AM199" i="2"/>
  <c r="AM229" i="2"/>
  <c r="AM286" i="2"/>
  <c r="AM36" i="2"/>
  <c r="AM131" i="2"/>
  <c r="AM193" i="2"/>
  <c r="AM302" i="2"/>
  <c r="AM310" i="2"/>
  <c r="AM25" i="2"/>
  <c r="AM200" i="2"/>
  <c r="AM220" i="2"/>
  <c r="AM239" i="2"/>
  <c r="AM260" i="2"/>
  <c r="AM277" i="2"/>
  <c r="AM281" i="2"/>
  <c r="AM153" i="2"/>
  <c r="AM208" i="2"/>
  <c r="AM256" i="2"/>
  <c r="AM272" i="2"/>
  <c r="AM276" i="2"/>
  <c r="AM293" i="2"/>
  <c r="AM315" i="2"/>
  <c r="AM327" i="2"/>
  <c r="AM351" i="2"/>
  <c r="AM360" i="2"/>
  <c r="AM368" i="2"/>
  <c r="AM3" i="2"/>
  <c r="AM124" i="2"/>
  <c r="AM132" i="2"/>
  <c r="AM252" i="2"/>
  <c r="AM259" i="2"/>
  <c r="AM284" i="2"/>
  <c r="AM288" i="2"/>
  <c r="AM292" i="2"/>
  <c r="AM301" i="2"/>
  <c r="AM305" i="2"/>
  <c r="AM309" i="2"/>
  <c r="AM337" i="2"/>
  <c r="AM345" i="2"/>
  <c r="AM353" i="2"/>
  <c r="AM87" i="2"/>
  <c r="AM254" i="2"/>
  <c r="AM274" i="2"/>
  <c r="AM291" i="2"/>
  <c r="AM318" i="2"/>
  <c r="AM35" i="2"/>
  <c r="AM66" i="2"/>
  <c r="AM78" i="2"/>
  <c r="AM111" i="2"/>
  <c r="AM143" i="2"/>
  <c r="AM222" i="2"/>
  <c r="AM312" i="2"/>
  <c r="AM2" i="2"/>
  <c r="AM178" i="2"/>
  <c r="AM236" i="2"/>
  <c r="AM240" i="2"/>
  <c r="AM261" i="2"/>
  <c r="AM323" i="2"/>
  <c r="AM331" i="2"/>
  <c r="AM347" i="2"/>
  <c r="AM355" i="2"/>
  <c r="AM365" i="2"/>
  <c r="AM339" i="2"/>
  <c r="AM346" i="2"/>
  <c r="AM233" i="2"/>
  <c r="AM330" i="2"/>
  <c r="AM354" i="2"/>
  <c r="AM125" i="2"/>
  <c r="AM283" i="2"/>
  <c r="AM303" i="2"/>
  <c r="AM317" i="2"/>
  <c r="AM326" i="2"/>
  <c r="AM334" i="2"/>
  <c r="AM342" i="2"/>
  <c r="AM350" i="2"/>
  <c r="AM358" i="2"/>
  <c r="AM369" i="2"/>
  <c r="AM371" i="2"/>
  <c r="AM373" i="2"/>
  <c r="AM206" i="2"/>
  <c r="AM235" i="2"/>
  <c r="AM338" i="2"/>
  <c r="AM296" i="2"/>
  <c r="AM349" i="2"/>
  <c r="AM370" i="2"/>
  <c r="AM372" i="2"/>
  <c r="AM341" i="2"/>
  <c r="AM357" i="2"/>
  <c r="AM81" i="2"/>
  <c r="AM194" i="2"/>
  <c r="AM213" i="2"/>
  <c r="AM265" i="2"/>
  <c r="AM278" i="2"/>
  <c r="AM287" i="2"/>
  <c r="AM333" i="2"/>
  <c r="AM145" i="2"/>
  <c r="AM258" i="2"/>
  <c r="AM324" i="2"/>
  <c r="AM332" i="2"/>
  <c r="AM364" i="2"/>
  <c r="AM366" i="2"/>
  <c r="AM211" i="2"/>
  <c r="AM216" i="2"/>
  <c r="AM271" i="2"/>
  <c r="AM298" i="2"/>
  <c r="AM340" i="2"/>
  <c r="AM129" i="2"/>
  <c r="AM214" i="2"/>
  <c r="AM221" i="2"/>
  <c r="AM241" i="2"/>
  <c r="AM243" i="2"/>
  <c r="AM245" i="2"/>
  <c r="AM295" i="2"/>
  <c r="AM313" i="2"/>
  <c r="AM158" i="2"/>
  <c r="AM198" i="2"/>
  <c r="AM230" i="2"/>
  <c r="AM255" i="2"/>
  <c r="AM275" i="2"/>
  <c r="AM320" i="2"/>
  <c r="AM266" i="2"/>
  <c r="AM181" i="2"/>
  <c r="AM237" i="2"/>
  <c r="AM321" i="2"/>
  <c r="AM201" i="2"/>
  <c r="AM304" i="2"/>
  <c r="AM359" i="2"/>
  <c r="AM195" i="2"/>
  <c r="AM228" i="2"/>
  <c r="AM34" i="2"/>
  <c r="AM297" i="2"/>
  <c r="AM343" i="2"/>
  <c r="AM224" i="2"/>
  <c r="AM344" i="2"/>
  <c r="AM362" i="2"/>
  <c r="AM270" i="2"/>
  <c r="AM217" i="2"/>
  <c r="AM335" i="2"/>
  <c r="AM232" i="2"/>
  <c r="AM336" i="2"/>
  <c r="AM185" i="2"/>
  <c r="AM234" i="2"/>
  <c r="AM210" i="2"/>
  <c r="AM361" i="2"/>
  <c r="AX26" i="2"/>
  <c r="AX36" i="2"/>
  <c r="AX28" i="2"/>
  <c r="AX10" i="2"/>
  <c r="AX18" i="2"/>
  <c r="AX9" i="2"/>
  <c r="AX17" i="2"/>
  <c r="AX35" i="2"/>
  <c r="AX58" i="2"/>
  <c r="AX41" i="2"/>
  <c r="AX5" i="2"/>
  <c r="AX30" i="2"/>
  <c r="AX16" i="2"/>
  <c r="AX40" i="2"/>
  <c r="AX69" i="2"/>
  <c r="AX131" i="2"/>
  <c r="AX143" i="2"/>
  <c r="AX82" i="2"/>
  <c r="AX99" i="2"/>
  <c r="AX124" i="2"/>
  <c r="AX136" i="2"/>
  <c r="AX4" i="2"/>
  <c r="AX6" i="2"/>
  <c r="AX13" i="2"/>
  <c r="AX76" i="2"/>
  <c r="AX157" i="2"/>
  <c r="AX77" i="2"/>
  <c r="AX104" i="2"/>
  <c r="AX161" i="2"/>
  <c r="AX174" i="2"/>
  <c r="AX178" i="2"/>
  <c r="AX186" i="2"/>
  <c r="AX192" i="2"/>
  <c r="AX198" i="2"/>
  <c r="AX200" i="2"/>
  <c r="AX202" i="2"/>
  <c r="AX204" i="2"/>
  <c r="AX206" i="2"/>
  <c r="AX220" i="2"/>
  <c r="AX228" i="2"/>
  <c r="AX230" i="2"/>
  <c r="AX232" i="2"/>
  <c r="AX234" i="2"/>
  <c r="AX238" i="2"/>
  <c r="AX240" i="2"/>
  <c r="AX242" i="2"/>
  <c r="AX250" i="2"/>
  <c r="AX252" i="2"/>
  <c r="AX256" i="2"/>
  <c r="AX258" i="2"/>
  <c r="AX264" i="2"/>
  <c r="AX272" i="2"/>
  <c r="AX274" i="2"/>
  <c r="AX276" i="2"/>
  <c r="AX278" i="2"/>
  <c r="AX288" i="2"/>
  <c r="AX292" i="2"/>
  <c r="AX294" i="2"/>
  <c r="AX296" i="2"/>
  <c r="AX298" i="2"/>
  <c r="AX300" i="2"/>
  <c r="AX302" i="2"/>
  <c r="AX308" i="2"/>
  <c r="AX15" i="2"/>
  <c r="AX78" i="2"/>
  <c r="AX98" i="2"/>
  <c r="AX112" i="2"/>
  <c r="AX134" i="2"/>
  <c r="AX138" i="2"/>
  <c r="AX140" i="2"/>
  <c r="AX145" i="2"/>
  <c r="AX147" i="2"/>
  <c r="AX189" i="2"/>
  <c r="AX195" i="2"/>
  <c r="AX92" i="2"/>
  <c r="AX148" i="2"/>
  <c r="AX162" i="2"/>
  <c r="AX170" i="2"/>
  <c r="AX38" i="2"/>
  <c r="AX84" i="2"/>
  <c r="AX114" i="2"/>
  <c r="AX118" i="2"/>
  <c r="AX154" i="2"/>
  <c r="AX33" i="2"/>
  <c r="AX177" i="2"/>
  <c r="AX179" i="2"/>
  <c r="AX139" i="2"/>
  <c r="AX95" i="2"/>
  <c r="AX120" i="2"/>
  <c r="AX156" i="2"/>
  <c r="AX167" i="2"/>
  <c r="AX52" i="2"/>
  <c r="AX227" i="2"/>
  <c r="AX322" i="2"/>
  <c r="AX326" i="2"/>
  <c r="AX328" i="2"/>
  <c r="AX330" i="2"/>
  <c r="AX332" i="2"/>
  <c r="AX338" i="2"/>
  <c r="AX346" i="2"/>
  <c r="AX348" i="2"/>
  <c r="AX356" i="2"/>
  <c r="AX358" i="2"/>
  <c r="AX364" i="2"/>
  <c r="AX366" i="2"/>
  <c r="AX368" i="2"/>
  <c r="AX43" i="2"/>
  <c r="AX63" i="2"/>
  <c r="AX123" i="2"/>
  <c r="AX32" i="2"/>
  <c r="AX289" i="2"/>
  <c r="AX190" i="2"/>
  <c r="AX219" i="2"/>
  <c r="AX73" i="2"/>
  <c r="AX152" i="2"/>
  <c r="AX209" i="2"/>
  <c r="AX46" i="2"/>
  <c r="AX102" i="2"/>
  <c r="AX160" i="2"/>
  <c r="AX181" i="2"/>
  <c r="AX24" i="2"/>
  <c r="AX101" i="2"/>
  <c r="AX121" i="2"/>
  <c r="AX241" i="2"/>
  <c r="AX277" i="2"/>
  <c r="AX303" i="2"/>
  <c r="AX347" i="2"/>
  <c r="AX21" i="2"/>
  <c r="AX89" i="2"/>
  <c r="AX137" i="2"/>
  <c r="AX109" i="2"/>
  <c r="AX172" i="2"/>
  <c r="AX83" i="2"/>
  <c r="AX197" i="2"/>
  <c r="AX259" i="2"/>
  <c r="AX29" i="2"/>
  <c r="AX53" i="2"/>
  <c r="AX67" i="2"/>
  <c r="AX187" i="2"/>
  <c r="AX339" i="2"/>
  <c r="AX196" i="2"/>
  <c r="AX285" i="2"/>
  <c r="AX144" i="2"/>
  <c r="AX171" i="2"/>
  <c r="AX184" i="2"/>
  <c r="AX273" i="2"/>
  <c r="AX126" i="2"/>
  <c r="AX233" i="2"/>
  <c r="AX247" i="2"/>
  <c r="AX355" i="2"/>
  <c r="AX363" i="2"/>
  <c r="AX188" i="2"/>
  <c r="AX213" i="2"/>
  <c r="AX229" i="2"/>
  <c r="AX113" i="2"/>
  <c r="AX223" i="2"/>
  <c r="AX265" i="2"/>
  <c r="AX269" i="2"/>
  <c r="AX341" i="2"/>
  <c r="AX309" i="2"/>
  <c r="AX23" i="2"/>
  <c r="AX164" i="2"/>
  <c r="AX173" i="2"/>
  <c r="AX307" i="2"/>
  <c r="AX287" i="2"/>
  <c r="AX107" i="2"/>
  <c r="AX175" i="2"/>
  <c r="AX149" i="2"/>
  <c r="AX301" i="2"/>
  <c r="AX321" i="2"/>
  <c r="AX361" i="2"/>
  <c r="AX351" i="2"/>
  <c r="AX359" i="2"/>
  <c r="AX263" i="2"/>
  <c r="AX166" i="2"/>
  <c r="AX22" i="2"/>
  <c r="AX235" i="2"/>
  <c r="AX225" i="2"/>
  <c r="AX110" i="2"/>
  <c r="AX245" i="2"/>
  <c r="AX293" i="2"/>
  <c r="AX237" i="2"/>
  <c r="AX91" i="2"/>
  <c r="AX75" i="2"/>
  <c r="AX367" i="2"/>
  <c r="AX313" i="2"/>
  <c r="AX231" i="2"/>
  <c r="AX365" i="2"/>
  <c r="AX319" i="2"/>
  <c r="AX141" i="2"/>
  <c r="AX201" i="2"/>
  <c r="AX117" i="2"/>
  <c r="AD385" i="2"/>
  <c r="AG6" i="2"/>
  <c r="AG12" i="2"/>
  <c r="AG18" i="2"/>
  <c r="AG24" i="2"/>
  <c r="AG16" i="2"/>
  <c r="AG17" i="2"/>
  <c r="AG19" i="2"/>
  <c r="AG33" i="2"/>
  <c r="AG48" i="2"/>
  <c r="AG53" i="2"/>
  <c r="AG65" i="2"/>
  <c r="AG34" i="2"/>
  <c r="AG20" i="2"/>
  <c r="AG21" i="2"/>
  <c r="AG43" i="2"/>
  <c r="AG54" i="2"/>
  <c r="AG59" i="2"/>
  <c r="AG14" i="2"/>
  <c r="AG29" i="2"/>
  <c r="AG47" i="2"/>
  <c r="AG70" i="2"/>
  <c r="AG74" i="2"/>
  <c r="AG13" i="2"/>
  <c r="AG28" i="2"/>
  <c r="AG42" i="2"/>
  <c r="AG62" i="2"/>
  <c r="AG27" i="2"/>
  <c r="AG63" i="2"/>
  <c r="AG5" i="2"/>
  <c r="AG41" i="2"/>
  <c r="AG71" i="2"/>
  <c r="AG75" i="2"/>
  <c r="AG88" i="2"/>
  <c r="AG94" i="2"/>
  <c r="AG100" i="2"/>
  <c r="AG106" i="2"/>
  <c r="AG112" i="2"/>
  <c r="AG118" i="2"/>
  <c r="AG120" i="2"/>
  <c r="AG122" i="2"/>
  <c r="AG124" i="2"/>
  <c r="AG126" i="2"/>
  <c r="AG128" i="2"/>
  <c r="AG130" i="2"/>
  <c r="AG132" i="2"/>
  <c r="AG134" i="2"/>
  <c r="AG136" i="2"/>
  <c r="AG138" i="2"/>
  <c r="AG140" i="2"/>
  <c r="AG142" i="2"/>
  <c r="AG144" i="2"/>
  <c r="AG146" i="2"/>
  <c r="AG148" i="2"/>
  <c r="AG150" i="2"/>
  <c r="AG152" i="2"/>
  <c r="AG154" i="2"/>
  <c r="AG156" i="2"/>
  <c r="AG4" i="2"/>
  <c r="AG25" i="2"/>
  <c r="AG39" i="2"/>
  <c r="AG52" i="2"/>
  <c r="AG7" i="2"/>
  <c r="AG56" i="2"/>
  <c r="AG60" i="2"/>
  <c r="AG61" i="2"/>
  <c r="AG68" i="2"/>
  <c r="AG77" i="2"/>
  <c r="AG81" i="2"/>
  <c r="AG85" i="2"/>
  <c r="AG50" i="2"/>
  <c r="AG73" i="2"/>
  <c r="AG22" i="2"/>
  <c r="AG67" i="2"/>
  <c r="AG98" i="2"/>
  <c r="AG103" i="2"/>
  <c r="AG79" i="2"/>
  <c r="AG87" i="2"/>
  <c r="AG108" i="2"/>
  <c r="AG119" i="2"/>
  <c r="AG131" i="2"/>
  <c r="AG143" i="2"/>
  <c r="AG8" i="2"/>
  <c r="AG10" i="2"/>
  <c r="AG11" i="2"/>
  <c r="AG83" i="2"/>
  <c r="AG171" i="2"/>
  <c r="AG9" i="2"/>
  <c r="AG115" i="2"/>
  <c r="AG123" i="2"/>
  <c r="AG129" i="2"/>
  <c r="AG35" i="2"/>
  <c r="AG64" i="2"/>
  <c r="AG80" i="2"/>
  <c r="AG117" i="2"/>
  <c r="AG145" i="2"/>
  <c r="AG149" i="2"/>
  <c r="AG153" i="2"/>
  <c r="AG160" i="2"/>
  <c r="AG166" i="2"/>
  <c r="AG58" i="2"/>
  <c r="AG96" i="2"/>
  <c r="AG167" i="2"/>
  <c r="AG26" i="2"/>
  <c r="AG31" i="2"/>
  <c r="AG45" i="2"/>
  <c r="AG76" i="2"/>
  <c r="AG90" i="2"/>
  <c r="AG173" i="2"/>
  <c r="AG177" i="2"/>
  <c r="AG181" i="2"/>
  <c r="AG185" i="2"/>
  <c r="AG200" i="2"/>
  <c r="AG202" i="2"/>
  <c r="AG204" i="2"/>
  <c r="AG206" i="2"/>
  <c r="AG208" i="2"/>
  <c r="AG210" i="2"/>
  <c r="AG212" i="2"/>
  <c r="AG214" i="2"/>
  <c r="AG216" i="2"/>
  <c r="AG218" i="2"/>
  <c r="AG220" i="2"/>
  <c r="AG222" i="2"/>
  <c r="AG224" i="2"/>
  <c r="AG226" i="2"/>
  <c r="AG228" i="2"/>
  <c r="AG230" i="2"/>
  <c r="AG232" i="2"/>
  <c r="AG234" i="2"/>
  <c r="AG236" i="2"/>
  <c r="AG238" i="2"/>
  <c r="AG240" i="2"/>
  <c r="AG242" i="2"/>
  <c r="AG244" i="2"/>
  <c r="AG246" i="2"/>
  <c r="AG248" i="2"/>
  <c r="AG250" i="2"/>
  <c r="AG252" i="2"/>
  <c r="AG254" i="2"/>
  <c r="AG256" i="2"/>
  <c r="AG258" i="2"/>
  <c r="AG260" i="2"/>
  <c r="AG262" i="2"/>
  <c r="AG264" i="2"/>
  <c r="AG266" i="2"/>
  <c r="AG268" i="2"/>
  <c r="AG270" i="2"/>
  <c r="AG272" i="2"/>
  <c r="AG274" i="2"/>
  <c r="AG276" i="2"/>
  <c r="AG278" i="2"/>
  <c r="AG280" i="2"/>
  <c r="AG282" i="2"/>
  <c r="AG284" i="2"/>
  <c r="AG286" i="2"/>
  <c r="AG288" i="2"/>
  <c r="AG290" i="2"/>
  <c r="AG292" i="2"/>
  <c r="AG294" i="2"/>
  <c r="AG296" i="2"/>
  <c r="AG298" i="2"/>
  <c r="AG300" i="2"/>
  <c r="AG302" i="2"/>
  <c r="AG304" i="2"/>
  <c r="AG306" i="2"/>
  <c r="AG308" i="2"/>
  <c r="AG310" i="2"/>
  <c r="AG312" i="2"/>
  <c r="AG314" i="2"/>
  <c r="AG316" i="2"/>
  <c r="AG318" i="2"/>
  <c r="AG320" i="2"/>
  <c r="AG101" i="2"/>
  <c r="AG168" i="2"/>
  <c r="AG36" i="2"/>
  <c r="AG89" i="2"/>
  <c r="AG105" i="2"/>
  <c r="AG121" i="2"/>
  <c r="AG137" i="2"/>
  <c r="AG15" i="2"/>
  <c r="AG30" i="2"/>
  <c r="AG95" i="2"/>
  <c r="AG169" i="2"/>
  <c r="AG190" i="2"/>
  <c r="AG116" i="2"/>
  <c r="AG164" i="2"/>
  <c r="AG191" i="2"/>
  <c r="AG23" i="2"/>
  <c r="AG49" i="2"/>
  <c r="AG55" i="2"/>
  <c r="AG113" i="2"/>
  <c r="AG170" i="2"/>
  <c r="AG37" i="2"/>
  <c r="AG163" i="2"/>
  <c r="AG196" i="2"/>
  <c r="AG209" i="2"/>
  <c r="AG3" i="2"/>
  <c r="AG86" i="2"/>
  <c r="AG78" i="2"/>
  <c r="AG91" i="2"/>
  <c r="AG104" i="2"/>
  <c r="AG125" i="2"/>
  <c r="AG139" i="2"/>
  <c r="AG174" i="2"/>
  <c r="AG180" i="2"/>
  <c r="AG271" i="2"/>
  <c r="AG293" i="2"/>
  <c r="AG141" i="2"/>
  <c r="AG201" i="2"/>
  <c r="AG110" i="2"/>
  <c r="AG114" i="2"/>
  <c r="AG151" i="2"/>
  <c r="AG197" i="2"/>
  <c r="AG203" i="2"/>
  <c r="AG217" i="2"/>
  <c r="AG255" i="2"/>
  <c r="AG111" i="2"/>
  <c r="AG179" i="2"/>
  <c r="AG109" i="2"/>
  <c r="AG176" i="2"/>
  <c r="AG221" i="2"/>
  <c r="AG32" i="2"/>
  <c r="AG44" i="2"/>
  <c r="AG69" i="2"/>
  <c r="AG184" i="2"/>
  <c r="AG187" i="2"/>
  <c r="AG253" i="2"/>
  <c r="AG309" i="2"/>
  <c r="AG326" i="2"/>
  <c r="AG370" i="2"/>
  <c r="AG92" i="2"/>
  <c r="AG51" i="2"/>
  <c r="AG107" i="2"/>
  <c r="AG38" i="2"/>
  <c r="AG82" i="2"/>
  <c r="AG188" i="2"/>
  <c r="AG183" i="2"/>
  <c r="AG189" i="2"/>
  <c r="AG225" i="2"/>
  <c r="AG291" i="2"/>
  <c r="AG311" i="2"/>
  <c r="AG334" i="2"/>
  <c r="AG338" i="2"/>
  <c r="AG349" i="2"/>
  <c r="AG353" i="2"/>
  <c r="AG84" i="2"/>
  <c r="AG127" i="2"/>
  <c r="AG165" i="2"/>
  <c r="AG275" i="2"/>
  <c r="AG323" i="2"/>
  <c r="AG342" i="2"/>
  <c r="AG186" i="2"/>
  <c r="AG257" i="2"/>
  <c r="AG259" i="2"/>
  <c r="AG279" i="2"/>
  <c r="AG297" i="2"/>
  <c r="AG192" i="2"/>
  <c r="AG229" i="2"/>
  <c r="AG265" i="2"/>
  <c r="AG267" i="2"/>
  <c r="AG285" i="2"/>
  <c r="AG133" i="2"/>
  <c r="AG162" i="2"/>
  <c r="AG205" i="2"/>
  <c r="AG198" i="2"/>
  <c r="AG249" i="2"/>
  <c r="AG289" i="2"/>
  <c r="AG328" i="2"/>
  <c r="AG352" i="2"/>
  <c r="AG369" i="2"/>
  <c r="AG2" i="2"/>
  <c r="AG102" i="2"/>
  <c r="AG301" i="2"/>
  <c r="AG361" i="2"/>
  <c r="AG157" i="2"/>
  <c r="AG231" i="2"/>
  <c r="AG263" i="2"/>
  <c r="AG337" i="2"/>
  <c r="AG346" i="2"/>
  <c r="AG354" i="2"/>
  <c r="AG97" i="2"/>
  <c r="AG227" i="2"/>
  <c r="AG319" i="2"/>
  <c r="AG331" i="2"/>
  <c r="AG339" i="2"/>
  <c r="AG347" i="2"/>
  <c r="AG355" i="2"/>
  <c r="AG66" i="2"/>
  <c r="AG211" i="2"/>
  <c r="AG307" i="2"/>
  <c r="AG193" i="2"/>
  <c r="AG215" i="2"/>
  <c r="AG305" i="2"/>
  <c r="AG333" i="2"/>
  <c r="AG341" i="2"/>
  <c r="AG155" i="2"/>
  <c r="AG182" i="2"/>
  <c r="AG324" i="2"/>
  <c r="AG325" i="2"/>
  <c r="AG332" i="2"/>
  <c r="AG348" i="2"/>
  <c r="AG356" i="2"/>
  <c r="AG368" i="2"/>
  <c r="AG295" i="2"/>
  <c r="AG329" i="2"/>
  <c r="AG245" i="2"/>
  <c r="AG287" i="2"/>
  <c r="AG340" i="2"/>
  <c r="AG365" i="2"/>
  <c r="AG366" i="2"/>
  <c r="AG367" i="2"/>
  <c r="AG195" i="2"/>
  <c r="AG243" i="2"/>
  <c r="AG321" i="2"/>
  <c r="AG345" i="2"/>
  <c r="AG213" i="2"/>
  <c r="AG40" i="2"/>
  <c r="AG161" i="2"/>
  <c r="AG194" i="2"/>
  <c r="AG269" i="2"/>
  <c r="AG362" i="2"/>
  <c r="AG363" i="2"/>
  <c r="AG364" i="2"/>
  <c r="AG57" i="2"/>
  <c r="AG72" i="2"/>
  <c r="AG235" i="2"/>
  <c r="AG237" i="2"/>
  <c r="AG239" i="2"/>
  <c r="AG313" i="2"/>
  <c r="AG322" i="2"/>
  <c r="AG330" i="2"/>
  <c r="AG99" i="2"/>
  <c r="AG223" i="2"/>
  <c r="AG241" i="2"/>
  <c r="AG273" i="2"/>
  <c r="AG175" i="2"/>
  <c r="AG233" i="2"/>
  <c r="AG147" i="2"/>
  <c r="AG158" i="2"/>
  <c r="AG299" i="2"/>
  <c r="AG315" i="2"/>
  <c r="AG336" i="2"/>
  <c r="AG344" i="2"/>
  <c r="AG360" i="2"/>
  <c r="AG93" i="2"/>
  <c r="AG135" i="2"/>
  <c r="AG207" i="2"/>
  <c r="AG372" i="2"/>
  <c r="AG46" i="2"/>
  <c r="AG251" i="2"/>
  <c r="AG335" i="2"/>
  <c r="AG350" i="2"/>
  <c r="AG199" i="2"/>
  <c r="AG178" i="2"/>
  <c r="AG247" i="2"/>
  <c r="AG303" i="2"/>
  <c r="AG317" i="2"/>
  <c r="AG327" i="2"/>
  <c r="AG373" i="2"/>
  <c r="AG283" i="2"/>
  <c r="AG281" i="2"/>
  <c r="AG351" i="2"/>
  <c r="AG172" i="2"/>
  <c r="AG261" i="2"/>
  <c r="AG357" i="2"/>
  <c r="AG358" i="2"/>
  <c r="AG359" i="2"/>
  <c r="AG219" i="2"/>
  <c r="AG371" i="2"/>
  <c r="AG343" i="2"/>
  <c r="AG159" i="2"/>
  <c r="AG277" i="2"/>
  <c r="AY30" i="2"/>
  <c r="AY34" i="2"/>
  <c r="AY38" i="2"/>
  <c r="AY42" i="2"/>
  <c r="AY45" i="2"/>
  <c r="AY48" i="2"/>
  <c r="AY51" i="2"/>
  <c r="AY54" i="2"/>
  <c r="AY57" i="2"/>
  <c r="AY24" i="2"/>
  <c r="AY25" i="2"/>
  <c r="AY26" i="2"/>
  <c r="AY27" i="2"/>
  <c r="AY49" i="2"/>
  <c r="AY36" i="2"/>
  <c r="AY3" i="2"/>
  <c r="AY44" i="2"/>
  <c r="AY55" i="2"/>
  <c r="AY71" i="2"/>
  <c r="AY75" i="2"/>
  <c r="AY10" i="2"/>
  <c r="AY18" i="2"/>
  <c r="AY9" i="2"/>
  <c r="AY17" i="2"/>
  <c r="AY66" i="2"/>
  <c r="AY35" i="2"/>
  <c r="AY65" i="2"/>
  <c r="AY12" i="2"/>
  <c r="AY118" i="2"/>
  <c r="AY120" i="2"/>
  <c r="AY122" i="2"/>
  <c r="AY124" i="2"/>
  <c r="AY126" i="2"/>
  <c r="AY128" i="2"/>
  <c r="AY130" i="2"/>
  <c r="AY132" i="2"/>
  <c r="AY134" i="2"/>
  <c r="AY136" i="2"/>
  <c r="AY138" i="2"/>
  <c r="AY140" i="2"/>
  <c r="AY142" i="2"/>
  <c r="AY144" i="2"/>
  <c r="AY146" i="2"/>
  <c r="AY148" i="2"/>
  <c r="AY150" i="2"/>
  <c r="AY152" i="2"/>
  <c r="AY154" i="2"/>
  <c r="AY156" i="2"/>
  <c r="AY8" i="2"/>
  <c r="AY41" i="2"/>
  <c r="AY78" i="2"/>
  <c r="AY82" i="2"/>
  <c r="AY7" i="2"/>
  <c r="AY61" i="2"/>
  <c r="AY93" i="2"/>
  <c r="AY112" i="2"/>
  <c r="AY116" i="2"/>
  <c r="AY16" i="2"/>
  <c r="AY40" i="2"/>
  <c r="AY69" i="2"/>
  <c r="AY70" i="2"/>
  <c r="AY88" i="2"/>
  <c r="AY119" i="2"/>
  <c r="AY131" i="2"/>
  <c r="AY143" i="2"/>
  <c r="AY155" i="2"/>
  <c r="AY60" i="2"/>
  <c r="AY81" i="2"/>
  <c r="AY99" i="2"/>
  <c r="AY19" i="2"/>
  <c r="AY32" i="2"/>
  <c r="AY135" i="2"/>
  <c r="AY141" i="2"/>
  <c r="AY160" i="2"/>
  <c r="AY166" i="2"/>
  <c r="AY6" i="2"/>
  <c r="AY13" i="2"/>
  <c r="AY76" i="2"/>
  <c r="AY157" i="2"/>
  <c r="AY163" i="2"/>
  <c r="AY4" i="2"/>
  <c r="AY28" i="2"/>
  <c r="AY68" i="2"/>
  <c r="AY77" i="2"/>
  <c r="AY169" i="2"/>
  <c r="AY67" i="2"/>
  <c r="AY137" i="2"/>
  <c r="AY139" i="2"/>
  <c r="AY104" i="2"/>
  <c r="AY161" i="2"/>
  <c r="AY174" i="2"/>
  <c r="AY178" i="2"/>
  <c r="AY182" i="2"/>
  <c r="AY186" i="2"/>
  <c r="AY192" i="2"/>
  <c r="AY198" i="2"/>
  <c r="AY200" i="2"/>
  <c r="AY202" i="2"/>
  <c r="AY204" i="2"/>
  <c r="AY206" i="2"/>
  <c r="AY208" i="2"/>
  <c r="AY210" i="2"/>
  <c r="AY212" i="2"/>
  <c r="AY214" i="2"/>
  <c r="AY216" i="2"/>
  <c r="AY218" i="2"/>
  <c r="AY220" i="2"/>
  <c r="AY222" i="2"/>
  <c r="AY224" i="2"/>
  <c r="AY226" i="2"/>
  <c r="AY228" i="2"/>
  <c r="AY230" i="2"/>
  <c r="AY232" i="2"/>
  <c r="AY234" i="2"/>
  <c r="AY236" i="2"/>
  <c r="AY238" i="2"/>
  <c r="AY240" i="2"/>
  <c r="AY242" i="2"/>
  <c r="AY244" i="2"/>
  <c r="AY246" i="2"/>
  <c r="AY248" i="2"/>
  <c r="AY250" i="2"/>
  <c r="AY252" i="2"/>
  <c r="AY254" i="2"/>
  <c r="AY256" i="2"/>
  <c r="AY258" i="2"/>
  <c r="AY260" i="2"/>
  <c r="AY262" i="2"/>
  <c r="AY264" i="2"/>
  <c r="AY266" i="2"/>
  <c r="AY268" i="2"/>
  <c r="AY270" i="2"/>
  <c r="AY272" i="2"/>
  <c r="AY274" i="2"/>
  <c r="AY276" i="2"/>
  <c r="AY278" i="2"/>
  <c r="AY280" i="2"/>
  <c r="AY282" i="2"/>
  <c r="AY284" i="2"/>
  <c r="AY286" i="2"/>
  <c r="AY288" i="2"/>
  <c r="AY290" i="2"/>
  <c r="AY292" i="2"/>
  <c r="AY294" i="2"/>
  <c r="AY296" i="2"/>
  <c r="AY298" i="2"/>
  <c r="AY300" i="2"/>
  <c r="AY302" i="2"/>
  <c r="AY304" i="2"/>
  <c r="AY306" i="2"/>
  <c r="AY308" i="2"/>
  <c r="AY310" i="2"/>
  <c r="AY312" i="2"/>
  <c r="AY314" i="2"/>
  <c r="AY316" i="2"/>
  <c r="AY318" i="2"/>
  <c r="AY320" i="2"/>
  <c r="AY15" i="2"/>
  <c r="AY98" i="2"/>
  <c r="AY145" i="2"/>
  <c r="AY147" i="2"/>
  <c r="AY189" i="2"/>
  <c r="AY195" i="2"/>
  <c r="AY52" i="2"/>
  <c r="AY64" i="2"/>
  <c r="AY97" i="2"/>
  <c r="AY100" i="2"/>
  <c r="AY110" i="2"/>
  <c r="AY167" i="2"/>
  <c r="AY87" i="2"/>
  <c r="AY90" i="2"/>
  <c r="AY103" i="2"/>
  <c r="AY123" i="2"/>
  <c r="AY164" i="2"/>
  <c r="AY39" i="2"/>
  <c r="AY117" i="2"/>
  <c r="AY197" i="2"/>
  <c r="AY5" i="2"/>
  <c r="AY33" i="2"/>
  <c r="AY151" i="2"/>
  <c r="AY23" i="2"/>
  <c r="AY111" i="2"/>
  <c r="AY127" i="2"/>
  <c r="AY199" i="2"/>
  <c r="AY20" i="2"/>
  <c r="AY46" i="2"/>
  <c r="AY58" i="2"/>
  <c r="AY73" i="2"/>
  <c r="AY102" i="2"/>
  <c r="AY72" i="2"/>
  <c r="AY101" i="2"/>
  <c r="AY227" i="2"/>
  <c r="AY261" i="2"/>
  <c r="AY283" i="2"/>
  <c r="AY321" i="2"/>
  <c r="AY333" i="2"/>
  <c r="AY345" i="2"/>
  <c r="AY357" i="2"/>
  <c r="AY37" i="2"/>
  <c r="AY63" i="2"/>
  <c r="AY207" i="2"/>
  <c r="AY95" i="2"/>
  <c r="AY115" i="2"/>
  <c r="AY177" i="2"/>
  <c r="AY190" i="2"/>
  <c r="AY219" i="2"/>
  <c r="AY245" i="2"/>
  <c r="AY91" i="2"/>
  <c r="AY170" i="2"/>
  <c r="AY107" i="2"/>
  <c r="AY85" i="2"/>
  <c r="AY172" i="2"/>
  <c r="AY183" i="2"/>
  <c r="AY94" i="2"/>
  <c r="AY194" i="2"/>
  <c r="AY106" i="2"/>
  <c r="AY239" i="2"/>
  <c r="AY259" i="2"/>
  <c r="AY335" i="2"/>
  <c r="AY341" i="2"/>
  <c r="AY344" i="2"/>
  <c r="AY350" i="2"/>
  <c r="AY14" i="2"/>
  <c r="AY50" i="2"/>
  <c r="AY59" i="2"/>
  <c r="AY121" i="2"/>
  <c r="AY158" i="2"/>
  <c r="AY86" i="2"/>
  <c r="AY92" i="2"/>
  <c r="AY113" i="2"/>
  <c r="AY180" i="2"/>
  <c r="AY96" i="2"/>
  <c r="AY109" i="2"/>
  <c r="AY129" i="2"/>
  <c r="AY176" i="2"/>
  <c r="AY221" i="2"/>
  <c r="AY257" i="2"/>
  <c r="AY297" i="2"/>
  <c r="AY315" i="2"/>
  <c r="AY323" i="2"/>
  <c r="AY327" i="2"/>
  <c r="AY346" i="2"/>
  <c r="AY361" i="2"/>
  <c r="AY365" i="2"/>
  <c r="AY159" i="2"/>
  <c r="AY203" i="2"/>
  <c r="AY241" i="2"/>
  <c r="AY247" i="2"/>
  <c r="AY249" i="2"/>
  <c r="AY255" i="2"/>
  <c r="AY354" i="2"/>
  <c r="AY369" i="2"/>
  <c r="AY47" i="2"/>
  <c r="AY80" i="2"/>
  <c r="AY84" i="2"/>
  <c r="AY213" i="2"/>
  <c r="AY265" i="2"/>
  <c r="AY303" i="2"/>
  <c r="AY125" i="2"/>
  <c r="AY175" i="2"/>
  <c r="AY188" i="2"/>
  <c r="AY201" i="2"/>
  <c r="AY271" i="2"/>
  <c r="AY309" i="2"/>
  <c r="AY277" i="2"/>
  <c r="AY211" i="2"/>
  <c r="AY291" i="2"/>
  <c r="AY322" i="2"/>
  <c r="AY330" i="2"/>
  <c r="AY338" i="2"/>
  <c r="AY83" i="2"/>
  <c r="AY233" i="2"/>
  <c r="AY295" i="2"/>
  <c r="AY299" i="2"/>
  <c r="AY339" i="2"/>
  <c r="AY347" i="2"/>
  <c r="AY355" i="2"/>
  <c r="AY363" i="2"/>
  <c r="AY370" i="2"/>
  <c r="AY173" i="2"/>
  <c r="AY193" i="2"/>
  <c r="AY243" i="2"/>
  <c r="AY307" i="2"/>
  <c r="AY317" i="2"/>
  <c r="AY324" i="2"/>
  <c r="AY348" i="2"/>
  <c r="AY356" i="2"/>
  <c r="AY29" i="2"/>
  <c r="AY149" i="2"/>
  <c r="AY153" i="2"/>
  <c r="AY171" i="2"/>
  <c r="AY215" i="2"/>
  <c r="AY253" i="2"/>
  <c r="AY281" i="2"/>
  <c r="AY43" i="2"/>
  <c r="AY162" i="2"/>
  <c r="AY181" i="2"/>
  <c r="AY184" i="2"/>
  <c r="AY187" i="2"/>
  <c r="AY263" i="2"/>
  <c r="AY11" i="2"/>
  <c r="AY251" i="2"/>
  <c r="AY275" i="2"/>
  <c r="AY196" i="2"/>
  <c r="AY326" i="2"/>
  <c r="AY334" i="2"/>
  <c r="AY342" i="2"/>
  <c r="AY267" i="2"/>
  <c r="AY372" i="2"/>
  <c r="AY373" i="2"/>
  <c r="AY53" i="2"/>
  <c r="AY279" i="2"/>
  <c r="AY353" i="2"/>
  <c r="AY371" i="2"/>
  <c r="AY79" i="2"/>
  <c r="AY217" i="2"/>
  <c r="AY301" i="2"/>
  <c r="AY329" i="2"/>
  <c r="AY336" i="2"/>
  <c r="AY337" i="2"/>
  <c r="AY360" i="2"/>
  <c r="AY105" i="2"/>
  <c r="AY328" i="2"/>
  <c r="AY352" i="2"/>
  <c r="AY21" i="2"/>
  <c r="AY56" i="2"/>
  <c r="AY89" i="2"/>
  <c r="AY165" i="2"/>
  <c r="AY205" i="2"/>
  <c r="AY343" i="2"/>
  <c r="AY351" i="2"/>
  <c r="AY359" i="2"/>
  <c r="AY22" i="2"/>
  <c r="AY305" i="2"/>
  <c r="AY133" i="2"/>
  <c r="AY179" i="2"/>
  <c r="AY114" i="2"/>
  <c r="AY285" i="2"/>
  <c r="AY358" i="2"/>
  <c r="AY62" i="2"/>
  <c r="AY225" i="2"/>
  <c r="AY231" i="2"/>
  <c r="AY235" i="2"/>
  <c r="AY311" i="2"/>
  <c r="AY319" i="2"/>
  <c r="AY332" i="2"/>
  <c r="AY340" i="2"/>
  <c r="AY366" i="2"/>
  <c r="AY367" i="2"/>
  <c r="AY108" i="2"/>
  <c r="AY191" i="2"/>
  <c r="AY269" i="2"/>
  <c r="AY331" i="2"/>
  <c r="AY349" i="2"/>
  <c r="AY237" i="2"/>
  <c r="AY168" i="2"/>
  <c r="AY368" i="2"/>
  <c r="AY362" i="2"/>
  <c r="AY313" i="2"/>
  <c r="AY2" i="2"/>
  <c r="AY273" i="2"/>
  <c r="AY364" i="2"/>
  <c r="AY185" i="2"/>
  <c r="AY209" i="2"/>
  <c r="AY287" i="2"/>
  <c r="AY223" i="2"/>
  <c r="AY325" i="2"/>
  <c r="AY289" i="2"/>
  <c r="AY74" i="2"/>
  <c r="AY229" i="2"/>
  <c r="AY293" i="2"/>
  <c r="AY31" i="2"/>
  <c r="AC385" i="2"/>
  <c r="AH4" i="2"/>
  <c r="AH6" i="2"/>
  <c r="AH8" i="2"/>
  <c r="AH10" i="2"/>
  <c r="AH12" i="2"/>
  <c r="AH14" i="2"/>
  <c r="AH16" i="2"/>
  <c r="AH18" i="2"/>
  <c r="AH20" i="2"/>
  <c r="AH22" i="2"/>
  <c r="AH24" i="2"/>
  <c r="AH26" i="2"/>
  <c r="AH28" i="2"/>
  <c r="AH30" i="2"/>
  <c r="AH32" i="2"/>
  <c r="AH34" i="2"/>
  <c r="AH36" i="2"/>
  <c r="AH38" i="2"/>
  <c r="AH40" i="2"/>
  <c r="AH42" i="2"/>
  <c r="AH44" i="2"/>
  <c r="AH46" i="2"/>
  <c r="AH48" i="2"/>
  <c r="AH50" i="2"/>
  <c r="AH52" i="2"/>
  <c r="AH54" i="2"/>
  <c r="AH56" i="2"/>
  <c r="AH58" i="2"/>
  <c r="AH62" i="2"/>
  <c r="AH68" i="2"/>
  <c r="AH17" i="2"/>
  <c r="AH19" i="2"/>
  <c r="AH33" i="2"/>
  <c r="AH53" i="2"/>
  <c r="AH65" i="2"/>
  <c r="AH61" i="2"/>
  <c r="AH77" i="2"/>
  <c r="AH79" i="2"/>
  <c r="AH81" i="2"/>
  <c r="AH83" i="2"/>
  <c r="AH85" i="2"/>
  <c r="AH87" i="2"/>
  <c r="AH89" i="2"/>
  <c r="AH91" i="2"/>
  <c r="AH93" i="2"/>
  <c r="AH95" i="2"/>
  <c r="AH97" i="2"/>
  <c r="AH99" i="2"/>
  <c r="AH101" i="2"/>
  <c r="AH103" i="2"/>
  <c r="AH105" i="2"/>
  <c r="AH107" i="2"/>
  <c r="AH109" i="2"/>
  <c r="AH111" i="2"/>
  <c r="AH113" i="2"/>
  <c r="AH115" i="2"/>
  <c r="AH117" i="2"/>
  <c r="AH29" i="2"/>
  <c r="AH47" i="2"/>
  <c r="AH70" i="2"/>
  <c r="AH74" i="2"/>
  <c r="AH13" i="2"/>
  <c r="AH27" i="2"/>
  <c r="AH63" i="2"/>
  <c r="AH69" i="2"/>
  <c r="AH25" i="2"/>
  <c r="AH39" i="2"/>
  <c r="AH43" i="2"/>
  <c r="AH11" i="2"/>
  <c r="AH59" i="2"/>
  <c r="AH92" i="2"/>
  <c r="AH121" i="2"/>
  <c r="AH133" i="2"/>
  <c r="AH145" i="2"/>
  <c r="AH157" i="2"/>
  <c r="AH73" i="2"/>
  <c r="AH126" i="2"/>
  <c r="AH138" i="2"/>
  <c r="AH150" i="2"/>
  <c r="AH67" i="2"/>
  <c r="AH98" i="2"/>
  <c r="AH57" i="2"/>
  <c r="AH82" i="2"/>
  <c r="AH114" i="2"/>
  <c r="AH116" i="2"/>
  <c r="AH128" i="2"/>
  <c r="AH134" i="2"/>
  <c r="AH171" i="2"/>
  <c r="AH9" i="2"/>
  <c r="AH123" i="2"/>
  <c r="AH129" i="2"/>
  <c r="AH23" i="2"/>
  <c r="AH64" i="2"/>
  <c r="AH66" i="2"/>
  <c r="AH80" i="2"/>
  <c r="AH102" i="2"/>
  <c r="AH158" i="2"/>
  <c r="AH96" i="2"/>
  <c r="AH167" i="2"/>
  <c r="AH5" i="2"/>
  <c r="AH31" i="2"/>
  <c r="AH45" i="2"/>
  <c r="AH76" i="2"/>
  <c r="AH90" i="2"/>
  <c r="AH173" i="2"/>
  <c r="AH177" i="2"/>
  <c r="AH181" i="2"/>
  <c r="AH185" i="2"/>
  <c r="AH200" i="2"/>
  <c r="AH202" i="2"/>
  <c r="AH204" i="2"/>
  <c r="AH206" i="2"/>
  <c r="AH208" i="2"/>
  <c r="AH210" i="2"/>
  <c r="AH212" i="2"/>
  <c r="AH214" i="2"/>
  <c r="AH216" i="2"/>
  <c r="AH218" i="2"/>
  <c r="AH220" i="2"/>
  <c r="AH222" i="2"/>
  <c r="AH224" i="2"/>
  <c r="AH226" i="2"/>
  <c r="AH228" i="2"/>
  <c r="AH230" i="2"/>
  <c r="AH232" i="2"/>
  <c r="AH234" i="2"/>
  <c r="AH236" i="2"/>
  <c r="AH238" i="2"/>
  <c r="AH240" i="2"/>
  <c r="AH242" i="2"/>
  <c r="AH244" i="2"/>
  <c r="AH246" i="2"/>
  <c r="AH248" i="2"/>
  <c r="AH250" i="2"/>
  <c r="AH252" i="2"/>
  <c r="AH254" i="2"/>
  <c r="AH256" i="2"/>
  <c r="AH258" i="2"/>
  <c r="AH260" i="2"/>
  <c r="AH262" i="2"/>
  <c r="AH264" i="2"/>
  <c r="AH266" i="2"/>
  <c r="AH268" i="2"/>
  <c r="AH270" i="2"/>
  <c r="AH272" i="2"/>
  <c r="AH274" i="2"/>
  <c r="AH276" i="2"/>
  <c r="AH278" i="2"/>
  <c r="AH280" i="2"/>
  <c r="AH282" i="2"/>
  <c r="AH284" i="2"/>
  <c r="AH286" i="2"/>
  <c r="AH288" i="2"/>
  <c r="AH290" i="2"/>
  <c r="AH292" i="2"/>
  <c r="AH294" i="2"/>
  <c r="AH296" i="2"/>
  <c r="AH298" i="2"/>
  <c r="AH300" i="2"/>
  <c r="AH302" i="2"/>
  <c r="AH304" i="2"/>
  <c r="AH306" i="2"/>
  <c r="AH308" i="2"/>
  <c r="AH310" i="2"/>
  <c r="AH312" i="2"/>
  <c r="AH314" i="2"/>
  <c r="AH316" i="2"/>
  <c r="AH318" i="2"/>
  <c r="AH320" i="2"/>
  <c r="AH55" i="2"/>
  <c r="AH75" i="2"/>
  <c r="AH159" i="2"/>
  <c r="AH86" i="2"/>
  <c r="AH120" i="2"/>
  <c r="AH136" i="2"/>
  <c r="AH142" i="2"/>
  <c r="AH149" i="2"/>
  <c r="AH3" i="2"/>
  <c r="AH154" i="2"/>
  <c r="AH165" i="2"/>
  <c r="AH172" i="2"/>
  <c r="AH175" i="2"/>
  <c r="AH164" i="2"/>
  <c r="AH84" i="2"/>
  <c r="AH104" i="2"/>
  <c r="AH110" i="2"/>
  <c r="AH153" i="2"/>
  <c r="AH194" i="2"/>
  <c r="AH195" i="2"/>
  <c r="AH41" i="2"/>
  <c r="AH112" i="2"/>
  <c r="AH125" i="2"/>
  <c r="AH49" i="2"/>
  <c r="AH60" i="2"/>
  <c r="AH106" i="2"/>
  <c r="AH146" i="2"/>
  <c r="AH166" i="2"/>
  <c r="AH169" i="2"/>
  <c r="AH243" i="2"/>
  <c r="AH265" i="2"/>
  <c r="AH315" i="2"/>
  <c r="AH328" i="2"/>
  <c r="AH340" i="2"/>
  <c r="AH352" i="2"/>
  <c r="AH364" i="2"/>
  <c r="AH78" i="2"/>
  <c r="AH118" i="2"/>
  <c r="AH132" i="2"/>
  <c r="AH139" i="2"/>
  <c r="AH174" i="2"/>
  <c r="AH180" i="2"/>
  <c r="AH108" i="2"/>
  <c r="AH141" i="2"/>
  <c r="AH196" i="2"/>
  <c r="AH201" i="2"/>
  <c r="AH225" i="2"/>
  <c r="AH249" i="2"/>
  <c r="AH71" i="2"/>
  <c r="AH94" i="2"/>
  <c r="AH127" i="2"/>
  <c r="AH178" i="2"/>
  <c r="AH184" i="2"/>
  <c r="AH15" i="2"/>
  <c r="AH37" i="2"/>
  <c r="AH130" i="2"/>
  <c r="AH188" i="2"/>
  <c r="AH124" i="2"/>
  <c r="AH135" i="2"/>
  <c r="AH144" i="2"/>
  <c r="AH223" i="2"/>
  <c r="AH176" i="2"/>
  <c r="AH209" i="2"/>
  <c r="AH221" i="2"/>
  <c r="AH233" i="2"/>
  <c r="AH283" i="2"/>
  <c r="AH140" i="2"/>
  <c r="AH187" i="2"/>
  <c r="AH152" i="2"/>
  <c r="AH162" i="2"/>
  <c r="AH192" i="2"/>
  <c r="AH211" i="2"/>
  <c r="AH88" i="2"/>
  <c r="AH170" i="2"/>
  <c r="AH205" i="2"/>
  <c r="AH309" i="2"/>
  <c r="AH330" i="2"/>
  <c r="AH368" i="2"/>
  <c r="AH143" i="2"/>
  <c r="AH217" i="2"/>
  <c r="AH273" i="2"/>
  <c r="AH293" i="2"/>
  <c r="AH357" i="2"/>
  <c r="AH137" i="2"/>
  <c r="AH255" i="2"/>
  <c r="AH35" i="2"/>
  <c r="AH51" i="2"/>
  <c r="AH197" i="2"/>
  <c r="AH231" i="2"/>
  <c r="AH303" i="2"/>
  <c r="AH213" i="2"/>
  <c r="AH271" i="2"/>
  <c r="AH289" i="2"/>
  <c r="AH148" i="2"/>
  <c r="AH156" i="2"/>
  <c r="AH215" i="2"/>
  <c r="AH235" i="2"/>
  <c r="AH336" i="2"/>
  <c r="AH344" i="2"/>
  <c r="AH360" i="2"/>
  <c r="AH160" i="2"/>
  <c r="AH191" i="2"/>
  <c r="AH198" i="2"/>
  <c r="AH297" i="2"/>
  <c r="AH369" i="2"/>
  <c r="AH2" i="2"/>
  <c r="AH168" i="2"/>
  <c r="AH183" i="2"/>
  <c r="AH245" i="2"/>
  <c r="AH259" i="2"/>
  <c r="AH305" i="2"/>
  <c r="AH321" i="2"/>
  <c r="AH329" i="2"/>
  <c r="AH345" i="2"/>
  <c r="AH362" i="2"/>
  <c r="AH189" i="2"/>
  <c r="AH219" i="2"/>
  <c r="AH241" i="2"/>
  <c r="AH279" i="2"/>
  <c r="AH322" i="2"/>
  <c r="AH21" i="2"/>
  <c r="AH147" i="2"/>
  <c r="AH151" i="2"/>
  <c r="AH190" i="2"/>
  <c r="AH261" i="2"/>
  <c r="AH311" i="2"/>
  <c r="AH317" i="2"/>
  <c r="AH119" i="2"/>
  <c r="AH193" i="2"/>
  <c r="AH333" i="2"/>
  <c r="AH341" i="2"/>
  <c r="AH349" i="2"/>
  <c r="AH313" i="2"/>
  <c r="AH353" i="2"/>
  <c r="AH295" i="2"/>
  <c r="AH361" i="2"/>
  <c r="AH155" i="2"/>
  <c r="AH182" i="2"/>
  <c r="AH267" i="2"/>
  <c r="AH285" i="2"/>
  <c r="AH319" i="2"/>
  <c r="AH324" i="2"/>
  <c r="AH325" i="2"/>
  <c r="AH332" i="2"/>
  <c r="AH348" i="2"/>
  <c r="AH356" i="2"/>
  <c r="AH275" i="2"/>
  <c r="AH287" i="2"/>
  <c r="AH307" i="2"/>
  <c r="AH365" i="2"/>
  <c r="AH366" i="2"/>
  <c r="AH367" i="2"/>
  <c r="AH323" i="2"/>
  <c r="AH331" i="2"/>
  <c r="AH339" i="2"/>
  <c r="AH347" i="2"/>
  <c r="AH355" i="2"/>
  <c r="AH161" i="2"/>
  <c r="AH203" i="2"/>
  <c r="AH227" i="2"/>
  <c r="AH72" i="2"/>
  <c r="AH122" i="2"/>
  <c r="AH237" i="2"/>
  <c r="AH239" i="2"/>
  <c r="AH179" i="2"/>
  <c r="AH229" i="2"/>
  <c r="AH269" i="2"/>
  <c r="AH291" i="2"/>
  <c r="AH338" i="2"/>
  <c r="AH346" i="2"/>
  <c r="AH354" i="2"/>
  <c r="AH363" i="2"/>
  <c r="AH277" i="2"/>
  <c r="AH163" i="2"/>
  <c r="AH372" i="2"/>
  <c r="AH207" i="2"/>
  <c r="AH251" i="2"/>
  <c r="AH326" i="2"/>
  <c r="AH335" i="2"/>
  <c r="AH350" i="2"/>
  <c r="AH131" i="2"/>
  <c r="AH299" i="2"/>
  <c r="AH359" i="2"/>
  <c r="AH247" i="2"/>
  <c r="AH257" i="2"/>
  <c r="AH7" i="2"/>
  <c r="AH327" i="2"/>
  <c r="AH337" i="2"/>
  <c r="AH371" i="2"/>
  <c r="AH186" i="2"/>
  <c r="AH358" i="2"/>
  <c r="AH373" i="2"/>
  <c r="AH301" i="2"/>
  <c r="AH100" i="2"/>
  <c r="AH263" i="2"/>
  <c r="AH334" i="2"/>
  <c r="AH281" i="2"/>
  <c r="AH351" i="2"/>
  <c r="AH199" i="2"/>
  <c r="AH253" i="2"/>
  <c r="AH370" i="2"/>
  <c r="AH342" i="2"/>
  <c r="AH343" i="2"/>
  <c r="AT4" i="2"/>
  <c r="AT6" i="2"/>
  <c r="AT8" i="2"/>
  <c r="AT10" i="2"/>
  <c r="AT12" i="2"/>
  <c r="AT14" i="2"/>
  <c r="AT16" i="2"/>
  <c r="AT18" i="2"/>
  <c r="AT20" i="2"/>
  <c r="AT22" i="2"/>
  <c r="AT24" i="2"/>
  <c r="AT26" i="2"/>
  <c r="AT28" i="2"/>
  <c r="AT30" i="2"/>
  <c r="AT32" i="2"/>
  <c r="AT34" i="2"/>
  <c r="AT36" i="2"/>
  <c r="AT38" i="2"/>
  <c r="AT40" i="2"/>
  <c r="AT42" i="2"/>
  <c r="AT44" i="2"/>
  <c r="AT46" i="2"/>
  <c r="AT48" i="2"/>
  <c r="AT50" i="2"/>
  <c r="AT52" i="2"/>
  <c r="AT54" i="2"/>
  <c r="AT56" i="2"/>
  <c r="AT58" i="2"/>
  <c r="AT43" i="2"/>
  <c r="AT49" i="2"/>
  <c r="AT55" i="2"/>
  <c r="AT29" i="2"/>
  <c r="AT60" i="2"/>
  <c r="AT66" i="2"/>
  <c r="AT7" i="2"/>
  <c r="AT45" i="2"/>
  <c r="AT35" i="2"/>
  <c r="AT23" i="2"/>
  <c r="AT33" i="2"/>
  <c r="AT67" i="2"/>
  <c r="AT72" i="2"/>
  <c r="AT15" i="2"/>
  <c r="AT76" i="2"/>
  <c r="AT78" i="2"/>
  <c r="AT80" i="2"/>
  <c r="AT82" i="2"/>
  <c r="AT84" i="2"/>
  <c r="AT11" i="2"/>
  <c r="AT53" i="2"/>
  <c r="AT89" i="2"/>
  <c r="AT95" i="2"/>
  <c r="AT101" i="2"/>
  <c r="AT107" i="2"/>
  <c r="AT113" i="2"/>
  <c r="AT5" i="2"/>
  <c r="AT17" i="2"/>
  <c r="AT37" i="2"/>
  <c r="AT65" i="2"/>
  <c r="AT83" i="2"/>
  <c r="AT100" i="2"/>
  <c r="AT109" i="2"/>
  <c r="AT25" i="2"/>
  <c r="AT117" i="2"/>
  <c r="AT122" i="2"/>
  <c r="AT134" i="2"/>
  <c r="AT146" i="2"/>
  <c r="AT9" i="2"/>
  <c r="AT90" i="2"/>
  <c r="AT127" i="2"/>
  <c r="AT139" i="2"/>
  <c r="AT96" i="2"/>
  <c r="AT120" i="2"/>
  <c r="AT136" i="2"/>
  <c r="AT142" i="2"/>
  <c r="AT150" i="2"/>
  <c r="AT154" i="2"/>
  <c r="AT103" i="2"/>
  <c r="AT104" i="2"/>
  <c r="AT105" i="2"/>
  <c r="AT131" i="2"/>
  <c r="AT137" i="2"/>
  <c r="AT158" i="2"/>
  <c r="AT164" i="2"/>
  <c r="AT57" i="2"/>
  <c r="AT75" i="2"/>
  <c r="AT97" i="2"/>
  <c r="AT98" i="2"/>
  <c r="AT99" i="2"/>
  <c r="AT108" i="2"/>
  <c r="AT161" i="2"/>
  <c r="AT167" i="2"/>
  <c r="AT172" i="2"/>
  <c r="AT174" i="2"/>
  <c r="AT176" i="2"/>
  <c r="AT178" i="2"/>
  <c r="AT180" i="2"/>
  <c r="AT182" i="2"/>
  <c r="AT184" i="2"/>
  <c r="AT186" i="2"/>
  <c r="AT47" i="2"/>
  <c r="AT92" i="2"/>
  <c r="AT110" i="2"/>
  <c r="AT126" i="2"/>
  <c r="AT128" i="2"/>
  <c r="AT130" i="2"/>
  <c r="AT148" i="2"/>
  <c r="AT149" i="2"/>
  <c r="AT151" i="2"/>
  <c r="AT69" i="2"/>
  <c r="AT86" i="2"/>
  <c r="AT121" i="2"/>
  <c r="AT123" i="2"/>
  <c r="AT125" i="2"/>
  <c r="AT129" i="2"/>
  <c r="AT163" i="2"/>
  <c r="AT175" i="2"/>
  <c r="AT179" i="2"/>
  <c r="AT183" i="2"/>
  <c r="AT190" i="2"/>
  <c r="AT196" i="2"/>
  <c r="AT62" i="2"/>
  <c r="AT87" i="2"/>
  <c r="AT27" i="2"/>
  <c r="AT73" i="2"/>
  <c r="AT93" i="2"/>
  <c r="AT145" i="2"/>
  <c r="AT152" i="2"/>
  <c r="AT70" i="2"/>
  <c r="AT124" i="2"/>
  <c r="AT111" i="2"/>
  <c r="AT135" i="2"/>
  <c r="AT155" i="2"/>
  <c r="AT166" i="2"/>
  <c r="AT68" i="2"/>
  <c r="AT138" i="2"/>
  <c r="AT187" i="2"/>
  <c r="AT200" i="2"/>
  <c r="AT31" i="2"/>
  <c r="AT77" i="2"/>
  <c r="AT119" i="2"/>
  <c r="AT41" i="2"/>
  <c r="AT63" i="2"/>
  <c r="AT147" i="2"/>
  <c r="AT188" i="2"/>
  <c r="AT211" i="2"/>
  <c r="AT257" i="2"/>
  <c r="AT262" i="2"/>
  <c r="AT279" i="2"/>
  <c r="AT284" i="2"/>
  <c r="AT324" i="2"/>
  <c r="AT336" i="2"/>
  <c r="AT348" i="2"/>
  <c r="AT360" i="2"/>
  <c r="AT91" i="2"/>
  <c r="AT144" i="2"/>
  <c r="AT189" i="2"/>
  <c r="AT210" i="2"/>
  <c r="AT220" i="2"/>
  <c r="AT221" i="2"/>
  <c r="AT212" i="2"/>
  <c r="AT213" i="2"/>
  <c r="AT241" i="2"/>
  <c r="AT246" i="2"/>
  <c r="AT106" i="2"/>
  <c r="AT112" i="2"/>
  <c r="AT114" i="2"/>
  <c r="AT118" i="2"/>
  <c r="AT19" i="2"/>
  <c r="AT94" i="2"/>
  <c r="AT141" i="2"/>
  <c r="AT156" i="2"/>
  <c r="AT185" i="2"/>
  <c r="AT198" i="2"/>
  <c r="AT193" i="2"/>
  <c r="AT205" i="2"/>
  <c r="AT21" i="2"/>
  <c r="AT162" i="2"/>
  <c r="AT278" i="2"/>
  <c r="AT304" i="2"/>
  <c r="AT305" i="2"/>
  <c r="AT321" i="2"/>
  <c r="AT327" i="2"/>
  <c r="AT39" i="2"/>
  <c r="AT171" i="2"/>
  <c r="AT59" i="2"/>
  <c r="AT116" i="2"/>
  <c r="AT132" i="2"/>
  <c r="AT61" i="2"/>
  <c r="AT231" i="2"/>
  <c r="AT233" i="2"/>
  <c r="AT235" i="2"/>
  <c r="AT239" i="2"/>
  <c r="AT242" i="2"/>
  <c r="AT244" i="2"/>
  <c r="AT301" i="2"/>
  <c r="AT343" i="2"/>
  <c r="AT74" i="2"/>
  <c r="AT133" i="2"/>
  <c r="AT157" i="2"/>
  <c r="AT194" i="2"/>
  <c r="AT206" i="2"/>
  <c r="AT214" i="2"/>
  <c r="AT232" i="2"/>
  <c r="AT234" i="2"/>
  <c r="AT264" i="2"/>
  <c r="AT285" i="2"/>
  <c r="AT302" i="2"/>
  <c r="AT303" i="2"/>
  <c r="AT320" i="2"/>
  <c r="AT332" i="2"/>
  <c r="AT168" i="2"/>
  <c r="AT226" i="2"/>
  <c r="AT268" i="2"/>
  <c r="AT289" i="2"/>
  <c r="AT306" i="2"/>
  <c r="AT153" i="2"/>
  <c r="AT204" i="2"/>
  <c r="AT208" i="2"/>
  <c r="AT312" i="2"/>
  <c r="AT237" i="2"/>
  <c r="AT243" i="2"/>
  <c r="AT248" i="2"/>
  <c r="AT250" i="2"/>
  <c r="AT256" i="2"/>
  <c r="AT260" i="2"/>
  <c r="AT263" i="2"/>
  <c r="AT280" i="2"/>
  <c r="AT318" i="2"/>
  <c r="AT319" i="2"/>
  <c r="AT195" i="2"/>
  <c r="AT223" i="2"/>
  <c r="AT229" i="2"/>
  <c r="AT254" i="2"/>
  <c r="AT265" i="2"/>
  <c r="AT282" i="2"/>
  <c r="AT340" i="2"/>
  <c r="AT356" i="2"/>
  <c r="AT364" i="2"/>
  <c r="AT371" i="2"/>
  <c r="AT218" i="2"/>
  <c r="AT236" i="2"/>
  <c r="AT261" i="2"/>
  <c r="AT269" i="2"/>
  <c r="AT286" i="2"/>
  <c r="AT290" i="2"/>
  <c r="AT311" i="2"/>
  <c r="AT317" i="2"/>
  <c r="AT202" i="2"/>
  <c r="AT253" i="2"/>
  <c r="AT277" i="2"/>
  <c r="AT294" i="2"/>
  <c r="AT51" i="2"/>
  <c r="AT177" i="2"/>
  <c r="AT249" i="2"/>
  <c r="AT293" i="2"/>
  <c r="AT297" i="2"/>
  <c r="AT310" i="2"/>
  <c r="AT326" i="2"/>
  <c r="AT350" i="2"/>
  <c r="AT351" i="2"/>
  <c r="AT359" i="2"/>
  <c r="AT227" i="2"/>
  <c r="AT255" i="2"/>
  <c r="AT275" i="2"/>
  <c r="AT292" i="2"/>
  <c r="AT296" i="2"/>
  <c r="AT313" i="2"/>
  <c r="AT159" i="2"/>
  <c r="AT173" i="2"/>
  <c r="AT199" i="2"/>
  <c r="AT217" i="2"/>
  <c r="AT228" i="2"/>
  <c r="AT230" i="2"/>
  <c r="AT259" i="2"/>
  <c r="AT344" i="2"/>
  <c r="AT352" i="2"/>
  <c r="AT207" i="2"/>
  <c r="AT270" i="2"/>
  <c r="AT281" i="2"/>
  <c r="AT299" i="2"/>
  <c r="AT328" i="2"/>
  <c r="AT298" i="2"/>
  <c r="AT367" i="2"/>
  <c r="AT368" i="2"/>
  <c r="AT369" i="2"/>
  <c r="AT366" i="2"/>
  <c r="AT191" i="2"/>
  <c r="AT79" i="2"/>
  <c r="AT143" i="2"/>
  <c r="AT169" i="2"/>
  <c r="AT224" i="2"/>
  <c r="AT3" i="2"/>
  <c r="AT225" i="2"/>
  <c r="AT160" i="2"/>
  <c r="AT165" i="2"/>
  <c r="AT215" i="2"/>
  <c r="AT222" i="2"/>
  <c r="AT238" i="2"/>
  <c r="AT272" i="2"/>
  <c r="AT283" i="2"/>
  <c r="AT335" i="2"/>
  <c r="AT88" i="2"/>
  <c r="AT71" i="2"/>
  <c r="AT170" i="2"/>
  <c r="AT240" i="2"/>
  <c r="AT334" i="2"/>
  <c r="AT342" i="2"/>
  <c r="AT358" i="2"/>
  <c r="AT2" i="2"/>
  <c r="AT81" i="2"/>
  <c r="AT267" i="2"/>
  <c r="AT276" i="2"/>
  <c r="AT287" i="2"/>
  <c r="AT307" i="2"/>
  <c r="AT309" i="2"/>
  <c r="AT325" i="2"/>
  <c r="AT333" i="2"/>
  <c r="AT341" i="2"/>
  <c r="AT349" i="2"/>
  <c r="AT357" i="2"/>
  <c r="AT370" i="2"/>
  <c r="AT203" i="2"/>
  <c r="AT252" i="2"/>
  <c r="AT197" i="2"/>
  <c r="AT274" i="2"/>
  <c r="AT314" i="2"/>
  <c r="AT372" i="2"/>
  <c r="AT373" i="2"/>
  <c r="AT201" i="2"/>
  <c r="AT273" i="2"/>
  <c r="AT355" i="2"/>
  <c r="AT346" i="2"/>
  <c r="AT245" i="2"/>
  <c r="AT85" i="2"/>
  <c r="AT219" i="2"/>
  <c r="AT316" i="2"/>
  <c r="AT361" i="2"/>
  <c r="AT288" i="2"/>
  <c r="AT323" i="2"/>
  <c r="AT347" i="2"/>
  <c r="AT209" i="2"/>
  <c r="AT266" i="2"/>
  <c r="AT308" i="2"/>
  <c r="AT115" i="2"/>
  <c r="AT271" i="2"/>
  <c r="AT338" i="2"/>
  <c r="AT251" i="2"/>
  <c r="AT353" i="2"/>
  <c r="AT345" i="2"/>
  <c r="AT315" i="2"/>
  <c r="AT337" i="2"/>
  <c r="AT291" i="2"/>
  <c r="AT354" i="2"/>
  <c r="AT362" i="2"/>
  <c r="AT363" i="2"/>
  <c r="AT339" i="2"/>
  <c r="AT140" i="2"/>
  <c r="AT216" i="2"/>
  <c r="AT322" i="2"/>
  <c r="AT102" i="2"/>
  <c r="AT181" i="2"/>
  <c r="AT295" i="2"/>
  <c r="AT329" i="2"/>
  <c r="AT365" i="2"/>
  <c r="AT64" i="2"/>
  <c r="AT192" i="2"/>
  <c r="AT247" i="2"/>
  <c r="AT258" i="2"/>
  <c r="AT300" i="2"/>
  <c r="AT331" i="2"/>
  <c r="AT13" i="2"/>
  <c r="AT330" i="2"/>
  <c r="AZ4" i="2"/>
  <c r="AZ6" i="2"/>
  <c r="AZ8" i="2"/>
  <c r="AZ10" i="2"/>
  <c r="AZ12" i="2"/>
  <c r="AZ14" i="2"/>
  <c r="AZ16" i="2"/>
  <c r="AZ18" i="2"/>
  <c r="AZ20" i="2"/>
  <c r="AZ22" i="2"/>
  <c r="AZ24" i="2"/>
  <c r="AZ26" i="2"/>
  <c r="AZ28" i="2"/>
  <c r="AZ30" i="2"/>
  <c r="AZ32" i="2"/>
  <c r="AZ34" i="2"/>
  <c r="AZ36" i="2"/>
  <c r="AZ38" i="2"/>
  <c r="AZ40" i="2"/>
  <c r="AZ42" i="2"/>
  <c r="AZ44" i="2"/>
  <c r="AZ46" i="2"/>
  <c r="AZ48" i="2"/>
  <c r="AZ50" i="2"/>
  <c r="AZ52" i="2"/>
  <c r="AZ54" i="2"/>
  <c r="AZ56" i="2"/>
  <c r="AZ58" i="2"/>
  <c r="AZ45" i="2"/>
  <c r="AZ51" i="2"/>
  <c r="AZ57" i="2"/>
  <c r="AZ25" i="2"/>
  <c r="AZ27" i="2"/>
  <c r="AZ49" i="2"/>
  <c r="AZ3" i="2"/>
  <c r="AZ37" i="2"/>
  <c r="AZ64" i="2"/>
  <c r="AZ77" i="2"/>
  <c r="AZ79" i="2"/>
  <c r="AZ81" i="2"/>
  <c r="AZ83" i="2"/>
  <c r="AZ85" i="2"/>
  <c r="AZ87" i="2"/>
  <c r="AZ89" i="2"/>
  <c r="AZ91" i="2"/>
  <c r="AZ93" i="2"/>
  <c r="AZ95" i="2"/>
  <c r="AZ97" i="2"/>
  <c r="AZ99" i="2"/>
  <c r="AZ101" i="2"/>
  <c r="AZ103" i="2"/>
  <c r="AZ105" i="2"/>
  <c r="AZ107" i="2"/>
  <c r="AZ109" i="2"/>
  <c r="AZ111" i="2"/>
  <c r="AZ113" i="2"/>
  <c r="AZ115" i="2"/>
  <c r="AZ117" i="2"/>
  <c r="AZ71" i="2"/>
  <c r="AZ75" i="2"/>
  <c r="AZ9" i="2"/>
  <c r="AZ17" i="2"/>
  <c r="AZ66" i="2"/>
  <c r="AZ21" i="2"/>
  <c r="AZ23" i="2"/>
  <c r="AZ43" i="2"/>
  <c r="AZ104" i="2"/>
  <c r="AZ108" i="2"/>
  <c r="AZ126" i="2"/>
  <c r="AZ138" i="2"/>
  <c r="AZ150" i="2"/>
  <c r="AZ7" i="2"/>
  <c r="AZ35" i="2"/>
  <c r="AZ61" i="2"/>
  <c r="AZ65" i="2"/>
  <c r="AZ112" i="2"/>
  <c r="AZ116" i="2"/>
  <c r="AZ69" i="2"/>
  <c r="AZ70" i="2"/>
  <c r="AZ82" i="2"/>
  <c r="AZ88" i="2"/>
  <c r="AZ119" i="2"/>
  <c r="AZ131" i="2"/>
  <c r="AZ143" i="2"/>
  <c r="AZ11" i="2"/>
  <c r="AZ15" i="2"/>
  <c r="AZ53" i="2"/>
  <c r="AZ63" i="2"/>
  <c r="AZ72" i="2"/>
  <c r="AZ145" i="2"/>
  <c r="AZ149" i="2"/>
  <c r="AZ153" i="2"/>
  <c r="AZ171" i="2"/>
  <c r="AZ19" i="2"/>
  <c r="AZ135" i="2"/>
  <c r="AZ141" i="2"/>
  <c r="AZ160" i="2"/>
  <c r="AZ166" i="2"/>
  <c r="AZ13" i="2"/>
  <c r="AZ55" i="2"/>
  <c r="AZ76" i="2"/>
  <c r="AZ130" i="2"/>
  <c r="AZ136" i="2"/>
  <c r="AZ157" i="2"/>
  <c r="AZ163" i="2"/>
  <c r="AZ144" i="2"/>
  <c r="AZ146" i="2"/>
  <c r="AZ169" i="2"/>
  <c r="AZ67" i="2"/>
  <c r="AZ137" i="2"/>
  <c r="AZ139" i="2"/>
  <c r="AZ78" i="2"/>
  <c r="AZ132" i="2"/>
  <c r="AZ134" i="2"/>
  <c r="AZ140" i="2"/>
  <c r="AZ161" i="2"/>
  <c r="AZ174" i="2"/>
  <c r="AZ178" i="2"/>
  <c r="AZ182" i="2"/>
  <c r="AZ186" i="2"/>
  <c r="AZ192" i="2"/>
  <c r="AZ198" i="2"/>
  <c r="AZ200" i="2"/>
  <c r="AZ202" i="2"/>
  <c r="AZ204" i="2"/>
  <c r="AZ206" i="2"/>
  <c r="AZ208" i="2"/>
  <c r="AZ210" i="2"/>
  <c r="AZ212" i="2"/>
  <c r="AZ214" i="2"/>
  <c r="AZ216" i="2"/>
  <c r="AZ218" i="2"/>
  <c r="AZ220" i="2"/>
  <c r="AZ222" i="2"/>
  <c r="AZ224" i="2"/>
  <c r="AZ226" i="2"/>
  <c r="AZ228" i="2"/>
  <c r="AZ230" i="2"/>
  <c r="AZ232" i="2"/>
  <c r="AZ234" i="2"/>
  <c r="AZ236" i="2"/>
  <c r="AZ238" i="2"/>
  <c r="AZ240" i="2"/>
  <c r="AZ242" i="2"/>
  <c r="AZ244" i="2"/>
  <c r="AZ246" i="2"/>
  <c r="AZ248" i="2"/>
  <c r="AZ250" i="2"/>
  <c r="AZ252" i="2"/>
  <c r="AZ254" i="2"/>
  <c r="AZ256" i="2"/>
  <c r="AZ258" i="2"/>
  <c r="AZ260" i="2"/>
  <c r="AZ262" i="2"/>
  <c r="AZ264" i="2"/>
  <c r="AZ266" i="2"/>
  <c r="AZ268" i="2"/>
  <c r="AZ270" i="2"/>
  <c r="AZ272" i="2"/>
  <c r="AZ274" i="2"/>
  <c r="AZ276" i="2"/>
  <c r="AZ278" i="2"/>
  <c r="AZ280" i="2"/>
  <c r="AZ282" i="2"/>
  <c r="AZ284" i="2"/>
  <c r="AZ286" i="2"/>
  <c r="AZ288" i="2"/>
  <c r="AZ290" i="2"/>
  <c r="AZ292" i="2"/>
  <c r="AZ294" i="2"/>
  <c r="AZ296" i="2"/>
  <c r="AZ298" i="2"/>
  <c r="AZ300" i="2"/>
  <c r="AZ302" i="2"/>
  <c r="AZ304" i="2"/>
  <c r="AZ306" i="2"/>
  <c r="AZ308" i="2"/>
  <c r="AZ310" i="2"/>
  <c r="AZ312" i="2"/>
  <c r="AZ314" i="2"/>
  <c r="AZ316" i="2"/>
  <c r="AZ318" i="2"/>
  <c r="AZ320" i="2"/>
  <c r="AZ129" i="2"/>
  <c r="AZ84" i="2"/>
  <c r="AZ114" i="2"/>
  <c r="AZ191" i="2"/>
  <c r="AZ60" i="2"/>
  <c r="AZ128" i="2"/>
  <c r="AZ168" i="2"/>
  <c r="AZ209" i="2"/>
  <c r="AZ39" i="2"/>
  <c r="AZ90" i="2"/>
  <c r="AZ147" i="2"/>
  <c r="AZ221" i="2"/>
  <c r="AZ80" i="2"/>
  <c r="AZ133" i="2"/>
  <c r="AZ158" i="2"/>
  <c r="AZ164" i="2"/>
  <c r="AZ172" i="2"/>
  <c r="AZ183" i="2"/>
  <c r="AZ193" i="2"/>
  <c r="AZ233" i="2"/>
  <c r="AZ255" i="2"/>
  <c r="AZ305" i="2"/>
  <c r="AZ33" i="2"/>
  <c r="AZ41" i="2"/>
  <c r="AZ142" i="2"/>
  <c r="AZ207" i="2"/>
  <c r="AZ239" i="2"/>
  <c r="AZ110" i="2"/>
  <c r="AZ5" i="2"/>
  <c r="AZ59" i="2"/>
  <c r="AZ68" i="2"/>
  <c r="AZ180" i="2"/>
  <c r="AZ100" i="2"/>
  <c r="AZ189" i="2"/>
  <c r="AZ217" i="2"/>
  <c r="AZ73" i="2"/>
  <c r="AZ94" i="2"/>
  <c r="AZ152" i="2"/>
  <c r="AZ156" i="2"/>
  <c r="AZ177" i="2"/>
  <c r="AZ194" i="2"/>
  <c r="AZ285" i="2"/>
  <c r="AZ311" i="2"/>
  <c r="AZ323" i="2"/>
  <c r="AZ329" i="2"/>
  <c r="AZ332" i="2"/>
  <c r="AZ338" i="2"/>
  <c r="AZ370" i="2"/>
  <c r="AZ106" i="2"/>
  <c r="AZ31" i="2"/>
  <c r="AZ118" i="2"/>
  <c r="AZ125" i="2"/>
  <c r="AZ165" i="2"/>
  <c r="AZ167" i="2"/>
  <c r="AZ92" i="2"/>
  <c r="AZ123" i="2"/>
  <c r="AZ148" i="2"/>
  <c r="AZ277" i="2"/>
  <c r="AZ342" i="2"/>
  <c r="AZ154" i="2"/>
  <c r="AZ162" i="2"/>
  <c r="AZ215" i="2"/>
  <c r="AZ245" i="2"/>
  <c r="AZ251" i="2"/>
  <c r="AZ253" i="2"/>
  <c r="AZ261" i="2"/>
  <c r="AZ279" i="2"/>
  <c r="AZ317" i="2"/>
  <c r="AZ331" i="2"/>
  <c r="AZ102" i="2"/>
  <c r="AZ121" i="2"/>
  <c r="AZ170" i="2"/>
  <c r="AZ231" i="2"/>
  <c r="AZ283" i="2"/>
  <c r="AZ86" i="2"/>
  <c r="AZ122" i="2"/>
  <c r="AZ190" i="2"/>
  <c r="AZ275" i="2"/>
  <c r="AZ295" i="2"/>
  <c r="AZ159" i="2"/>
  <c r="AZ176" i="2"/>
  <c r="AZ179" i="2"/>
  <c r="AZ185" i="2"/>
  <c r="AZ287" i="2"/>
  <c r="AZ319" i="2"/>
  <c r="AZ346" i="2"/>
  <c r="AZ211" i="2"/>
  <c r="AZ247" i="2"/>
  <c r="AZ291" i="2"/>
  <c r="AZ322" i="2"/>
  <c r="AZ330" i="2"/>
  <c r="AZ127" i="2"/>
  <c r="AZ195" i="2"/>
  <c r="AZ229" i="2"/>
  <c r="AZ273" i="2"/>
  <c r="AZ259" i="2"/>
  <c r="AZ47" i="2"/>
  <c r="AZ297" i="2"/>
  <c r="AZ354" i="2"/>
  <c r="AZ362" i="2"/>
  <c r="AZ257" i="2"/>
  <c r="AZ315" i="2"/>
  <c r="AZ151" i="2"/>
  <c r="AZ197" i="2"/>
  <c r="AZ307" i="2"/>
  <c r="AZ326" i="2"/>
  <c r="AZ96" i="2"/>
  <c r="AZ173" i="2"/>
  <c r="AZ196" i="2"/>
  <c r="AZ199" i="2"/>
  <c r="AZ299" i="2"/>
  <c r="AZ334" i="2"/>
  <c r="AZ281" i="2"/>
  <c r="AZ321" i="2"/>
  <c r="AZ345" i="2"/>
  <c r="AZ353" i="2"/>
  <c r="AZ361" i="2"/>
  <c r="AZ301" i="2"/>
  <c r="AZ336" i="2"/>
  <c r="AZ337" i="2"/>
  <c r="AZ344" i="2"/>
  <c r="AZ360" i="2"/>
  <c r="AZ120" i="2"/>
  <c r="AZ303" i="2"/>
  <c r="AZ328" i="2"/>
  <c r="AZ352" i="2"/>
  <c r="AZ187" i="2"/>
  <c r="AZ265" i="2"/>
  <c r="AZ327" i="2"/>
  <c r="AZ350" i="2"/>
  <c r="AZ358" i="2"/>
  <c r="AZ98" i="2"/>
  <c r="AZ155" i="2"/>
  <c r="AZ205" i="2"/>
  <c r="AZ213" i="2"/>
  <c r="AZ263" i="2"/>
  <c r="AZ335" i="2"/>
  <c r="AZ343" i="2"/>
  <c r="AZ351" i="2"/>
  <c r="AZ359" i="2"/>
  <c r="AZ29" i="2"/>
  <c r="AZ74" i="2"/>
  <c r="AZ184" i="2"/>
  <c r="AZ188" i="2"/>
  <c r="AZ227" i="2"/>
  <c r="AZ324" i="2"/>
  <c r="AZ348" i="2"/>
  <c r="AZ356" i="2"/>
  <c r="AZ368" i="2"/>
  <c r="AZ62" i="2"/>
  <c r="AZ175" i="2"/>
  <c r="AZ249" i="2"/>
  <c r="AZ269" i="2"/>
  <c r="AZ349" i="2"/>
  <c r="AZ369" i="2"/>
  <c r="AZ235" i="2"/>
  <c r="AZ225" i="2"/>
  <c r="AZ355" i="2"/>
  <c r="AZ372" i="2"/>
  <c r="AZ219" i="2"/>
  <c r="AZ241" i="2"/>
  <c r="AZ289" i="2"/>
  <c r="AZ293" i="2"/>
  <c r="AZ364" i="2"/>
  <c r="AZ367" i="2"/>
  <c r="AZ347" i="2"/>
  <c r="AZ339" i="2"/>
  <c r="AZ357" i="2"/>
  <c r="AZ124" i="2"/>
  <c r="AZ340" i="2"/>
  <c r="AZ363" i="2"/>
  <c r="AZ2" i="2"/>
  <c r="AZ237" i="2"/>
  <c r="AZ267" i="2"/>
  <c r="AZ333" i="2"/>
  <c r="AZ373" i="2"/>
  <c r="AZ271" i="2"/>
  <c r="AZ313" i="2"/>
  <c r="AZ201" i="2"/>
  <c r="AZ203" i="2"/>
  <c r="AZ341" i="2"/>
  <c r="AZ181" i="2"/>
  <c r="AZ243" i="2"/>
  <c r="AZ309" i="2"/>
  <c r="AZ371" i="2"/>
  <c r="AZ223" i="2"/>
  <c r="AZ325" i="2"/>
  <c r="AZ366" i="2"/>
  <c r="AZ365" i="2"/>
  <c r="AS3" i="2"/>
  <c r="AS5" i="2"/>
  <c r="AS7" i="2"/>
  <c r="AS9" i="2"/>
  <c r="AS11" i="2"/>
  <c r="AS13" i="2"/>
  <c r="AS15" i="2"/>
  <c r="AS17" i="2"/>
  <c r="AS19" i="2"/>
  <c r="AS21" i="2"/>
  <c r="AS23" i="2"/>
  <c r="AS25" i="2"/>
  <c r="AS27" i="2"/>
  <c r="AS29" i="2"/>
  <c r="AS31" i="2"/>
  <c r="AS33" i="2"/>
  <c r="AS35" i="2"/>
  <c r="AS37" i="2"/>
  <c r="AS39" i="2"/>
  <c r="AS41" i="2"/>
  <c r="AS43" i="2"/>
  <c r="AS49" i="2"/>
  <c r="AS55" i="2"/>
  <c r="AS46" i="2"/>
  <c r="AS52" i="2"/>
  <c r="AS58" i="2"/>
  <c r="AS45" i="2"/>
  <c r="AS6" i="2"/>
  <c r="AS38" i="2"/>
  <c r="AS56" i="2"/>
  <c r="AS51" i="2"/>
  <c r="AS16" i="2"/>
  <c r="AS24" i="2"/>
  <c r="AS67" i="2"/>
  <c r="AS72" i="2"/>
  <c r="AS34" i="2"/>
  <c r="AS66" i="2"/>
  <c r="AS8" i="2"/>
  <c r="AS32" i="2"/>
  <c r="AS57" i="2"/>
  <c r="AS59" i="2"/>
  <c r="AS64" i="2"/>
  <c r="AS14" i="2"/>
  <c r="AS40" i="2"/>
  <c r="AS79" i="2"/>
  <c r="AS83" i="2"/>
  <c r="AS89" i="2"/>
  <c r="AS113" i="2"/>
  <c r="AS117" i="2"/>
  <c r="AS122" i="2"/>
  <c r="AS134" i="2"/>
  <c r="AS146" i="2"/>
  <c r="AS60" i="2"/>
  <c r="AS84" i="2"/>
  <c r="AS90" i="2"/>
  <c r="AS127" i="2"/>
  <c r="AS139" i="2"/>
  <c r="AS151" i="2"/>
  <c r="AS158" i="2"/>
  <c r="AS160" i="2"/>
  <c r="AS162" i="2"/>
  <c r="AS164" i="2"/>
  <c r="AS166" i="2"/>
  <c r="AS168" i="2"/>
  <c r="AS42" i="2"/>
  <c r="AS53" i="2"/>
  <c r="AS68" i="2"/>
  <c r="AS95" i="2"/>
  <c r="AS106" i="2"/>
  <c r="AS22" i="2"/>
  <c r="AS28" i="2"/>
  <c r="AS30" i="2"/>
  <c r="AS36" i="2"/>
  <c r="AS101" i="2"/>
  <c r="AS103" i="2"/>
  <c r="AS104" i="2"/>
  <c r="AS105" i="2"/>
  <c r="AS131" i="2"/>
  <c r="AS137" i="2"/>
  <c r="AS4" i="2"/>
  <c r="AS26" i="2"/>
  <c r="AS75" i="2"/>
  <c r="AS97" i="2"/>
  <c r="AS98" i="2"/>
  <c r="AS99" i="2"/>
  <c r="AS100" i="2"/>
  <c r="AS107" i="2"/>
  <c r="AS108" i="2"/>
  <c r="AS161" i="2"/>
  <c r="AS167" i="2"/>
  <c r="AS172" i="2"/>
  <c r="AS174" i="2"/>
  <c r="AS176" i="2"/>
  <c r="AS178" i="2"/>
  <c r="AS180" i="2"/>
  <c r="AS182" i="2"/>
  <c r="AS184" i="2"/>
  <c r="AS186" i="2"/>
  <c r="AS188" i="2"/>
  <c r="AS190" i="2"/>
  <c r="AS192" i="2"/>
  <c r="AS194" i="2"/>
  <c r="AS196" i="2"/>
  <c r="AS198" i="2"/>
  <c r="AS20" i="2"/>
  <c r="AS91" i="2"/>
  <c r="AS92" i="2"/>
  <c r="AS93" i="2"/>
  <c r="AS94" i="2"/>
  <c r="AS110" i="2"/>
  <c r="AS126" i="2"/>
  <c r="AS132" i="2"/>
  <c r="AS147" i="2"/>
  <c r="AS69" i="2"/>
  <c r="AS82" i="2"/>
  <c r="AS86" i="2"/>
  <c r="AS121" i="2"/>
  <c r="AS123" i="2"/>
  <c r="AS125" i="2"/>
  <c r="AS129" i="2"/>
  <c r="AS163" i="2"/>
  <c r="AS175" i="2"/>
  <c r="AS179" i="2"/>
  <c r="AS183" i="2"/>
  <c r="AS10" i="2"/>
  <c r="AS18" i="2"/>
  <c r="AS77" i="2"/>
  <c r="AS118" i="2"/>
  <c r="AS120" i="2"/>
  <c r="AS124" i="2"/>
  <c r="AS150" i="2"/>
  <c r="AS152" i="2"/>
  <c r="AS171" i="2"/>
  <c r="AS187" i="2"/>
  <c r="AS193" i="2"/>
  <c r="AS81" i="2"/>
  <c r="AS153" i="2"/>
  <c r="AS71" i="2"/>
  <c r="AS133" i="2"/>
  <c r="AS144" i="2"/>
  <c r="AS12" i="2"/>
  <c r="AS80" i="2"/>
  <c r="AS111" i="2"/>
  <c r="AS135" i="2"/>
  <c r="AS155" i="2"/>
  <c r="AS211" i="2"/>
  <c r="AS65" i="2"/>
  <c r="AS87" i="2"/>
  <c r="AS102" i="2"/>
  <c r="AS116" i="2"/>
  <c r="AS165" i="2"/>
  <c r="AS185" i="2"/>
  <c r="AS201" i="2"/>
  <c r="AS206" i="2"/>
  <c r="AS223" i="2"/>
  <c r="AS228" i="2"/>
  <c r="AS61" i="2"/>
  <c r="AS145" i="2"/>
  <c r="AS142" i="2"/>
  <c r="AS189" i="2"/>
  <c r="AS210" i="2"/>
  <c r="AS220" i="2"/>
  <c r="AS221" i="2"/>
  <c r="AS235" i="2"/>
  <c r="AS240" i="2"/>
  <c r="AS285" i="2"/>
  <c r="AS290" i="2"/>
  <c r="AS307" i="2"/>
  <c r="AS312" i="2"/>
  <c r="AS329" i="2"/>
  <c r="AS341" i="2"/>
  <c r="AS353" i="2"/>
  <c r="AS365" i="2"/>
  <c r="AS73" i="2"/>
  <c r="AS212" i="2"/>
  <c r="AS213" i="2"/>
  <c r="AS128" i="2"/>
  <c r="AS149" i="2"/>
  <c r="AS157" i="2"/>
  <c r="AS181" i="2"/>
  <c r="AS63" i="2"/>
  <c r="AS76" i="2"/>
  <c r="AS88" i="2"/>
  <c r="AS169" i="2"/>
  <c r="AS177" i="2"/>
  <c r="AS50" i="2"/>
  <c r="AS114" i="2"/>
  <c r="AS197" i="2"/>
  <c r="AS245" i="2"/>
  <c r="AS270" i="2"/>
  <c r="AS279" i="2"/>
  <c r="AS296" i="2"/>
  <c r="AS297" i="2"/>
  <c r="AS324" i="2"/>
  <c r="AS330" i="2"/>
  <c r="AS333" i="2"/>
  <c r="AS339" i="2"/>
  <c r="AS44" i="2"/>
  <c r="AS109" i="2"/>
  <c r="AS148" i="2"/>
  <c r="AS48" i="2"/>
  <c r="AS141" i="2"/>
  <c r="AS154" i="2"/>
  <c r="AS156" i="2"/>
  <c r="AS78" i="2"/>
  <c r="AS229" i="2"/>
  <c r="AS230" i="2"/>
  <c r="AS236" i="2"/>
  <c r="AS238" i="2"/>
  <c r="AS265" i="2"/>
  <c r="AS282" i="2"/>
  <c r="AS283" i="2"/>
  <c r="AS300" i="2"/>
  <c r="AS328" i="2"/>
  <c r="AS347" i="2"/>
  <c r="AS351" i="2"/>
  <c r="AS362" i="2"/>
  <c r="AS366" i="2"/>
  <c r="AS199" i="2"/>
  <c r="AS202" i="2"/>
  <c r="AS336" i="2"/>
  <c r="AS355" i="2"/>
  <c r="AS143" i="2"/>
  <c r="AS191" i="2"/>
  <c r="AS205" i="2"/>
  <c r="AS271" i="2"/>
  <c r="AS288" i="2"/>
  <c r="AS309" i="2"/>
  <c r="AS112" i="2"/>
  <c r="AS195" i="2"/>
  <c r="AS222" i="2"/>
  <c r="AS277" i="2"/>
  <c r="AS294" i="2"/>
  <c r="AS295" i="2"/>
  <c r="AS314" i="2"/>
  <c r="AS315" i="2"/>
  <c r="AS231" i="2"/>
  <c r="AS233" i="2"/>
  <c r="AS239" i="2"/>
  <c r="AS242" i="2"/>
  <c r="AS244" i="2"/>
  <c r="AS262" i="2"/>
  <c r="AS301" i="2"/>
  <c r="AS218" i="2"/>
  <c r="AS226" i="2"/>
  <c r="AS261" i="2"/>
  <c r="AS269" i="2"/>
  <c r="AS278" i="2"/>
  <c r="AS286" i="2"/>
  <c r="AS311" i="2"/>
  <c r="AS317" i="2"/>
  <c r="AS332" i="2"/>
  <c r="AS243" i="2"/>
  <c r="AS257" i="2"/>
  <c r="AS273" i="2"/>
  <c r="AS325" i="2"/>
  <c r="AS349" i="2"/>
  <c r="AS357" i="2"/>
  <c r="AS96" i="2"/>
  <c r="AS140" i="2"/>
  <c r="AS232" i="2"/>
  <c r="AS281" i="2"/>
  <c r="AS298" i="2"/>
  <c r="AS302" i="2"/>
  <c r="AS372" i="2"/>
  <c r="AS62" i="2"/>
  <c r="AS85" i="2"/>
  <c r="AS136" i="2"/>
  <c r="AS260" i="2"/>
  <c r="AS268" i="2"/>
  <c r="AS138" i="2"/>
  <c r="AS203" i="2"/>
  <c r="AS224" i="2"/>
  <c r="AS248" i="2"/>
  <c r="AS207" i="2"/>
  <c r="AS299" i="2"/>
  <c r="AS310" i="2"/>
  <c r="AS119" i="2"/>
  <c r="AS359" i="2"/>
  <c r="AS319" i="2"/>
  <c r="AS227" i="2"/>
  <c r="AS256" i="2"/>
  <c r="AS291" i="2"/>
  <c r="AS215" i="2"/>
  <c r="AS234" i="2"/>
  <c r="AS272" i="2"/>
  <c r="AS327" i="2"/>
  <c r="AS335" i="2"/>
  <c r="AS343" i="2"/>
  <c r="AS115" i="2"/>
  <c r="AS254" i="2"/>
  <c r="AS258" i="2"/>
  <c r="AS54" i="2"/>
  <c r="AS70" i="2"/>
  <c r="AS263" i="2"/>
  <c r="AS292" i="2"/>
  <c r="AS303" i="2"/>
  <c r="AS305" i="2"/>
  <c r="AS320" i="2"/>
  <c r="AS170" i="2"/>
  <c r="AS334" i="2"/>
  <c r="AS342" i="2"/>
  <c r="AS358" i="2"/>
  <c r="AS2" i="2"/>
  <c r="AS246" i="2"/>
  <c r="AS274" i="2"/>
  <c r="AS326" i="2"/>
  <c r="AS350" i="2"/>
  <c r="AS373" i="2"/>
  <c r="AS200" i="2"/>
  <c r="AS208" i="2"/>
  <c r="AS250" i="2"/>
  <c r="AS252" i="2"/>
  <c r="AS289" i="2"/>
  <c r="AS367" i="2"/>
  <c r="AS368" i="2"/>
  <c r="AS369" i="2"/>
  <c r="AS371" i="2"/>
  <c r="AS225" i="2"/>
  <c r="AS267" i="2"/>
  <c r="AS276" i="2"/>
  <c r="AS287" i="2"/>
  <c r="AS370" i="2"/>
  <c r="AS216" i="2"/>
  <c r="AS363" i="2"/>
  <c r="AS47" i="2"/>
  <c r="AS209" i="2"/>
  <c r="AS219" i="2"/>
  <c r="AS293" i="2"/>
  <c r="AS316" i="2"/>
  <c r="AS352" i="2"/>
  <c r="AS361" i="2"/>
  <c r="AS323" i="2"/>
  <c r="AS364" i="2"/>
  <c r="AS214" i="2"/>
  <c r="AS255" i="2"/>
  <c r="AS284" i="2"/>
  <c r="AS275" i="2"/>
  <c r="AS280" i="2"/>
  <c r="AS338" i="2"/>
  <c r="AS356" i="2"/>
  <c r="AS247" i="2"/>
  <c r="AS304" i="2"/>
  <c r="AS251" i="2"/>
  <c r="AS344" i="2"/>
  <c r="AS237" i="2"/>
  <c r="AS266" i="2"/>
  <c r="AS308" i="2"/>
  <c r="AS313" i="2"/>
  <c r="AS74" i="2"/>
  <c r="AS253" i="2"/>
  <c r="AS354" i="2"/>
  <c r="AS159" i="2"/>
  <c r="AS173" i="2"/>
  <c r="AS259" i="2"/>
  <c r="AS346" i="2"/>
  <c r="AS130" i="2"/>
  <c r="AS321" i="2"/>
  <c r="AS249" i="2"/>
  <c r="AS345" i="2"/>
  <c r="AS241" i="2"/>
  <c r="AS340" i="2"/>
  <c r="AS217" i="2"/>
  <c r="AS264" i="2"/>
  <c r="AS204" i="2"/>
  <c r="AS306" i="2"/>
  <c r="AS318" i="2"/>
  <c r="AS360" i="2"/>
  <c r="AS331" i="2"/>
  <c r="AS337" i="2"/>
  <c r="AS322" i="2"/>
  <c r="AS348" i="2"/>
  <c r="AV60" i="2"/>
  <c r="AV62" i="2"/>
  <c r="AV64" i="2"/>
  <c r="AV66" i="2"/>
  <c r="AV68" i="2"/>
  <c r="AV3" i="2"/>
  <c r="AV9" i="2"/>
  <c r="AV15" i="2"/>
  <c r="AV21" i="2"/>
  <c r="AV27" i="2"/>
  <c r="AV31" i="2"/>
  <c r="AV35" i="2"/>
  <c r="AV39" i="2"/>
  <c r="AV28" i="2"/>
  <c r="AV37" i="2"/>
  <c r="AV4" i="2"/>
  <c r="AV5" i="2"/>
  <c r="AV50" i="2"/>
  <c r="AV63" i="2"/>
  <c r="AV69" i="2"/>
  <c r="AV71" i="2"/>
  <c r="AV73" i="2"/>
  <c r="AV75" i="2"/>
  <c r="AV29" i="2"/>
  <c r="AV36" i="2"/>
  <c r="AV65" i="2"/>
  <c r="AV16" i="2"/>
  <c r="AV24" i="2"/>
  <c r="AV23" i="2"/>
  <c r="AV33" i="2"/>
  <c r="AV34" i="2"/>
  <c r="AV67" i="2"/>
  <c r="AV72" i="2"/>
  <c r="AV30" i="2"/>
  <c r="AV8" i="2"/>
  <c r="AV49" i="2"/>
  <c r="AV11" i="2"/>
  <c r="AV53" i="2"/>
  <c r="AV89" i="2"/>
  <c r="AV95" i="2"/>
  <c r="AV101" i="2"/>
  <c r="AV48" i="2"/>
  <c r="AV54" i="2"/>
  <c r="AV82" i="2"/>
  <c r="AV94" i="2"/>
  <c r="AV124" i="2"/>
  <c r="AV136" i="2"/>
  <c r="AV148" i="2"/>
  <c r="AV32" i="2"/>
  <c r="AV105" i="2"/>
  <c r="AV129" i="2"/>
  <c r="AV141" i="2"/>
  <c r="AV153" i="2"/>
  <c r="AV45" i="2"/>
  <c r="AV83" i="2"/>
  <c r="AV100" i="2"/>
  <c r="AV109" i="2"/>
  <c r="AV113" i="2"/>
  <c r="AV40" i="2"/>
  <c r="AV42" i="2"/>
  <c r="AV119" i="2"/>
  <c r="AV125" i="2"/>
  <c r="AV146" i="2"/>
  <c r="AV44" i="2"/>
  <c r="AV55" i="2"/>
  <c r="AV102" i="2"/>
  <c r="AV106" i="2"/>
  <c r="AV22" i="2"/>
  <c r="AV38" i="2"/>
  <c r="AV46" i="2"/>
  <c r="AV96" i="2"/>
  <c r="AV104" i="2"/>
  <c r="AV120" i="2"/>
  <c r="AV142" i="2"/>
  <c r="AV150" i="2"/>
  <c r="AV154" i="2"/>
  <c r="AV7" i="2"/>
  <c r="AV12" i="2"/>
  <c r="AV51" i="2"/>
  <c r="AV74" i="2"/>
  <c r="AV78" i="2"/>
  <c r="AV87" i="2"/>
  <c r="AV98" i="2"/>
  <c r="AV127" i="2"/>
  <c r="AV131" i="2"/>
  <c r="AV133" i="2"/>
  <c r="AV135" i="2"/>
  <c r="AV162" i="2"/>
  <c r="AV170" i="2"/>
  <c r="AV92" i="2"/>
  <c r="AV110" i="2"/>
  <c r="AV111" i="2"/>
  <c r="AV47" i="2"/>
  <c r="AV56" i="2"/>
  <c r="AV86" i="2"/>
  <c r="AV122" i="2"/>
  <c r="AV126" i="2"/>
  <c r="AV128" i="2"/>
  <c r="AV130" i="2"/>
  <c r="AV149" i="2"/>
  <c r="AV151" i="2"/>
  <c r="AV41" i="2"/>
  <c r="AV165" i="2"/>
  <c r="AV139" i="2"/>
  <c r="AV26" i="2"/>
  <c r="AV114" i="2"/>
  <c r="AV147" i="2"/>
  <c r="AV161" i="2"/>
  <c r="AV199" i="2"/>
  <c r="AV19" i="2"/>
  <c r="AV52" i="2"/>
  <c r="AV108" i="2"/>
  <c r="AV155" i="2"/>
  <c r="AV166" i="2"/>
  <c r="AV211" i="2"/>
  <c r="AV84" i="2"/>
  <c r="AV134" i="2"/>
  <c r="AV97" i="2"/>
  <c r="AV99" i="2"/>
  <c r="AV140" i="2"/>
  <c r="AV152" i="2"/>
  <c r="AV177" i="2"/>
  <c r="AV182" i="2"/>
  <c r="AV191" i="2"/>
  <c r="AV208" i="2"/>
  <c r="AV209" i="2"/>
  <c r="AV228" i="2"/>
  <c r="AV256" i="2"/>
  <c r="AV273" i="2"/>
  <c r="AV278" i="2"/>
  <c r="AV295" i="2"/>
  <c r="AV331" i="2"/>
  <c r="AV343" i="2"/>
  <c r="AV355" i="2"/>
  <c r="AV367" i="2"/>
  <c r="AV6" i="2"/>
  <c r="AV121" i="2"/>
  <c r="AV171" i="2"/>
  <c r="AV176" i="2"/>
  <c r="AV20" i="2"/>
  <c r="AV80" i="2"/>
  <c r="AV137" i="2"/>
  <c r="AV167" i="2"/>
  <c r="AV188" i="2"/>
  <c r="AV210" i="2"/>
  <c r="AV220" i="2"/>
  <c r="AV240" i="2"/>
  <c r="AV257" i="2"/>
  <c r="AV25" i="2"/>
  <c r="AV116" i="2"/>
  <c r="AV180" i="2"/>
  <c r="AV103" i="2"/>
  <c r="AV123" i="2"/>
  <c r="AV132" i="2"/>
  <c r="AV156" i="2"/>
  <c r="AV160" i="2"/>
  <c r="AV174" i="2"/>
  <c r="AV185" i="2"/>
  <c r="AV198" i="2"/>
  <c r="AV206" i="2"/>
  <c r="AV213" i="2"/>
  <c r="AV14" i="2"/>
  <c r="AV79" i="2"/>
  <c r="AV88" i="2"/>
  <c r="AV169" i="2"/>
  <c r="AV205" i="2"/>
  <c r="AV214" i="2"/>
  <c r="AV260" i="2"/>
  <c r="AV286" i="2"/>
  <c r="AV313" i="2"/>
  <c r="AV362" i="2"/>
  <c r="AV368" i="2"/>
  <c r="AV193" i="2"/>
  <c r="AV43" i="2"/>
  <c r="AV85" i="2"/>
  <c r="AV91" i="2"/>
  <c r="AV143" i="2"/>
  <c r="AV194" i="2"/>
  <c r="AV207" i="2"/>
  <c r="AV18" i="2"/>
  <c r="AV178" i="2"/>
  <c r="AV187" i="2"/>
  <c r="AV192" i="2"/>
  <c r="AV215" i="2"/>
  <c r="AV241" i="2"/>
  <c r="AV243" i="2"/>
  <c r="AV245" i="2"/>
  <c r="AV246" i="2"/>
  <c r="AV248" i="2"/>
  <c r="AV254" i="2"/>
  <c r="AV280" i="2"/>
  <c r="AV281" i="2"/>
  <c r="AV298" i="2"/>
  <c r="AV299" i="2"/>
  <c r="AV335" i="2"/>
  <c r="AV339" i="2"/>
  <c r="AV350" i="2"/>
  <c r="AV354" i="2"/>
  <c r="AV369" i="2"/>
  <c r="AV372" i="2"/>
  <c r="AV117" i="2"/>
  <c r="AV145" i="2"/>
  <c r="AV229" i="2"/>
  <c r="AV231" i="2"/>
  <c r="AV233" i="2"/>
  <c r="AV236" i="2"/>
  <c r="AV239" i="2"/>
  <c r="AV300" i="2"/>
  <c r="AV93" i="2"/>
  <c r="AV219" i="2"/>
  <c r="AV227" i="2"/>
  <c r="AV266" i="2"/>
  <c r="AV267" i="2"/>
  <c r="AV287" i="2"/>
  <c r="AV58" i="2"/>
  <c r="AV81" i="2"/>
  <c r="AV90" i="2"/>
  <c r="AV173" i="2"/>
  <c r="AV292" i="2"/>
  <c r="AV293" i="2"/>
  <c r="AV310" i="2"/>
  <c r="AV311" i="2"/>
  <c r="AV159" i="2"/>
  <c r="AV203" i="2"/>
  <c r="AV247" i="2"/>
  <c r="AV249" i="2"/>
  <c r="AV251" i="2"/>
  <c r="AV252" i="2"/>
  <c r="AV255" i="2"/>
  <c r="AV258" i="2"/>
  <c r="AV261" i="2"/>
  <c r="AV316" i="2"/>
  <c r="AV317" i="2"/>
  <c r="AV76" i="2"/>
  <c r="AV107" i="2"/>
  <c r="AV144" i="2"/>
  <c r="AV163" i="2"/>
  <c r="AV190" i="2"/>
  <c r="AV216" i="2"/>
  <c r="AV274" i="2"/>
  <c r="AV303" i="2"/>
  <c r="AV307" i="2"/>
  <c r="AV318" i="2"/>
  <c r="AV265" i="2"/>
  <c r="AV282" i="2"/>
  <c r="AV323" i="2"/>
  <c r="AV348" i="2"/>
  <c r="AV13" i="2"/>
  <c r="AV61" i="2"/>
  <c r="AV70" i="2"/>
  <c r="AV218" i="2"/>
  <c r="AV250" i="2"/>
  <c r="AV290" i="2"/>
  <c r="AV157" i="2"/>
  <c r="AV183" i="2"/>
  <c r="AV186" i="2"/>
  <c r="AV196" i="2"/>
  <c r="AV200" i="2"/>
  <c r="AV204" i="2"/>
  <c r="AV225" i="2"/>
  <c r="AV235" i="2"/>
  <c r="AV264" i="2"/>
  <c r="AV289" i="2"/>
  <c r="AV358" i="2"/>
  <c r="AV172" i="2"/>
  <c r="AV175" i="2"/>
  <c r="AV234" i="2"/>
  <c r="AV271" i="2"/>
  <c r="AV288" i="2"/>
  <c r="AV308" i="2"/>
  <c r="AV321" i="2"/>
  <c r="AV329" i="2"/>
  <c r="AV337" i="2"/>
  <c r="AV338" i="2"/>
  <c r="AV345" i="2"/>
  <c r="AV353" i="2"/>
  <c r="AV361" i="2"/>
  <c r="AV217" i="2"/>
  <c r="AV230" i="2"/>
  <c r="AV232" i="2"/>
  <c r="AV279" i="2"/>
  <c r="AV301" i="2"/>
  <c r="AV336" i="2"/>
  <c r="AV360" i="2"/>
  <c r="AV276" i="2"/>
  <c r="AV314" i="2"/>
  <c r="AV325" i="2"/>
  <c r="AV333" i="2"/>
  <c r="AV341" i="2"/>
  <c r="AV349" i="2"/>
  <c r="AV357" i="2"/>
  <c r="AV371" i="2"/>
  <c r="AV269" i="2"/>
  <c r="AV370" i="2"/>
  <c r="AV17" i="2"/>
  <c r="AV202" i="2"/>
  <c r="AV226" i="2"/>
  <c r="AV259" i="2"/>
  <c r="AV328" i="2"/>
  <c r="AV344" i="2"/>
  <c r="AV351" i="2"/>
  <c r="AV352" i="2"/>
  <c r="AV59" i="2"/>
  <c r="AV309" i="2"/>
  <c r="AV112" i="2"/>
  <c r="AV224" i="2"/>
  <c r="AV270" i="2"/>
  <c r="AV359" i="2"/>
  <c r="AV222" i="2"/>
  <c r="AV238" i="2"/>
  <c r="AV242" i="2"/>
  <c r="AV263" i="2"/>
  <c r="AV272" i="2"/>
  <c r="AV283" i="2"/>
  <c r="AV320" i="2"/>
  <c r="AV327" i="2"/>
  <c r="AV285" i="2"/>
  <c r="AV305" i="2"/>
  <c r="AV312" i="2"/>
  <c r="AV179" i="2"/>
  <c r="AV296" i="2"/>
  <c r="AV326" i="2"/>
  <c r="AV373" i="2"/>
  <c r="AV2" i="2"/>
  <c r="AV57" i="2"/>
  <c r="AV197" i="2"/>
  <c r="AV138" i="2"/>
  <c r="AV244" i="2"/>
  <c r="AV294" i="2"/>
  <c r="AV334" i="2"/>
  <c r="AV342" i="2"/>
  <c r="AV223" i="2"/>
  <c r="AV237" i="2"/>
  <c r="AV291" i="2"/>
  <c r="AV302" i="2"/>
  <c r="AV365" i="2"/>
  <c r="AV201" i="2"/>
  <c r="AV315" i="2"/>
  <c r="AV297" i="2"/>
  <c r="AV346" i="2"/>
  <c r="AV332" i="2"/>
  <c r="AV364" i="2"/>
  <c r="AV164" i="2"/>
  <c r="AV189" i="2"/>
  <c r="AV10" i="2"/>
  <c r="AV168" i="2"/>
  <c r="AV275" i="2"/>
  <c r="AV347" i="2"/>
  <c r="AV356" i="2"/>
  <c r="AV115" i="2"/>
  <c r="AV221" i="2"/>
  <c r="AV184" i="2"/>
  <c r="AV330" i="2"/>
  <c r="AV306" i="2"/>
  <c r="AV322" i="2"/>
  <c r="AV268" i="2"/>
  <c r="AV212" i="2"/>
  <c r="AV77" i="2"/>
  <c r="AV195" i="2"/>
  <c r="AV262" i="2"/>
  <c r="AV304" i="2"/>
  <c r="AV363" i="2"/>
  <c r="AV284" i="2"/>
  <c r="AV340" i="2"/>
  <c r="AV181" i="2"/>
  <c r="AV253" i="2"/>
  <c r="AV324" i="2"/>
  <c r="AV118" i="2"/>
  <c r="AV158" i="2"/>
  <c r="AV366" i="2"/>
  <c r="AV277" i="2"/>
  <c r="AV319" i="2"/>
  <c r="AJ4" i="2"/>
  <c r="AJ6" i="2"/>
  <c r="AJ8" i="2"/>
  <c r="AJ10" i="2"/>
  <c r="AJ12" i="2"/>
  <c r="AJ14" i="2"/>
  <c r="AJ16" i="2"/>
  <c r="AJ18" i="2"/>
  <c r="AJ20" i="2"/>
  <c r="AJ22" i="2"/>
  <c r="AJ24" i="2"/>
  <c r="AJ26" i="2"/>
  <c r="AJ28" i="2"/>
  <c r="AJ30" i="2"/>
  <c r="AJ32" i="2"/>
  <c r="AJ34" i="2"/>
  <c r="AJ36" i="2"/>
  <c r="AJ38" i="2"/>
  <c r="AJ40" i="2"/>
  <c r="AJ42" i="2"/>
  <c r="AJ29" i="2"/>
  <c r="AJ33" i="2"/>
  <c r="AJ37" i="2"/>
  <c r="AJ41" i="2"/>
  <c r="AJ58" i="2"/>
  <c r="AJ15" i="2"/>
  <c r="AJ47" i="2"/>
  <c r="AJ48" i="2"/>
  <c r="AJ62" i="2"/>
  <c r="AJ68" i="2"/>
  <c r="AJ7" i="2"/>
  <c r="AJ31" i="2"/>
  <c r="AJ49" i="2"/>
  <c r="AJ50" i="2"/>
  <c r="AJ51" i="2"/>
  <c r="AJ52" i="2"/>
  <c r="AJ21" i="2"/>
  <c r="AJ43" i="2"/>
  <c r="AJ44" i="2"/>
  <c r="AJ45" i="2"/>
  <c r="AJ46" i="2"/>
  <c r="AJ61" i="2"/>
  <c r="AJ70" i="2"/>
  <c r="AJ74" i="2"/>
  <c r="AJ23" i="2"/>
  <c r="AJ57" i="2"/>
  <c r="AJ76" i="2"/>
  <c r="AJ19" i="2"/>
  <c r="AJ69" i="2"/>
  <c r="AJ91" i="2"/>
  <c r="AJ97" i="2"/>
  <c r="AJ103" i="2"/>
  <c r="AJ13" i="2"/>
  <c r="AJ86" i="2"/>
  <c r="AJ102" i="2"/>
  <c r="AJ111" i="2"/>
  <c r="AJ115" i="2"/>
  <c r="AJ128" i="2"/>
  <c r="AJ140" i="2"/>
  <c r="AJ152" i="2"/>
  <c r="AJ39" i="2"/>
  <c r="AJ53" i="2"/>
  <c r="AJ56" i="2"/>
  <c r="AJ63" i="2"/>
  <c r="AJ78" i="2"/>
  <c r="AJ159" i="2"/>
  <c r="AJ161" i="2"/>
  <c r="AJ163" i="2"/>
  <c r="AJ165" i="2"/>
  <c r="AJ167" i="2"/>
  <c r="AJ11" i="2"/>
  <c r="AJ59" i="2"/>
  <c r="AJ92" i="2"/>
  <c r="AJ121" i="2"/>
  <c r="AJ133" i="2"/>
  <c r="AJ83" i="2"/>
  <c r="AJ84" i="2"/>
  <c r="AJ139" i="2"/>
  <c r="AJ156" i="2"/>
  <c r="AJ173" i="2"/>
  <c r="AJ175" i="2"/>
  <c r="AJ177" i="2"/>
  <c r="AJ179" i="2"/>
  <c r="AJ181" i="2"/>
  <c r="AJ183" i="2"/>
  <c r="AJ185" i="2"/>
  <c r="AJ187" i="2"/>
  <c r="AJ189" i="2"/>
  <c r="AJ191" i="2"/>
  <c r="AJ193" i="2"/>
  <c r="AJ195" i="2"/>
  <c r="AJ197" i="2"/>
  <c r="AJ81" i="2"/>
  <c r="AJ82" i="2"/>
  <c r="AJ114" i="2"/>
  <c r="AJ116" i="2"/>
  <c r="AJ134" i="2"/>
  <c r="AJ171" i="2"/>
  <c r="AJ188" i="2"/>
  <c r="AJ194" i="2"/>
  <c r="AJ54" i="2"/>
  <c r="AJ60" i="2"/>
  <c r="AJ85" i="2"/>
  <c r="AJ108" i="2"/>
  <c r="AJ64" i="2"/>
  <c r="AJ66" i="2"/>
  <c r="AJ73" i="2"/>
  <c r="AJ80" i="2"/>
  <c r="AJ158" i="2"/>
  <c r="AJ5" i="2"/>
  <c r="AJ109" i="2"/>
  <c r="AJ127" i="2"/>
  <c r="AJ143" i="2"/>
  <c r="AJ55" i="2"/>
  <c r="AJ67" i="2"/>
  <c r="AJ75" i="2"/>
  <c r="AJ198" i="2"/>
  <c r="AJ119" i="2"/>
  <c r="AJ123" i="2"/>
  <c r="AJ141" i="2"/>
  <c r="AJ174" i="2"/>
  <c r="AJ180" i="2"/>
  <c r="AJ190" i="2"/>
  <c r="AJ202" i="2"/>
  <c r="AJ130" i="2"/>
  <c r="AJ176" i="2"/>
  <c r="AJ27" i="2"/>
  <c r="AJ77" i="2"/>
  <c r="AJ79" i="2"/>
  <c r="AJ94" i="2"/>
  <c r="AJ107" i="2"/>
  <c r="AJ137" i="2"/>
  <c r="AJ164" i="2"/>
  <c r="AJ169" i="2"/>
  <c r="AJ214" i="2"/>
  <c r="AJ17" i="2"/>
  <c r="AJ71" i="2"/>
  <c r="AJ118" i="2"/>
  <c r="AJ122" i="2"/>
  <c r="AJ136" i="2"/>
  <c r="AJ144" i="2"/>
  <c r="AJ89" i="2"/>
  <c r="AJ154" i="2"/>
  <c r="AJ186" i="2"/>
  <c r="AJ215" i="2"/>
  <c r="AJ224" i="2"/>
  <c r="AJ259" i="2"/>
  <c r="AJ276" i="2"/>
  <c r="AJ281" i="2"/>
  <c r="AJ298" i="2"/>
  <c r="AJ25" i="2"/>
  <c r="AJ112" i="2"/>
  <c r="AJ199" i="2"/>
  <c r="AJ200" i="2"/>
  <c r="AJ216" i="2"/>
  <c r="AJ104" i="2"/>
  <c r="AJ106" i="2"/>
  <c r="AJ125" i="2"/>
  <c r="AJ132" i="2"/>
  <c r="AJ146" i="2"/>
  <c r="AJ166" i="2"/>
  <c r="AJ243" i="2"/>
  <c r="AJ120" i="2"/>
  <c r="AJ129" i="2"/>
  <c r="AJ153" i="2"/>
  <c r="AJ93" i="2"/>
  <c r="AJ72" i="2"/>
  <c r="AJ160" i="2"/>
  <c r="AJ162" i="2"/>
  <c r="AJ182" i="2"/>
  <c r="AJ192" i="2"/>
  <c r="AJ168" i="2"/>
  <c r="AJ196" i="2"/>
  <c r="AJ210" i="2"/>
  <c r="AJ225" i="2"/>
  <c r="AJ126" i="2"/>
  <c r="AJ222" i="2"/>
  <c r="AJ229" i="2"/>
  <c r="AJ232" i="2"/>
  <c r="AJ251" i="2"/>
  <c r="AJ252" i="2"/>
  <c r="AJ273" i="2"/>
  <c r="AJ300" i="2"/>
  <c r="AJ349" i="2"/>
  <c r="AJ355" i="2"/>
  <c r="AJ358" i="2"/>
  <c r="AJ364" i="2"/>
  <c r="AJ372" i="2"/>
  <c r="AJ98" i="2"/>
  <c r="AJ101" i="2"/>
  <c r="AJ124" i="2"/>
  <c r="AJ135" i="2"/>
  <c r="AJ3" i="2"/>
  <c r="AJ9" i="2"/>
  <c r="AJ100" i="2"/>
  <c r="AJ148" i="2"/>
  <c r="AJ150" i="2"/>
  <c r="AJ203" i="2"/>
  <c r="AJ105" i="2"/>
  <c r="AJ113" i="2"/>
  <c r="AJ218" i="2"/>
  <c r="AJ269" i="2"/>
  <c r="AJ270" i="2"/>
  <c r="AJ307" i="2"/>
  <c r="AJ308" i="2"/>
  <c r="AJ322" i="2"/>
  <c r="AJ326" i="2"/>
  <c r="AJ337" i="2"/>
  <c r="AJ341" i="2"/>
  <c r="AJ360" i="2"/>
  <c r="AJ205" i="2"/>
  <c r="AJ291" i="2"/>
  <c r="AJ292" i="2"/>
  <c r="AJ330" i="2"/>
  <c r="AJ368" i="2"/>
  <c r="AJ155" i="2"/>
  <c r="AJ295" i="2"/>
  <c r="AJ296" i="2"/>
  <c r="AJ178" i="2"/>
  <c r="AJ233" i="2"/>
  <c r="AJ235" i="2"/>
  <c r="AJ237" i="2"/>
  <c r="AJ241" i="2"/>
  <c r="AJ263" i="2"/>
  <c r="AJ264" i="2"/>
  <c r="AJ283" i="2"/>
  <c r="AJ284" i="2"/>
  <c r="AJ301" i="2"/>
  <c r="AJ302" i="2"/>
  <c r="AJ117" i="2"/>
  <c r="AJ157" i="2"/>
  <c r="AJ172" i="2"/>
  <c r="AJ209" i="2"/>
  <c r="AJ204" i="2"/>
  <c r="AJ253" i="2"/>
  <c r="AJ256" i="2"/>
  <c r="AJ306" i="2"/>
  <c r="AJ315" i="2"/>
  <c r="AJ327" i="2"/>
  <c r="AJ343" i="2"/>
  <c r="AJ351" i="2"/>
  <c r="AJ208" i="2"/>
  <c r="AJ268" i="2"/>
  <c r="AJ272" i="2"/>
  <c r="AJ285" i="2"/>
  <c r="AJ289" i="2"/>
  <c r="AJ293" i="2"/>
  <c r="AJ90" i="2"/>
  <c r="AJ149" i="2"/>
  <c r="AJ217" i="2"/>
  <c r="AJ238" i="2"/>
  <c r="AJ280" i="2"/>
  <c r="AJ297" i="2"/>
  <c r="AJ314" i="2"/>
  <c r="AJ353" i="2"/>
  <c r="AJ361" i="2"/>
  <c r="AJ369" i="2"/>
  <c r="AJ234" i="2"/>
  <c r="AJ255" i="2"/>
  <c r="AJ267" i="2"/>
  <c r="AJ271" i="2"/>
  <c r="AJ320" i="2"/>
  <c r="AJ346" i="2"/>
  <c r="AJ354" i="2"/>
  <c r="AJ99" i="2"/>
  <c r="AJ207" i="2"/>
  <c r="AJ299" i="2"/>
  <c r="AJ87" i="2"/>
  <c r="AJ95" i="2"/>
  <c r="AJ131" i="2"/>
  <c r="AJ240" i="2"/>
  <c r="AJ244" i="2"/>
  <c r="AJ274" i="2"/>
  <c r="AJ294" i="2"/>
  <c r="AJ303" i="2"/>
  <c r="AJ334" i="2"/>
  <c r="AJ342" i="2"/>
  <c r="AJ370" i="2"/>
  <c r="AJ371" i="2"/>
  <c r="AJ35" i="2"/>
  <c r="AJ96" i="2"/>
  <c r="AJ242" i="2"/>
  <c r="AJ357" i="2"/>
  <c r="AJ373" i="2"/>
  <c r="AJ282" i="2"/>
  <c r="AJ304" i="2"/>
  <c r="AJ363" i="2"/>
  <c r="AJ223" i="2"/>
  <c r="AJ313" i="2"/>
  <c r="AJ88" i="2"/>
  <c r="AJ248" i="2"/>
  <c r="AJ265" i="2"/>
  <c r="AJ305" i="2"/>
  <c r="AJ201" i="2"/>
  <c r="AJ170" i="2"/>
  <c r="AJ220" i="2"/>
  <c r="AJ246" i="2"/>
  <c r="AJ250" i="2"/>
  <c r="AJ333" i="2"/>
  <c r="AJ138" i="2"/>
  <c r="AJ213" i="2"/>
  <c r="AJ254" i="2"/>
  <c r="AJ278" i="2"/>
  <c r="AJ287" i="2"/>
  <c r="AJ309" i="2"/>
  <c r="AJ319" i="2"/>
  <c r="AJ324" i="2"/>
  <c r="AJ325" i="2"/>
  <c r="AJ332" i="2"/>
  <c r="AJ340" i="2"/>
  <c r="AJ348" i="2"/>
  <c r="AJ356" i="2"/>
  <c r="AJ367" i="2"/>
  <c r="AJ258" i="2"/>
  <c r="AJ316" i="2"/>
  <c r="AJ323" i="2"/>
  <c r="AJ347" i="2"/>
  <c r="AJ365" i="2"/>
  <c r="AJ366" i="2"/>
  <c r="AJ211" i="2"/>
  <c r="AJ227" i="2"/>
  <c r="AJ338" i="2"/>
  <c r="AJ362" i="2"/>
  <c r="AJ151" i="2"/>
  <c r="AJ184" i="2"/>
  <c r="AJ206" i="2"/>
  <c r="AJ262" i="2"/>
  <c r="AJ145" i="2"/>
  <c r="AJ231" i="2"/>
  <c r="AJ260" i="2"/>
  <c r="AJ311" i="2"/>
  <c r="AJ331" i="2"/>
  <c r="AJ339" i="2"/>
  <c r="AJ247" i="2"/>
  <c r="AJ249" i="2"/>
  <c r="AJ286" i="2"/>
  <c r="AJ110" i="2"/>
  <c r="AJ230" i="2"/>
  <c r="AJ329" i="2"/>
  <c r="AJ279" i="2"/>
  <c r="AJ147" i="2"/>
  <c r="AJ275" i="2"/>
  <c r="AJ312" i="2"/>
  <c r="AJ344" i="2"/>
  <c r="AJ335" i="2"/>
  <c r="AJ221" i="2"/>
  <c r="AJ226" i="2"/>
  <c r="AJ236" i="2"/>
  <c r="AJ321" i="2"/>
  <c r="AJ350" i="2"/>
  <c r="AJ257" i="2"/>
  <c r="AJ290" i="2"/>
  <c r="AJ318" i="2"/>
  <c r="AJ261" i="2"/>
  <c r="AJ359" i="2"/>
  <c r="AJ317" i="2"/>
  <c r="AJ336" i="2"/>
  <c r="AJ345" i="2"/>
  <c r="AJ328" i="2"/>
  <c r="AJ219" i="2"/>
  <c r="AJ245" i="2"/>
  <c r="AJ288" i="2"/>
  <c r="AJ212" i="2"/>
  <c r="AJ2" i="2"/>
  <c r="AJ352" i="2"/>
  <c r="AJ239" i="2"/>
  <c r="AJ228" i="2"/>
  <c r="AJ142" i="2"/>
  <c r="AJ266" i="2"/>
  <c r="AJ277" i="2"/>
  <c r="AJ65" i="2"/>
  <c r="AJ310" i="2"/>
  <c r="AA385" i="2"/>
  <c r="D386" i="2"/>
  <c r="AE38" i="2" s="1"/>
  <c r="AK3" i="2"/>
  <c r="AK5" i="2"/>
  <c r="AK7" i="2"/>
  <c r="AK9" i="2"/>
  <c r="AK11" i="2"/>
  <c r="AK13" i="2"/>
  <c r="AK15" i="2"/>
  <c r="AK17" i="2"/>
  <c r="AK19" i="2"/>
  <c r="AK21" i="2"/>
  <c r="AK23" i="2"/>
  <c r="AK25" i="2"/>
  <c r="AK27" i="2"/>
  <c r="AK29" i="2"/>
  <c r="AK31" i="2"/>
  <c r="AK33" i="2"/>
  <c r="AK35" i="2"/>
  <c r="AK37" i="2"/>
  <c r="AK39" i="2"/>
  <c r="AK41" i="2"/>
  <c r="AK43" i="2"/>
  <c r="AK45" i="2"/>
  <c r="AK47" i="2"/>
  <c r="AK49" i="2"/>
  <c r="AK51" i="2"/>
  <c r="AK53" i="2"/>
  <c r="AK55" i="2"/>
  <c r="AK57" i="2"/>
  <c r="AK59" i="2"/>
  <c r="AK6" i="2"/>
  <c r="AK12" i="2"/>
  <c r="AK18" i="2"/>
  <c r="AK24" i="2"/>
  <c r="AK32" i="2"/>
  <c r="AK16" i="2"/>
  <c r="AK42" i="2"/>
  <c r="AK58" i="2"/>
  <c r="AK30" i="2"/>
  <c r="AK56" i="2"/>
  <c r="AK69" i="2"/>
  <c r="AK14" i="2"/>
  <c r="AK50" i="2"/>
  <c r="AK52" i="2"/>
  <c r="AK20" i="2"/>
  <c r="AK44" i="2"/>
  <c r="AK46" i="2"/>
  <c r="AK62" i="2"/>
  <c r="AK28" i="2"/>
  <c r="AK61" i="2"/>
  <c r="AK77" i="2"/>
  <c r="AK79" i="2"/>
  <c r="AK81" i="2"/>
  <c r="AK83" i="2"/>
  <c r="AK85" i="2"/>
  <c r="AK48" i="2"/>
  <c r="AK72" i="2"/>
  <c r="AK80" i="2"/>
  <c r="AK84" i="2"/>
  <c r="AK36" i="2"/>
  <c r="AK4" i="2"/>
  <c r="AK97" i="2"/>
  <c r="AK107" i="2"/>
  <c r="AK123" i="2"/>
  <c r="AK135" i="2"/>
  <c r="AK147" i="2"/>
  <c r="AK34" i="2"/>
  <c r="AK74" i="2"/>
  <c r="AK86" i="2"/>
  <c r="AK102" i="2"/>
  <c r="AK111" i="2"/>
  <c r="AK115" i="2"/>
  <c r="AK128" i="2"/>
  <c r="AK140" i="2"/>
  <c r="AK152" i="2"/>
  <c r="AK22" i="2"/>
  <c r="AK63" i="2"/>
  <c r="AK78" i="2"/>
  <c r="AK103" i="2"/>
  <c r="AK113" i="2"/>
  <c r="AK122" i="2"/>
  <c r="AK144" i="2"/>
  <c r="AK148" i="2"/>
  <c r="AK162" i="2"/>
  <c r="AK168" i="2"/>
  <c r="AK139" i="2"/>
  <c r="AK156" i="2"/>
  <c r="AK173" i="2"/>
  <c r="AK175" i="2"/>
  <c r="AK177" i="2"/>
  <c r="AK179" i="2"/>
  <c r="AK181" i="2"/>
  <c r="AK183" i="2"/>
  <c r="AK185" i="2"/>
  <c r="AK71" i="2"/>
  <c r="AK91" i="2"/>
  <c r="AK116" i="2"/>
  <c r="AK155" i="2"/>
  <c r="AK157" i="2"/>
  <c r="AK166" i="2"/>
  <c r="AK191" i="2"/>
  <c r="AK197" i="2"/>
  <c r="AK38" i="2"/>
  <c r="AK40" i="2"/>
  <c r="AK188" i="2"/>
  <c r="AK194" i="2"/>
  <c r="AK26" i="2"/>
  <c r="AK54" i="2"/>
  <c r="AK60" i="2"/>
  <c r="AK108" i="2"/>
  <c r="AK167" i="2"/>
  <c r="AK96" i="2"/>
  <c r="AK99" i="2"/>
  <c r="AK89" i="2"/>
  <c r="AK105" i="2"/>
  <c r="AK126" i="2"/>
  <c r="AK132" i="2"/>
  <c r="AK150" i="2"/>
  <c r="AK151" i="2"/>
  <c r="AK158" i="2"/>
  <c r="AK189" i="2"/>
  <c r="AK82" i="2"/>
  <c r="AK87" i="2"/>
  <c r="AK92" i="2"/>
  <c r="AK127" i="2"/>
  <c r="AK145" i="2"/>
  <c r="AK159" i="2"/>
  <c r="AK178" i="2"/>
  <c r="AK184" i="2"/>
  <c r="AK207" i="2"/>
  <c r="AK68" i="2"/>
  <c r="AK119" i="2"/>
  <c r="AK141" i="2"/>
  <c r="AK165" i="2"/>
  <c r="AK174" i="2"/>
  <c r="AK180" i="2"/>
  <c r="AK66" i="2"/>
  <c r="AK73" i="2"/>
  <c r="AK75" i="2"/>
  <c r="AK149" i="2"/>
  <c r="AK154" i="2"/>
  <c r="AK172" i="2"/>
  <c r="AK193" i="2"/>
  <c r="AK219" i="2"/>
  <c r="AK10" i="2"/>
  <c r="AK104" i="2"/>
  <c r="AK110" i="2"/>
  <c r="AK129" i="2"/>
  <c r="AK133" i="2"/>
  <c r="AK153" i="2"/>
  <c r="AK70" i="2"/>
  <c r="AK93" i="2"/>
  <c r="AK130" i="2"/>
  <c r="AK160" i="2"/>
  <c r="AK223" i="2"/>
  <c r="AK231" i="2"/>
  <c r="AK248" i="2"/>
  <c r="AK253" i="2"/>
  <c r="AK270" i="2"/>
  <c r="AK303" i="2"/>
  <c r="AK320" i="2"/>
  <c r="AK330" i="2"/>
  <c r="AK342" i="2"/>
  <c r="AK354" i="2"/>
  <c r="AK366" i="2"/>
  <c r="AK67" i="2"/>
  <c r="AK169" i="2"/>
  <c r="AK186" i="2"/>
  <c r="AK198" i="2"/>
  <c r="AK215" i="2"/>
  <c r="AK64" i="2"/>
  <c r="AK112" i="2"/>
  <c r="AK199" i="2"/>
  <c r="AK200" i="2"/>
  <c r="AK216" i="2"/>
  <c r="AK232" i="2"/>
  <c r="AK237" i="2"/>
  <c r="AK254" i="2"/>
  <c r="AK98" i="2"/>
  <c r="AK100" i="2"/>
  <c r="AK143" i="2"/>
  <c r="AK106" i="2"/>
  <c r="AK137" i="2"/>
  <c r="AK164" i="2"/>
  <c r="AK202" i="2"/>
  <c r="AK211" i="2"/>
  <c r="AK8" i="2"/>
  <c r="AK109" i="2"/>
  <c r="AK196" i="2"/>
  <c r="AK210" i="2"/>
  <c r="AK224" i="2"/>
  <c r="AK225" i="2"/>
  <c r="AK227" i="2"/>
  <c r="AK230" i="2"/>
  <c r="AK282" i="2"/>
  <c r="AK299" i="2"/>
  <c r="AK308" i="2"/>
  <c r="AK337" i="2"/>
  <c r="AK343" i="2"/>
  <c r="AK346" i="2"/>
  <c r="AK352" i="2"/>
  <c r="AK176" i="2"/>
  <c r="AK65" i="2"/>
  <c r="AK95" i="2"/>
  <c r="AK117" i="2"/>
  <c r="AK76" i="2"/>
  <c r="AK171" i="2"/>
  <c r="AK212" i="2"/>
  <c r="AK209" i="2"/>
  <c r="AK356" i="2"/>
  <c r="AK88" i="2"/>
  <c r="AK170" i="2"/>
  <c r="AK213" i="2"/>
  <c r="AK271" i="2"/>
  <c r="AK272" i="2"/>
  <c r="AK289" i="2"/>
  <c r="AK290" i="2"/>
  <c r="AK309" i="2"/>
  <c r="AK310" i="2"/>
  <c r="AK345" i="2"/>
  <c r="AK371" i="2"/>
  <c r="AK2" i="2"/>
  <c r="AK131" i="2"/>
  <c r="AK163" i="2"/>
  <c r="AK204" i="2"/>
  <c r="AK275" i="2"/>
  <c r="AK138" i="2"/>
  <c r="AK182" i="2"/>
  <c r="AK220" i="2"/>
  <c r="AK234" i="2"/>
  <c r="AK236" i="2"/>
  <c r="AK239" i="2"/>
  <c r="AK242" i="2"/>
  <c r="AK245" i="2"/>
  <c r="AK247" i="2"/>
  <c r="AK281" i="2"/>
  <c r="AK101" i="2"/>
  <c r="AK226" i="2"/>
  <c r="AK287" i="2"/>
  <c r="AK288" i="2"/>
  <c r="AK305" i="2"/>
  <c r="AK306" i="2"/>
  <c r="AK246" i="2"/>
  <c r="AK335" i="2"/>
  <c r="AK359" i="2"/>
  <c r="AK367" i="2"/>
  <c r="AK373" i="2"/>
  <c r="AK256" i="2"/>
  <c r="AK264" i="2"/>
  <c r="AK315" i="2"/>
  <c r="AK327" i="2"/>
  <c r="AK351" i="2"/>
  <c r="AK368" i="2"/>
  <c r="AK206" i="2"/>
  <c r="AK222" i="2"/>
  <c r="AK228" i="2"/>
  <c r="AK249" i="2"/>
  <c r="AK328" i="2"/>
  <c r="AK336" i="2"/>
  <c r="AK344" i="2"/>
  <c r="AK161" i="2"/>
  <c r="AK263" i="2"/>
  <c r="AK296" i="2"/>
  <c r="AK321" i="2"/>
  <c r="AK329" i="2"/>
  <c r="AK338" i="2"/>
  <c r="AK134" i="2"/>
  <c r="AK195" i="2"/>
  <c r="AK221" i="2"/>
  <c r="AK233" i="2"/>
  <c r="AK240" i="2"/>
  <c r="AK278" i="2"/>
  <c r="AK261" i="2"/>
  <c r="AK283" i="2"/>
  <c r="AK317" i="2"/>
  <c r="AK350" i="2"/>
  <c r="AK358" i="2"/>
  <c r="AK369" i="2"/>
  <c r="AK125" i="2"/>
  <c r="AK244" i="2"/>
  <c r="AK274" i="2"/>
  <c r="AK294" i="2"/>
  <c r="AK326" i="2"/>
  <c r="AK334" i="2"/>
  <c r="AK370" i="2"/>
  <c r="AK372" i="2"/>
  <c r="AK362" i="2"/>
  <c r="AK302" i="2"/>
  <c r="AK363" i="2"/>
  <c r="AK284" i="2"/>
  <c r="AK304" i="2"/>
  <c r="AK322" i="2"/>
  <c r="AK205" i="2"/>
  <c r="AK276" i="2"/>
  <c r="AK314" i="2"/>
  <c r="AK349" i="2"/>
  <c r="AK357" i="2"/>
  <c r="AK146" i="2"/>
  <c r="AK262" i="2"/>
  <c r="AK293" i="2"/>
  <c r="AK190" i="2"/>
  <c r="AK208" i="2"/>
  <c r="AK252" i="2"/>
  <c r="AK265" i="2"/>
  <c r="AK285" i="2"/>
  <c r="AK341" i="2"/>
  <c r="AK120" i="2"/>
  <c r="AK250" i="2"/>
  <c r="AK267" i="2"/>
  <c r="AK307" i="2"/>
  <c r="AK333" i="2"/>
  <c r="AK114" i="2"/>
  <c r="AK187" i="2"/>
  <c r="AK218" i="2"/>
  <c r="AK298" i="2"/>
  <c r="AK300" i="2"/>
  <c r="AK319" i="2"/>
  <c r="AK324" i="2"/>
  <c r="AK325" i="2"/>
  <c r="AK332" i="2"/>
  <c r="AK340" i="2"/>
  <c r="AK348" i="2"/>
  <c r="AK90" i="2"/>
  <c r="AK121" i="2"/>
  <c r="AK260" i="2"/>
  <c r="AK269" i="2"/>
  <c r="AK291" i="2"/>
  <c r="AK311" i="2"/>
  <c r="AK331" i="2"/>
  <c r="AK339" i="2"/>
  <c r="AK229" i="2"/>
  <c r="AK235" i="2"/>
  <c r="AK203" i="2"/>
  <c r="AK258" i="2"/>
  <c r="AK280" i="2"/>
  <c r="AK316" i="2"/>
  <c r="AK323" i="2"/>
  <c r="AK347" i="2"/>
  <c r="AK355" i="2"/>
  <c r="AK364" i="2"/>
  <c r="AK365" i="2"/>
  <c r="AK266" i="2"/>
  <c r="AK192" i="2"/>
  <c r="AK214" i="2"/>
  <c r="AK241" i="2"/>
  <c r="AK279" i="2"/>
  <c r="AK353" i="2"/>
  <c r="AK251" i="2"/>
  <c r="AK312" i="2"/>
  <c r="AK313" i="2"/>
  <c r="AK295" i="2"/>
  <c r="AK201" i="2"/>
  <c r="AK217" i="2"/>
  <c r="AK238" i="2"/>
  <c r="AK277" i="2"/>
  <c r="AK255" i="2"/>
  <c r="AK259" i="2"/>
  <c r="AK136" i="2"/>
  <c r="AK301" i="2"/>
  <c r="AK94" i="2"/>
  <c r="AK292" i="2"/>
  <c r="AK142" i="2"/>
  <c r="AK243" i="2"/>
  <c r="AK286" i="2"/>
  <c r="AK318" i="2"/>
  <c r="AK118" i="2"/>
  <c r="AK297" i="2"/>
  <c r="AK257" i="2"/>
  <c r="AK268" i="2"/>
  <c r="AK124" i="2"/>
  <c r="AK361" i="2"/>
  <c r="AK273" i="2"/>
  <c r="AK360" i="2"/>
  <c r="BC3" i="2"/>
  <c r="BC5" i="2"/>
  <c r="BC7" i="2"/>
  <c r="BC9" i="2"/>
  <c r="BC11" i="2"/>
  <c r="BC13" i="2"/>
  <c r="BC15" i="2"/>
  <c r="BC17" i="2"/>
  <c r="BC19" i="2"/>
  <c r="BC21" i="2"/>
  <c r="BC23" i="2"/>
  <c r="BC25" i="2"/>
  <c r="BC27" i="2"/>
  <c r="BC29" i="2"/>
  <c r="BC31" i="2"/>
  <c r="BC33" i="2"/>
  <c r="BC35" i="2"/>
  <c r="BC37" i="2"/>
  <c r="BC39" i="2"/>
  <c r="BC41" i="2"/>
  <c r="BC43" i="2"/>
  <c r="BC45" i="2"/>
  <c r="BC47" i="2"/>
  <c r="BC49" i="2"/>
  <c r="BC51" i="2"/>
  <c r="BC53" i="2"/>
  <c r="BC55" i="2"/>
  <c r="BC57" i="2"/>
  <c r="BC24" i="2"/>
  <c r="BC26" i="2"/>
  <c r="BC54" i="2"/>
  <c r="BC62" i="2"/>
  <c r="BC68" i="2"/>
  <c r="BC59" i="2"/>
  <c r="BC65" i="2"/>
  <c r="BC63" i="2"/>
  <c r="BC70" i="2"/>
  <c r="BC74" i="2"/>
  <c r="BC10" i="2"/>
  <c r="BC18" i="2"/>
  <c r="BC36" i="2"/>
  <c r="BC64" i="2"/>
  <c r="BC77" i="2"/>
  <c r="BC79" i="2"/>
  <c r="BC81" i="2"/>
  <c r="BC83" i="2"/>
  <c r="BC38" i="2"/>
  <c r="BC46" i="2"/>
  <c r="BC12" i="2"/>
  <c r="BC34" i="2"/>
  <c r="BC50" i="2"/>
  <c r="BC88" i="2"/>
  <c r="BC94" i="2"/>
  <c r="BC100" i="2"/>
  <c r="BC30" i="2"/>
  <c r="BC87" i="2"/>
  <c r="BC128" i="2"/>
  <c r="BC140" i="2"/>
  <c r="BC152" i="2"/>
  <c r="BC98" i="2"/>
  <c r="BC16" i="2"/>
  <c r="BC80" i="2"/>
  <c r="BC93" i="2"/>
  <c r="BC121" i="2"/>
  <c r="BC133" i="2"/>
  <c r="BC66" i="2"/>
  <c r="BC123" i="2"/>
  <c r="BC129" i="2"/>
  <c r="BC145" i="2"/>
  <c r="BC6" i="2"/>
  <c r="BC32" i="2"/>
  <c r="BC40" i="2"/>
  <c r="BC60" i="2"/>
  <c r="BC78" i="2"/>
  <c r="BC118" i="2"/>
  <c r="BC124" i="2"/>
  <c r="BC171" i="2"/>
  <c r="BC173" i="2"/>
  <c r="BC175" i="2"/>
  <c r="BC177" i="2"/>
  <c r="BC179" i="2"/>
  <c r="BC181" i="2"/>
  <c r="BC183" i="2"/>
  <c r="BC185" i="2"/>
  <c r="BC4" i="2"/>
  <c r="BC20" i="2"/>
  <c r="BC61" i="2"/>
  <c r="BC72" i="2"/>
  <c r="BC99" i="2"/>
  <c r="BC113" i="2"/>
  <c r="BC114" i="2"/>
  <c r="BC159" i="2"/>
  <c r="BC42" i="2"/>
  <c r="BC141" i="2"/>
  <c r="BC143" i="2"/>
  <c r="BC160" i="2"/>
  <c r="BC168" i="2"/>
  <c r="BC104" i="2"/>
  <c r="BC112" i="2"/>
  <c r="BC136" i="2"/>
  <c r="BC138" i="2"/>
  <c r="BC142" i="2"/>
  <c r="BC169" i="2"/>
  <c r="BC14" i="2"/>
  <c r="BC135" i="2"/>
  <c r="BC146" i="2"/>
  <c r="BC147" i="2"/>
  <c r="BC155" i="2"/>
  <c r="BC167" i="2"/>
  <c r="BC76" i="2"/>
  <c r="BC106" i="2"/>
  <c r="BC132" i="2"/>
  <c r="BC194" i="2"/>
  <c r="BC103" i="2"/>
  <c r="BC162" i="2"/>
  <c r="BC85" i="2"/>
  <c r="BC204" i="2"/>
  <c r="BC209" i="2"/>
  <c r="BC226" i="2"/>
  <c r="BC105" i="2"/>
  <c r="BC86" i="2"/>
  <c r="BC107" i="2"/>
  <c r="BC111" i="2"/>
  <c r="BC117" i="2"/>
  <c r="BC126" i="2"/>
  <c r="BC161" i="2"/>
  <c r="BC203" i="2"/>
  <c r="BC225" i="2"/>
  <c r="BC238" i="2"/>
  <c r="BC271" i="2"/>
  <c r="BC288" i="2"/>
  <c r="BC293" i="2"/>
  <c r="BC310" i="2"/>
  <c r="BC56" i="2"/>
  <c r="BC82" i="2"/>
  <c r="BC84" i="2"/>
  <c r="BC119" i="2"/>
  <c r="BC193" i="2"/>
  <c r="BC217" i="2"/>
  <c r="BC97" i="2"/>
  <c r="BC101" i="2"/>
  <c r="BC192" i="2"/>
  <c r="BC205" i="2"/>
  <c r="BC206" i="2"/>
  <c r="BC218" i="2"/>
  <c r="BC255" i="2"/>
  <c r="BC73" i="2"/>
  <c r="BC89" i="2"/>
  <c r="BC130" i="2"/>
  <c r="BC137" i="2"/>
  <c r="BC144" i="2"/>
  <c r="BC149" i="2"/>
  <c r="BC28" i="2"/>
  <c r="BC48" i="2"/>
  <c r="BC75" i="2"/>
  <c r="BC165" i="2"/>
  <c r="BC200" i="2"/>
  <c r="BC201" i="2"/>
  <c r="BC91" i="2"/>
  <c r="BC116" i="2"/>
  <c r="BC125" i="2"/>
  <c r="BC154" i="2"/>
  <c r="BC207" i="2"/>
  <c r="BC139" i="2"/>
  <c r="BC180" i="2"/>
  <c r="BC189" i="2"/>
  <c r="BC199" i="2"/>
  <c r="BC275" i="2"/>
  <c r="BC301" i="2"/>
  <c r="BC361" i="2"/>
  <c r="BC367" i="2"/>
  <c r="BC372" i="2"/>
  <c r="BC8" i="2"/>
  <c r="BC150" i="2"/>
  <c r="BC156" i="2"/>
  <c r="BC96" i="2"/>
  <c r="BC108" i="2"/>
  <c r="BC134" i="2"/>
  <c r="BC195" i="2"/>
  <c r="BC208" i="2"/>
  <c r="BC190" i="2"/>
  <c r="BC222" i="2"/>
  <c r="BC276" i="2"/>
  <c r="BC330" i="2"/>
  <c r="BC368" i="2"/>
  <c r="BC371" i="2"/>
  <c r="BC2" i="2"/>
  <c r="BC92" i="2"/>
  <c r="BC176" i="2"/>
  <c r="BC197" i="2"/>
  <c r="BC256" i="2"/>
  <c r="BC258" i="2"/>
  <c r="BC277" i="2"/>
  <c r="BC278" i="2"/>
  <c r="BC316" i="2"/>
  <c r="BC323" i="2"/>
  <c r="BC357" i="2"/>
  <c r="BC69" i="2"/>
  <c r="BC110" i="2"/>
  <c r="BC172" i="2"/>
  <c r="BC214" i="2"/>
  <c r="BC234" i="2"/>
  <c r="BC236" i="2"/>
  <c r="BC241" i="2"/>
  <c r="BC243" i="2"/>
  <c r="BC71" i="2"/>
  <c r="BC95" i="2"/>
  <c r="BC287" i="2"/>
  <c r="BC44" i="2"/>
  <c r="BC184" i="2"/>
  <c r="BC211" i="2"/>
  <c r="BC216" i="2"/>
  <c r="BC223" i="2"/>
  <c r="BC273" i="2"/>
  <c r="BC274" i="2"/>
  <c r="BC294" i="2"/>
  <c r="BC182" i="2"/>
  <c r="BC221" i="2"/>
  <c r="BC237" i="2"/>
  <c r="BC251" i="2"/>
  <c r="BC262" i="2"/>
  <c r="BC283" i="2"/>
  <c r="BC308" i="2"/>
  <c r="BC353" i="2"/>
  <c r="BC369" i="2"/>
  <c r="BC58" i="2"/>
  <c r="BC163" i="2"/>
  <c r="BC240" i="2"/>
  <c r="BC266" i="2"/>
  <c r="BC319" i="2"/>
  <c r="BC321" i="2"/>
  <c r="BC329" i="2"/>
  <c r="BC345" i="2"/>
  <c r="BC362" i="2"/>
  <c r="BC122" i="2"/>
  <c r="BC131" i="2"/>
  <c r="BC170" i="2"/>
  <c r="BC247" i="2"/>
  <c r="BC254" i="2"/>
  <c r="BC291" i="2"/>
  <c r="BC299" i="2"/>
  <c r="BC318" i="2"/>
  <c r="BC90" i="2"/>
  <c r="BC164" i="2"/>
  <c r="BC174" i="2"/>
  <c r="BC290" i="2"/>
  <c r="BC311" i="2"/>
  <c r="BC317" i="2"/>
  <c r="BC115" i="2"/>
  <c r="BC158" i="2"/>
  <c r="BC252" i="2"/>
  <c r="BC280" i="2"/>
  <c r="BC297" i="2"/>
  <c r="BC67" i="2"/>
  <c r="BC148" i="2"/>
  <c r="BC212" i="2"/>
  <c r="BC286" i="2"/>
  <c r="BC306" i="2"/>
  <c r="BC313" i="2"/>
  <c r="BC364" i="2"/>
  <c r="BC52" i="2"/>
  <c r="BC219" i="2"/>
  <c r="BC249" i="2"/>
  <c r="BC338" i="2"/>
  <c r="BC346" i="2"/>
  <c r="BC354" i="2"/>
  <c r="BC363" i="2"/>
  <c r="BC335" i="2"/>
  <c r="BC359" i="2"/>
  <c r="BC248" i="2"/>
  <c r="BC343" i="2"/>
  <c r="BC350" i="2"/>
  <c r="BC228" i="2"/>
  <c r="BC253" i="2"/>
  <c r="BC257" i="2"/>
  <c r="BC268" i="2"/>
  <c r="BC315" i="2"/>
  <c r="BC322" i="2"/>
  <c r="BC265" i="2"/>
  <c r="BC285" i="2"/>
  <c r="BC296" i="2"/>
  <c r="BC305" i="2"/>
  <c r="BC314" i="2"/>
  <c r="BC327" i="2"/>
  <c r="BC351" i="2"/>
  <c r="BC186" i="2"/>
  <c r="BC210" i="2"/>
  <c r="BC232" i="2"/>
  <c r="BC259" i="2"/>
  <c r="BC196" i="2"/>
  <c r="BC202" i="2"/>
  <c r="BC215" i="2"/>
  <c r="BC230" i="2"/>
  <c r="BC270" i="2"/>
  <c r="BC279" i="2"/>
  <c r="BC178" i="2"/>
  <c r="BC261" i="2"/>
  <c r="BC281" i="2"/>
  <c r="BC337" i="2"/>
  <c r="BC220" i="2"/>
  <c r="BC242" i="2"/>
  <c r="BC246" i="2"/>
  <c r="BC263" i="2"/>
  <c r="BC292" i="2"/>
  <c r="BC320" i="2"/>
  <c r="BC328" i="2"/>
  <c r="BC336" i="2"/>
  <c r="BC344" i="2"/>
  <c r="BC352" i="2"/>
  <c r="BC360" i="2"/>
  <c r="BC22" i="2"/>
  <c r="BC127" i="2"/>
  <c r="BC166" i="2"/>
  <c r="BC187" i="2"/>
  <c r="BC213" i="2"/>
  <c r="BC244" i="2"/>
  <c r="BC250" i="2"/>
  <c r="BC120" i="2"/>
  <c r="BC224" i="2"/>
  <c r="BC272" i="2"/>
  <c r="BC303" i="2"/>
  <c r="BC312" i="2"/>
  <c r="BC109" i="2"/>
  <c r="BC229" i="2"/>
  <c r="BC260" i="2"/>
  <c r="BC269" i="2"/>
  <c r="BC370" i="2"/>
  <c r="BC198" i="2"/>
  <c r="BC340" i="2"/>
  <c r="BC264" i="2"/>
  <c r="BC302" i="2"/>
  <c r="BC331" i="2"/>
  <c r="BC349" i="2"/>
  <c r="BC358" i="2"/>
  <c r="BC366" i="2"/>
  <c r="BC188" i="2"/>
  <c r="BC235" i="2"/>
  <c r="BC307" i="2"/>
  <c r="BC298" i="2"/>
  <c r="BC231" i="2"/>
  <c r="BC332" i="2"/>
  <c r="BC151" i="2"/>
  <c r="BC284" i="2"/>
  <c r="BC289" i="2"/>
  <c r="BC341" i="2"/>
  <c r="BC191" i="2"/>
  <c r="BC233" i="2"/>
  <c r="BC300" i="2"/>
  <c r="BC304" i="2"/>
  <c r="BC309" i="2"/>
  <c r="BC365" i="2"/>
  <c r="BC325" i="2"/>
  <c r="BC334" i="2"/>
  <c r="BC326" i="2"/>
  <c r="BC355" i="2"/>
  <c r="BC356" i="2"/>
  <c r="BC157" i="2"/>
  <c r="BC227" i="2"/>
  <c r="BC333" i="2"/>
  <c r="BC373" i="2"/>
  <c r="BC102" i="2"/>
  <c r="BC295" i="2"/>
  <c r="BC347" i="2"/>
  <c r="BC153" i="2"/>
  <c r="BC342" i="2"/>
  <c r="BC267" i="2"/>
  <c r="BC348" i="2"/>
  <c r="BC245" i="2"/>
  <c r="BC239" i="2"/>
  <c r="BC282" i="2"/>
  <c r="BC339" i="2"/>
  <c r="BC324" i="2"/>
  <c r="N385" i="2"/>
  <c r="M385" i="2"/>
  <c r="AP343" i="2"/>
  <c r="AP355" i="2"/>
  <c r="AI4" i="2"/>
  <c r="AI6" i="2"/>
  <c r="AI8" i="2"/>
  <c r="AI10" i="2"/>
  <c r="AI12" i="2"/>
  <c r="AI14" i="2"/>
  <c r="AI16" i="2"/>
  <c r="AI18" i="2"/>
  <c r="AI20" i="2"/>
  <c r="AI22" i="2"/>
  <c r="AI24" i="2"/>
  <c r="AI26" i="2"/>
  <c r="AI29" i="2"/>
  <c r="AI33" i="2"/>
  <c r="AI37" i="2"/>
  <c r="AI41" i="2"/>
  <c r="AI15" i="2"/>
  <c r="AI42" i="2"/>
  <c r="AI47" i="2"/>
  <c r="AI48" i="2"/>
  <c r="AI62" i="2"/>
  <c r="AI68" i="2"/>
  <c r="AI17" i="2"/>
  <c r="AI19" i="2"/>
  <c r="AI34" i="2"/>
  <c r="AI53" i="2"/>
  <c r="AI65" i="2"/>
  <c r="AI21" i="2"/>
  <c r="AI43" i="2"/>
  <c r="AI44" i="2"/>
  <c r="AI45" i="2"/>
  <c r="AI46" i="2"/>
  <c r="AI61" i="2"/>
  <c r="AI77" i="2"/>
  <c r="AI79" i="2"/>
  <c r="AI81" i="2"/>
  <c r="AI83" i="2"/>
  <c r="AI85" i="2"/>
  <c r="AI87" i="2"/>
  <c r="AI89" i="2"/>
  <c r="AI91" i="2"/>
  <c r="AI93" i="2"/>
  <c r="AI95" i="2"/>
  <c r="AI97" i="2"/>
  <c r="AI99" i="2"/>
  <c r="AI101" i="2"/>
  <c r="AI103" i="2"/>
  <c r="AI105" i="2"/>
  <c r="AI107" i="2"/>
  <c r="AI109" i="2"/>
  <c r="AI111" i="2"/>
  <c r="AI113" i="2"/>
  <c r="AI115" i="2"/>
  <c r="AI117" i="2"/>
  <c r="AI28" i="2"/>
  <c r="AI70" i="2"/>
  <c r="AI13" i="2"/>
  <c r="AI36" i="2"/>
  <c r="AI52" i="2"/>
  <c r="AI88" i="2"/>
  <c r="AI94" i="2"/>
  <c r="AI100" i="2"/>
  <c r="AI39" i="2"/>
  <c r="AI56" i="2"/>
  <c r="AI63" i="2"/>
  <c r="AI74" i="2"/>
  <c r="AI78" i="2"/>
  <c r="AI159" i="2"/>
  <c r="AI161" i="2"/>
  <c r="AI163" i="2"/>
  <c r="AI165" i="2"/>
  <c r="AI167" i="2"/>
  <c r="AI169" i="2"/>
  <c r="AI171" i="2"/>
  <c r="AI11" i="2"/>
  <c r="AI50" i="2"/>
  <c r="AI59" i="2"/>
  <c r="AI92" i="2"/>
  <c r="AI121" i="2"/>
  <c r="AI133" i="2"/>
  <c r="AI145" i="2"/>
  <c r="AI157" i="2"/>
  <c r="AI73" i="2"/>
  <c r="AI126" i="2"/>
  <c r="AI138" i="2"/>
  <c r="AI84" i="2"/>
  <c r="AI139" i="2"/>
  <c r="AI152" i="2"/>
  <c r="AI156" i="2"/>
  <c r="AI173" i="2"/>
  <c r="AI175" i="2"/>
  <c r="AI177" i="2"/>
  <c r="AI179" i="2"/>
  <c r="AI181" i="2"/>
  <c r="AI183" i="2"/>
  <c r="AI185" i="2"/>
  <c r="AI187" i="2"/>
  <c r="AI189" i="2"/>
  <c r="AI191" i="2"/>
  <c r="AI193" i="2"/>
  <c r="AI195" i="2"/>
  <c r="AI197" i="2"/>
  <c r="AI57" i="2"/>
  <c r="AI82" i="2"/>
  <c r="AI114" i="2"/>
  <c r="AI116" i="2"/>
  <c r="AI128" i="2"/>
  <c r="AI134" i="2"/>
  <c r="AI67" i="2"/>
  <c r="AI38" i="2"/>
  <c r="AI40" i="2"/>
  <c r="AI54" i="2"/>
  <c r="AI60" i="2"/>
  <c r="AI108" i="2"/>
  <c r="AI23" i="2"/>
  <c r="AI58" i="2"/>
  <c r="AI64" i="2"/>
  <c r="AI66" i="2"/>
  <c r="AI80" i="2"/>
  <c r="AI102" i="2"/>
  <c r="AI158" i="2"/>
  <c r="AI96" i="2"/>
  <c r="AI71" i="2"/>
  <c r="AI132" i="2"/>
  <c r="AI150" i="2"/>
  <c r="AI151" i="2"/>
  <c r="AI69" i="2"/>
  <c r="AI112" i="2"/>
  <c r="AI131" i="2"/>
  <c r="AI137" i="2"/>
  <c r="AI130" i="2"/>
  <c r="AI176" i="2"/>
  <c r="AI192" i="2"/>
  <c r="AI208" i="2"/>
  <c r="AI9" i="2"/>
  <c r="AI149" i="2"/>
  <c r="AI154" i="2"/>
  <c r="AI172" i="2"/>
  <c r="AI30" i="2"/>
  <c r="AI49" i="2"/>
  <c r="AI170" i="2"/>
  <c r="AI203" i="2"/>
  <c r="AI220" i="2"/>
  <c r="AI225" i="2"/>
  <c r="AI148" i="2"/>
  <c r="AI25" i="2"/>
  <c r="AI198" i="2"/>
  <c r="AI199" i="2"/>
  <c r="AI200" i="2"/>
  <c r="AI216" i="2"/>
  <c r="AI232" i="2"/>
  <c r="AI237" i="2"/>
  <c r="AI254" i="2"/>
  <c r="AI287" i="2"/>
  <c r="AI304" i="2"/>
  <c r="AI309" i="2"/>
  <c r="AI323" i="2"/>
  <c r="AI335" i="2"/>
  <c r="AI347" i="2"/>
  <c r="AI359" i="2"/>
  <c r="AI104" i="2"/>
  <c r="AI106" i="2"/>
  <c r="AI123" i="2"/>
  <c r="AI125" i="2"/>
  <c r="AI146" i="2"/>
  <c r="AI166" i="2"/>
  <c r="AI118" i="2"/>
  <c r="AI174" i="2"/>
  <c r="AI180" i="2"/>
  <c r="AI238" i="2"/>
  <c r="AI3" i="2"/>
  <c r="AI162" i="2"/>
  <c r="AI168" i="2"/>
  <c r="AI32" i="2"/>
  <c r="AI27" i="2"/>
  <c r="AI119" i="2"/>
  <c r="AI222" i="2"/>
  <c r="AI224" i="2"/>
  <c r="AI55" i="2"/>
  <c r="AI86" i="2"/>
  <c r="AI98" i="2"/>
  <c r="AI124" i="2"/>
  <c r="AI135" i="2"/>
  <c r="AI144" i="2"/>
  <c r="AI223" i="2"/>
  <c r="AI231" i="2"/>
  <c r="AI265" i="2"/>
  <c r="AI274" i="2"/>
  <c r="AI291" i="2"/>
  <c r="AI317" i="2"/>
  <c r="AI361" i="2"/>
  <c r="AI367" i="2"/>
  <c r="AI142" i="2"/>
  <c r="AI184" i="2"/>
  <c r="AI7" i="2"/>
  <c r="AI72" i="2"/>
  <c r="AI160" i="2"/>
  <c r="AI182" i="2"/>
  <c r="AI213" i="2"/>
  <c r="AI271" i="2"/>
  <c r="AI272" i="2"/>
  <c r="AI289" i="2"/>
  <c r="AI290" i="2"/>
  <c r="AI310" i="2"/>
  <c r="AI345" i="2"/>
  <c r="AI364" i="2"/>
  <c r="AI371" i="2"/>
  <c r="AI2" i="2"/>
  <c r="AI110" i="2"/>
  <c r="AI140" i="2"/>
  <c r="AI201" i="2"/>
  <c r="AI311" i="2"/>
  <c r="AI312" i="2"/>
  <c r="AI334" i="2"/>
  <c r="AI338" i="2"/>
  <c r="AI349" i="2"/>
  <c r="AI353" i="2"/>
  <c r="AI31" i="2"/>
  <c r="AI75" i="2"/>
  <c r="AI256" i="2"/>
  <c r="AI260" i="2"/>
  <c r="AI277" i="2"/>
  <c r="AI278" i="2"/>
  <c r="AI210" i="2"/>
  <c r="AI230" i="2"/>
  <c r="AI266" i="2"/>
  <c r="AI196" i="2"/>
  <c r="AI218" i="2"/>
  <c r="AI269" i="2"/>
  <c r="AI270" i="2"/>
  <c r="AI307" i="2"/>
  <c r="AI308" i="2"/>
  <c r="AI188" i="2"/>
  <c r="AI202" i="2"/>
  <c r="AI264" i="2"/>
  <c r="AI268" i="2"/>
  <c r="AI281" i="2"/>
  <c r="AI285" i="2"/>
  <c r="AI293" i="2"/>
  <c r="AI368" i="2"/>
  <c r="AI127" i="2"/>
  <c r="AI136" i="2"/>
  <c r="AI153" i="2"/>
  <c r="AI206" i="2"/>
  <c r="AI215" i="2"/>
  <c r="AI228" i="2"/>
  <c r="AI235" i="2"/>
  <c r="AI242" i="2"/>
  <c r="AI249" i="2"/>
  <c r="AI276" i="2"/>
  <c r="AI328" i="2"/>
  <c r="AI336" i="2"/>
  <c r="AI344" i="2"/>
  <c r="AI352" i="2"/>
  <c r="AI360" i="2"/>
  <c r="AI164" i="2"/>
  <c r="AI186" i="2"/>
  <c r="AI252" i="2"/>
  <c r="AI284" i="2"/>
  <c r="AI301" i="2"/>
  <c r="AI194" i="2"/>
  <c r="AI248" i="2"/>
  <c r="AI275" i="2"/>
  <c r="AI300" i="2"/>
  <c r="AI313" i="2"/>
  <c r="AI330" i="2"/>
  <c r="AI5" i="2"/>
  <c r="AI143" i="2"/>
  <c r="AI155" i="2"/>
  <c r="AI209" i="2"/>
  <c r="AI247" i="2"/>
  <c r="AI282" i="2"/>
  <c r="AI303" i="2"/>
  <c r="AI35" i="2"/>
  <c r="AI178" i="2"/>
  <c r="AI263" i="2"/>
  <c r="AI326" i="2"/>
  <c r="AI357" i="2"/>
  <c r="AI372" i="2"/>
  <c r="AI373" i="2"/>
  <c r="AI205" i="2"/>
  <c r="AI296" i="2"/>
  <c r="AI305" i="2"/>
  <c r="AI314" i="2"/>
  <c r="AI302" i="2"/>
  <c r="AI322" i="2"/>
  <c r="AI241" i="2"/>
  <c r="AI273" i="2"/>
  <c r="AI318" i="2"/>
  <c r="AI190" i="2"/>
  <c r="AI246" i="2"/>
  <c r="AI250" i="2"/>
  <c r="AI333" i="2"/>
  <c r="AI341" i="2"/>
  <c r="AI122" i="2"/>
  <c r="AI239" i="2"/>
  <c r="AI120" i="2"/>
  <c r="AI267" i="2"/>
  <c r="AI319" i="2"/>
  <c r="AI324" i="2"/>
  <c r="AI325" i="2"/>
  <c r="AI332" i="2"/>
  <c r="AI340" i="2"/>
  <c r="AI348" i="2"/>
  <c r="AI356" i="2"/>
  <c r="AI258" i="2"/>
  <c r="AI298" i="2"/>
  <c r="AI316" i="2"/>
  <c r="AI365" i="2"/>
  <c r="AI366" i="2"/>
  <c r="AI280" i="2"/>
  <c r="AI331" i="2"/>
  <c r="AI339" i="2"/>
  <c r="AI355" i="2"/>
  <c r="AI229" i="2"/>
  <c r="AI233" i="2"/>
  <c r="AI262" i="2"/>
  <c r="AI346" i="2"/>
  <c r="AI354" i="2"/>
  <c r="AI363" i="2"/>
  <c r="AI90" i="2"/>
  <c r="AI211" i="2"/>
  <c r="AI227" i="2"/>
  <c r="AI362" i="2"/>
  <c r="AI141" i="2"/>
  <c r="AI204" i="2"/>
  <c r="AI212" i="2"/>
  <c r="AI219" i="2"/>
  <c r="AI251" i="2"/>
  <c r="AI255" i="2"/>
  <c r="AI288" i="2"/>
  <c r="AI297" i="2"/>
  <c r="AI306" i="2"/>
  <c r="AI147" i="2"/>
  <c r="AI279" i="2"/>
  <c r="AI283" i="2"/>
  <c r="AI358" i="2"/>
  <c r="AI129" i="2"/>
  <c r="AI214" i="2"/>
  <c r="AI240" i="2"/>
  <c r="AI320" i="2"/>
  <c r="AI207" i="2"/>
  <c r="AI261" i="2"/>
  <c r="AI370" i="2"/>
  <c r="AI294" i="2"/>
  <c r="AI299" i="2"/>
  <c r="AI257" i="2"/>
  <c r="AI295" i="2"/>
  <c r="AI329" i="2"/>
  <c r="AI259" i="2"/>
  <c r="AI321" i="2"/>
  <c r="AI350" i="2"/>
  <c r="AI76" i="2"/>
  <c r="AI226" i="2"/>
  <c r="AI327" i="2"/>
  <c r="AI253" i="2"/>
  <c r="AI51" i="2"/>
  <c r="AI244" i="2"/>
  <c r="AI292" i="2"/>
  <c r="AI351" i="2"/>
  <c r="AI315" i="2"/>
  <c r="AI243" i="2"/>
  <c r="AI369" i="2"/>
  <c r="AI286" i="2"/>
  <c r="AI221" i="2"/>
  <c r="AI234" i="2"/>
  <c r="AI245" i="2"/>
  <c r="AI337" i="2"/>
  <c r="AI236" i="2"/>
  <c r="AI343" i="2"/>
  <c r="AI217" i="2"/>
  <c r="AI342" i="2"/>
  <c r="V385" i="2"/>
  <c r="O386" i="2"/>
  <c r="AP129" i="2" s="1"/>
  <c r="P385" i="2"/>
  <c r="Q385" i="2"/>
  <c r="T386" i="2"/>
  <c r="AU100" i="2" s="1"/>
  <c r="AE183" i="2" l="1"/>
  <c r="AX31" i="2"/>
  <c r="AX194" i="2"/>
  <c r="AX255" i="2"/>
  <c r="AX370" i="2"/>
  <c r="AX335" i="2"/>
  <c r="AX353" i="2"/>
  <c r="AX191" i="2"/>
  <c r="AX362" i="2"/>
  <c r="AX19" i="2"/>
  <c r="AX79" i="2"/>
  <c r="AX132" i="2"/>
  <c r="AX286" i="2"/>
  <c r="AX236" i="2"/>
  <c r="AX182" i="2"/>
  <c r="AX94" i="2"/>
  <c r="AX25" i="2"/>
  <c r="AE348" i="2"/>
  <c r="AE58" i="2"/>
  <c r="AX249" i="2"/>
  <c r="AX343" i="2"/>
  <c r="AX267" i="2"/>
  <c r="AX257" i="2"/>
  <c r="AX331" i="2"/>
  <c r="AX215" i="2"/>
  <c r="AX115" i="2"/>
  <c r="AX344" i="2"/>
  <c r="AX85" i="2"/>
  <c r="AX135" i="2"/>
  <c r="AX314" i="2"/>
  <c r="AX270" i="2"/>
  <c r="AX226" i="2"/>
  <c r="AX125" i="2"/>
  <c r="AX119" i="2"/>
  <c r="AX66" i="2"/>
  <c r="AX211" i="2"/>
  <c r="AX261" i="2"/>
  <c r="AX56" i="2"/>
  <c r="AX221" i="2"/>
  <c r="AX317" i="2"/>
  <c r="AX158" i="2"/>
  <c r="AX97" i="2"/>
  <c r="AX342" i="2"/>
  <c r="AX72" i="2"/>
  <c r="AX133" i="2"/>
  <c r="AX312" i="2"/>
  <c r="AX268" i="2"/>
  <c r="AX224" i="2"/>
  <c r="AX105" i="2"/>
  <c r="AX88" i="2"/>
  <c r="AX60" i="2"/>
  <c r="AX203" i="2"/>
  <c r="AX2" i="2"/>
  <c r="AX349" i="2"/>
  <c r="AX176" i="2"/>
  <c r="AX279" i="2"/>
  <c r="AX150" i="2"/>
  <c r="AX311" i="2"/>
  <c r="AX340" i="2"/>
  <c r="AX151" i="2"/>
  <c r="AX127" i="2"/>
  <c r="AX310" i="2"/>
  <c r="AX266" i="2"/>
  <c r="AX222" i="2"/>
  <c r="AX130" i="2"/>
  <c r="AX70" i="2"/>
  <c r="AX37" i="2"/>
  <c r="AX61" i="2"/>
  <c r="AX345" i="2"/>
  <c r="AX71" i="2"/>
  <c r="AX96" i="2"/>
  <c r="AX253" i="2"/>
  <c r="AX59" i="2"/>
  <c r="AX239" i="2"/>
  <c r="AX336" i="2"/>
  <c r="AX103" i="2"/>
  <c r="AX12" i="2"/>
  <c r="AX306" i="2"/>
  <c r="AX262" i="2"/>
  <c r="AX216" i="2"/>
  <c r="AX68" i="2"/>
  <c r="AX57" i="2"/>
  <c r="AX55" i="2"/>
  <c r="AX275" i="2"/>
  <c r="AX337" i="2"/>
  <c r="AX323" i="2"/>
  <c r="AX291" i="2"/>
  <c r="AX251" i="2"/>
  <c r="AX50" i="2"/>
  <c r="AX207" i="2"/>
  <c r="AX334" i="2"/>
  <c r="AX90" i="2"/>
  <c r="AX7" i="2"/>
  <c r="AX304" i="2"/>
  <c r="AX260" i="2"/>
  <c r="AX214" i="2"/>
  <c r="AX163" i="2"/>
  <c r="AX51" i="2"/>
  <c r="AX44" i="2"/>
  <c r="AE280" i="2"/>
  <c r="AX153" i="2"/>
  <c r="AX47" i="2"/>
  <c r="AX329" i="2"/>
  <c r="AX357" i="2"/>
  <c r="AX295" i="2"/>
  <c r="AX372" i="2"/>
  <c r="AX183" i="2"/>
  <c r="AX111" i="2"/>
  <c r="AX142" i="2"/>
  <c r="AX360" i="2"/>
  <c r="AX324" i="2"/>
  <c r="AX180" i="2"/>
  <c r="AX129" i="2"/>
  <c r="AX93" i="2"/>
  <c r="AX290" i="2"/>
  <c r="AX254" i="2"/>
  <c r="AX218" i="2"/>
  <c r="AX146" i="2"/>
  <c r="AX48" i="2"/>
  <c r="AX45" i="2"/>
  <c r="AX3" i="2"/>
  <c r="AX86" i="2"/>
  <c r="AX327" i="2"/>
  <c r="AX217" i="2"/>
  <c r="AX333" i="2"/>
  <c r="AX122" i="2"/>
  <c r="AX299" i="2"/>
  <c r="AX80" i="2"/>
  <c r="AX64" i="2"/>
  <c r="AX373" i="2"/>
  <c r="AX354" i="2"/>
  <c r="AX205" i="2"/>
  <c r="AX165" i="2"/>
  <c r="AX87" i="2"/>
  <c r="AX320" i="2"/>
  <c r="AX284" i="2"/>
  <c r="AX248" i="2"/>
  <c r="AX212" i="2"/>
  <c r="AX42" i="2"/>
  <c r="AX81" i="2"/>
  <c r="AX34" i="2"/>
  <c r="AX20" i="2"/>
  <c r="AL49" i="2"/>
  <c r="AX271" i="2"/>
  <c r="AX305" i="2"/>
  <c r="AX193" i="2"/>
  <c r="AX325" i="2"/>
  <c r="AX315" i="2"/>
  <c r="AX281" i="2"/>
  <c r="AX39" i="2"/>
  <c r="AX199" i="2"/>
  <c r="AX371" i="2"/>
  <c r="AX352" i="2"/>
  <c r="AX108" i="2"/>
  <c r="AX106" i="2"/>
  <c r="AX74" i="2"/>
  <c r="AX318" i="2"/>
  <c r="AX282" i="2"/>
  <c r="AX246" i="2"/>
  <c r="AX210" i="2"/>
  <c r="AX11" i="2"/>
  <c r="AX54" i="2"/>
  <c r="AX27" i="2"/>
  <c r="AX14" i="2"/>
  <c r="AX168" i="2"/>
  <c r="AX283" i="2"/>
  <c r="AX159" i="2"/>
  <c r="AX128" i="2"/>
  <c r="AX297" i="2"/>
  <c r="AX243" i="2"/>
  <c r="AX185" i="2"/>
  <c r="AX116" i="2"/>
  <c r="AX369" i="2"/>
  <c r="AX350" i="2"/>
  <c r="AX100" i="2"/>
  <c r="AX62" i="2"/>
  <c r="AX49" i="2"/>
  <c r="AX316" i="2"/>
  <c r="AX280" i="2"/>
  <c r="AX244" i="2"/>
  <c r="AX208" i="2"/>
  <c r="AX169" i="2"/>
  <c r="AX155" i="2"/>
  <c r="AX65" i="2"/>
  <c r="AL327" i="2"/>
  <c r="AL366" i="2"/>
  <c r="AL248" i="2"/>
  <c r="AL342" i="2"/>
  <c r="AL343" i="2"/>
  <c r="AL203" i="2"/>
  <c r="AL124" i="2"/>
  <c r="AL146" i="2"/>
  <c r="AL170" i="2"/>
  <c r="AL246" i="2"/>
  <c r="AL214" i="2"/>
  <c r="AL71" i="2"/>
  <c r="AL110" i="2"/>
  <c r="AL21" i="2"/>
  <c r="AL52" i="2"/>
  <c r="AP34" i="2"/>
  <c r="AP227" i="2"/>
  <c r="AL351" i="2"/>
  <c r="AL355" i="2"/>
  <c r="AL370" i="2"/>
  <c r="AL149" i="2"/>
  <c r="AL200" i="2"/>
  <c r="AL24" i="2"/>
  <c r="AL117" i="2"/>
  <c r="AL259" i="2"/>
  <c r="AL318" i="2"/>
  <c r="AL130" i="2"/>
  <c r="AL121" i="2"/>
  <c r="AL156" i="2"/>
  <c r="AL147" i="2"/>
  <c r="AL31" i="2"/>
  <c r="AL23" i="2"/>
  <c r="AE285" i="2"/>
  <c r="AU264" i="2"/>
  <c r="AU12" i="2"/>
  <c r="AL304" i="2"/>
  <c r="AL280" i="2"/>
  <c r="AL35" i="2"/>
  <c r="AL141" i="2"/>
  <c r="AL267" i="2"/>
  <c r="AL217" i="2"/>
  <c r="AL340" i="2"/>
  <c r="AL186" i="2"/>
  <c r="AL282" i="2"/>
  <c r="AL175" i="2"/>
  <c r="AL138" i="2"/>
  <c r="AL148" i="2"/>
  <c r="AL97" i="2"/>
  <c r="AL48" i="2"/>
  <c r="AU109" i="2"/>
  <c r="AL279" i="2"/>
  <c r="AL271" i="2"/>
  <c r="AL237" i="2"/>
  <c r="AL103" i="2"/>
  <c r="AL227" i="2"/>
  <c r="AL177" i="2"/>
  <c r="AL334" i="2"/>
  <c r="AL169" i="2"/>
  <c r="AL278" i="2"/>
  <c r="AL145" i="2"/>
  <c r="AL27" i="2"/>
  <c r="AL144" i="2"/>
  <c r="AL96" i="2"/>
  <c r="AL18" i="2"/>
  <c r="AL308" i="2"/>
  <c r="AL320" i="2"/>
  <c r="AL225" i="2"/>
  <c r="AL339" i="2"/>
  <c r="AL2" i="2"/>
  <c r="AL187" i="2"/>
  <c r="AL326" i="2"/>
  <c r="AL307" i="2"/>
  <c r="AL78" i="2"/>
  <c r="AL270" i="2"/>
  <c r="AL87" i="2"/>
  <c r="AL191" i="2"/>
  <c r="AL113" i="2"/>
  <c r="AL9" i="2"/>
  <c r="AL15" i="2"/>
  <c r="AU272" i="2"/>
  <c r="AU105" i="2"/>
  <c r="AL66" i="2"/>
  <c r="AL284" i="2"/>
  <c r="AL216" i="2"/>
  <c r="AL291" i="2"/>
  <c r="AL352" i="2"/>
  <c r="AL174" i="2"/>
  <c r="AL322" i="2"/>
  <c r="AL281" i="2"/>
  <c r="AL93" i="2"/>
  <c r="AL266" i="2"/>
  <c r="AL82" i="2"/>
  <c r="AL166" i="2"/>
  <c r="AL165" i="2"/>
  <c r="AL4" i="2"/>
  <c r="AL32" i="2"/>
  <c r="AL315" i="2"/>
  <c r="AL255" i="2"/>
  <c r="AL356" i="2"/>
  <c r="AL371" i="2"/>
  <c r="AL235" i="2"/>
  <c r="AL151" i="2"/>
  <c r="AL269" i="2"/>
  <c r="AL264" i="2"/>
  <c r="AL325" i="2"/>
  <c r="AL262" i="2"/>
  <c r="AL63" i="2"/>
  <c r="AL157" i="2"/>
  <c r="AL159" i="2"/>
  <c r="AL40" i="2"/>
  <c r="AL76" i="2"/>
  <c r="AP96" i="2"/>
  <c r="AL94" i="2"/>
  <c r="AL153" i="2"/>
  <c r="AL309" i="2"/>
  <c r="AL369" i="2"/>
  <c r="AL373" i="2"/>
  <c r="AL61" i="2"/>
  <c r="AL189" i="2"/>
  <c r="AL249" i="2"/>
  <c r="AL297" i="2"/>
  <c r="AL258" i="2"/>
  <c r="AL201" i="2"/>
  <c r="AL155" i="2"/>
  <c r="AL133" i="2"/>
  <c r="AL45" i="2"/>
  <c r="AL74" i="2"/>
  <c r="AP78" i="2"/>
  <c r="AP117" i="2"/>
  <c r="AP274" i="2"/>
  <c r="AP91" i="2"/>
  <c r="AP28" i="2"/>
  <c r="AP191" i="2"/>
  <c r="AP12" i="2"/>
  <c r="AP371" i="2"/>
  <c r="AP61" i="2"/>
  <c r="AP312" i="2"/>
  <c r="AP237" i="2"/>
  <c r="AP16" i="2"/>
  <c r="AE111" i="2"/>
  <c r="AP344" i="2"/>
  <c r="AP209" i="2"/>
  <c r="AP276" i="2"/>
  <c r="AP207" i="2"/>
  <c r="AU52" i="2"/>
  <c r="AP193" i="2"/>
  <c r="AP81" i="2"/>
  <c r="AU181" i="2"/>
  <c r="AE331" i="2"/>
  <c r="AP335" i="2"/>
  <c r="AP219" i="2"/>
  <c r="AP202" i="2"/>
  <c r="AP196" i="2"/>
  <c r="AP162" i="2"/>
  <c r="AP38" i="2"/>
  <c r="AP146" i="2"/>
  <c r="AP114" i="2"/>
  <c r="AU75" i="2"/>
  <c r="AP42" i="2"/>
  <c r="AP110" i="2"/>
  <c r="AE37" i="2"/>
  <c r="AE50" i="2"/>
  <c r="AP236" i="2"/>
  <c r="AE10" i="2"/>
  <c r="AP5" i="2"/>
  <c r="AP328" i="2"/>
  <c r="AP218" i="2"/>
  <c r="AP52" i="2"/>
  <c r="AP268" i="2"/>
  <c r="AP362" i="2"/>
  <c r="AP189" i="2"/>
  <c r="AP47" i="2"/>
  <c r="AP356" i="2"/>
  <c r="AP150" i="2"/>
  <c r="AP46" i="2"/>
  <c r="AP195" i="2"/>
  <c r="AP45" i="2"/>
  <c r="AP264" i="2"/>
  <c r="AP293" i="2"/>
  <c r="AP166" i="2"/>
  <c r="AP366" i="2"/>
  <c r="AP247" i="2"/>
  <c r="AP151" i="2"/>
  <c r="AP3" i="2"/>
  <c r="AP204" i="2"/>
  <c r="AP241" i="2"/>
  <c r="AP63" i="2"/>
  <c r="AU193" i="2"/>
  <c r="AL251" i="2"/>
  <c r="AL344" i="2"/>
  <c r="AL365" i="2"/>
  <c r="AL357" i="2"/>
  <c r="AL311" i="2"/>
  <c r="AL245" i="2"/>
  <c r="AL260" i="2"/>
  <c r="AL240" i="2"/>
  <c r="AL360" i="2"/>
  <c r="AL26" i="2"/>
  <c r="AL100" i="2"/>
  <c r="AL337" i="2"/>
  <c r="AL286" i="2"/>
  <c r="AL171" i="2"/>
  <c r="AL222" i="2"/>
  <c r="AL197" i="2"/>
  <c r="AL168" i="2"/>
  <c r="AL102" i="2"/>
  <c r="AL20" i="2"/>
  <c r="AL33" i="2"/>
  <c r="AL44" i="2"/>
  <c r="AE172" i="2"/>
  <c r="AU2" i="2"/>
  <c r="AU73" i="2"/>
  <c r="AU71" i="2"/>
  <c r="AP319" i="2"/>
  <c r="AU218" i="2"/>
  <c r="AP354" i="2"/>
  <c r="AP278" i="2"/>
  <c r="AP317" i="2"/>
  <c r="AP99" i="2"/>
  <c r="AU370" i="2"/>
  <c r="AL257" i="2"/>
  <c r="AL209" i="2"/>
  <c r="AL319" i="2"/>
  <c r="AL106" i="2"/>
  <c r="AL354" i="2"/>
  <c r="AL236" i="2"/>
  <c r="AL253" i="2"/>
  <c r="AL142" i="2"/>
  <c r="AL195" i="2"/>
  <c r="AL196" i="2"/>
  <c r="AL164" i="2"/>
  <c r="AL67" i="2"/>
  <c r="AL306" i="2"/>
  <c r="AL234" i="2"/>
  <c r="AL182" i="2"/>
  <c r="AL8" i="2"/>
  <c r="AL154" i="2"/>
  <c r="AL90" i="2"/>
  <c r="AL36" i="2"/>
  <c r="AL57" i="2"/>
  <c r="AL59" i="2"/>
  <c r="AE85" i="2"/>
  <c r="AP338" i="2"/>
  <c r="AP321" i="2"/>
  <c r="AP305" i="2"/>
  <c r="AP87" i="2"/>
  <c r="AU173" i="2"/>
  <c r="AL336" i="2"/>
  <c r="AL313" i="2"/>
  <c r="AL300" i="2"/>
  <c r="AL265" i="2"/>
  <c r="AL346" i="2"/>
  <c r="AL295" i="2"/>
  <c r="AL204" i="2"/>
  <c r="AL120" i="2"/>
  <c r="AL193" i="2"/>
  <c r="AL185" i="2"/>
  <c r="AL119" i="2"/>
  <c r="AL25" i="2"/>
  <c r="AL302" i="2"/>
  <c r="AL230" i="2"/>
  <c r="AL179" i="2"/>
  <c r="AL194" i="2"/>
  <c r="AL109" i="2"/>
  <c r="AL140" i="2"/>
  <c r="AL73" i="2"/>
  <c r="AL55" i="2"/>
  <c r="AL56" i="2"/>
  <c r="AU350" i="2"/>
  <c r="AU368" i="2"/>
  <c r="AP66" i="2"/>
  <c r="AP142" i="2"/>
  <c r="AP72" i="2"/>
  <c r="AU281" i="2"/>
  <c r="AP116" i="2"/>
  <c r="AP173" i="2"/>
  <c r="AP251" i="2"/>
  <c r="AP62" i="2"/>
  <c r="AU358" i="2"/>
  <c r="AL273" i="2"/>
  <c r="AL199" i="2"/>
  <c r="AL161" i="2"/>
  <c r="AL132" i="2"/>
  <c r="AL338" i="2"/>
  <c r="AL125" i="2"/>
  <c r="AL77" i="2"/>
  <c r="AL261" i="2"/>
  <c r="AL3" i="2"/>
  <c r="AL68" i="2"/>
  <c r="AL114" i="2"/>
  <c r="AL361" i="2"/>
  <c r="AL294" i="2"/>
  <c r="AL208" i="2"/>
  <c r="AL134" i="2"/>
  <c r="AL85" i="2"/>
  <c r="AL84" i="2"/>
  <c r="AL115" i="2"/>
  <c r="AL62" i="2"/>
  <c r="AL58" i="2"/>
  <c r="AL50" i="2"/>
  <c r="AU261" i="2"/>
  <c r="AL328" i="2"/>
  <c r="AL353" i="2"/>
  <c r="AL233" i="2"/>
  <c r="AL98" i="2"/>
  <c r="AL330" i="2"/>
  <c r="AL105" i="2"/>
  <c r="AL277" i="2"/>
  <c r="AL243" i="2"/>
  <c r="AL364" i="2"/>
  <c r="AL54" i="2"/>
  <c r="AL150" i="2"/>
  <c r="AL349" i="2"/>
  <c r="AL290" i="2"/>
  <c r="AL192" i="2"/>
  <c r="AL226" i="2"/>
  <c r="AL38" i="2"/>
  <c r="AL83" i="2"/>
  <c r="AL111" i="2"/>
  <c r="AL46" i="2"/>
  <c r="AL42" i="2"/>
  <c r="AE315" i="2"/>
  <c r="AE270" i="2"/>
  <c r="AE208" i="2"/>
  <c r="AE203" i="2"/>
  <c r="AU290" i="2"/>
  <c r="AU63" i="2"/>
  <c r="AE125" i="2"/>
  <c r="AE49" i="2"/>
  <c r="AU51" i="2"/>
  <c r="AU81" i="2"/>
  <c r="AE199" i="2"/>
  <c r="AE106" i="2"/>
  <c r="AU219" i="2"/>
  <c r="AU121" i="2"/>
  <c r="AE330" i="2"/>
  <c r="AE35" i="2"/>
  <c r="AP308" i="2"/>
  <c r="AP258" i="2"/>
  <c r="AP214" i="2"/>
  <c r="AP190" i="2"/>
  <c r="AP262" i="2"/>
  <c r="AP310" i="2"/>
  <c r="AP279" i="2"/>
  <c r="AP131" i="2"/>
  <c r="AP198" i="2"/>
  <c r="AP334" i="2"/>
  <c r="AP136" i="2"/>
  <c r="AP29" i="2"/>
  <c r="AP273" i="2"/>
  <c r="AP108" i="2"/>
  <c r="AP121" i="2"/>
  <c r="AP323" i="2"/>
  <c r="AP326" i="2"/>
  <c r="AP325" i="2"/>
  <c r="AP6" i="2"/>
  <c r="AP261" i="2"/>
  <c r="AP71" i="2"/>
  <c r="AP74" i="2"/>
  <c r="AU198" i="2"/>
  <c r="AU323" i="2"/>
  <c r="AU320" i="2"/>
  <c r="AU22" i="2"/>
  <c r="AE334" i="2"/>
  <c r="AE187" i="2"/>
  <c r="AE305" i="2"/>
  <c r="AE226" i="2"/>
  <c r="AE166" i="2"/>
  <c r="AE372" i="2"/>
  <c r="AE363" i="2"/>
  <c r="AE304" i="2"/>
  <c r="AE277" i="2"/>
  <c r="AE136" i="2"/>
  <c r="AU175" i="2"/>
  <c r="AU115" i="2"/>
  <c r="AU252" i="2"/>
  <c r="AU64" i="2"/>
  <c r="AE325" i="2"/>
  <c r="AE134" i="2"/>
  <c r="AE206" i="2"/>
  <c r="AE151" i="2"/>
  <c r="AE124" i="2"/>
  <c r="AU165" i="2"/>
  <c r="AU62" i="2"/>
  <c r="AU248" i="2"/>
  <c r="AU57" i="2"/>
  <c r="AE238" i="2"/>
  <c r="AE355" i="2"/>
  <c r="AE4" i="2"/>
  <c r="AE123" i="2"/>
  <c r="AE93" i="2"/>
  <c r="AP176" i="2"/>
  <c r="AP224" i="2"/>
  <c r="AP360" i="2"/>
  <c r="AP21" i="2"/>
  <c r="AP233" i="2"/>
  <c r="AP13" i="2"/>
  <c r="AP23" i="2"/>
  <c r="AU327" i="2"/>
  <c r="AU362" i="2"/>
  <c r="AU244" i="2"/>
  <c r="AU32" i="2"/>
  <c r="AE78" i="2"/>
  <c r="AE347" i="2"/>
  <c r="AE258" i="2"/>
  <c r="AE53" i="2"/>
  <c r="AE79" i="2"/>
  <c r="AP172" i="2"/>
  <c r="AP104" i="2"/>
  <c r="AP212" i="2"/>
  <c r="AP154" i="2"/>
  <c r="AP229" i="2"/>
  <c r="AP84" i="2"/>
  <c r="AP57" i="2"/>
  <c r="AU174" i="2"/>
  <c r="AU238" i="2"/>
  <c r="AU232" i="2"/>
  <c r="AU24" i="2"/>
  <c r="AE268" i="2"/>
  <c r="AE339" i="2"/>
  <c r="AE245" i="2"/>
  <c r="AE97" i="2"/>
  <c r="AE32" i="2"/>
  <c r="AE338" i="2"/>
  <c r="AE335" i="2"/>
  <c r="AP141" i="2"/>
  <c r="AU233" i="2"/>
  <c r="AU201" i="2"/>
  <c r="AU85" i="2"/>
  <c r="AU137" i="2"/>
  <c r="AE262" i="2"/>
  <c r="AE288" i="2"/>
  <c r="AE332" i="2"/>
  <c r="AE84" i="2"/>
  <c r="AE62" i="2"/>
  <c r="AP134" i="2"/>
  <c r="AP113" i="2"/>
  <c r="AP254" i="2"/>
  <c r="AP80" i="2"/>
  <c r="AP283" i="2"/>
  <c r="AP103" i="2"/>
  <c r="AP137" i="2"/>
  <c r="AU363" i="2"/>
  <c r="AU365" i="2"/>
  <c r="AU189" i="2"/>
  <c r="AU103" i="2"/>
  <c r="AE239" i="2"/>
  <c r="AE267" i="2"/>
  <c r="AE318" i="2"/>
  <c r="AE192" i="2"/>
  <c r="AE60" i="2"/>
  <c r="AE269" i="2"/>
  <c r="AE190" i="2"/>
  <c r="AE27" i="2"/>
  <c r="AU163" i="2"/>
  <c r="AE261" i="2"/>
  <c r="AE357" i="2"/>
  <c r="AE182" i="2"/>
  <c r="AU177" i="2"/>
  <c r="AU39" i="2"/>
  <c r="AE23" i="2"/>
  <c r="AU266" i="2"/>
  <c r="AU152" i="2"/>
  <c r="AE109" i="2"/>
  <c r="AE89" i="2"/>
  <c r="AP314" i="2"/>
  <c r="AP291" i="2"/>
  <c r="AP350" i="2"/>
  <c r="AP327" i="2"/>
  <c r="AP88" i="2"/>
  <c r="AU247" i="2"/>
  <c r="AU371" i="2"/>
  <c r="AU251" i="2"/>
  <c r="AU90" i="2"/>
  <c r="AE221" i="2"/>
  <c r="AE210" i="2"/>
  <c r="AE14" i="2"/>
  <c r="AE31" i="2"/>
  <c r="AE42" i="2"/>
  <c r="AP192" i="2"/>
  <c r="AP342" i="2"/>
  <c r="AP124" i="2"/>
  <c r="AP252" i="2"/>
  <c r="AP277" i="2"/>
  <c r="AP94" i="2"/>
  <c r="AU311" i="2"/>
  <c r="AU348" i="2"/>
  <c r="AU234" i="2"/>
  <c r="AU101" i="2"/>
  <c r="AE184" i="2"/>
  <c r="AE321" i="2"/>
  <c r="AE122" i="2"/>
  <c r="AE118" i="2"/>
  <c r="AU214" i="2"/>
  <c r="AU157" i="2"/>
  <c r="AU331" i="2"/>
  <c r="AU229" i="2"/>
  <c r="AU46" i="2"/>
  <c r="AE300" i="2"/>
  <c r="AE314" i="2"/>
  <c r="AE244" i="2"/>
  <c r="AE70" i="2"/>
  <c r="AP40" i="2"/>
  <c r="AP30" i="2"/>
  <c r="AP56" i="2"/>
  <c r="AP145" i="2"/>
  <c r="AP120" i="2"/>
  <c r="AP111" i="2"/>
  <c r="AP213" i="2"/>
  <c r="AP255" i="2"/>
  <c r="AP297" i="2"/>
  <c r="AP206" i="2"/>
  <c r="AP363" i="2"/>
  <c r="AP171" i="2"/>
  <c r="AP340" i="2"/>
  <c r="AP152" i="2"/>
  <c r="AP238" i="2"/>
  <c r="AP126" i="2"/>
  <c r="AP322" i="2"/>
  <c r="AP365" i="2"/>
  <c r="AP39" i="2"/>
  <c r="AP149" i="2"/>
  <c r="AP86" i="2"/>
  <c r="AP259" i="2"/>
  <c r="AP55" i="2"/>
  <c r="AP188" i="2"/>
  <c r="AP372" i="2"/>
  <c r="AP242" i="2"/>
  <c r="AP337" i="2"/>
  <c r="AP51" i="2"/>
  <c r="AP69" i="2"/>
  <c r="AP147" i="2"/>
  <c r="AP144" i="2"/>
  <c r="AP170" i="2"/>
  <c r="AP215" i="2"/>
  <c r="AP257" i="2"/>
  <c r="AP299" i="2"/>
  <c r="AP159" i="2"/>
  <c r="AP2" i="2"/>
  <c r="AP182" i="2"/>
  <c r="AP359" i="2"/>
  <c r="AP294" i="2"/>
  <c r="AP332" i="2"/>
  <c r="AP208" i="2"/>
  <c r="AP330" i="2"/>
  <c r="AP352" i="2"/>
  <c r="AP73" i="2"/>
  <c r="AP106" i="2"/>
  <c r="AP217" i="2"/>
  <c r="AP301" i="2"/>
  <c r="AP70" i="2"/>
  <c r="AP370" i="2"/>
  <c r="AP349" i="2"/>
  <c r="AP345" i="2"/>
  <c r="AP67" i="2"/>
  <c r="AP20" i="2"/>
  <c r="AP153" i="2"/>
  <c r="AP50" i="2"/>
  <c r="AP89" i="2"/>
  <c r="AP221" i="2"/>
  <c r="AP263" i="2"/>
  <c r="AP309" i="2"/>
  <c r="AP177" i="2"/>
  <c r="AP130" i="2"/>
  <c r="AP246" i="2"/>
  <c r="AP167" i="2"/>
  <c r="AP200" i="2"/>
  <c r="AP320" i="2"/>
  <c r="AP161" i="2"/>
  <c r="AP346" i="2"/>
  <c r="AP228" i="2"/>
  <c r="AP9" i="2"/>
  <c r="AP37" i="2"/>
  <c r="AP157" i="2"/>
  <c r="AP75" i="2"/>
  <c r="AP138" i="2"/>
  <c r="AP223" i="2"/>
  <c r="AP265" i="2"/>
  <c r="AP313" i="2"/>
  <c r="AP180" i="2"/>
  <c r="AP187" i="2"/>
  <c r="AP280" i="2"/>
  <c r="AP226" i="2"/>
  <c r="AP115" i="2"/>
  <c r="AP300" i="2"/>
  <c r="AP11" i="2"/>
  <c r="AP44" i="2"/>
  <c r="AP33" i="2"/>
  <c r="AP76" i="2"/>
  <c r="AP49" i="2"/>
  <c r="AP225" i="2"/>
  <c r="AP269" i="2"/>
  <c r="AP315" i="2"/>
  <c r="AP183" i="2"/>
  <c r="AP175" i="2"/>
  <c r="AP306" i="2"/>
  <c r="AP367" i="2"/>
  <c r="AP222" i="2"/>
  <c r="AP178" i="2"/>
  <c r="AP256" i="2"/>
  <c r="AP361" i="2"/>
  <c r="AP286" i="2"/>
  <c r="AP4" i="2"/>
  <c r="AP59" i="2"/>
  <c r="AP133" i="2"/>
  <c r="AP105" i="2"/>
  <c r="AP98" i="2"/>
  <c r="AP165" i="2"/>
  <c r="AP243" i="2"/>
  <c r="AP285" i="2"/>
  <c r="AP164" i="2"/>
  <c r="AP82" i="2"/>
  <c r="AP174" i="2"/>
  <c r="AP194" i="2"/>
  <c r="AP296" i="2"/>
  <c r="AP232" i="2"/>
  <c r="AP358" i="2"/>
  <c r="AP341" i="2"/>
  <c r="AP216" i="2"/>
  <c r="AP10" i="2"/>
  <c r="AP15" i="2"/>
  <c r="AP135" i="2"/>
  <c r="AP18" i="2"/>
  <c r="AP100" i="2"/>
  <c r="AP201" i="2"/>
  <c r="AP245" i="2"/>
  <c r="AP287" i="2"/>
  <c r="AP163" i="2"/>
  <c r="AP128" i="2"/>
  <c r="AP158" i="2"/>
  <c r="AP266" i="2"/>
  <c r="AP298" i="2"/>
  <c r="AP290" i="2"/>
  <c r="AP373" i="2"/>
  <c r="AP36" i="2"/>
  <c r="AP54" i="2"/>
  <c r="AP143" i="2"/>
  <c r="AP90" i="2"/>
  <c r="AP109" i="2"/>
  <c r="AP211" i="2"/>
  <c r="AP253" i="2"/>
  <c r="AP295" i="2"/>
  <c r="AP102" i="2"/>
  <c r="AP351" i="2"/>
  <c r="AP27" i="2"/>
  <c r="AP336" i="2"/>
  <c r="AP220" i="2"/>
  <c r="AP210" i="2"/>
  <c r="AP369" i="2"/>
  <c r="AP304" i="2"/>
  <c r="AP324" i="2"/>
  <c r="AP282" i="2"/>
  <c r="AP41" i="2"/>
  <c r="AP186" i="2"/>
  <c r="AP112" i="2"/>
  <c r="AP107" i="2"/>
  <c r="AP281" i="2"/>
  <c r="AP35" i="2"/>
  <c r="AP93" i="2"/>
  <c r="AP64" i="2"/>
  <c r="AU239" i="2"/>
  <c r="AU255" i="2"/>
  <c r="AU209" i="2"/>
  <c r="AU301" i="2"/>
  <c r="AU182" i="2"/>
  <c r="AU129" i="2"/>
  <c r="AE8" i="2"/>
  <c r="AE356" i="2"/>
  <c r="AE28" i="2"/>
  <c r="AE176" i="2"/>
  <c r="AE186" i="2"/>
  <c r="AE87" i="2"/>
  <c r="AU303" i="2"/>
  <c r="AU325" i="2"/>
  <c r="AU262" i="2"/>
  <c r="AU164" i="2"/>
  <c r="AU33" i="2"/>
  <c r="AE259" i="2"/>
  <c r="AE223" i="2"/>
  <c r="AE286" i="2"/>
  <c r="AE251" i="2"/>
  <c r="AE204" i="2"/>
  <c r="AE198" i="2"/>
  <c r="AE77" i="2"/>
  <c r="AP347" i="2"/>
  <c r="AP244" i="2"/>
  <c r="AP148" i="2"/>
  <c r="AP179" i="2"/>
  <c r="AP60" i="2"/>
  <c r="AP249" i="2"/>
  <c r="AP65" i="2"/>
  <c r="AP139" i="2"/>
  <c r="AP22" i="2"/>
  <c r="AU285" i="2"/>
  <c r="AU273" i="2"/>
  <c r="AU237" i="2"/>
  <c r="AU268" i="2"/>
  <c r="AU158" i="2"/>
  <c r="AU23" i="2"/>
  <c r="AE61" i="2"/>
  <c r="AU94" i="2"/>
  <c r="AU367" i="2"/>
  <c r="AU213" i="2"/>
  <c r="AU169" i="2"/>
  <c r="AU240" i="2"/>
  <c r="AU96" i="2"/>
  <c r="AU69" i="2"/>
  <c r="AE64" i="2"/>
  <c r="AU271" i="2"/>
  <c r="AU17" i="2"/>
  <c r="AU77" i="2"/>
  <c r="AU187" i="2"/>
  <c r="AU19" i="2"/>
  <c r="AE344" i="2"/>
  <c r="AE307" i="2"/>
  <c r="AE96" i="2"/>
  <c r="AE292" i="2"/>
  <c r="AE194" i="2"/>
  <c r="AE55" i="2"/>
  <c r="AU3" i="2"/>
  <c r="AU67" i="2"/>
  <c r="AU68" i="2"/>
  <c r="AU47" i="2"/>
  <c r="AU108" i="2"/>
  <c r="AU304" i="2"/>
  <c r="AU235" i="2"/>
  <c r="AU318" i="2"/>
  <c r="AU274" i="2"/>
  <c r="AU341" i="2"/>
  <c r="AU352" i="2"/>
  <c r="AU317" i="2"/>
  <c r="AU291" i="2"/>
  <c r="AU8" i="2"/>
  <c r="AU126" i="2"/>
  <c r="AU316" i="2"/>
  <c r="AU76" i="2"/>
  <c r="AU254" i="2"/>
  <c r="AU357" i="2"/>
  <c r="AU372" i="2"/>
  <c r="AU196" i="2"/>
  <c r="AU72" i="2"/>
  <c r="AU102" i="2"/>
  <c r="AU82" i="2"/>
  <c r="AU205" i="2"/>
  <c r="AU312" i="2"/>
  <c r="AU61" i="2"/>
  <c r="AU319" i="2"/>
  <c r="AU245" i="2"/>
  <c r="AU349" i="2"/>
  <c r="AU289" i="2"/>
  <c r="AU335" i="2"/>
  <c r="AU295" i="2"/>
  <c r="AU31" i="2"/>
  <c r="AU106" i="2"/>
  <c r="AU210" i="2"/>
  <c r="AU324" i="2"/>
  <c r="AU309" i="2"/>
  <c r="AU4" i="2"/>
  <c r="AU49" i="2"/>
  <c r="AU28" i="2"/>
  <c r="AU125" i="2"/>
  <c r="AU70" i="2"/>
  <c r="AU37" i="2"/>
  <c r="AU59" i="2"/>
  <c r="AU10" i="2"/>
  <c r="AU298" i="2"/>
  <c r="AU145" i="2"/>
  <c r="AU42" i="2"/>
  <c r="AU267" i="2"/>
  <c r="AU321" i="2"/>
  <c r="AU5" i="2"/>
  <c r="AU65" i="2"/>
  <c r="AU30" i="2"/>
  <c r="AU140" i="2"/>
  <c r="AU80" i="2"/>
  <c r="AU171" i="2"/>
  <c r="AU79" i="2"/>
  <c r="AU185" i="2"/>
  <c r="AU299" i="2"/>
  <c r="AU342" i="2"/>
  <c r="AU369" i="2"/>
  <c r="AU190" i="2"/>
  <c r="AU249" i="2"/>
  <c r="AU50" i="2"/>
  <c r="AU11" i="2"/>
  <c r="AU36" i="2"/>
  <c r="AU18" i="2"/>
  <c r="AU124" i="2"/>
  <c r="AU176" i="2"/>
  <c r="AU88" i="2"/>
  <c r="AU230" i="2"/>
  <c r="AU170" i="2"/>
  <c r="AU93" i="2"/>
  <c r="AU203" i="2"/>
  <c r="AU326" i="2"/>
  <c r="AU277" i="2"/>
  <c r="AU29" i="2"/>
  <c r="AU153" i="2"/>
  <c r="AU107" i="2"/>
  <c r="AU184" i="2"/>
  <c r="AU256" i="2"/>
  <c r="AU91" i="2"/>
  <c r="AU242" i="2"/>
  <c r="AU269" i="2"/>
  <c r="AU340" i="2"/>
  <c r="AU279" i="2"/>
  <c r="AU343" i="2"/>
  <c r="AU172" i="2"/>
  <c r="AU56" i="2"/>
  <c r="AU83" i="2"/>
  <c r="AU131" i="2"/>
  <c r="AU194" i="2"/>
  <c r="AU260" i="2"/>
  <c r="AU135" i="2"/>
  <c r="AU243" i="2"/>
  <c r="AU286" i="2"/>
  <c r="AU364" i="2"/>
  <c r="AU336" i="2"/>
  <c r="AU155" i="2"/>
  <c r="AU329" i="2"/>
  <c r="AU34" i="2"/>
  <c r="AU44" i="2"/>
  <c r="AU111" i="2"/>
  <c r="AU78" i="2"/>
  <c r="AU276" i="2"/>
  <c r="AU221" i="2"/>
  <c r="AU263" i="2"/>
  <c r="AU119" i="2"/>
  <c r="AU333" i="2"/>
  <c r="AU344" i="2"/>
  <c r="AU305" i="2"/>
  <c r="AU258" i="2"/>
  <c r="AP331" i="2"/>
  <c r="AP250" i="2"/>
  <c r="AP292" i="2"/>
  <c r="AP284" i="2"/>
  <c r="AP181" i="2"/>
  <c r="AP289" i="2"/>
  <c r="AP205" i="2"/>
  <c r="AP25" i="2"/>
  <c r="AP14" i="2"/>
  <c r="AE7" i="2"/>
  <c r="AE73" i="2"/>
  <c r="AE119" i="2"/>
  <c r="AE163" i="2"/>
  <c r="AE12" i="2"/>
  <c r="AE197" i="2"/>
  <c r="AE98" i="2"/>
  <c r="AE274" i="2"/>
  <c r="AE225" i="2"/>
  <c r="AE313" i="2"/>
  <c r="AE213" i="2"/>
  <c r="AE218" i="2"/>
  <c r="AE279" i="2"/>
  <c r="AE193" i="2"/>
  <c r="AE48" i="2"/>
  <c r="AE16" i="2"/>
  <c r="AE260" i="2"/>
  <c r="AE295" i="2"/>
  <c r="AE17" i="2"/>
  <c r="AE366" i="2"/>
  <c r="AE181" i="2"/>
  <c r="AE45" i="2"/>
  <c r="AE75" i="2"/>
  <c r="AE104" i="2"/>
  <c r="AE169" i="2"/>
  <c r="AE33" i="2"/>
  <c r="AE217" i="2"/>
  <c r="AE219" i="2"/>
  <c r="AE294" i="2"/>
  <c r="AE311" i="2"/>
  <c r="AE370" i="2"/>
  <c r="AE365" i="2"/>
  <c r="AE256" i="2"/>
  <c r="AE359" i="2"/>
  <c r="AE249" i="2"/>
  <c r="AE6" i="2"/>
  <c r="AE112" i="2"/>
  <c r="AE46" i="2"/>
  <c r="AE220" i="2"/>
  <c r="AE242" i="2"/>
  <c r="AE289" i="2"/>
  <c r="AE333" i="2"/>
  <c r="AE57" i="2"/>
  <c r="AE63" i="2"/>
  <c r="AE24" i="2"/>
  <c r="AE135" i="2"/>
  <c r="AE137" i="2"/>
  <c r="AE282" i="2"/>
  <c r="AE255" i="2"/>
  <c r="AE346" i="2"/>
  <c r="AE353" i="2"/>
  <c r="AE237" i="2"/>
  <c r="AE128" i="2"/>
  <c r="AE364" i="2"/>
  <c r="AE320" i="2"/>
  <c r="AE303" i="2"/>
  <c r="AE30" i="2"/>
  <c r="AE5" i="2"/>
  <c r="AE29" i="2"/>
  <c r="AE141" i="2"/>
  <c r="AE170" i="2"/>
  <c r="AE299" i="2"/>
  <c r="AE266" i="2"/>
  <c r="AE350" i="2"/>
  <c r="AE361" i="2"/>
  <c r="AE283" i="2"/>
  <c r="AE214" i="2"/>
  <c r="AE150" i="2"/>
  <c r="AE312" i="2"/>
  <c r="AE358" i="2"/>
  <c r="AE34" i="2"/>
  <c r="AE41" i="2"/>
  <c r="AE44" i="2"/>
  <c r="AE157" i="2"/>
  <c r="AE171" i="2"/>
  <c r="AE11" i="2"/>
  <c r="AE275" i="2"/>
  <c r="AE147" i="2"/>
  <c r="AE90" i="2"/>
  <c r="AE323" i="2"/>
  <c r="AE252" i="2"/>
  <c r="AE175" i="2"/>
  <c r="AE326" i="2"/>
  <c r="AE369" i="2"/>
  <c r="AE66" i="2"/>
  <c r="AE67" i="2"/>
  <c r="AE74" i="2"/>
  <c r="AE174" i="2"/>
  <c r="AE102" i="2"/>
  <c r="AE165" i="2"/>
  <c r="AE341" i="2"/>
  <c r="AE227" i="2"/>
  <c r="AE329" i="2"/>
  <c r="AE296" i="2"/>
  <c r="AE247" i="2"/>
  <c r="AE271" i="2"/>
  <c r="AE327" i="2"/>
  <c r="AE297" i="2"/>
  <c r="AE59" i="2"/>
  <c r="AE47" i="2"/>
  <c r="AE160" i="2"/>
  <c r="AE178" i="2"/>
  <c r="AE88" i="2"/>
  <c r="AE91" i="2"/>
  <c r="AE293" i="2"/>
  <c r="AE228" i="2"/>
  <c r="AE180" i="2"/>
  <c r="AE324" i="2"/>
  <c r="AE298" i="2"/>
  <c r="AE322" i="2"/>
  <c r="AE373" i="2"/>
  <c r="AE371" i="2"/>
  <c r="AE71" i="2"/>
  <c r="AE108" i="2"/>
  <c r="AE140" i="2"/>
  <c r="AE195" i="2"/>
  <c r="AE196" i="2"/>
  <c r="AE86" i="2"/>
  <c r="AE224" i="2"/>
  <c r="AE139" i="2"/>
  <c r="AE309" i="2"/>
  <c r="AE368" i="2"/>
  <c r="AE200" i="2"/>
  <c r="AE257" i="2"/>
  <c r="AE230" i="2"/>
  <c r="AU227" i="2"/>
  <c r="AU360" i="2"/>
  <c r="AU307" i="2"/>
  <c r="AU144" i="2"/>
  <c r="AU224" i="2"/>
  <c r="AU89" i="2"/>
  <c r="AE240" i="2"/>
  <c r="AE82" i="2"/>
  <c r="AE301" i="2"/>
  <c r="AE235" i="2"/>
  <c r="AE110" i="2"/>
  <c r="AE15" i="2"/>
  <c r="AE54" i="2"/>
  <c r="AU293" i="2"/>
  <c r="AU257" i="2"/>
  <c r="AU225" i="2"/>
  <c r="AU188" i="2"/>
  <c r="AU183" i="2"/>
  <c r="AU141" i="2"/>
  <c r="AE152" i="2"/>
  <c r="AE367" i="2"/>
  <c r="AE113" i="2"/>
  <c r="AE69" i="2"/>
  <c r="AE189" i="2"/>
  <c r="AE103" i="2"/>
  <c r="AP353" i="2"/>
  <c r="AP364" i="2"/>
  <c r="AP333" i="2"/>
  <c r="AP240" i="2"/>
  <c r="AP234" i="2"/>
  <c r="AP140" i="2"/>
  <c r="AP329" i="2"/>
  <c r="AP83" i="2"/>
  <c r="AP169" i="2"/>
  <c r="AP230" i="2"/>
  <c r="AP160" i="2"/>
  <c r="AP303" i="2"/>
  <c r="AP267" i="2"/>
  <c r="AP231" i="2"/>
  <c r="AP97" i="2"/>
  <c r="AP24" i="2"/>
  <c r="AP132" i="2"/>
  <c r="AP155" i="2"/>
  <c r="AP119" i="2"/>
  <c r="AP68" i="2"/>
  <c r="AP32" i="2"/>
  <c r="AU339" i="2"/>
  <c r="AU297" i="2"/>
  <c r="AU138" i="2"/>
  <c r="AU112" i="2"/>
  <c r="AU87" i="2"/>
  <c r="AU168" i="2"/>
  <c r="AU118" i="2"/>
  <c r="AU275" i="2"/>
  <c r="AU265" i="2"/>
  <c r="AU287" i="2"/>
  <c r="AU132" i="2"/>
  <c r="AU306" i="2"/>
  <c r="AU280" i="2"/>
  <c r="AU13" i="2"/>
  <c r="AU200" i="2"/>
  <c r="AU128" i="2"/>
  <c r="AU120" i="2"/>
  <c r="AU113" i="2"/>
  <c r="AU86" i="2"/>
  <c r="AU60" i="2"/>
  <c r="AE264" i="2"/>
  <c r="AE232" i="2"/>
  <c r="AE308" i="2"/>
  <c r="AE231" i="2"/>
  <c r="AE105" i="2"/>
  <c r="AE246" i="2"/>
  <c r="AE229" i="2"/>
  <c r="AE337" i="2"/>
  <c r="AE272" i="2"/>
  <c r="AE161" i="2"/>
  <c r="AE121" i="2"/>
  <c r="AE65" i="2"/>
  <c r="AE76" i="2"/>
  <c r="AE158" i="2"/>
  <c r="AE83" i="2"/>
  <c r="AE101" i="2"/>
  <c r="AE115" i="2"/>
  <c r="AE131" i="2"/>
  <c r="AE39" i="2"/>
  <c r="AE68" i="2"/>
  <c r="BE29" i="2"/>
  <c r="BE33" i="2"/>
  <c r="BE37" i="2"/>
  <c r="BE41" i="2"/>
  <c r="BE59" i="2"/>
  <c r="BE61" i="2"/>
  <c r="BE63" i="2"/>
  <c r="BE65" i="2"/>
  <c r="BE67" i="2"/>
  <c r="BE34" i="2"/>
  <c r="BE21" i="2"/>
  <c r="BE22" i="2"/>
  <c r="BE48" i="2"/>
  <c r="BE53" i="2"/>
  <c r="BE70" i="2"/>
  <c r="BE72" i="2"/>
  <c r="BE74" i="2"/>
  <c r="BE4" i="2"/>
  <c r="BE12" i="2"/>
  <c r="BE40" i="2"/>
  <c r="BE19" i="2"/>
  <c r="BE38" i="2"/>
  <c r="BE39" i="2"/>
  <c r="BE25" i="2"/>
  <c r="BE3" i="2"/>
  <c r="BE11" i="2"/>
  <c r="BE9" i="2"/>
  <c r="BE24" i="2"/>
  <c r="BE6" i="2"/>
  <c r="BE18" i="2"/>
  <c r="BE31" i="2"/>
  <c r="BE42" i="2"/>
  <c r="BE15" i="2"/>
  <c r="BE46" i="2"/>
  <c r="BE54" i="2"/>
  <c r="BE77" i="2"/>
  <c r="BE81" i="2"/>
  <c r="BE71" i="2"/>
  <c r="BE79" i="2"/>
  <c r="BE103" i="2"/>
  <c r="BE111" i="2"/>
  <c r="BE115" i="2"/>
  <c r="BE14" i="2"/>
  <c r="BE23" i="2"/>
  <c r="BE28" i="2"/>
  <c r="BE43" i="2"/>
  <c r="BE92" i="2"/>
  <c r="BE123" i="2"/>
  <c r="BE135" i="2"/>
  <c r="BE147" i="2"/>
  <c r="BE5" i="2"/>
  <c r="BE30" i="2"/>
  <c r="BE35" i="2"/>
  <c r="BE87" i="2"/>
  <c r="BE128" i="2"/>
  <c r="BE140" i="2"/>
  <c r="BE51" i="2"/>
  <c r="BE69" i="2"/>
  <c r="BE80" i="2"/>
  <c r="BE117" i="2"/>
  <c r="BE139" i="2"/>
  <c r="BE162" i="2"/>
  <c r="BE168" i="2"/>
  <c r="BE17" i="2"/>
  <c r="BE47" i="2"/>
  <c r="BE58" i="2"/>
  <c r="BE66" i="2"/>
  <c r="BE134" i="2"/>
  <c r="BE156" i="2"/>
  <c r="BE36" i="2"/>
  <c r="BE44" i="2"/>
  <c r="BE55" i="2"/>
  <c r="BE94" i="2"/>
  <c r="BE106" i="2"/>
  <c r="BE158" i="2"/>
  <c r="BE191" i="2"/>
  <c r="BE197" i="2"/>
  <c r="BE83" i="2"/>
  <c r="BE88" i="2"/>
  <c r="BE105" i="2"/>
  <c r="BE173" i="2"/>
  <c r="BE177" i="2"/>
  <c r="BE181" i="2"/>
  <c r="BE185" i="2"/>
  <c r="BE188" i="2"/>
  <c r="BE194" i="2"/>
  <c r="BE20" i="2"/>
  <c r="BE99" i="2"/>
  <c r="BE113" i="2"/>
  <c r="BE114" i="2"/>
  <c r="BE159" i="2"/>
  <c r="BE32" i="2"/>
  <c r="BE91" i="2"/>
  <c r="BE124" i="2"/>
  <c r="BE130" i="2"/>
  <c r="BE57" i="2"/>
  <c r="BE64" i="2"/>
  <c r="BE97" i="2"/>
  <c r="BE129" i="2"/>
  <c r="BE170" i="2"/>
  <c r="BE62" i="2"/>
  <c r="BE96" i="2"/>
  <c r="BE101" i="2"/>
  <c r="BE148" i="2"/>
  <c r="BE157" i="2"/>
  <c r="BE195" i="2"/>
  <c r="BE208" i="2"/>
  <c r="BE26" i="2"/>
  <c r="BE76" i="2"/>
  <c r="BE98" i="2"/>
  <c r="BE121" i="2"/>
  <c r="BE125" i="2"/>
  <c r="BE143" i="2"/>
  <c r="BE16" i="2"/>
  <c r="BE196" i="2"/>
  <c r="BE203" i="2"/>
  <c r="BE220" i="2"/>
  <c r="BE225" i="2"/>
  <c r="BE13" i="2"/>
  <c r="BE27" i="2"/>
  <c r="BE49" i="2"/>
  <c r="BE68" i="2"/>
  <c r="BE90" i="2"/>
  <c r="BE95" i="2"/>
  <c r="BE100" i="2"/>
  <c r="BE131" i="2"/>
  <c r="BE146" i="2"/>
  <c r="BE10" i="2"/>
  <c r="BE232" i="2"/>
  <c r="BE237" i="2"/>
  <c r="BE254" i="2"/>
  <c r="BE287" i="2"/>
  <c r="BE304" i="2"/>
  <c r="BE309" i="2"/>
  <c r="BE325" i="2"/>
  <c r="BE337" i="2"/>
  <c r="BE349" i="2"/>
  <c r="BE361" i="2"/>
  <c r="BE75" i="2"/>
  <c r="BE107" i="2"/>
  <c r="BE109" i="2"/>
  <c r="BE161" i="2"/>
  <c r="BE178" i="2"/>
  <c r="BE184" i="2"/>
  <c r="BE201" i="2"/>
  <c r="BE202" i="2"/>
  <c r="BE204" i="2"/>
  <c r="BE60" i="2"/>
  <c r="BE86" i="2"/>
  <c r="BE126" i="2"/>
  <c r="BE133" i="2"/>
  <c r="BE155" i="2"/>
  <c r="BE183" i="2"/>
  <c r="BE226" i="2"/>
  <c r="BE238" i="2"/>
  <c r="BE7" i="2"/>
  <c r="BE78" i="2"/>
  <c r="BE171" i="2"/>
  <c r="BE182" i="2"/>
  <c r="BE52" i="2"/>
  <c r="BE102" i="2"/>
  <c r="BE108" i="2"/>
  <c r="BE118" i="2"/>
  <c r="BE127" i="2"/>
  <c r="BE136" i="2"/>
  <c r="BE167" i="2"/>
  <c r="BE186" i="2"/>
  <c r="BE141" i="2"/>
  <c r="BE165" i="2"/>
  <c r="BE172" i="2"/>
  <c r="BE190" i="2"/>
  <c r="BE200" i="2"/>
  <c r="BE218" i="2"/>
  <c r="BE219" i="2"/>
  <c r="BE132" i="2"/>
  <c r="BE253" i="2"/>
  <c r="BE255" i="2"/>
  <c r="BE256" i="2"/>
  <c r="BE266" i="2"/>
  <c r="BE283" i="2"/>
  <c r="BE292" i="2"/>
  <c r="BE318" i="2"/>
  <c r="BE343" i="2"/>
  <c r="BE346" i="2"/>
  <c r="BE352" i="2"/>
  <c r="BE116" i="2"/>
  <c r="BE152" i="2"/>
  <c r="BE154" i="2"/>
  <c r="BE160" i="2"/>
  <c r="BE175" i="2"/>
  <c r="BE209" i="2"/>
  <c r="BE45" i="2"/>
  <c r="BE73" i="2"/>
  <c r="BE164" i="2"/>
  <c r="BE180" i="2"/>
  <c r="BE291" i="2"/>
  <c r="BE311" i="2"/>
  <c r="BE312" i="2"/>
  <c r="BE322" i="2"/>
  <c r="BE326" i="2"/>
  <c r="BE341" i="2"/>
  <c r="BE360" i="2"/>
  <c r="BE364" i="2"/>
  <c r="BE192" i="2"/>
  <c r="BE222" i="2"/>
  <c r="BE275" i="2"/>
  <c r="BE276" i="2"/>
  <c r="BE368" i="2"/>
  <c r="BE371" i="2"/>
  <c r="BE2" i="2"/>
  <c r="BE189" i="2"/>
  <c r="BE240" i="2"/>
  <c r="BE246" i="2"/>
  <c r="BE248" i="2"/>
  <c r="BE249" i="2"/>
  <c r="BE251" i="2"/>
  <c r="BE279" i="2"/>
  <c r="BE280" i="2"/>
  <c r="BE297" i="2"/>
  <c r="BE298" i="2"/>
  <c r="BE163" i="2"/>
  <c r="BE198" i="2"/>
  <c r="BE213" i="2"/>
  <c r="BE267" i="2"/>
  <c r="BE268" i="2"/>
  <c r="BE285" i="2"/>
  <c r="BE286" i="2"/>
  <c r="BE8" i="2"/>
  <c r="BE122" i="2"/>
  <c r="BE153" i="2"/>
  <c r="BE169" i="2"/>
  <c r="BE82" i="2"/>
  <c r="BE89" i="2"/>
  <c r="BE205" i="2"/>
  <c r="BE207" i="2"/>
  <c r="BE227" i="2"/>
  <c r="BE244" i="2"/>
  <c r="BE271" i="2"/>
  <c r="BE313" i="2"/>
  <c r="BE320" i="2"/>
  <c r="BE328" i="2"/>
  <c r="BE336" i="2"/>
  <c r="BE344" i="2"/>
  <c r="BE112" i="2"/>
  <c r="BE216" i="2"/>
  <c r="BE224" i="2"/>
  <c r="BE230" i="2"/>
  <c r="BE258" i="2"/>
  <c r="BE262" i="2"/>
  <c r="BE353" i="2"/>
  <c r="BE50" i="2"/>
  <c r="BE144" i="2"/>
  <c r="BE211" i="2"/>
  <c r="BE295" i="2"/>
  <c r="BE319" i="2"/>
  <c r="BE321" i="2"/>
  <c r="BE329" i="2"/>
  <c r="BE338" i="2"/>
  <c r="BE354" i="2"/>
  <c r="BE362" i="2"/>
  <c r="BE119" i="2"/>
  <c r="BE243" i="2"/>
  <c r="BE250" i="2"/>
  <c r="BE261" i="2"/>
  <c r="BE303" i="2"/>
  <c r="BE323" i="2"/>
  <c r="BE347" i="2"/>
  <c r="BE355" i="2"/>
  <c r="BE110" i="2"/>
  <c r="BE120" i="2"/>
  <c r="BE212" i="2"/>
  <c r="BE217" i="2"/>
  <c r="BE293" i="2"/>
  <c r="BE241" i="2"/>
  <c r="BE245" i="2"/>
  <c r="BE247" i="2"/>
  <c r="BE264" i="2"/>
  <c r="BE331" i="2"/>
  <c r="BE339" i="2"/>
  <c r="BE365" i="2"/>
  <c r="BE306" i="2"/>
  <c r="BE317" i="2"/>
  <c r="BE166" i="2"/>
  <c r="BE263" i="2"/>
  <c r="BE104" i="2"/>
  <c r="BE137" i="2"/>
  <c r="BE277" i="2"/>
  <c r="BE330" i="2"/>
  <c r="BE179" i="2"/>
  <c r="BE187" i="2"/>
  <c r="BE193" i="2"/>
  <c r="BE199" i="2"/>
  <c r="BE257" i="2"/>
  <c r="BE288" i="2"/>
  <c r="BE299" i="2"/>
  <c r="BE308" i="2"/>
  <c r="BE315" i="2"/>
  <c r="BE363" i="2"/>
  <c r="BE149" i="2"/>
  <c r="BE174" i="2"/>
  <c r="BE228" i="2"/>
  <c r="BE210" i="2"/>
  <c r="BE236" i="2"/>
  <c r="BE259" i="2"/>
  <c r="BE270" i="2"/>
  <c r="BE290" i="2"/>
  <c r="BE310" i="2"/>
  <c r="BE345" i="2"/>
  <c r="BE138" i="2"/>
  <c r="BE150" i="2"/>
  <c r="BE272" i="2"/>
  <c r="BE281" i="2"/>
  <c r="BE294" i="2"/>
  <c r="BE145" i="2"/>
  <c r="BE242" i="2"/>
  <c r="BE274" i="2"/>
  <c r="BE56" i="2"/>
  <c r="BE215" i="2"/>
  <c r="BE234" i="2"/>
  <c r="BE301" i="2"/>
  <c r="BE206" i="2"/>
  <c r="BE334" i="2"/>
  <c r="BE84" i="2"/>
  <c r="BE273" i="2"/>
  <c r="BE176" i="2"/>
  <c r="BE260" i="2"/>
  <c r="BE269" i="2"/>
  <c r="BE340" i="2"/>
  <c r="BE358" i="2"/>
  <c r="BE366" i="2"/>
  <c r="BE369" i="2"/>
  <c r="BE85" i="2"/>
  <c r="BE235" i="2"/>
  <c r="BE265" i="2"/>
  <c r="BE302" i="2"/>
  <c r="BE307" i="2"/>
  <c r="BE316" i="2"/>
  <c r="BE335" i="2"/>
  <c r="BE372" i="2"/>
  <c r="BE93" i="2"/>
  <c r="BE151" i="2"/>
  <c r="BE214" i="2"/>
  <c r="BE231" i="2"/>
  <c r="BE284" i="2"/>
  <c r="BE289" i="2"/>
  <c r="BE332" i="2"/>
  <c r="BE350" i="2"/>
  <c r="BE314" i="2"/>
  <c r="BE324" i="2"/>
  <c r="BE342" i="2"/>
  <c r="BE142" i="2"/>
  <c r="BE239" i="2"/>
  <c r="BE278" i="2"/>
  <c r="BE300" i="2"/>
  <c r="BE282" i="2"/>
  <c r="BE221" i="2"/>
  <c r="BE367" i="2"/>
  <c r="BE229" i="2"/>
  <c r="BE370" i="2"/>
  <c r="BE356" i="2"/>
  <c r="BE327" i="2"/>
  <c r="BE333" i="2"/>
  <c r="BE373" i="2"/>
  <c r="BE305" i="2"/>
  <c r="BE359" i="2"/>
  <c r="BE296" i="2"/>
  <c r="BE233" i="2"/>
  <c r="BE348" i="2"/>
  <c r="BE223" i="2"/>
  <c r="BE252" i="2"/>
  <c r="BE351" i="2"/>
  <c r="BE357" i="2"/>
  <c r="AU354" i="2"/>
  <c r="AU338" i="2"/>
  <c r="AU156" i="2"/>
  <c r="AU143" i="2"/>
  <c r="AU310" i="2"/>
  <c r="AU74" i="2"/>
  <c r="AU356" i="2"/>
  <c r="AU246" i="2"/>
  <c r="AU366" i="2"/>
  <c r="AU250" i="2"/>
  <c r="AU54" i="2"/>
  <c r="AU211" i="2"/>
  <c r="AU308" i="2"/>
  <c r="AU236" i="2"/>
  <c r="AU228" i="2"/>
  <c r="AU123" i="2"/>
  <c r="AU95" i="2"/>
  <c r="AU55" i="2"/>
  <c r="AU14" i="2"/>
  <c r="AU16" i="2"/>
  <c r="AU35" i="2"/>
  <c r="AE349" i="2"/>
  <c r="AE263" i="2"/>
  <c r="AE188" i="2"/>
  <c r="AE302" i="2"/>
  <c r="AE144" i="2"/>
  <c r="AE284" i="2"/>
  <c r="AE316" i="2"/>
  <c r="AE241" i="2"/>
  <c r="AE276" i="2"/>
  <c r="AE253" i="2"/>
  <c r="AE130" i="2"/>
  <c r="AE234" i="2"/>
  <c r="AE205" i="2"/>
  <c r="AE114" i="2"/>
  <c r="AE94" i="2"/>
  <c r="AE36" i="2"/>
  <c r="AE52" i="2"/>
  <c r="AE116" i="2"/>
  <c r="AE81" i="2"/>
  <c r="AE22" i="2"/>
  <c r="AE51" i="2"/>
  <c r="AU314" i="2"/>
  <c r="AU334" i="2"/>
  <c r="AU351" i="2"/>
  <c r="AU48" i="2"/>
  <c r="AU222" i="2"/>
  <c r="AU134" i="2"/>
  <c r="AU27" i="2"/>
  <c r="AN61" i="2"/>
  <c r="AN63" i="2"/>
  <c r="AN65" i="2"/>
  <c r="AN67" i="2"/>
  <c r="AN69" i="2"/>
  <c r="AN9" i="2"/>
  <c r="AN10" i="2"/>
  <c r="AN11" i="2"/>
  <c r="AN12" i="2"/>
  <c r="AN46" i="2"/>
  <c r="AN57" i="2"/>
  <c r="AN64" i="2"/>
  <c r="AN31" i="2"/>
  <c r="AN40" i="2"/>
  <c r="AN13" i="2"/>
  <c r="AN14" i="2"/>
  <c r="AN41" i="2"/>
  <c r="AN47" i="2"/>
  <c r="AN52" i="2"/>
  <c r="AN70" i="2"/>
  <c r="AN72" i="2"/>
  <c r="AN74" i="2"/>
  <c r="AN8" i="2"/>
  <c r="AN15" i="2"/>
  <c r="AN53" i="2"/>
  <c r="AN58" i="2"/>
  <c r="AN22" i="2"/>
  <c r="AN54" i="2"/>
  <c r="AN56" i="2"/>
  <c r="AN73" i="2"/>
  <c r="AN48" i="2"/>
  <c r="AN50" i="2"/>
  <c r="AN55" i="2"/>
  <c r="AN60" i="2"/>
  <c r="AN7" i="2"/>
  <c r="AN30" i="2"/>
  <c r="AN42" i="2"/>
  <c r="AN44" i="2"/>
  <c r="AN49" i="2"/>
  <c r="AN51" i="2"/>
  <c r="AN26" i="2"/>
  <c r="AN33" i="2"/>
  <c r="AN62" i="2"/>
  <c r="AN87" i="2"/>
  <c r="AN93" i="2"/>
  <c r="AN99" i="2"/>
  <c r="AN105" i="2"/>
  <c r="AN111" i="2"/>
  <c r="AN117" i="2"/>
  <c r="AN23" i="2"/>
  <c r="AN29" i="2"/>
  <c r="AN32" i="2"/>
  <c r="AN76" i="2"/>
  <c r="AN110" i="2"/>
  <c r="AN114" i="2"/>
  <c r="AN125" i="2"/>
  <c r="AN137" i="2"/>
  <c r="AN149" i="2"/>
  <c r="AN20" i="2"/>
  <c r="AN27" i="2"/>
  <c r="AN37" i="2"/>
  <c r="AN68" i="2"/>
  <c r="AN75" i="2"/>
  <c r="AN77" i="2"/>
  <c r="AN91" i="2"/>
  <c r="AN96" i="2"/>
  <c r="AN118" i="2"/>
  <c r="AN130" i="2"/>
  <c r="AN142" i="2"/>
  <c r="AN154" i="2"/>
  <c r="AN4" i="2"/>
  <c r="AN86" i="2"/>
  <c r="AN88" i="2"/>
  <c r="AN89" i="2"/>
  <c r="AN132" i="2"/>
  <c r="AN138" i="2"/>
  <c r="AN151" i="2"/>
  <c r="AN155" i="2"/>
  <c r="AN85" i="2"/>
  <c r="AN90" i="2"/>
  <c r="AN59" i="2"/>
  <c r="AN112" i="2"/>
  <c r="AN127" i="2"/>
  <c r="AN133" i="2"/>
  <c r="AN159" i="2"/>
  <c r="AN165" i="2"/>
  <c r="AN18" i="2"/>
  <c r="AN28" i="2"/>
  <c r="AN120" i="2"/>
  <c r="AN153" i="2"/>
  <c r="AN164" i="2"/>
  <c r="AN43" i="2"/>
  <c r="AN71" i="2"/>
  <c r="AN102" i="2"/>
  <c r="AN109" i="2"/>
  <c r="AN156" i="2"/>
  <c r="AN172" i="2"/>
  <c r="AN176" i="2"/>
  <c r="AN180" i="2"/>
  <c r="AN184" i="2"/>
  <c r="AN21" i="2"/>
  <c r="AN78" i="2"/>
  <c r="AN106" i="2"/>
  <c r="AN36" i="2"/>
  <c r="AN39" i="2"/>
  <c r="AN116" i="2"/>
  <c r="AN160" i="2"/>
  <c r="AN187" i="2"/>
  <c r="AN197" i="2"/>
  <c r="AN5" i="2"/>
  <c r="AN146" i="2"/>
  <c r="AN181" i="2"/>
  <c r="AN188" i="2"/>
  <c r="AN212" i="2"/>
  <c r="AN100" i="2"/>
  <c r="AN123" i="2"/>
  <c r="AN150" i="2"/>
  <c r="AN177" i="2"/>
  <c r="AN183" i="2"/>
  <c r="AN186" i="2"/>
  <c r="AN82" i="2"/>
  <c r="AN92" i="2"/>
  <c r="AN97" i="2"/>
  <c r="AN113" i="2"/>
  <c r="AN145" i="2"/>
  <c r="AN175" i="2"/>
  <c r="AN178" i="2"/>
  <c r="AN202" i="2"/>
  <c r="AN207" i="2"/>
  <c r="AN224" i="2"/>
  <c r="AN229" i="2"/>
  <c r="AN6" i="2"/>
  <c r="AN24" i="2"/>
  <c r="AN34" i="2"/>
  <c r="AN66" i="2"/>
  <c r="AN79" i="2"/>
  <c r="AN121" i="2"/>
  <c r="AN213" i="2"/>
  <c r="AN214" i="2"/>
  <c r="AN236" i="2"/>
  <c r="AN241" i="2"/>
  <c r="AN286" i="2"/>
  <c r="AN291" i="2"/>
  <c r="AN308" i="2"/>
  <c r="AN313" i="2"/>
  <c r="AN332" i="2"/>
  <c r="AN344" i="2"/>
  <c r="AN356" i="2"/>
  <c r="AN368" i="2"/>
  <c r="AN95" i="2"/>
  <c r="AN163" i="2"/>
  <c r="AN170" i="2"/>
  <c r="AN134" i="2"/>
  <c r="AN148" i="2"/>
  <c r="AN173" i="2"/>
  <c r="AN179" i="2"/>
  <c r="AN45" i="2"/>
  <c r="AN80" i="2"/>
  <c r="AN139" i="2"/>
  <c r="AN152" i="2"/>
  <c r="AN182" i="2"/>
  <c r="AN83" i="2"/>
  <c r="AN103" i="2"/>
  <c r="AN128" i="2"/>
  <c r="AN166" i="2"/>
  <c r="AN168" i="2"/>
  <c r="AN192" i="2"/>
  <c r="AN203" i="2"/>
  <c r="AN247" i="2"/>
  <c r="AN272" i="2"/>
  <c r="AN315" i="2"/>
  <c r="AN2" i="2"/>
  <c r="AN119" i="2"/>
  <c r="AN144" i="2"/>
  <c r="AN16" i="2"/>
  <c r="AN94" i="2"/>
  <c r="AN185" i="2"/>
  <c r="AN193" i="2"/>
  <c r="AN136" i="2"/>
  <c r="AN157" i="2"/>
  <c r="AN162" i="2"/>
  <c r="AN167" i="2"/>
  <c r="AN174" i="2"/>
  <c r="AN199" i="2"/>
  <c r="AN226" i="2"/>
  <c r="AN191" i="2"/>
  <c r="AN270" i="2"/>
  <c r="AN287" i="2"/>
  <c r="AN288" i="2"/>
  <c r="AN305" i="2"/>
  <c r="AN333" i="2"/>
  <c r="AN337" i="2"/>
  <c r="AN98" i="2"/>
  <c r="AN107" i="2"/>
  <c r="AN115" i="2"/>
  <c r="AN198" i="2"/>
  <c r="AN201" i="2"/>
  <c r="AN208" i="2"/>
  <c r="AN274" i="2"/>
  <c r="AN104" i="2"/>
  <c r="AN135" i="2"/>
  <c r="AN141" i="2"/>
  <c r="AN161" i="2"/>
  <c r="AN248" i="2"/>
  <c r="AN252" i="2"/>
  <c r="AN253" i="2"/>
  <c r="AN255" i="2"/>
  <c r="AN297" i="2"/>
  <c r="AN35" i="2"/>
  <c r="AN206" i="2"/>
  <c r="AN228" i="2"/>
  <c r="AN265" i="2"/>
  <c r="AN303" i="2"/>
  <c r="AN304" i="2"/>
  <c r="AN232" i="2"/>
  <c r="AN257" i="2"/>
  <c r="AN273" i="2"/>
  <c r="AN298" i="2"/>
  <c r="AN326" i="2"/>
  <c r="AN334" i="2"/>
  <c r="AN342" i="2"/>
  <c r="AN350" i="2"/>
  <c r="AN358" i="2"/>
  <c r="AN366" i="2"/>
  <c r="AN131" i="2"/>
  <c r="AN246" i="2"/>
  <c r="AN302" i="2"/>
  <c r="AN306" i="2"/>
  <c r="AN310" i="2"/>
  <c r="AN108" i="2"/>
  <c r="AN225" i="2"/>
  <c r="AN242" i="2"/>
  <c r="AN268" i="2"/>
  <c r="AN285" i="2"/>
  <c r="AN289" i="2"/>
  <c r="AN335" i="2"/>
  <c r="AN343" i="2"/>
  <c r="AN359" i="2"/>
  <c r="AN373" i="2"/>
  <c r="AN217" i="2"/>
  <c r="AN231" i="2"/>
  <c r="AN280" i="2"/>
  <c r="AN336" i="2"/>
  <c r="AN361" i="2"/>
  <c r="AN81" i="2"/>
  <c r="AN216" i="2"/>
  <c r="AN237" i="2"/>
  <c r="AN251" i="2"/>
  <c r="AN258" i="2"/>
  <c r="AN266" i="2"/>
  <c r="AN283" i="2"/>
  <c r="AN312" i="2"/>
  <c r="AN17" i="2"/>
  <c r="AN169" i="2"/>
  <c r="AN210" i="2"/>
  <c r="AN238" i="2"/>
  <c r="AN281" i="2"/>
  <c r="AN301" i="2"/>
  <c r="AN320" i="2"/>
  <c r="AN327" i="2"/>
  <c r="AN351" i="2"/>
  <c r="AN143" i="2"/>
  <c r="AN215" i="2"/>
  <c r="AN222" i="2"/>
  <c r="AN316" i="2"/>
  <c r="AN324" i="2"/>
  <c r="AN364" i="2"/>
  <c r="AN311" i="2"/>
  <c r="AN25" i="2"/>
  <c r="AN140" i="2"/>
  <c r="AN347" i="2"/>
  <c r="AN240" i="2"/>
  <c r="AN261" i="2"/>
  <c r="AN263" i="2"/>
  <c r="AN294" i="2"/>
  <c r="AN211" i="2"/>
  <c r="AN271" i="2"/>
  <c r="AN282" i="2"/>
  <c r="AN323" i="2"/>
  <c r="AN331" i="2"/>
  <c r="AN355" i="2"/>
  <c r="AN365" i="2"/>
  <c r="AN38" i="2"/>
  <c r="AN205" i="2"/>
  <c r="AN244" i="2"/>
  <c r="AN276" i="2"/>
  <c r="AN314" i="2"/>
  <c r="AN317" i="2"/>
  <c r="AN369" i="2"/>
  <c r="AN371" i="2"/>
  <c r="AN19" i="2"/>
  <c r="AN126" i="2"/>
  <c r="AN190" i="2"/>
  <c r="AN220" i="2"/>
  <c r="AN296" i="2"/>
  <c r="AN349" i="2"/>
  <c r="AN370" i="2"/>
  <c r="AN372" i="2"/>
  <c r="AN200" i="2"/>
  <c r="AN250" i="2"/>
  <c r="AN254" i="2"/>
  <c r="AN267" i="2"/>
  <c r="AN307" i="2"/>
  <c r="AN341" i="2"/>
  <c r="AN357" i="2"/>
  <c r="AN367" i="2"/>
  <c r="AN300" i="2"/>
  <c r="AN319" i="2"/>
  <c r="AN340" i="2"/>
  <c r="AN348" i="2"/>
  <c r="AN171" i="2"/>
  <c r="AN227" i="2"/>
  <c r="AN260" i="2"/>
  <c r="AN269" i="2"/>
  <c r="AN3" i="2"/>
  <c r="AN194" i="2"/>
  <c r="AN218" i="2"/>
  <c r="AN256" i="2"/>
  <c r="AN278" i="2"/>
  <c r="AN309" i="2"/>
  <c r="AN325" i="2"/>
  <c r="AN209" i="2"/>
  <c r="AN275" i="2"/>
  <c r="AN318" i="2"/>
  <c r="AN345" i="2"/>
  <c r="AN353" i="2"/>
  <c r="AN101" i="2"/>
  <c r="AN129" i="2"/>
  <c r="AN204" i="2"/>
  <c r="AN219" i="2"/>
  <c r="AN245" i="2"/>
  <c r="AN293" i="2"/>
  <c r="AN84" i="2"/>
  <c r="AN329" i="2"/>
  <c r="AN338" i="2"/>
  <c r="AN230" i="2"/>
  <c r="AN284" i="2"/>
  <c r="AN147" i="2"/>
  <c r="AN189" i="2"/>
  <c r="AN362" i="2"/>
  <c r="AN299" i="2"/>
  <c r="AN221" i="2"/>
  <c r="AN330" i="2"/>
  <c r="AN262" i="2"/>
  <c r="AN321" i="2"/>
  <c r="AN122" i="2"/>
  <c r="AN363" i="2"/>
  <c r="AN235" i="2"/>
  <c r="AN292" i="2"/>
  <c r="AN279" i="2"/>
  <c r="AN195" i="2"/>
  <c r="AN339" i="2"/>
  <c r="AN249" i="2"/>
  <c r="AN259" i="2"/>
  <c r="AN196" i="2"/>
  <c r="AN239" i="2"/>
  <c r="AN322" i="2"/>
  <c r="AN295" i="2"/>
  <c r="AN352" i="2"/>
  <c r="AN264" i="2"/>
  <c r="AN243" i="2"/>
  <c r="AN233" i="2"/>
  <c r="AN354" i="2"/>
  <c r="AN360" i="2"/>
  <c r="AN158" i="2"/>
  <c r="AN223" i="2"/>
  <c r="AN277" i="2"/>
  <c r="AN234" i="2"/>
  <c r="AN124" i="2"/>
  <c r="AN290" i="2"/>
  <c r="AN328" i="2"/>
  <c r="AN346" i="2"/>
  <c r="AR3" i="2"/>
  <c r="AR5" i="2"/>
  <c r="AR7" i="2"/>
  <c r="AR9" i="2"/>
  <c r="AR11" i="2"/>
  <c r="AR13" i="2"/>
  <c r="AR15" i="2"/>
  <c r="AR17" i="2"/>
  <c r="AR19" i="2"/>
  <c r="AR21" i="2"/>
  <c r="AR23" i="2"/>
  <c r="AR25" i="2"/>
  <c r="AR27" i="2"/>
  <c r="AR46" i="2"/>
  <c r="AR52" i="2"/>
  <c r="AR58" i="2"/>
  <c r="AR6" i="2"/>
  <c r="AR38" i="2"/>
  <c r="AR56" i="2"/>
  <c r="AR51" i="2"/>
  <c r="AR8" i="2"/>
  <c r="AR10" i="2"/>
  <c r="AR30" i="2"/>
  <c r="AR39" i="2"/>
  <c r="AR33" i="2"/>
  <c r="AR34" i="2"/>
  <c r="AR66" i="2"/>
  <c r="AR32" i="2"/>
  <c r="AR76" i="2"/>
  <c r="AR78" i="2"/>
  <c r="AR80" i="2"/>
  <c r="AR82" i="2"/>
  <c r="AR84" i="2"/>
  <c r="AR86" i="2"/>
  <c r="AR88" i="2"/>
  <c r="AR90" i="2"/>
  <c r="AR92" i="2"/>
  <c r="AR94" i="2"/>
  <c r="AR96" i="2"/>
  <c r="AR98" i="2"/>
  <c r="AR100" i="2"/>
  <c r="AR102" i="2"/>
  <c r="AR104" i="2"/>
  <c r="AR106" i="2"/>
  <c r="AR108" i="2"/>
  <c r="AR110" i="2"/>
  <c r="AR112" i="2"/>
  <c r="AR114" i="2"/>
  <c r="AR116" i="2"/>
  <c r="AR57" i="2"/>
  <c r="AR59" i="2"/>
  <c r="AR22" i="2"/>
  <c r="AR31" i="2"/>
  <c r="AR53" i="2"/>
  <c r="AR68" i="2"/>
  <c r="AR14" i="2"/>
  <c r="AR37" i="2"/>
  <c r="AR40" i="2"/>
  <c r="AR20" i="2"/>
  <c r="AR44" i="2"/>
  <c r="AR63" i="2"/>
  <c r="AR73" i="2"/>
  <c r="AR74" i="2"/>
  <c r="AR35" i="2"/>
  <c r="AR60" i="2"/>
  <c r="AR127" i="2"/>
  <c r="AR139" i="2"/>
  <c r="AR151" i="2"/>
  <c r="AR158" i="2"/>
  <c r="AR160" i="2"/>
  <c r="AR162" i="2"/>
  <c r="AR164" i="2"/>
  <c r="AR166" i="2"/>
  <c r="AR168" i="2"/>
  <c r="AR170" i="2"/>
  <c r="AR42" i="2"/>
  <c r="AR45" i="2"/>
  <c r="AR95" i="2"/>
  <c r="AR18" i="2"/>
  <c r="AR47" i="2"/>
  <c r="AR64" i="2"/>
  <c r="AR120" i="2"/>
  <c r="AR132" i="2"/>
  <c r="AR4" i="2"/>
  <c r="AR26" i="2"/>
  <c r="AR75" i="2"/>
  <c r="AR97" i="2"/>
  <c r="AR99" i="2"/>
  <c r="AR107" i="2"/>
  <c r="AR161" i="2"/>
  <c r="AR167" i="2"/>
  <c r="AR172" i="2"/>
  <c r="AR174" i="2"/>
  <c r="AR176" i="2"/>
  <c r="AR178" i="2"/>
  <c r="AR180" i="2"/>
  <c r="AR182" i="2"/>
  <c r="AR184" i="2"/>
  <c r="AR186" i="2"/>
  <c r="AR188" i="2"/>
  <c r="AR190" i="2"/>
  <c r="AR192" i="2"/>
  <c r="AR194" i="2"/>
  <c r="AR196" i="2"/>
  <c r="AR198" i="2"/>
  <c r="AR91" i="2"/>
  <c r="AR93" i="2"/>
  <c r="AR126" i="2"/>
  <c r="AR147" i="2"/>
  <c r="AR48" i="2"/>
  <c r="AR62" i="2"/>
  <c r="AR71" i="2"/>
  <c r="AR85" i="2"/>
  <c r="AR87" i="2"/>
  <c r="AR121" i="2"/>
  <c r="AR143" i="2"/>
  <c r="AR163" i="2"/>
  <c r="AR175" i="2"/>
  <c r="AR179" i="2"/>
  <c r="AR183" i="2"/>
  <c r="AR49" i="2"/>
  <c r="AR77" i="2"/>
  <c r="AR118" i="2"/>
  <c r="AR122" i="2"/>
  <c r="AR124" i="2"/>
  <c r="AR150" i="2"/>
  <c r="AR152" i="2"/>
  <c r="AR171" i="2"/>
  <c r="AR187" i="2"/>
  <c r="AR193" i="2"/>
  <c r="AR28" i="2"/>
  <c r="AR103" i="2"/>
  <c r="AR119" i="2"/>
  <c r="AR117" i="2"/>
  <c r="AR128" i="2"/>
  <c r="AR134" i="2"/>
  <c r="AR145" i="2"/>
  <c r="AR146" i="2"/>
  <c r="AR24" i="2"/>
  <c r="AR50" i="2"/>
  <c r="AR109" i="2"/>
  <c r="AR185" i="2"/>
  <c r="AR201" i="2"/>
  <c r="AR205" i="2"/>
  <c r="AR209" i="2"/>
  <c r="AR213" i="2"/>
  <c r="AR217" i="2"/>
  <c r="AR221" i="2"/>
  <c r="AR225" i="2"/>
  <c r="AR229" i="2"/>
  <c r="AR36" i="2"/>
  <c r="AR65" i="2"/>
  <c r="AR16" i="2"/>
  <c r="AR138" i="2"/>
  <c r="AR142" i="2"/>
  <c r="AR105" i="2"/>
  <c r="AR159" i="2"/>
  <c r="AR233" i="2"/>
  <c r="AR237" i="2"/>
  <c r="AR241" i="2"/>
  <c r="AR245" i="2"/>
  <c r="AR249" i="2"/>
  <c r="AR253" i="2"/>
  <c r="AR257" i="2"/>
  <c r="AR261" i="2"/>
  <c r="AR265" i="2"/>
  <c r="AR269" i="2"/>
  <c r="AR273" i="2"/>
  <c r="AR277" i="2"/>
  <c r="AR281" i="2"/>
  <c r="AR285" i="2"/>
  <c r="AR289" i="2"/>
  <c r="AR293" i="2"/>
  <c r="AR297" i="2"/>
  <c r="AR301" i="2"/>
  <c r="AR305" i="2"/>
  <c r="AR309" i="2"/>
  <c r="AR313" i="2"/>
  <c r="AR317" i="2"/>
  <c r="AR89" i="2"/>
  <c r="AR130" i="2"/>
  <c r="AR144" i="2"/>
  <c r="AR212" i="2"/>
  <c r="AR246" i="2"/>
  <c r="AR263" i="2"/>
  <c r="AR268" i="2"/>
  <c r="AR318" i="2"/>
  <c r="AR29" i="2"/>
  <c r="AR135" i="2"/>
  <c r="AR137" i="2"/>
  <c r="AR149" i="2"/>
  <c r="AR157" i="2"/>
  <c r="AR181" i="2"/>
  <c r="AR70" i="2"/>
  <c r="AR154" i="2"/>
  <c r="AR230" i="2"/>
  <c r="AR247" i="2"/>
  <c r="AR252" i="2"/>
  <c r="AR125" i="2"/>
  <c r="AR41" i="2"/>
  <c r="AR72" i="2"/>
  <c r="AR54" i="2"/>
  <c r="AR79" i="2"/>
  <c r="AR189" i="2"/>
  <c r="AR111" i="2"/>
  <c r="AR197" i="2"/>
  <c r="AR148" i="2"/>
  <c r="AR244" i="2"/>
  <c r="AR271" i="2"/>
  <c r="AR314" i="2"/>
  <c r="AR336" i="2"/>
  <c r="AR342" i="2"/>
  <c r="AR345" i="2"/>
  <c r="AR351" i="2"/>
  <c r="AR371" i="2"/>
  <c r="AR55" i="2"/>
  <c r="AR61" i="2"/>
  <c r="AR123" i="2"/>
  <c r="AR169" i="2"/>
  <c r="AR177" i="2"/>
  <c r="AR206" i="2"/>
  <c r="AR67" i="2"/>
  <c r="AR210" i="2"/>
  <c r="AR214" i="2"/>
  <c r="AR232" i="2"/>
  <c r="AR234" i="2"/>
  <c r="AR240" i="2"/>
  <c r="AR264" i="2"/>
  <c r="AR302" i="2"/>
  <c r="AR303" i="2"/>
  <c r="AR320" i="2"/>
  <c r="AR332" i="2"/>
  <c r="AR101" i="2"/>
  <c r="AR113" i="2"/>
  <c r="AR219" i="2"/>
  <c r="AR227" i="2"/>
  <c r="AR266" i="2"/>
  <c r="AR267" i="2"/>
  <c r="AR284" i="2"/>
  <c r="AR321" i="2"/>
  <c r="AR325" i="2"/>
  <c r="AR340" i="2"/>
  <c r="AR359" i="2"/>
  <c r="AR363" i="2"/>
  <c r="AR370" i="2"/>
  <c r="AR218" i="2"/>
  <c r="AR270" i="2"/>
  <c r="AR291" i="2"/>
  <c r="AR308" i="2"/>
  <c r="AR211" i="2"/>
  <c r="AR259" i="2"/>
  <c r="AR276" i="2"/>
  <c r="AR83" i="2"/>
  <c r="AR129" i="2"/>
  <c r="AR235" i="2"/>
  <c r="AR236" i="2"/>
  <c r="AR238" i="2"/>
  <c r="AR282" i="2"/>
  <c r="AR283" i="2"/>
  <c r="AR300" i="2"/>
  <c r="AR243" i="2"/>
  <c r="AR290" i="2"/>
  <c r="AR349" i="2"/>
  <c r="AR357" i="2"/>
  <c r="AR12" i="2"/>
  <c r="AR69" i="2"/>
  <c r="AR156" i="2"/>
  <c r="AR250" i="2"/>
  <c r="AR324" i="2"/>
  <c r="AR333" i="2"/>
  <c r="AR341" i="2"/>
  <c r="AR365" i="2"/>
  <c r="AR215" i="2"/>
  <c r="AR239" i="2"/>
  <c r="AR306" i="2"/>
  <c r="AR316" i="2"/>
  <c r="AR334" i="2"/>
  <c r="AR358" i="2"/>
  <c r="AR366" i="2"/>
  <c r="AR228" i="2"/>
  <c r="AR242" i="2"/>
  <c r="AR272" i="2"/>
  <c r="AR327" i="2"/>
  <c r="AR335" i="2"/>
  <c r="AR343" i="2"/>
  <c r="AR199" i="2"/>
  <c r="AR279" i="2"/>
  <c r="AR287" i="2"/>
  <c r="AR304" i="2"/>
  <c r="AR202" i="2"/>
  <c r="AR328" i="2"/>
  <c r="AR224" i="2"/>
  <c r="AR226" i="2"/>
  <c r="AR319" i="2"/>
  <c r="AR356" i="2"/>
  <c r="AR280" i="2"/>
  <c r="AR131" i="2"/>
  <c r="AR165" i="2"/>
  <c r="AR222" i="2"/>
  <c r="AR292" i="2"/>
  <c r="AR278" i="2"/>
  <c r="AR348" i="2"/>
  <c r="AR155" i="2"/>
  <c r="AR2" i="2"/>
  <c r="AR274" i="2"/>
  <c r="AR294" i="2"/>
  <c r="AR312" i="2"/>
  <c r="AR326" i="2"/>
  <c r="AR350" i="2"/>
  <c r="AR373" i="2"/>
  <c r="AR220" i="2"/>
  <c r="AR372" i="2"/>
  <c r="AR203" i="2"/>
  <c r="AR298" i="2"/>
  <c r="AR115" i="2"/>
  <c r="AR191" i="2"/>
  <c r="AR231" i="2"/>
  <c r="AR254" i="2"/>
  <c r="AR256" i="2"/>
  <c r="AR258" i="2"/>
  <c r="AR81" i="2"/>
  <c r="AR133" i="2"/>
  <c r="AR200" i="2"/>
  <c r="AR208" i="2"/>
  <c r="AR248" i="2"/>
  <c r="AR296" i="2"/>
  <c r="AR307" i="2"/>
  <c r="AR367" i="2"/>
  <c r="AR368" i="2"/>
  <c r="AR369" i="2"/>
  <c r="AR262" i="2"/>
  <c r="AR323" i="2"/>
  <c r="AR331" i="2"/>
  <c r="AR339" i="2"/>
  <c r="AR347" i="2"/>
  <c r="AR364" i="2"/>
  <c r="AR141" i="2"/>
  <c r="AR43" i="2"/>
  <c r="AR260" i="2"/>
  <c r="AR352" i="2"/>
  <c r="AR361" i="2"/>
  <c r="AR255" i="2"/>
  <c r="AR288" i="2"/>
  <c r="AR329" i="2"/>
  <c r="AR207" i="2"/>
  <c r="AR251" i="2"/>
  <c r="AR344" i="2"/>
  <c r="AR153" i="2"/>
  <c r="AR353" i="2"/>
  <c r="AR140" i="2"/>
  <c r="AR223" i="2"/>
  <c r="AR286" i="2"/>
  <c r="AR355" i="2"/>
  <c r="AR310" i="2"/>
  <c r="AR338" i="2"/>
  <c r="AR311" i="2"/>
  <c r="AR362" i="2"/>
  <c r="AR195" i="2"/>
  <c r="AR136" i="2"/>
  <c r="AR216" i="2"/>
  <c r="AR322" i="2"/>
  <c r="AR295" i="2"/>
  <c r="AR346" i="2"/>
  <c r="AR315" i="2"/>
  <c r="AR204" i="2"/>
  <c r="AR275" i="2"/>
  <c r="AR330" i="2"/>
  <c r="AR354" i="2"/>
  <c r="AR360" i="2"/>
  <c r="AR299" i="2"/>
  <c r="AR337" i="2"/>
  <c r="AR173" i="2"/>
  <c r="AP122" i="2"/>
  <c r="AP270" i="2"/>
  <c r="AP168" i="2"/>
  <c r="AP368" i="2"/>
  <c r="AP184" i="2"/>
  <c r="AP260" i="2"/>
  <c r="AP272" i="2"/>
  <c r="AP79" i="2"/>
  <c r="AP197" i="2"/>
  <c r="AP339" i="2"/>
  <c r="AP185" i="2"/>
  <c r="AP311" i="2"/>
  <c r="AP275" i="2"/>
  <c r="AP239" i="2"/>
  <c r="AP203" i="2"/>
  <c r="AP95" i="2"/>
  <c r="AP101" i="2"/>
  <c r="AP26" i="2"/>
  <c r="AP127" i="2"/>
  <c r="AP58" i="2"/>
  <c r="AP8" i="2"/>
  <c r="AU353" i="2"/>
  <c r="AU346" i="2"/>
  <c r="AU197" i="2"/>
  <c r="AU161" i="2"/>
  <c r="AU202" i="2"/>
  <c r="AU315" i="2"/>
  <c r="AU278" i="2"/>
  <c r="AU215" i="2"/>
  <c r="AU347" i="2"/>
  <c r="AU162" i="2"/>
  <c r="AU99" i="2"/>
  <c r="AU147" i="2"/>
  <c r="AU296" i="2"/>
  <c r="AU217" i="2"/>
  <c r="AU216" i="2"/>
  <c r="AU151" i="2"/>
  <c r="AU154" i="2"/>
  <c r="AU122" i="2"/>
  <c r="AU110" i="2"/>
  <c r="AU38" i="2"/>
  <c r="AU21" i="2"/>
  <c r="AE360" i="2"/>
  <c r="AE336" i="2"/>
  <c r="AE352" i="2"/>
  <c r="AE156" i="2"/>
  <c r="AE278" i="2"/>
  <c r="AE340" i="2"/>
  <c r="AE265" i="2"/>
  <c r="AE177" i="2"/>
  <c r="AE310" i="2"/>
  <c r="AE222" i="2"/>
  <c r="AE154" i="2"/>
  <c r="AE201" i="2"/>
  <c r="AE185" i="2"/>
  <c r="AE215" i="2"/>
  <c r="AE9" i="2"/>
  <c r="AE159" i="2"/>
  <c r="AE153" i="2"/>
  <c r="AE80" i="2"/>
  <c r="AE56" i="2"/>
  <c r="AE43" i="2"/>
  <c r="AE25" i="2"/>
  <c r="AO28" i="2"/>
  <c r="AO32" i="2"/>
  <c r="AO36" i="2"/>
  <c r="AO40" i="2"/>
  <c r="AO39" i="2"/>
  <c r="AO61" i="2"/>
  <c r="AO67" i="2"/>
  <c r="AO9" i="2"/>
  <c r="AO10" i="2"/>
  <c r="AO11" i="2"/>
  <c r="AO12" i="2"/>
  <c r="AO46" i="2"/>
  <c r="AO57" i="2"/>
  <c r="AO64" i="2"/>
  <c r="AO31" i="2"/>
  <c r="AO59" i="2"/>
  <c r="AO68" i="2"/>
  <c r="AO8" i="2"/>
  <c r="AO15" i="2"/>
  <c r="AO53" i="2"/>
  <c r="AO58" i="2"/>
  <c r="AO14" i="2"/>
  <c r="AO22" i="2"/>
  <c r="AO47" i="2"/>
  <c r="AO52" i="2"/>
  <c r="AO54" i="2"/>
  <c r="AO56" i="2"/>
  <c r="AO69" i="2"/>
  <c r="AO73" i="2"/>
  <c r="AO48" i="2"/>
  <c r="AO50" i="2"/>
  <c r="AO55" i="2"/>
  <c r="AO60" i="2"/>
  <c r="AO17" i="2"/>
  <c r="AO70" i="2"/>
  <c r="AO26" i="2"/>
  <c r="AO33" i="2"/>
  <c r="AO23" i="2"/>
  <c r="AO29" i="2"/>
  <c r="AO71" i="2"/>
  <c r="AO75" i="2"/>
  <c r="AO90" i="2"/>
  <c r="AO96" i="2"/>
  <c r="AO102" i="2"/>
  <c r="AO85" i="2"/>
  <c r="AO101" i="2"/>
  <c r="AO106" i="2"/>
  <c r="AO13" i="2"/>
  <c r="AO76" i="2"/>
  <c r="AO110" i="2"/>
  <c r="AO114" i="2"/>
  <c r="AO125" i="2"/>
  <c r="AO137" i="2"/>
  <c r="AO149" i="2"/>
  <c r="AO20" i="2"/>
  <c r="AO27" i="2"/>
  <c r="AO37" i="2"/>
  <c r="AO74" i="2"/>
  <c r="AO77" i="2"/>
  <c r="AO91" i="2"/>
  <c r="AO118" i="2"/>
  <c r="AO130" i="2"/>
  <c r="AO142" i="2"/>
  <c r="AO24" i="2"/>
  <c r="AO62" i="2"/>
  <c r="AO65" i="2"/>
  <c r="AO87" i="2"/>
  <c r="AO92" i="2"/>
  <c r="AO94" i="2"/>
  <c r="AO95" i="2"/>
  <c r="AO109" i="2"/>
  <c r="AO111" i="2"/>
  <c r="AO121" i="2"/>
  <c r="AO143" i="2"/>
  <c r="AO170" i="2"/>
  <c r="AO86" i="2"/>
  <c r="AO88" i="2"/>
  <c r="AO89" i="2"/>
  <c r="AO132" i="2"/>
  <c r="AO138" i="2"/>
  <c r="AO151" i="2"/>
  <c r="AO155" i="2"/>
  <c r="AO35" i="2"/>
  <c r="AO81" i="2"/>
  <c r="AO97" i="2"/>
  <c r="AO119" i="2"/>
  <c r="AO165" i="2"/>
  <c r="AO199" i="2"/>
  <c r="AO201" i="2"/>
  <c r="AO203" i="2"/>
  <c r="AO205" i="2"/>
  <c r="AO207" i="2"/>
  <c r="AO209" i="2"/>
  <c r="AO211" i="2"/>
  <c r="AO213" i="2"/>
  <c r="AO215" i="2"/>
  <c r="AO217" i="2"/>
  <c r="AO219" i="2"/>
  <c r="AO221" i="2"/>
  <c r="AO223" i="2"/>
  <c r="AO225" i="2"/>
  <c r="AO227" i="2"/>
  <c r="AO229" i="2"/>
  <c r="AO231" i="2"/>
  <c r="AO233" i="2"/>
  <c r="AO235" i="2"/>
  <c r="AO237" i="2"/>
  <c r="AO239" i="2"/>
  <c r="AO241" i="2"/>
  <c r="AO243" i="2"/>
  <c r="AO245" i="2"/>
  <c r="AO247" i="2"/>
  <c r="AO249" i="2"/>
  <c r="AO251" i="2"/>
  <c r="AO253" i="2"/>
  <c r="AO255" i="2"/>
  <c r="AO257" i="2"/>
  <c r="AO259" i="2"/>
  <c r="AO261" i="2"/>
  <c r="AO263" i="2"/>
  <c r="AO265" i="2"/>
  <c r="AO267" i="2"/>
  <c r="AO269" i="2"/>
  <c r="AO271" i="2"/>
  <c r="AO273" i="2"/>
  <c r="AO275" i="2"/>
  <c r="AO277" i="2"/>
  <c r="AO279" i="2"/>
  <c r="AO281" i="2"/>
  <c r="AO283" i="2"/>
  <c r="AO285" i="2"/>
  <c r="AO287" i="2"/>
  <c r="AO289" i="2"/>
  <c r="AO291" i="2"/>
  <c r="AO293" i="2"/>
  <c r="AO295" i="2"/>
  <c r="AO297" i="2"/>
  <c r="AO299" i="2"/>
  <c r="AO301" i="2"/>
  <c r="AO303" i="2"/>
  <c r="AO305" i="2"/>
  <c r="AO307" i="2"/>
  <c r="AO309" i="2"/>
  <c r="AO311" i="2"/>
  <c r="AO313" i="2"/>
  <c r="AO315" i="2"/>
  <c r="AO317" i="2"/>
  <c r="AO319" i="2"/>
  <c r="AO18" i="2"/>
  <c r="AO117" i="2"/>
  <c r="AO120" i="2"/>
  <c r="AO153" i="2"/>
  <c r="AO154" i="2"/>
  <c r="AO164" i="2"/>
  <c r="AO44" i="2"/>
  <c r="AO113" i="2"/>
  <c r="AO122" i="2"/>
  <c r="AO144" i="2"/>
  <c r="AO152" i="2"/>
  <c r="AO162" i="2"/>
  <c r="AO5" i="2"/>
  <c r="AO127" i="2"/>
  <c r="AO159" i="2"/>
  <c r="AO161" i="2"/>
  <c r="AO186" i="2"/>
  <c r="AO16" i="2"/>
  <c r="AO43" i="2"/>
  <c r="AO131" i="2"/>
  <c r="AO185" i="2"/>
  <c r="AO105" i="2"/>
  <c r="AO116" i="2"/>
  <c r="AO146" i="2"/>
  <c r="AO181" i="2"/>
  <c r="AO184" i="2"/>
  <c r="AO134" i="2"/>
  <c r="AO173" i="2"/>
  <c r="AO176" i="2"/>
  <c r="AO179" i="2"/>
  <c r="AO182" i="2"/>
  <c r="AO191" i="2"/>
  <c r="AO321" i="2"/>
  <c r="AO323" i="2"/>
  <c r="AO325" i="2"/>
  <c r="AO327" i="2"/>
  <c r="AO329" i="2"/>
  <c r="AO331" i="2"/>
  <c r="AO333" i="2"/>
  <c r="AO335" i="2"/>
  <c r="AO337" i="2"/>
  <c r="AO339" i="2"/>
  <c r="AO341" i="2"/>
  <c r="AO343" i="2"/>
  <c r="AO345" i="2"/>
  <c r="AO347" i="2"/>
  <c r="AO349" i="2"/>
  <c r="AO351" i="2"/>
  <c r="AO353" i="2"/>
  <c r="AO355" i="2"/>
  <c r="AO357" i="2"/>
  <c r="AO359" i="2"/>
  <c r="AO361" i="2"/>
  <c r="AO363" i="2"/>
  <c r="AO365" i="2"/>
  <c r="AO367" i="2"/>
  <c r="AO115" i="2"/>
  <c r="AO126" i="2"/>
  <c r="AO6" i="2"/>
  <c r="AO45" i="2"/>
  <c r="AO80" i="2"/>
  <c r="AO187" i="2"/>
  <c r="AO222" i="2"/>
  <c r="AO258" i="2"/>
  <c r="AO280" i="2"/>
  <c r="AO370" i="2"/>
  <c r="AO372" i="2"/>
  <c r="AO49" i="2"/>
  <c r="AO175" i="2"/>
  <c r="AO214" i="2"/>
  <c r="AO93" i="2"/>
  <c r="AO123" i="2"/>
  <c r="AO160" i="2"/>
  <c r="AO242" i="2"/>
  <c r="AO38" i="2"/>
  <c r="AO83" i="2"/>
  <c r="AO104" i="2"/>
  <c r="AO141" i="2"/>
  <c r="AO156" i="2"/>
  <c r="AO82" i="2"/>
  <c r="AO7" i="2"/>
  <c r="AO148" i="2"/>
  <c r="AO193" i="2"/>
  <c r="AO21" i="2"/>
  <c r="AO171" i="2"/>
  <c r="AO188" i="2"/>
  <c r="AO212" i="2"/>
  <c r="AO248" i="2"/>
  <c r="AO298" i="2"/>
  <c r="AO369" i="2"/>
  <c r="AO103" i="2"/>
  <c r="AO128" i="2"/>
  <c r="AO166" i="2"/>
  <c r="AO168" i="2"/>
  <c r="AO192" i="2"/>
  <c r="AO34" i="2"/>
  <c r="AO19" i="2"/>
  <c r="AO63" i="2"/>
  <c r="AO158" i="2"/>
  <c r="AO174" i="2"/>
  <c r="AO197" i="2"/>
  <c r="AO133" i="2"/>
  <c r="AO172" i="2"/>
  <c r="AO206" i="2"/>
  <c r="AO228" i="2"/>
  <c r="AO286" i="2"/>
  <c r="AO304" i="2"/>
  <c r="AO344" i="2"/>
  <c r="AO373" i="2"/>
  <c r="AO196" i="2"/>
  <c r="AO268" i="2"/>
  <c r="AO306" i="2"/>
  <c r="AO348" i="2"/>
  <c r="AO352" i="2"/>
  <c r="AO292" i="2"/>
  <c r="AO99" i="2"/>
  <c r="AO150" i="2"/>
  <c r="AO200" i="2"/>
  <c r="AO250" i="2"/>
  <c r="AO256" i="2"/>
  <c r="AO260" i="2"/>
  <c r="AO78" i="2"/>
  <c r="AO145" i="2"/>
  <c r="AO194" i="2"/>
  <c r="AO266" i="2"/>
  <c r="AO284" i="2"/>
  <c r="AO140" i="2"/>
  <c r="AO316" i="2"/>
  <c r="AO202" i="2"/>
  <c r="AO232" i="2"/>
  <c r="AO326" i="2"/>
  <c r="AO334" i="2"/>
  <c r="AO342" i="2"/>
  <c r="AO350" i="2"/>
  <c r="AO358" i="2"/>
  <c r="AO366" i="2"/>
  <c r="AO25" i="2"/>
  <c r="AO84" i="2"/>
  <c r="AO136" i="2"/>
  <c r="AO198" i="2"/>
  <c r="AO204" i="2"/>
  <c r="AO220" i="2"/>
  <c r="AO264" i="2"/>
  <c r="AO41" i="2"/>
  <c r="AO210" i="2"/>
  <c r="AO238" i="2"/>
  <c r="AO314" i="2"/>
  <c r="AO328" i="2"/>
  <c r="AO169" i="2"/>
  <c r="AO230" i="2"/>
  <c r="AO244" i="2"/>
  <c r="AO262" i="2"/>
  <c r="AO270" i="2"/>
  <c r="AO234" i="2"/>
  <c r="AO272" i="2"/>
  <c r="AO66" i="2"/>
  <c r="AO79" i="2"/>
  <c r="AO112" i="2"/>
  <c r="AO312" i="2"/>
  <c r="AO320" i="2"/>
  <c r="AO2" i="2"/>
  <c r="AO300" i="2"/>
  <c r="AO332" i="2"/>
  <c r="AO340" i="2"/>
  <c r="AO324" i="2"/>
  <c r="AO364" i="2"/>
  <c r="AO178" i="2"/>
  <c r="AO236" i="2"/>
  <c r="AO274" i="2"/>
  <c r="AO72" i="2"/>
  <c r="AO157" i="2"/>
  <c r="AO216" i="2"/>
  <c r="AO240" i="2"/>
  <c r="AO294" i="2"/>
  <c r="AO368" i="2"/>
  <c r="AO208" i="2"/>
  <c r="AO246" i="2"/>
  <c r="AO276" i="2"/>
  <c r="AO371" i="2"/>
  <c r="AO98" i="2"/>
  <c r="AO183" i="2"/>
  <c r="AO190" i="2"/>
  <c r="AO252" i="2"/>
  <c r="AO296" i="2"/>
  <c r="AO3" i="2"/>
  <c r="AO107" i="2"/>
  <c r="AO218" i="2"/>
  <c r="AO278" i="2"/>
  <c r="AO42" i="2"/>
  <c r="AO139" i="2"/>
  <c r="AO254" i="2"/>
  <c r="AO356" i="2"/>
  <c r="AO100" i="2"/>
  <c r="AO195" i="2"/>
  <c r="AO362" i="2"/>
  <c r="AO30" i="2"/>
  <c r="AO108" i="2"/>
  <c r="AO288" i="2"/>
  <c r="AO129" i="2"/>
  <c r="AO163" i="2"/>
  <c r="AO338" i="2"/>
  <c r="AO177" i="2"/>
  <c r="AO51" i="2"/>
  <c r="AO308" i="2"/>
  <c r="AO135" i="2"/>
  <c r="AO4" i="2"/>
  <c r="AO180" i="2"/>
  <c r="AO226" i="2"/>
  <c r="AO167" i="2"/>
  <c r="AO330" i="2"/>
  <c r="AO282" i="2"/>
  <c r="AO322" i="2"/>
  <c r="AO360" i="2"/>
  <c r="AO224" i="2"/>
  <c r="AO302" i="2"/>
  <c r="AO124" i="2"/>
  <c r="AO290" i="2"/>
  <c r="AO346" i="2"/>
  <c r="AO147" i="2"/>
  <c r="AO189" i="2"/>
  <c r="AO310" i="2"/>
  <c r="AO318" i="2"/>
  <c r="AO336" i="2"/>
  <c r="AO354" i="2"/>
  <c r="AU330" i="2"/>
  <c r="AU231" i="2"/>
  <c r="AU259" i="2"/>
  <c r="AU332" i="2"/>
  <c r="AU241" i="2"/>
  <c r="AU179" i="2"/>
  <c r="AU167" i="2"/>
  <c r="AU300" i="2"/>
  <c r="AU220" i="2"/>
  <c r="AU26" i="2"/>
  <c r="AU116" i="2"/>
  <c r="AU45" i="2"/>
  <c r="AQ3" i="2"/>
  <c r="AQ5" i="2"/>
  <c r="AQ7" i="2"/>
  <c r="AQ9" i="2"/>
  <c r="AQ11" i="2"/>
  <c r="AQ13" i="2"/>
  <c r="AQ15" i="2"/>
  <c r="AQ17" i="2"/>
  <c r="AQ19" i="2"/>
  <c r="AQ21" i="2"/>
  <c r="AQ23" i="2"/>
  <c r="AQ25" i="2"/>
  <c r="AQ27" i="2"/>
  <c r="AQ29" i="2"/>
  <c r="AQ31" i="2"/>
  <c r="AQ33" i="2"/>
  <c r="AQ35" i="2"/>
  <c r="AQ37" i="2"/>
  <c r="AQ39" i="2"/>
  <c r="AQ41" i="2"/>
  <c r="AQ43" i="2"/>
  <c r="AQ45" i="2"/>
  <c r="AQ47" i="2"/>
  <c r="AQ49" i="2"/>
  <c r="AQ51" i="2"/>
  <c r="AQ53" i="2"/>
  <c r="AQ55" i="2"/>
  <c r="AQ57" i="2"/>
  <c r="AQ59" i="2"/>
  <c r="AQ4" i="2"/>
  <c r="AQ10" i="2"/>
  <c r="AQ16" i="2"/>
  <c r="AQ22" i="2"/>
  <c r="AQ8" i="2"/>
  <c r="AQ30" i="2"/>
  <c r="AQ40" i="2"/>
  <c r="AQ61" i="2"/>
  <c r="AQ67" i="2"/>
  <c r="AQ32" i="2"/>
  <c r="AQ76" i="2"/>
  <c r="AQ78" i="2"/>
  <c r="AQ80" i="2"/>
  <c r="AQ82" i="2"/>
  <c r="AQ84" i="2"/>
  <c r="AQ86" i="2"/>
  <c r="AQ88" i="2"/>
  <c r="AQ90" i="2"/>
  <c r="AQ92" i="2"/>
  <c r="AQ94" i="2"/>
  <c r="AQ96" i="2"/>
  <c r="AQ98" i="2"/>
  <c r="AQ100" i="2"/>
  <c r="AQ102" i="2"/>
  <c r="AQ104" i="2"/>
  <c r="AQ106" i="2"/>
  <c r="AQ108" i="2"/>
  <c r="AQ110" i="2"/>
  <c r="AQ112" i="2"/>
  <c r="AQ114" i="2"/>
  <c r="AQ116" i="2"/>
  <c r="AQ68" i="2"/>
  <c r="AQ58" i="2"/>
  <c r="AQ79" i="2"/>
  <c r="AQ83" i="2"/>
  <c r="AQ20" i="2"/>
  <c r="AQ44" i="2"/>
  <c r="AQ48" i="2"/>
  <c r="AQ70" i="2"/>
  <c r="AQ42" i="2"/>
  <c r="AQ95" i="2"/>
  <c r="AQ18" i="2"/>
  <c r="AQ64" i="2"/>
  <c r="AQ120" i="2"/>
  <c r="AQ132" i="2"/>
  <c r="AQ144" i="2"/>
  <c r="AQ156" i="2"/>
  <c r="AQ56" i="2"/>
  <c r="AQ85" i="2"/>
  <c r="AQ101" i="2"/>
  <c r="AQ125" i="2"/>
  <c r="AQ137" i="2"/>
  <c r="AQ6" i="2"/>
  <c r="AQ34" i="2"/>
  <c r="AQ46" i="2"/>
  <c r="AQ91" i="2"/>
  <c r="AQ93" i="2"/>
  <c r="AQ126" i="2"/>
  <c r="AQ147" i="2"/>
  <c r="AQ158" i="2"/>
  <c r="AQ164" i="2"/>
  <c r="AQ38" i="2"/>
  <c r="AQ62" i="2"/>
  <c r="AQ71" i="2"/>
  <c r="AQ87" i="2"/>
  <c r="AQ121" i="2"/>
  <c r="AQ143" i="2"/>
  <c r="AQ24" i="2"/>
  <c r="AQ50" i="2"/>
  <c r="AQ52" i="2"/>
  <c r="AQ65" i="2"/>
  <c r="AQ74" i="2"/>
  <c r="AQ109" i="2"/>
  <c r="AQ111" i="2"/>
  <c r="AQ151" i="2"/>
  <c r="AQ155" i="2"/>
  <c r="AQ170" i="2"/>
  <c r="AQ77" i="2"/>
  <c r="AQ118" i="2"/>
  <c r="AQ122" i="2"/>
  <c r="AQ124" i="2"/>
  <c r="AQ150" i="2"/>
  <c r="AQ152" i="2"/>
  <c r="AQ171" i="2"/>
  <c r="AQ187" i="2"/>
  <c r="AQ193" i="2"/>
  <c r="AQ28" i="2"/>
  <c r="AQ103" i="2"/>
  <c r="AQ119" i="2"/>
  <c r="AQ190" i="2"/>
  <c r="AQ196" i="2"/>
  <c r="AQ81" i="2"/>
  <c r="AQ97" i="2"/>
  <c r="AQ153" i="2"/>
  <c r="AQ165" i="2"/>
  <c r="AQ199" i="2"/>
  <c r="AQ201" i="2"/>
  <c r="AQ203" i="2"/>
  <c r="AQ205" i="2"/>
  <c r="AQ207" i="2"/>
  <c r="AQ209" i="2"/>
  <c r="AQ211" i="2"/>
  <c r="AQ213" i="2"/>
  <c r="AQ215" i="2"/>
  <c r="AQ217" i="2"/>
  <c r="AQ219" i="2"/>
  <c r="AQ221" i="2"/>
  <c r="AQ223" i="2"/>
  <c r="AQ225" i="2"/>
  <c r="AQ227" i="2"/>
  <c r="AQ229" i="2"/>
  <c r="AQ231" i="2"/>
  <c r="AQ233" i="2"/>
  <c r="AQ235" i="2"/>
  <c r="AQ237" i="2"/>
  <c r="AQ239" i="2"/>
  <c r="AQ241" i="2"/>
  <c r="AQ243" i="2"/>
  <c r="AQ245" i="2"/>
  <c r="AQ247" i="2"/>
  <c r="AQ249" i="2"/>
  <c r="AQ251" i="2"/>
  <c r="AQ253" i="2"/>
  <c r="AQ255" i="2"/>
  <c r="AQ257" i="2"/>
  <c r="AQ259" i="2"/>
  <c r="AQ261" i="2"/>
  <c r="AQ263" i="2"/>
  <c r="AQ265" i="2"/>
  <c r="AQ267" i="2"/>
  <c r="AQ269" i="2"/>
  <c r="AQ271" i="2"/>
  <c r="AQ273" i="2"/>
  <c r="AQ275" i="2"/>
  <c r="AQ277" i="2"/>
  <c r="AQ279" i="2"/>
  <c r="AQ281" i="2"/>
  <c r="AQ283" i="2"/>
  <c r="AQ285" i="2"/>
  <c r="AQ287" i="2"/>
  <c r="AQ289" i="2"/>
  <c r="AQ291" i="2"/>
  <c r="AQ293" i="2"/>
  <c r="AQ295" i="2"/>
  <c r="AQ297" i="2"/>
  <c r="AQ299" i="2"/>
  <c r="AQ301" i="2"/>
  <c r="AQ303" i="2"/>
  <c r="AQ305" i="2"/>
  <c r="AQ307" i="2"/>
  <c r="AQ309" i="2"/>
  <c r="AQ311" i="2"/>
  <c r="AQ313" i="2"/>
  <c r="AQ315" i="2"/>
  <c r="AQ317" i="2"/>
  <c r="AQ319" i="2"/>
  <c r="AQ73" i="2"/>
  <c r="AQ133" i="2"/>
  <c r="AQ139" i="2"/>
  <c r="AQ113" i="2"/>
  <c r="AQ138" i="2"/>
  <c r="AQ162" i="2"/>
  <c r="AQ195" i="2"/>
  <c r="AQ142" i="2"/>
  <c r="AQ166" i="2"/>
  <c r="AQ200" i="2"/>
  <c r="AQ127" i="2"/>
  <c r="AQ131" i="2"/>
  <c r="AQ160" i="2"/>
  <c r="AQ63" i="2"/>
  <c r="AQ123" i="2"/>
  <c r="AQ146" i="2"/>
  <c r="AQ181" i="2"/>
  <c r="AQ184" i="2"/>
  <c r="AQ186" i="2"/>
  <c r="AQ188" i="2"/>
  <c r="AQ212" i="2"/>
  <c r="AQ141" i="2"/>
  <c r="AQ149" i="2"/>
  <c r="AQ135" i="2"/>
  <c r="AQ157" i="2"/>
  <c r="AQ167" i="2"/>
  <c r="AQ274" i="2"/>
  <c r="AQ296" i="2"/>
  <c r="AQ322" i="2"/>
  <c r="AQ334" i="2"/>
  <c r="AQ346" i="2"/>
  <c r="AQ358" i="2"/>
  <c r="AQ60" i="2"/>
  <c r="AQ128" i="2"/>
  <c r="AQ154" i="2"/>
  <c r="AQ89" i="2"/>
  <c r="AQ130" i="2"/>
  <c r="AQ222" i="2"/>
  <c r="AQ258" i="2"/>
  <c r="AQ12" i="2"/>
  <c r="AQ54" i="2"/>
  <c r="AQ159" i="2"/>
  <c r="AQ185" i="2"/>
  <c r="AQ66" i="2"/>
  <c r="AQ174" i="2"/>
  <c r="AQ14" i="2"/>
  <c r="AQ72" i="2"/>
  <c r="AQ148" i="2"/>
  <c r="AQ179" i="2"/>
  <c r="AQ204" i="2"/>
  <c r="AQ262" i="2"/>
  <c r="AQ288" i="2"/>
  <c r="AQ348" i="2"/>
  <c r="AQ354" i="2"/>
  <c r="AQ357" i="2"/>
  <c r="AQ363" i="2"/>
  <c r="AQ69" i="2"/>
  <c r="AQ182" i="2"/>
  <c r="AQ189" i="2"/>
  <c r="AQ198" i="2"/>
  <c r="AQ145" i="2"/>
  <c r="AQ202" i="2"/>
  <c r="AQ220" i="2"/>
  <c r="AQ355" i="2"/>
  <c r="AQ36" i="2"/>
  <c r="AQ105" i="2"/>
  <c r="AQ172" i="2"/>
  <c r="AQ228" i="2"/>
  <c r="AQ286" i="2"/>
  <c r="AQ304" i="2"/>
  <c r="AQ344" i="2"/>
  <c r="AQ373" i="2"/>
  <c r="AQ140" i="2"/>
  <c r="AQ224" i="2"/>
  <c r="AQ290" i="2"/>
  <c r="AQ216" i="2"/>
  <c r="AQ210" i="2"/>
  <c r="AQ214" i="2"/>
  <c r="AQ230" i="2"/>
  <c r="AQ232" i="2"/>
  <c r="AQ234" i="2"/>
  <c r="AQ240" i="2"/>
  <c r="AQ264" i="2"/>
  <c r="AQ302" i="2"/>
  <c r="AQ320" i="2"/>
  <c r="AQ236" i="2"/>
  <c r="AQ250" i="2"/>
  <c r="AQ324" i="2"/>
  <c r="AQ325" i="2"/>
  <c r="AQ333" i="2"/>
  <c r="AQ341" i="2"/>
  <c r="AQ365" i="2"/>
  <c r="AQ294" i="2"/>
  <c r="AQ298" i="2"/>
  <c r="AQ372" i="2"/>
  <c r="AQ191" i="2"/>
  <c r="AQ246" i="2"/>
  <c r="AQ310" i="2"/>
  <c r="AQ326" i="2"/>
  <c r="AQ342" i="2"/>
  <c r="AQ350" i="2"/>
  <c r="AQ367" i="2"/>
  <c r="AQ208" i="2"/>
  <c r="AQ256" i="2"/>
  <c r="AQ352" i="2"/>
  <c r="AQ360" i="2"/>
  <c r="AQ129" i="2"/>
  <c r="AQ178" i="2"/>
  <c r="AQ192" i="2"/>
  <c r="AQ300" i="2"/>
  <c r="AQ308" i="2"/>
  <c r="AQ226" i="2"/>
  <c r="AQ270" i="2"/>
  <c r="AQ359" i="2"/>
  <c r="AQ169" i="2"/>
  <c r="AQ272" i="2"/>
  <c r="AQ292" i="2"/>
  <c r="AQ327" i="2"/>
  <c r="AQ335" i="2"/>
  <c r="AQ343" i="2"/>
  <c r="AQ351" i="2"/>
  <c r="AQ278" i="2"/>
  <c r="AQ280" i="2"/>
  <c r="AQ356" i="2"/>
  <c r="AQ366" i="2"/>
  <c r="AQ260" i="2"/>
  <c r="AQ340" i="2"/>
  <c r="AQ238" i="2"/>
  <c r="AQ2" i="2"/>
  <c r="AQ99" i="2"/>
  <c r="AQ316" i="2"/>
  <c r="AQ242" i="2"/>
  <c r="AQ312" i="2"/>
  <c r="AQ197" i="2"/>
  <c r="AQ244" i="2"/>
  <c r="AQ248" i="2"/>
  <c r="AQ276" i="2"/>
  <c r="AQ314" i="2"/>
  <c r="AQ368" i="2"/>
  <c r="AQ369" i="2"/>
  <c r="AQ370" i="2"/>
  <c r="AQ115" i="2"/>
  <c r="AQ175" i="2"/>
  <c r="AQ194" i="2"/>
  <c r="AQ254" i="2"/>
  <c r="AQ107" i="2"/>
  <c r="AQ161" i="2"/>
  <c r="AQ218" i="2"/>
  <c r="AQ183" i="2"/>
  <c r="AQ252" i="2"/>
  <c r="AQ349" i="2"/>
  <c r="AQ371" i="2"/>
  <c r="AQ282" i="2"/>
  <c r="AQ284" i="2"/>
  <c r="AQ75" i="2"/>
  <c r="AQ168" i="2"/>
  <c r="AQ176" i="2"/>
  <c r="AQ206" i="2"/>
  <c r="AQ323" i="2"/>
  <c r="AQ364" i="2"/>
  <c r="AQ329" i="2"/>
  <c r="AQ332" i="2"/>
  <c r="AQ163" i="2"/>
  <c r="AQ338" i="2"/>
  <c r="AQ353" i="2"/>
  <c r="AQ117" i="2"/>
  <c r="AQ266" i="2"/>
  <c r="AQ134" i="2"/>
  <c r="AQ180" i="2"/>
  <c r="AQ362" i="2"/>
  <c r="AQ26" i="2"/>
  <c r="AQ318" i="2"/>
  <c r="AQ361" i="2"/>
  <c r="AQ321" i="2"/>
  <c r="AQ177" i="2"/>
  <c r="AQ336" i="2"/>
  <c r="AQ339" i="2"/>
  <c r="AQ136" i="2"/>
  <c r="AQ345" i="2"/>
  <c r="AQ173" i="2"/>
  <c r="AQ328" i="2"/>
  <c r="AQ347" i="2"/>
  <c r="AQ306" i="2"/>
  <c r="AQ330" i="2"/>
  <c r="AQ331" i="2"/>
  <c r="AQ337" i="2"/>
  <c r="AQ268" i="2"/>
  <c r="AP85" i="2"/>
  <c r="AP48" i="2"/>
  <c r="AP125" i="2"/>
  <c r="AP53" i="2"/>
  <c r="AP7" i="2"/>
  <c r="BB4" i="2"/>
  <c r="BB6" i="2"/>
  <c r="BB8" i="2"/>
  <c r="BB10" i="2"/>
  <c r="BB12" i="2"/>
  <c r="BB14" i="2"/>
  <c r="BB16" i="2"/>
  <c r="BB18" i="2"/>
  <c r="BB20" i="2"/>
  <c r="BB22" i="2"/>
  <c r="BB24" i="2"/>
  <c r="BB26" i="2"/>
  <c r="BB28" i="2"/>
  <c r="BB30" i="2"/>
  <c r="BB32" i="2"/>
  <c r="BB34" i="2"/>
  <c r="BB36" i="2"/>
  <c r="BB38" i="2"/>
  <c r="BB40" i="2"/>
  <c r="BB7" i="2"/>
  <c r="BB13" i="2"/>
  <c r="BB19" i="2"/>
  <c r="BB25" i="2"/>
  <c r="BB54" i="2"/>
  <c r="BB62" i="2"/>
  <c r="BB68" i="2"/>
  <c r="BB23" i="2"/>
  <c r="BB35" i="2"/>
  <c r="BB43" i="2"/>
  <c r="BB59" i="2"/>
  <c r="BB65" i="2"/>
  <c r="BB63" i="2"/>
  <c r="BB70" i="2"/>
  <c r="BB74" i="2"/>
  <c r="BB3" i="2"/>
  <c r="BB11" i="2"/>
  <c r="BB37" i="2"/>
  <c r="BB64" i="2"/>
  <c r="BB71" i="2"/>
  <c r="BB75" i="2"/>
  <c r="BB15" i="2"/>
  <c r="BB50" i="2"/>
  <c r="BB77" i="2"/>
  <c r="BB81" i="2"/>
  <c r="BB85" i="2"/>
  <c r="BB91" i="2"/>
  <c r="BB97" i="2"/>
  <c r="BB103" i="2"/>
  <c r="BB109" i="2"/>
  <c r="BB115" i="2"/>
  <c r="BB27" i="2"/>
  <c r="BB21" i="2"/>
  <c r="BB5" i="2"/>
  <c r="BB98" i="2"/>
  <c r="BB80" i="2"/>
  <c r="BB93" i="2"/>
  <c r="BB121" i="2"/>
  <c r="BB133" i="2"/>
  <c r="BB145" i="2"/>
  <c r="BB157" i="2"/>
  <c r="BB159" i="2"/>
  <c r="BB161" i="2"/>
  <c r="BB163" i="2"/>
  <c r="BB165" i="2"/>
  <c r="BB167" i="2"/>
  <c r="BB51" i="2"/>
  <c r="BB57" i="2"/>
  <c r="BB104" i="2"/>
  <c r="BB108" i="2"/>
  <c r="BB112" i="2"/>
  <c r="BB126" i="2"/>
  <c r="BB138" i="2"/>
  <c r="BB79" i="2"/>
  <c r="BB123" i="2"/>
  <c r="BB129" i="2"/>
  <c r="BB60" i="2"/>
  <c r="BB78" i="2"/>
  <c r="BB118" i="2"/>
  <c r="BB124" i="2"/>
  <c r="BB140" i="2"/>
  <c r="BB171" i="2"/>
  <c r="BB173" i="2"/>
  <c r="BB175" i="2"/>
  <c r="BB177" i="2"/>
  <c r="BB179" i="2"/>
  <c r="BB181" i="2"/>
  <c r="BB183" i="2"/>
  <c r="BB185" i="2"/>
  <c r="BB187" i="2"/>
  <c r="BB189" i="2"/>
  <c r="BB191" i="2"/>
  <c r="BB193" i="2"/>
  <c r="BB195" i="2"/>
  <c r="BB197" i="2"/>
  <c r="BB53" i="2"/>
  <c r="BB72" i="2"/>
  <c r="BB149" i="2"/>
  <c r="BB153" i="2"/>
  <c r="BB42" i="2"/>
  <c r="BB141" i="2"/>
  <c r="BB143" i="2"/>
  <c r="BB160" i="2"/>
  <c r="BB168" i="2"/>
  <c r="BB136" i="2"/>
  <c r="BB142" i="2"/>
  <c r="BB169" i="2"/>
  <c r="BB144" i="2"/>
  <c r="BB146" i="2"/>
  <c r="BB46" i="2"/>
  <c r="BB76" i="2"/>
  <c r="BB94" i="2"/>
  <c r="BB107" i="2"/>
  <c r="BB156" i="2"/>
  <c r="BB44" i="2"/>
  <c r="BB52" i="2"/>
  <c r="BB100" i="2"/>
  <c r="BB166" i="2"/>
  <c r="BB83" i="2"/>
  <c r="BB88" i="2"/>
  <c r="BB162" i="2"/>
  <c r="BB196" i="2"/>
  <c r="BB203" i="2"/>
  <c r="BB29" i="2"/>
  <c r="BB117" i="2"/>
  <c r="BB139" i="2"/>
  <c r="BB152" i="2"/>
  <c r="BB39" i="2"/>
  <c r="BB90" i="2"/>
  <c r="BB95" i="2"/>
  <c r="BB131" i="2"/>
  <c r="BB135" i="2"/>
  <c r="BB215" i="2"/>
  <c r="BB55" i="2"/>
  <c r="BB82" i="2"/>
  <c r="BB127" i="2"/>
  <c r="BB150" i="2"/>
  <c r="BB56" i="2"/>
  <c r="BB66" i="2"/>
  <c r="BB84" i="2"/>
  <c r="BB119" i="2"/>
  <c r="BB155" i="2"/>
  <c r="BB217" i="2"/>
  <c r="BB226" i="2"/>
  <c r="BB244" i="2"/>
  <c r="BB249" i="2"/>
  <c r="BB266" i="2"/>
  <c r="BB299" i="2"/>
  <c r="BB316" i="2"/>
  <c r="BB323" i="2"/>
  <c r="BB335" i="2"/>
  <c r="BB347" i="2"/>
  <c r="BB359" i="2"/>
  <c r="BB45" i="2"/>
  <c r="BB99" i="2"/>
  <c r="BB101" i="2"/>
  <c r="BB192" i="2"/>
  <c r="BB194" i="2"/>
  <c r="BB205" i="2"/>
  <c r="BB206" i="2"/>
  <c r="BB218" i="2"/>
  <c r="BB49" i="2"/>
  <c r="BB147" i="2"/>
  <c r="BB158" i="2"/>
  <c r="BB164" i="2"/>
  <c r="BB172" i="2"/>
  <c r="BB227" i="2"/>
  <c r="BB233" i="2"/>
  <c r="BB250" i="2"/>
  <c r="BB67" i="2"/>
  <c r="BB87" i="2"/>
  <c r="BB154" i="2"/>
  <c r="BB176" i="2"/>
  <c r="BB86" i="2"/>
  <c r="BB113" i="2"/>
  <c r="BB190" i="2"/>
  <c r="BB132" i="2"/>
  <c r="BB180" i="2"/>
  <c r="BB199" i="2"/>
  <c r="BB130" i="2"/>
  <c r="BB216" i="2"/>
  <c r="BB257" i="2"/>
  <c r="BB258" i="2"/>
  <c r="BB267" i="2"/>
  <c r="BB276" i="2"/>
  <c r="BB302" i="2"/>
  <c r="BB319" i="2"/>
  <c r="BB33" i="2"/>
  <c r="BB111" i="2"/>
  <c r="BB69" i="2"/>
  <c r="BB89" i="2"/>
  <c r="BB114" i="2"/>
  <c r="BB105" i="2"/>
  <c r="BB200" i="2"/>
  <c r="BB201" i="2"/>
  <c r="BB9" i="2"/>
  <c r="BB207" i="2"/>
  <c r="BB275" i="2"/>
  <c r="BB295" i="2"/>
  <c r="BB296" i="2"/>
  <c r="BB313" i="2"/>
  <c r="BB314" i="2"/>
  <c r="BB334" i="2"/>
  <c r="BB338" i="2"/>
  <c r="BB349" i="2"/>
  <c r="BB353" i="2"/>
  <c r="BB120" i="2"/>
  <c r="BB148" i="2"/>
  <c r="BB151" i="2"/>
  <c r="BB174" i="2"/>
  <c r="BB178" i="2"/>
  <c r="BB210" i="2"/>
  <c r="BB221" i="2"/>
  <c r="BB252" i="2"/>
  <c r="BB259" i="2"/>
  <c r="BB260" i="2"/>
  <c r="BB315" i="2"/>
  <c r="BB342" i="2"/>
  <c r="BB228" i="2"/>
  <c r="BB230" i="2"/>
  <c r="BB232" i="2"/>
  <c r="BB235" i="2"/>
  <c r="BB237" i="2"/>
  <c r="BB263" i="2"/>
  <c r="BB264" i="2"/>
  <c r="BB281" i="2"/>
  <c r="BB282" i="2"/>
  <c r="BB269" i="2"/>
  <c r="BB270" i="2"/>
  <c r="BB307" i="2"/>
  <c r="BB308" i="2"/>
  <c r="BB17" i="2"/>
  <c r="BB73" i="2"/>
  <c r="BB222" i="2"/>
  <c r="BB293" i="2"/>
  <c r="BB58" i="2"/>
  <c r="BB240" i="2"/>
  <c r="BB321" i="2"/>
  <c r="BB329" i="2"/>
  <c r="BB345" i="2"/>
  <c r="BB362" i="2"/>
  <c r="BB47" i="2"/>
  <c r="BB209" i="2"/>
  <c r="BB287" i="2"/>
  <c r="BB312" i="2"/>
  <c r="BB337" i="2"/>
  <c r="BB346" i="2"/>
  <c r="BB354" i="2"/>
  <c r="BB274" i="2"/>
  <c r="BB303" i="2"/>
  <c r="BB322" i="2"/>
  <c r="BB330" i="2"/>
  <c r="BB370" i="2"/>
  <c r="BB198" i="2"/>
  <c r="BB220" i="2"/>
  <c r="BB223" i="2"/>
  <c r="BB239" i="2"/>
  <c r="BB246" i="2"/>
  <c r="BB265" i="2"/>
  <c r="BB294" i="2"/>
  <c r="BB298" i="2"/>
  <c r="BB324" i="2"/>
  <c r="BB332" i="2"/>
  <c r="BB340" i="2"/>
  <c r="BB348" i="2"/>
  <c r="BB356" i="2"/>
  <c r="BB31" i="2"/>
  <c r="BB231" i="2"/>
  <c r="BB238" i="2"/>
  <c r="BB245" i="2"/>
  <c r="BB284" i="2"/>
  <c r="BB301" i="2"/>
  <c r="BB137" i="2"/>
  <c r="BB219" i="2"/>
  <c r="BB277" i="2"/>
  <c r="BB363" i="2"/>
  <c r="BB251" i="2"/>
  <c r="BB253" i="2"/>
  <c r="BB268" i="2"/>
  <c r="BB297" i="2"/>
  <c r="BB208" i="2"/>
  <c r="BB285" i="2"/>
  <c r="BB305" i="2"/>
  <c r="BB327" i="2"/>
  <c r="BB343" i="2"/>
  <c r="BB350" i="2"/>
  <c r="BB351" i="2"/>
  <c r="BB186" i="2"/>
  <c r="BB255" i="2"/>
  <c r="BB288" i="2"/>
  <c r="BB358" i="2"/>
  <c r="BB96" i="2"/>
  <c r="BB125" i="2"/>
  <c r="BB182" i="2"/>
  <c r="BB202" i="2"/>
  <c r="BB279" i="2"/>
  <c r="BB290" i="2"/>
  <c r="BB234" i="2"/>
  <c r="BB236" i="2"/>
  <c r="BB261" i="2"/>
  <c r="BB310" i="2"/>
  <c r="BB361" i="2"/>
  <c r="BB224" i="2"/>
  <c r="BB272" i="2"/>
  <c r="BB41" i="2"/>
  <c r="BB213" i="2"/>
  <c r="BB283" i="2"/>
  <c r="BB248" i="2"/>
  <c r="BB106" i="2"/>
  <c r="BB170" i="2"/>
  <c r="BB242" i="2"/>
  <c r="BB292" i="2"/>
  <c r="BB317" i="2"/>
  <c r="BB320" i="2"/>
  <c r="BB328" i="2"/>
  <c r="BB336" i="2"/>
  <c r="BB344" i="2"/>
  <c r="BB352" i="2"/>
  <c r="BB360" i="2"/>
  <c r="BB122" i="2"/>
  <c r="BB134" i="2"/>
  <c r="BB280" i="2"/>
  <c r="BB289" i="2"/>
  <c r="BB300" i="2"/>
  <c r="BB333" i="2"/>
  <c r="BB341" i="2"/>
  <c r="BB371" i="2"/>
  <c r="BB372" i="2"/>
  <c r="BB373" i="2"/>
  <c r="BB116" i="2"/>
  <c r="BB188" i="2"/>
  <c r="BB128" i="2"/>
  <c r="BB212" i="2"/>
  <c r="BB273" i="2"/>
  <c r="BB311" i="2"/>
  <c r="BB331" i="2"/>
  <c r="BB366" i="2"/>
  <c r="BB2" i="2"/>
  <c r="BB306" i="2"/>
  <c r="BB369" i="2"/>
  <c r="BB48" i="2"/>
  <c r="BB110" i="2"/>
  <c r="BB225" i="2"/>
  <c r="BB326" i="2"/>
  <c r="BB355" i="2"/>
  <c r="BB214" i="2"/>
  <c r="BB364" i="2"/>
  <c r="BB61" i="2"/>
  <c r="BB92" i="2"/>
  <c r="BB241" i="2"/>
  <c r="BB367" i="2"/>
  <c r="BB204" i="2"/>
  <c r="BB247" i="2"/>
  <c r="BB286" i="2"/>
  <c r="BB365" i="2"/>
  <c r="BB304" i="2"/>
  <c r="BB291" i="2"/>
  <c r="BB271" i="2"/>
  <c r="BB339" i="2"/>
  <c r="BB357" i="2"/>
  <c r="BB368" i="2"/>
  <c r="BB229" i="2"/>
  <c r="BB102" i="2"/>
  <c r="BB254" i="2"/>
  <c r="BB256" i="2"/>
  <c r="BB309" i="2"/>
  <c r="BB318" i="2"/>
  <c r="BB211" i="2"/>
  <c r="BB278" i="2"/>
  <c r="BB325" i="2"/>
  <c r="BB262" i="2"/>
  <c r="BB184" i="2"/>
  <c r="BB243" i="2"/>
  <c r="AU253" i="2"/>
  <c r="AU355" i="2"/>
  <c r="AU133" i="2"/>
  <c r="AU359" i="2"/>
  <c r="AU199" i="2"/>
  <c r="AU206" i="2"/>
  <c r="AU226" i="2"/>
  <c r="AU192" i="2"/>
  <c r="AU328" i="2"/>
  <c r="AU146" i="2"/>
  <c r="AU97" i="2"/>
  <c r="AU53" i="2"/>
  <c r="AU292" i="2"/>
  <c r="AU160" i="2"/>
  <c r="AU212" i="2"/>
  <c r="AU149" i="2"/>
  <c r="AU150" i="2"/>
  <c r="AU117" i="2"/>
  <c r="AU104" i="2"/>
  <c r="AU7" i="2"/>
  <c r="AU15" i="2"/>
  <c r="AE342" i="2"/>
  <c r="AE209" i="2"/>
  <c r="AE351" i="2"/>
  <c r="AE99" i="2"/>
  <c r="AE254" i="2"/>
  <c r="AE319" i="2"/>
  <c r="AE250" i="2"/>
  <c r="AE2" i="2"/>
  <c r="AE291" i="2"/>
  <c r="AE216" i="2"/>
  <c r="AE127" i="2"/>
  <c r="AE191" i="2"/>
  <c r="AE179" i="2"/>
  <c r="AE148" i="2"/>
  <c r="AE142" i="2"/>
  <c r="AE107" i="2"/>
  <c r="AE149" i="2"/>
  <c r="AE72" i="2"/>
  <c r="AE3" i="2"/>
  <c r="AE21" i="2"/>
  <c r="AE19" i="2"/>
  <c r="AU361" i="2"/>
  <c r="AU40" i="2"/>
  <c r="AP318" i="2"/>
  <c r="AP288" i="2"/>
  <c r="AP357" i="2"/>
  <c r="AP248" i="2"/>
  <c r="AP348" i="2"/>
  <c r="AP316" i="2"/>
  <c r="AP118" i="2"/>
  <c r="AP77" i="2"/>
  <c r="AP19" i="2"/>
  <c r="AP302" i="2"/>
  <c r="AP43" i="2"/>
  <c r="AP307" i="2"/>
  <c r="AP271" i="2"/>
  <c r="AP235" i="2"/>
  <c r="AP199" i="2"/>
  <c r="AP92" i="2"/>
  <c r="AP156" i="2"/>
  <c r="AP17" i="2"/>
  <c r="AP123" i="2"/>
  <c r="AP31" i="2"/>
  <c r="BD21" i="2"/>
  <c r="BD22" i="2"/>
  <c r="BD48" i="2"/>
  <c r="BD53" i="2"/>
  <c r="BD70" i="2"/>
  <c r="BD72" i="2"/>
  <c r="BD74" i="2"/>
  <c r="BD23" i="2"/>
  <c r="BD24" i="2"/>
  <c r="BD25" i="2"/>
  <c r="BD26" i="2"/>
  <c r="BD35" i="2"/>
  <c r="BD43" i="2"/>
  <c r="BD54" i="2"/>
  <c r="BD62" i="2"/>
  <c r="BD68" i="2"/>
  <c r="BD19" i="2"/>
  <c r="BD38" i="2"/>
  <c r="BD39" i="2"/>
  <c r="BD3" i="2"/>
  <c r="BD11" i="2"/>
  <c r="BD63" i="2"/>
  <c r="BD10" i="2"/>
  <c r="BD18" i="2"/>
  <c r="BD36" i="2"/>
  <c r="BD37" i="2"/>
  <c r="BD6" i="2"/>
  <c r="BD31" i="2"/>
  <c r="BD42" i="2"/>
  <c r="BD59" i="2"/>
  <c r="BD66" i="2"/>
  <c r="BD67" i="2"/>
  <c r="BD15" i="2"/>
  <c r="BD46" i="2"/>
  <c r="BD12" i="2"/>
  <c r="BD27" i="2"/>
  <c r="BD34" i="2"/>
  <c r="BD50" i="2"/>
  <c r="BD65" i="2"/>
  <c r="BD85" i="2"/>
  <c r="BD91" i="2"/>
  <c r="BD97" i="2"/>
  <c r="BD103" i="2"/>
  <c r="BD14" i="2"/>
  <c r="BD28" i="2"/>
  <c r="BD33" i="2"/>
  <c r="BD92" i="2"/>
  <c r="BD123" i="2"/>
  <c r="BD135" i="2"/>
  <c r="BD147" i="2"/>
  <c r="BD5" i="2"/>
  <c r="BD30" i="2"/>
  <c r="BD87" i="2"/>
  <c r="BD128" i="2"/>
  <c r="BD140" i="2"/>
  <c r="BD152" i="2"/>
  <c r="BD7" i="2"/>
  <c r="BD98" i="2"/>
  <c r="BD17" i="2"/>
  <c r="BD47" i="2"/>
  <c r="BD58" i="2"/>
  <c r="BD134" i="2"/>
  <c r="BD156" i="2"/>
  <c r="BD79" i="2"/>
  <c r="BD129" i="2"/>
  <c r="BD145" i="2"/>
  <c r="BD83" i="2"/>
  <c r="BD88" i="2"/>
  <c r="BD105" i="2"/>
  <c r="BD173" i="2"/>
  <c r="BD177" i="2"/>
  <c r="BD181" i="2"/>
  <c r="BD185" i="2"/>
  <c r="BD188" i="2"/>
  <c r="BD194" i="2"/>
  <c r="BD4" i="2"/>
  <c r="BD20" i="2"/>
  <c r="BD61" i="2"/>
  <c r="BD99" i="2"/>
  <c r="BD113" i="2"/>
  <c r="BD114" i="2"/>
  <c r="BD159" i="2"/>
  <c r="BD51" i="2"/>
  <c r="BD93" i="2"/>
  <c r="BD141" i="2"/>
  <c r="BD143" i="2"/>
  <c r="BD160" i="2"/>
  <c r="BD168" i="2"/>
  <c r="BD29" i="2"/>
  <c r="BD49" i="2"/>
  <c r="BD111" i="2"/>
  <c r="BD115" i="2"/>
  <c r="BD148" i="2"/>
  <c r="BD8" i="2"/>
  <c r="BD76" i="2"/>
  <c r="BD107" i="2"/>
  <c r="BD118" i="2"/>
  <c r="BD172" i="2"/>
  <c r="BD174" i="2"/>
  <c r="BD175" i="2"/>
  <c r="BD190" i="2"/>
  <c r="BD57" i="2"/>
  <c r="BD121" i="2"/>
  <c r="BD125" i="2"/>
  <c r="BD60" i="2"/>
  <c r="BD78" i="2"/>
  <c r="BD106" i="2"/>
  <c r="BD132" i="2"/>
  <c r="BD117" i="2"/>
  <c r="BD124" i="2"/>
  <c r="BD139" i="2"/>
  <c r="BD161" i="2"/>
  <c r="BD167" i="2"/>
  <c r="BD197" i="2"/>
  <c r="BD198" i="2"/>
  <c r="BD52" i="2"/>
  <c r="BD108" i="2"/>
  <c r="BD120" i="2"/>
  <c r="BD138" i="2"/>
  <c r="BD142" i="2"/>
  <c r="BD151" i="2"/>
  <c r="BD75" i="2"/>
  <c r="BD109" i="2"/>
  <c r="BD178" i="2"/>
  <c r="BD184" i="2"/>
  <c r="BD201" i="2"/>
  <c r="BD202" i="2"/>
  <c r="BD204" i="2"/>
  <c r="BD243" i="2"/>
  <c r="BD260" i="2"/>
  <c r="BD265" i="2"/>
  <c r="BD282" i="2"/>
  <c r="BD315" i="2"/>
  <c r="BD330" i="2"/>
  <c r="BD342" i="2"/>
  <c r="BD354" i="2"/>
  <c r="BD366" i="2"/>
  <c r="BD32" i="2"/>
  <c r="BD86" i="2"/>
  <c r="BD126" i="2"/>
  <c r="BD133" i="2"/>
  <c r="BD155" i="2"/>
  <c r="BD183" i="2"/>
  <c r="BD203" i="2"/>
  <c r="BD45" i="2"/>
  <c r="BD56" i="2"/>
  <c r="BD82" i="2"/>
  <c r="BD84" i="2"/>
  <c r="BD119" i="2"/>
  <c r="BD193" i="2"/>
  <c r="BD217" i="2"/>
  <c r="BD244" i="2"/>
  <c r="BD249" i="2"/>
  <c r="BD64" i="2"/>
  <c r="BD69" i="2"/>
  <c r="BD96" i="2"/>
  <c r="BD195" i="2"/>
  <c r="BD100" i="2"/>
  <c r="BD116" i="2"/>
  <c r="BD154" i="2"/>
  <c r="BD207" i="2"/>
  <c r="BD235" i="2"/>
  <c r="BD236" i="2"/>
  <c r="BD284" i="2"/>
  <c r="BD309" i="2"/>
  <c r="BD310" i="2"/>
  <c r="BD349" i="2"/>
  <c r="BD355" i="2"/>
  <c r="BD358" i="2"/>
  <c r="BD364" i="2"/>
  <c r="BD94" i="2"/>
  <c r="BD130" i="2"/>
  <c r="BD169" i="2"/>
  <c r="BD180" i="2"/>
  <c r="BD189" i="2"/>
  <c r="BD44" i="2"/>
  <c r="BD55" i="2"/>
  <c r="BD73" i="2"/>
  <c r="BD13" i="2"/>
  <c r="BD102" i="2"/>
  <c r="BD127" i="2"/>
  <c r="BD136" i="2"/>
  <c r="BD186" i="2"/>
  <c r="BD211" i="2"/>
  <c r="BD216" i="2"/>
  <c r="BD223" i="2"/>
  <c r="BD273" i="2"/>
  <c r="BD274" i="2"/>
  <c r="BD293" i="2"/>
  <c r="BD294" i="2"/>
  <c r="BD345" i="2"/>
  <c r="BD295" i="2"/>
  <c r="BD296" i="2"/>
  <c r="BD313" i="2"/>
  <c r="BD314" i="2"/>
  <c r="BD334" i="2"/>
  <c r="BD338" i="2"/>
  <c r="BD353" i="2"/>
  <c r="BD89" i="2"/>
  <c r="BD157" i="2"/>
  <c r="BD187" i="2"/>
  <c r="BD199" i="2"/>
  <c r="BD220" i="2"/>
  <c r="BD238" i="2"/>
  <c r="BD239" i="2"/>
  <c r="BD242" i="2"/>
  <c r="BD245" i="2"/>
  <c r="BD247" i="2"/>
  <c r="BD253" i="2"/>
  <c r="BD261" i="2"/>
  <c r="BD262" i="2"/>
  <c r="BD299" i="2"/>
  <c r="BD300" i="2"/>
  <c r="BD16" i="2"/>
  <c r="BD41" i="2"/>
  <c r="BD131" i="2"/>
  <c r="BD158" i="2"/>
  <c r="BD166" i="2"/>
  <c r="BD212" i="2"/>
  <c r="BD218" i="2"/>
  <c r="BD288" i="2"/>
  <c r="BD305" i="2"/>
  <c r="BD306" i="2"/>
  <c r="BD164" i="2"/>
  <c r="BD291" i="2"/>
  <c r="BD292" i="2"/>
  <c r="BD311" i="2"/>
  <c r="BD312" i="2"/>
  <c r="BD95" i="2"/>
  <c r="BD101" i="2"/>
  <c r="BD112" i="2"/>
  <c r="BD224" i="2"/>
  <c r="BD230" i="2"/>
  <c r="BD258" i="2"/>
  <c r="BD279" i="2"/>
  <c r="BD304" i="2"/>
  <c r="BD361" i="2"/>
  <c r="BD2" i="2"/>
  <c r="BD176" i="2"/>
  <c r="BD179" i="2"/>
  <c r="BD182" i="2"/>
  <c r="BD221" i="2"/>
  <c r="BD237" i="2"/>
  <c r="BD251" i="2"/>
  <c r="BD283" i="2"/>
  <c r="BD308" i="2"/>
  <c r="BD369" i="2"/>
  <c r="BD77" i="2"/>
  <c r="BD233" i="2"/>
  <c r="BD270" i="2"/>
  <c r="BD278" i="2"/>
  <c r="BD337" i="2"/>
  <c r="BD346" i="2"/>
  <c r="BD213" i="2"/>
  <c r="BD229" i="2"/>
  <c r="BD257" i="2"/>
  <c r="BD286" i="2"/>
  <c r="BD307" i="2"/>
  <c r="BD331" i="2"/>
  <c r="BD339" i="2"/>
  <c r="BD165" i="2"/>
  <c r="BD196" i="2"/>
  <c r="BD222" i="2"/>
  <c r="BD225" i="2"/>
  <c r="BD272" i="2"/>
  <c r="BD276" i="2"/>
  <c r="BD289" i="2"/>
  <c r="BD318" i="2"/>
  <c r="BD104" i="2"/>
  <c r="BD137" i="2"/>
  <c r="BD266" i="2"/>
  <c r="BD275" i="2"/>
  <c r="BD277" i="2"/>
  <c r="BD320" i="2"/>
  <c r="BD328" i="2"/>
  <c r="BD336" i="2"/>
  <c r="BD344" i="2"/>
  <c r="BD352" i="2"/>
  <c r="BD360" i="2"/>
  <c r="BD335" i="2"/>
  <c r="BD359" i="2"/>
  <c r="BD208" i="2"/>
  <c r="BD219" i="2"/>
  <c r="BD297" i="2"/>
  <c r="BD362" i="2"/>
  <c r="BD363" i="2"/>
  <c r="BD90" i="2"/>
  <c r="BD171" i="2"/>
  <c r="BD250" i="2"/>
  <c r="BD149" i="2"/>
  <c r="BD228" i="2"/>
  <c r="BD255" i="2"/>
  <c r="BD268" i="2"/>
  <c r="BD322" i="2"/>
  <c r="BD80" i="2"/>
  <c r="BD210" i="2"/>
  <c r="BD226" i="2"/>
  <c r="BD232" i="2"/>
  <c r="BD259" i="2"/>
  <c r="BD290" i="2"/>
  <c r="BD40" i="2"/>
  <c r="BD144" i="2"/>
  <c r="BD215" i="2"/>
  <c r="BD234" i="2"/>
  <c r="BD301" i="2"/>
  <c r="BD321" i="2"/>
  <c r="BD329" i="2"/>
  <c r="BD170" i="2"/>
  <c r="BD205" i="2"/>
  <c r="BD303" i="2"/>
  <c r="BD317" i="2"/>
  <c r="BD81" i="2"/>
  <c r="BD200" i="2"/>
  <c r="BD246" i="2"/>
  <c r="BD263" i="2"/>
  <c r="BD71" i="2"/>
  <c r="BD150" i="2"/>
  <c r="BD240" i="2"/>
  <c r="BD281" i="2"/>
  <c r="BD162" i="2"/>
  <c r="BD191" i="2"/>
  <c r="BD267" i="2"/>
  <c r="BD316" i="2"/>
  <c r="BD326" i="2"/>
  <c r="BD357" i="2"/>
  <c r="BD9" i="2"/>
  <c r="BD122" i="2"/>
  <c r="BD146" i="2"/>
  <c r="BD325" i="2"/>
  <c r="BD343" i="2"/>
  <c r="BD206" i="2"/>
  <c r="BD269" i="2"/>
  <c r="BD340" i="2"/>
  <c r="BD264" i="2"/>
  <c r="BD302" i="2"/>
  <c r="BD256" i="2"/>
  <c r="BD241" i="2"/>
  <c r="BD252" i="2"/>
  <c r="BD285" i="2"/>
  <c r="BD214" i="2"/>
  <c r="BD231" i="2"/>
  <c r="BD323" i="2"/>
  <c r="BD332" i="2"/>
  <c r="BD350" i="2"/>
  <c r="BD280" i="2"/>
  <c r="BD341" i="2"/>
  <c r="BD248" i="2"/>
  <c r="BD333" i="2"/>
  <c r="BD373" i="2"/>
  <c r="BD319" i="2"/>
  <c r="BD372" i="2"/>
  <c r="BD324" i="2"/>
  <c r="BD367" i="2"/>
  <c r="BD356" i="2"/>
  <c r="BD227" i="2"/>
  <c r="BD327" i="2"/>
  <c r="BD271" i="2"/>
  <c r="BD351" i="2"/>
  <c r="BD370" i="2"/>
  <c r="BD110" i="2"/>
  <c r="BD347" i="2"/>
  <c r="BD298" i="2"/>
  <c r="BD365" i="2"/>
  <c r="BD209" i="2"/>
  <c r="BD287" i="2"/>
  <c r="BD348" i="2"/>
  <c r="BD371" i="2"/>
  <c r="BD163" i="2"/>
  <c r="BD192" i="2"/>
  <c r="BD368" i="2"/>
  <c r="BD153" i="2"/>
  <c r="BD254" i="2"/>
  <c r="AU322" i="2"/>
  <c r="AU337" i="2"/>
  <c r="AU127" i="2"/>
  <c r="AU270" i="2"/>
  <c r="AU186" i="2"/>
  <c r="AU191" i="2"/>
  <c r="AU223" i="2"/>
  <c r="AU178" i="2"/>
  <c r="AU283" i="2"/>
  <c r="AU114" i="2"/>
  <c r="AU166" i="2"/>
  <c r="AU41" i="2"/>
  <c r="AU288" i="2"/>
  <c r="AU58" i="2"/>
  <c r="AU208" i="2"/>
  <c r="AU148" i="2"/>
  <c r="AU142" i="2"/>
  <c r="AU84" i="2"/>
  <c r="AU98" i="2"/>
  <c r="AU6" i="2"/>
  <c r="AU9" i="2"/>
  <c r="AE317" i="2"/>
  <c r="AE167" i="2"/>
  <c r="AE343" i="2"/>
  <c r="AE354" i="2"/>
  <c r="AE138" i="2"/>
  <c r="AE287" i="2"/>
  <c r="AE243" i="2"/>
  <c r="AE362" i="2"/>
  <c r="AE290" i="2"/>
  <c r="AE211" i="2"/>
  <c r="AE164" i="2"/>
  <c r="AE173" i="2"/>
  <c r="AE162" i="2"/>
  <c r="AE133" i="2"/>
  <c r="AE126" i="2"/>
  <c r="AE95" i="2"/>
  <c r="AE145" i="2"/>
  <c r="AE155" i="2"/>
  <c r="AE26" i="2"/>
  <c r="AE20" i="2"/>
  <c r="AE13" i="2"/>
  <c r="AW8" i="2"/>
  <c r="AW14" i="2"/>
  <c r="AW20" i="2"/>
  <c r="AW26" i="2"/>
  <c r="AW60" i="2"/>
  <c r="AW62" i="2"/>
  <c r="AW64" i="2"/>
  <c r="AW66" i="2"/>
  <c r="AW68" i="2"/>
  <c r="AW3" i="2"/>
  <c r="AW44" i="2"/>
  <c r="AW55" i="2"/>
  <c r="AW28" i="2"/>
  <c r="AW37" i="2"/>
  <c r="AW4" i="2"/>
  <c r="AW5" i="2"/>
  <c r="AW50" i="2"/>
  <c r="AW63" i="2"/>
  <c r="AW69" i="2"/>
  <c r="AW71" i="2"/>
  <c r="AW73" i="2"/>
  <c r="AW75" i="2"/>
  <c r="AW9" i="2"/>
  <c r="AW17" i="2"/>
  <c r="AW25" i="2"/>
  <c r="AW35" i="2"/>
  <c r="AW36" i="2"/>
  <c r="AW65" i="2"/>
  <c r="AW16" i="2"/>
  <c r="AW24" i="2"/>
  <c r="AW18" i="2"/>
  <c r="AW41" i="2"/>
  <c r="AW45" i="2"/>
  <c r="AW54" i="2"/>
  <c r="AW78" i="2"/>
  <c r="AW82" i="2"/>
  <c r="AW30" i="2"/>
  <c r="AW49" i="2"/>
  <c r="AW86" i="2"/>
  <c r="AW92" i="2"/>
  <c r="AW98" i="2"/>
  <c r="AW104" i="2"/>
  <c r="AW81" i="2"/>
  <c r="AW99" i="2"/>
  <c r="AW48" i="2"/>
  <c r="AW94" i="2"/>
  <c r="AW124" i="2"/>
  <c r="AW136" i="2"/>
  <c r="AW148" i="2"/>
  <c r="AW32" i="2"/>
  <c r="AW89" i="2"/>
  <c r="AW105" i="2"/>
  <c r="AW129" i="2"/>
  <c r="AW141" i="2"/>
  <c r="AW13" i="2"/>
  <c r="AW77" i="2"/>
  <c r="AW130" i="2"/>
  <c r="AW169" i="2"/>
  <c r="AW11" i="2"/>
  <c r="AW34" i="2"/>
  <c r="AW40" i="2"/>
  <c r="AW42" i="2"/>
  <c r="AW119" i="2"/>
  <c r="AW125" i="2"/>
  <c r="AW146" i="2"/>
  <c r="AW100" i="2"/>
  <c r="AW101" i="2"/>
  <c r="AW102" i="2"/>
  <c r="AW106" i="2"/>
  <c r="AW15" i="2"/>
  <c r="AW93" i="2"/>
  <c r="AW112" i="2"/>
  <c r="AW132" i="2"/>
  <c r="AW134" i="2"/>
  <c r="AW138" i="2"/>
  <c r="AW140" i="2"/>
  <c r="AW145" i="2"/>
  <c r="AW147" i="2"/>
  <c r="AW189" i="2"/>
  <c r="AW195" i="2"/>
  <c r="AW7" i="2"/>
  <c r="AW12" i="2"/>
  <c r="AW51" i="2"/>
  <c r="AW74" i="2"/>
  <c r="AW87" i="2"/>
  <c r="AW127" i="2"/>
  <c r="AW131" i="2"/>
  <c r="AW133" i="2"/>
  <c r="AW135" i="2"/>
  <c r="AW162" i="2"/>
  <c r="AW170" i="2"/>
  <c r="AW23" i="2"/>
  <c r="AW33" i="2"/>
  <c r="AW110" i="2"/>
  <c r="AW111" i="2"/>
  <c r="AW57" i="2"/>
  <c r="AW90" i="2"/>
  <c r="AW103" i="2"/>
  <c r="AW123" i="2"/>
  <c r="AW164" i="2"/>
  <c r="AW166" i="2"/>
  <c r="AW47" i="2"/>
  <c r="AW96" i="2"/>
  <c r="AW117" i="2"/>
  <c r="AW122" i="2"/>
  <c r="AW128" i="2"/>
  <c r="AW153" i="2"/>
  <c r="AW193" i="2"/>
  <c r="AW72" i="2"/>
  <c r="AW85" i="2"/>
  <c r="AW95" i="2"/>
  <c r="AW120" i="2"/>
  <c r="AW156" i="2"/>
  <c r="AW167" i="2"/>
  <c r="AW204" i="2"/>
  <c r="AW114" i="2"/>
  <c r="AW161" i="2"/>
  <c r="AW70" i="2"/>
  <c r="AW80" i="2"/>
  <c r="AW142" i="2"/>
  <c r="AW216" i="2"/>
  <c r="AW97" i="2"/>
  <c r="AW113" i="2"/>
  <c r="AW116" i="2"/>
  <c r="AW19" i="2"/>
  <c r="AW115" i="2"/>
  <c r="AW190" i="2"/>
  <c r="AW192" i="2"/>
  <c r="AW219" i="2"/>
  <c r="AW245" i="2"/>
  <c r="AW250" i="2"/>
  <c r="AW267" i="2"/>
  <c r="AW300" i="2"/>
  <c r="AW317" i="2"/>
  <c r="AW326" i="2"/>
  <c r="AW338" i="2"/>
  <c r="AW350" i="2"/>
  <c r="AW362" i="2"/>
  <c r="AW152" i="2"/>
  <c r="AW177" i="2"/>
  <c r="AW182" i="2"/>
  <c r="AW191" i="2"/>
  <c r="AW208" i="2"/>
  <c r="AW209" i="2"/>
  <c r="AW6" i="2"/>
  <c r="AW29" i="2"/>
  <c r="AW53" i="2"/>
  <c r="AW121" i="2"/>
  <c r="AW171" i="2"/>
  <c r="AW176" i="2"/>
  <c r="AW211" i="2"/>
  <c r="AW229" i="2"/>
  <c r="AW234" i="2"/>
  <c r="AW251" i="2"/>
  <c r="AW21" i="2"/>
  <c r="AW108" i="2"/>
  <c r="AW157" i="2"/>
  <c r="AW163" i="2"/>
  <c r="AW175" i="2"/>
  <c r="AW186" i="2"/>
  <c r="AW10" i="2"/>
  <c r="AW88" i="2"/>
  <c r="AW43" i="2"/>
  <c r="AW91" i="2"/>
  <c r="AW143" i="2"/>
  <c r="AW154" i="2"/>
  <c r="AW194" i="2"/>
  <c r="AW38" i="2"/>
  <c r="AW59" i="2"/>
  <c r="AW76" i="2"/>
  <c r="AW139" i="2"/>
  <c r="AW150" i="2"/>
  <c r="AW158" i="2"/>
  <c r="AW215" i="2"/>
  <c r="AW137" i="2"/>
  <c r="AW160" i="2"/>
  <c r="AW174" i="2"/>
  <c r="AW185" i="2"/>
  <c r="AW198" i="2"/>
  <c r="AW206" i="2"/>
  <c r="AW213" i="2"/>
  <c r="AW269" i="2"/>
  <c r="AW294" i="2"/>
  <c r="AW295" i="2"/>
  <c r="AW312" i="2"/>
  <c r="AW356" i="2"/>
  <c r="AW359" i="2"/>
  <c r="AW365" i="2"/>
  <c r="AW27" i="2"/>
  <c r="AW79" i="2"/>
  <c r="AW188" i="2"/>
  <c r="AW83" i="2"/>
  <c r="AW199" i="2"/>
  <c r="AW151" i="2"/>
  <c r="AW159" i="2"/>
  <c r="AW203" i="2"/>
  <c r="AW247" i="2"/>
  <c r="AW249" i="2"/>
  <c r="AW252" i="2"/>
  <c r="AW255" i="2"/>
  <c r="AW256" i="2"/>
  <c r="AW258" i="2"/>
  <c r="AW260" i="2"/>
  <c r="AW261" i="2"/>
  <c r="AW316" i="2"/>
  <c r="AW46" i="2"/>
  <c r="AW61" i="2"/>
  <c r="AW220" i="2"/>
  <c r="AW235" i="2"/>
  <c r="AW237" i="2"/>
  <c r="AW240" i="2"/>
  <c r="AW242" i="2"/>
  <c r="AW244" i="2"/>
  <c r="AW262" i="2"/>
  <c r="AW263" i="2"/>
  <c r="AW301" i="2"/>
  <c r="AW318" i="2"/>
  <c r="AW319" i="2"/>
  <c r="AW324" i="2"/>
  <c r="AW343" i="2"/>
  <c r="AW358" i="2"/>
  <c r="AW22" i="2"/>
  <c r="AW56" i="2"/>
  <c r="AW149" i="2"/>
  <c r="AW165" i="2"/>
  <c r="AW179" i="2"/>
  <c r="AW181" i="2"/>
  <c r="AW183" i="2"/>
  <c r="AW202" i="2"/>
  <c r="AW304" i="2"/>
  <c r="AW305" i="2"/>
  <c r="AW217" i="2"/>
  <c r="AW223" i="2"/>
  <c r="AW272" i="2"/>
  <c r="AW52" i="2"/>
  <c r="AW109" i="2"/>
  <c r="AW197" i="2"/>
  <c r="AW200" i="2"/>
  <c r="AW207" i="2"/>
  <c r="AW253" i="2"/>
  <c r="AW259" i="2"/>
  <c r="AW278" i="2"/>
  <c r="AW279" i="2"/>
  <c r="AW270" i="2"/>
  <c r="AW299" i="2"/>
  <c r="AW339" i="2"/>
  <c r="AW347" i="2"/>
  <c r="AW107" i="2"/>
  <c r="AW144" i="2"/>
  <c r="AW173" i="2"/>
  <c r="AW254" i="2"/>
  <c r="AW274" i="2"/>
  <c r="AW303" i="2"/>
  <c r="AW307" i="2"/>
  <c r="AW331" i="2"/>
  <c r="AW39" i="2"/>
  <c r="AW118" i="2"/>
  <c r="AW226" i="2"/>
  <c r="AW257" i="2"/>
  <c r="AW311" i="2"/>
  <c r="AW332" i="2"/>
  <c r="AW340" i="2"/>
  <c r="AW364" i="2"/>
  <c r="AW371" i="2"/>
  <c r="AW277" i="2"/>
  <c r="AW285" i="2"/>
  <c r="AW302" i="2"/>
  <c r="AW306" i="2"/>
  <c r="AW214" i="2"/>
  <c r="AW241" i="2"/>
  <c r="AW288" i="2"/>
  <c r="AW314" i="2"/>
  <c r="AW58" i="2"/>
  <c r="AW196" i="2"/>
  <c r="AW266" i="2"/>
  <c r="AW268" i="2"/>
  <c r="AW315" i="2"/>
  <c r="AW322" i="2"/>
  <c r="AW330" i="2"/>
  <c r="AW346" i="2"/>
  <c r="AW228" i="2"/>
  <c r="AW308" i="2"/>
  <c r="AW321" i="2"/>
  <c r="AW329" i="2"/>
  <c r="AW337" i="2"/>
  <c r="AW345" i="2"/>
  <c r="AW353" i="2"/>
  <c r="AW361" i="2"/>
  <c r="AW287" i="2"/>
  <c r="AW296" i="2"/>
  <c r="AW372" i="2"/>
  <c r="AW373" i="2"/>
  <c r="AW2" i="2"/>
  <c r="AW349" i="2"/>
  <c r="AW276" i="2"/>
  <c r="AW298" i="2"/>
  <c r="AW333" i="2"/>
  <c r="AW357" i="2"/>
  <c r="AW67" i="2"/>
  <c r="AW210" i="2"/>
  <c r="AW230" i="2"/>
  <c r="AW232" i="2"/>
  <c r="AW281" i="2"/>
  <c r="AW290" i="2"/>
  <c r="AW310" i="2"/>
  <c r="AW336" i="2"/>
  <c r="AW360" i="2"/>
  <c r="AW335" i="2"/>
  <c r="AW289" i="2"/>
  <c r="AW325" i="2"/>
  <c r="AW341" i="2"/>
  <c r="AW236" i="2"/>
  <c r="AW328" i="2"/>
  <c r="AW344" i="2"/>
  <c r="AW351" i="2"/>
  <c r="AW352" i="2"/>
  <c r="AW178" i="2"/>
  <c r="AW205" i="2"/>
  <c r="AW224" i="2"/>
  <c r="AW292" i="2"/>
  <c r="AW155" i="2"/>
  <c r="AW222" i="2"/>
  <c r="AW238" i="2"/>
  <c r="AW283" i="2"/>
  <c r="AW320" i="2"/>
  <c r="AW327" i="2"/>
  <c r="AW248" i="2"/>
  <c r="AW334" i="2"/>
  <c r="AW342" i="2"/>
  <c r="AW126" i="2"/>
  <c r="AW187" i="2"/>
  <c r="AW246" i="2"/>
  <c r="AW265" i="2"/>
  <c r="AW84" i="2"/>
  <c r="AW180" i="2"/>
  <c r="AW233" i="2"/>
  <c r="AW271" i="2"/>
  <c r="AW225" i="2"/>
  <c r="AW355" i="2"/>
  <c r="AW293" i="2"/>
  <c r="AW297" i="2"/>
  <c r="AW231" i="2"/>
  <c r="AW367" i="2"/>
  <c r="AW284" i="2"/>
  <c r="AW201" i="2"/>
  <c r="AW221" i="2"/>
  <c r="AW227" i="2"/>
  <c r="AW313" i="2"/>
  <c r="AW280" i="2"/>
  <c r="AW370" i="2"/>
  <c r="AW275" i="2"/>
  <c r="AW243" i="2"/>
  <c r="AW264" i="2"/>
  <c r="AW369" i="2"/>
  <c r="AW168" i="2"/>
  <c r="AW348" i="2"/>
  <c r="AW309" i="2"/>
  <c r="AW212" i="2"/>
  <c r="AW291" i="2"/>
  <c r="AW368" i="2"/>
  <c r="AW172" i="2"/>
  <c r="AW239" i="2"/>
  <c r="AW282" i="2"/>
  <c r="AW273" i="2"/>
  <c r="AW363" i="2"/>
  <c r="AW218" i="2"/>
  <c r="AW323" i="2"/>
  <c r="AW31" i="2"/>
  <c r="AW184" i="2"/>
  <c r="AW354" i="2"/>
  <c r="AW366" i="2"/>
  <c r="AW286" i="2"/>
  <c r="AU345" i="2"/>
  <c r="AU302" i="2"/>
  <c r="AU294" i="2"/>
  <c r="AU207" i="2"/>
  <c r="AU159" i="2"/>
  <c r="AU180" i="2"/>
  <c r="AU195" i="2"/>
  <c r="AU313" i="2"/>
  <c r="AU282" i="2"/>
  <c r="AU373" i="2"/>
  <c r="AU139" i="2"/>
  <c r="AU20" i="2"/>
  <c r="AU284" i="2"/>
  <c r="AU43" i="2"/>
  <c r="AU204" i="2"/>
  <c r="AU130" i="2"/>
  <c r="AU136" i="2"/>
  <c r="AU25" i="2"/>
  <c r="AU92" i="2"/>
  <c r="AU66" i="2"/>
  <c r="AE306" i="2"/>
  <c r="AE281" i="2"/>
  <c r="AE328" i="2"/>
  <c r="AE233" i="2"/>
  <c r="AE132" i="2"/>
  <c r="AE248" i="2"/>
  <c r="AE236" i="2"/>
  <c r="AE345" i="2"/>
  <c r="AE273" i="2"/>
  <c r="AE207" i="2"/>
  <c r="AE146" i="2"/>
  <c r="AE92" i="2"/>
  <c r="AE100" i="2"/>
  <c r="AE129" i="2"/>
  <c r="AE120" i="2"/>
  <c r="AE168" i="2"/>
  <c r="AE117" i="2"/>
  <c r="AE143" i="2"/>
  <c r="AE40" i="2"/>
  <c r="AE18" i="2"/>
</calcChain>
</file>

<file path=xl/sharedStrings.xml><?xml version="1.0" encoding="utf-8"?>
<sst xmlns="http://schemas.openxmlformats.org/spreadsheetml/2006/main" count="4115" uniqueCount="401">
  <si>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</si>
  <si>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</si>
  <si>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</si>
  <si>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</si>
  <si>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</si>
  <si>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</si>
  <si>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</si>
  <si>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</si>
  <si>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</si>
  <si>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</si>
  <si>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</si>
  <si>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</si>
  <si>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</si>
  <si>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</si>
  <si>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</si>
  <si>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</si>
  <si>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</si>
  <si>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</si>
  <si>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</si>
  <si>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</si>
  <si>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</si>
  <si>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</si>
  <si>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</si>
  <si>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</si>
  <si>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</si>
  <si>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</si>
  <si>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</si>
  <si>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</si>
  <si>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</si>
  <si>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</si>
  <si>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Cereals and products_Mod</t>
  </si>
  <si>
    <t>Meat and fish_Mod</t>
  </si>
  <si>
    <t>Egg_Mod</t>
  </si>
  <si>
    <t>Milk and products_Mod</t>
  </si>
  <si>
    <t>Oils and fats_Mod</t>
  </si>
  <si>
    <t>Fruits_Mod</t>
  </si>
  <si>
    <t>Vegetables_Mod</t>
  </si>
  <si>
    <t>Pulses and products_Mod</t>
  </si>
  <si>
    <t>Sugar and Confectionery_Mod</t>
  </si>
  <si>
    <t>Spices_Mod</t>
  </si>
  <si>
    <t>Non-alcoholic beverages_Mod</t>
  </si>
  <si>
    <t>Prepared meals, snacks, sweets etc._Mod</t>
  </si>
  <si>
    <t>Food and beverages_Mod</t>
  </si>
  <si>
    <t>Pan, tobacco and intoxicants_Mod</t>
  </si>
  <si>
    <t>Clothing_Mod</t>
  </si>
  <si>
    <t>Footwear_Mod</t>
  </si>
  <si>
    <t>Clothing and footwear_Mod</t>
  </si>
  <si>
    <t>Housing_Mod</t>
  </si>
  <si>
    <t>Fuel and light_Mod</t>
  </si>
  <si>
    <t>Household goods and services_Mod</t>
  </si>
  <si>
    <t>Health_Mod</t>
  </si>
  <si>
    <t>Transport and communication_Mod</t>
  </si>
  <si>
    <t>Recreation and amusement_Mod</t>
  </si>
  <si>
    <t>Education_Mod</t>
  </si>
  <si>
    <t>Personal care and effects_Mod</t>
  </si>
  <si>
    <t>Miscellaneous_Mod</t>
  </si>
  <si>
    <t>General index_Mod</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</si>
  <si>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</si>
  <si>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</si>
  <si>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</si>
  <si>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</si>
  <si>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</si>
  <si>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</si>
  <si>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</si>
  <si>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</si>
  <si>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</si>
  <si>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</si>
  <si>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</si>
  <si>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</si>
  <si>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</si>
  <si>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</si>
  <si>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</si>
  <si>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</si>
  <si>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</si>
  <si>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</si>
  <si>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</si>
  <si>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Average</t>
  </si>
  <si>
    <t>Median</t>
  </si>
  <si>
    <t>Mode</t>
  </si>
  <si>
    <t>Variance</t>
  </si>
  <si>
    <t>Stdev</t>
  </si>
  <si>
    <t>Q1</t>
  </si>
  <si>
    <t>Q2</t>
  </si>
  <si>
    <t>Q3</t>
  </si>
  <si>
    <t>IQR</t>
  </si>
  <si>
    <t>LOWER BOUND</t>
  </si>
  <si>
    <t>UPPER BOUND</t>
  </si>
  <si>
    <t>Data Dictionary</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</si>
  <si>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</si>
  <si>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</si>
  <si>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</si>
  <si>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</si>
  <si>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</si>
  <si>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</si>
  <si>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</si>
  <si>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</si>
  <si>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</si>
  <si>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</si>
  <si>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</si>
  <si>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</si>
  <si>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</si>
  <si>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</si>
  <si>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</si>
  <si>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</si>
  <si>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</si>
  <si>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</si>
  <si>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</si>
  <si>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</si>
  <si>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</si>
  <si>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</si>
  <si>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</si>
  <si>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</si>
  <si>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</si>
  <si>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</si>
  <si>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</si>
  <si>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</si>
  <si>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</si>
  <si>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</si>
  <si>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</si>
  <si>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</si>
  <si>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</si>
  <si>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</si>
  <si>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</si>
  <si>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</si>
  <si>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</si>
  <si>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</si>
  <si>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</si>
  <si>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</si>
  <si>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</si>
  <si>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</si>
  <si>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</si>
  <si>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</si>
  <si>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</si>
  <si>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</si>
  <si>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</si>
  <si>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</si>
  <si>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</si>
  <si>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</si>
  <si>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</si>
  <si>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</si>
  <si>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</si>
  <si>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</si>
  <si>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</si>
  <si>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</si>
  <si>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</si>
  <si>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COLUMN NAME</t>
  </si>
  <si>
    <t>COLUMNS</t>
  </si>
  <si>
    <t>FOOD AND BEVERAGES</t>
  </si>
  <si>
    <t>TOBACCO AND INTOXICANTS</t>
  </si>
  <si>
    <t>CLOTHING AND FOOTWEAR</t>
  </si>
  <si>
    <t>HOUSING UTILITIES</t>
  </si>
  <si>
    <t>HOUSEHOLD GOODS AND SERVICES</t>
  </si>
  <si>
    <t>TRANSPORT AND COMMUNICATION</t>
  </si>
  <si>
    <t>RECREATION AND AMUSEMENT</t>
  </si>
  <si>
    <t>EDUCATION</t>
  </si>
  <si>
    <t>MISCELLANEOUS</t>
  </si>
  <si>
    <t>HEALTH AND PERSONAL CARE</t>
  </si>
  <si>
    <t>Classifications</t>
  </si>
  <si>
    <t>Grand Total</t>
  </si>
  <si>
    <t>Column Labels</t>
  </si>
  <si>
    <t>Sum of Cereals and products_Mod</t>
  </si>
  <si>
    <t>Sum of Meat and fish_Mod</t>
  </si>
  <si>
    <t>Sum of Egg_Mod</t>
  </si>
  <si>
    <t>Sum of Milk and products_Mod</t>
  </si>
  <si>
    <t>Sum of Oils and fats_Mod</t>
  </si>
  <si>
    <t>Sum of Fruits_Mod</t>
  </si>
  <si>
    <t>Sum of Vegetables_Mod</t>
  </si>
  <si>
    <t>Sum of Pulses and products_Mod</t>
  </si>
  <si>
    <t>Sum of Sugar and Confectionery_Mod</t>
  </si>
  <si>
    <t>Sum of Spices_Mod</t>
  </si>
  <si>
    <t>Sum of Non-alcoholic beverages_Mod</t>
  </si>
  <si>
    <t>Sum of Prepared meals, snacks, sweets etc._Mod</t>
  </si>
  <si>
    <t>Sum of Food and beverages_Mod</t>
  </si>
  <si>
    <t>Sum of Pan, tobacco and intoxicants_Mod</t>
  </si>
  <si>
    <t>Sum of Clothing_Mod</t>
  </si>
  <si>
    <t>Sum of Footwear_Mod</t>
  </si>
  <si>
    <t>Sum of Clothing and footwear_Mod</t>
  </si>
  <si>
    <t>Sum of Housing_Mod</t>
  </si>
  <si>
    <t>Sum of Fuel and light_Mod</t>
  </si>
  <si>
    <t>Sum of Household goods and services_Mod</t>
  </si>
  <si>
    <t>Sum of Health_Mod</t>
  </si>
  <si>
    <t>Sum of Transport and communication_Mod</t>
  </si>
  <si>
    <t>Sum of Recreation and amusement_Mod</t>
  </si>
  <si>
    <t>Sum of Education_Mod</t>
  </si>
  <si>
    <t>Sum of Personal care and effects_Mod</t>
  </si>
  <si>
    <t>Sum of Miscellaneous_Mod</t>
  </si>
  <si>
    <t>Values</t>
  </si>
  <si>
    <t>Categories</t>
  </si>
  <si>
    <t>FOOD AND BEVERAGES_ALL</t>
  </si>
  <si>
    <t>TOBACCO AND INTOXICANTS_ALL</t>
  </si>
  <si>
    <t>CLOTHING AND FOOTWEAR_ALL</t>
  </si>
  <si>
    <t>HOUSING UTILITIES_ALL</t>
  </si>
  <si>
    <t>HOUSEHOLD GOODS AND SERVICES_ALL</t>
  </si>
  <si>
    <t>HEALTH AND PERSONAL CARE_ALL</t>
  </si>
  <si>
    <t>TRANSPORT AND COMMUNICATION_ALL</t>
  </si>
  <si>
    <t>RECREATION AND AMUSEMENT_ALL</t>
  </si>
  <si>
    <t>EDUCATION_ALL</t>
  </si>
  <si>
    <t>MISCELLANEOUS_ALL</t>
  </si>
  <si>
    <t>Sum of FOOD AND BEVERAGES_ALL</t>
  </si>
  <si>
    <t>Sum of TOBACCO AND INTOXICANTS_ALL</t>
  </si>
  <si>
    <t>Sum of CLOTHING AND FOOTWEAR_ALL</t>
  </si>
  <si>
    <t>Sum of HOUSING UTILITIES_ALL</t>
  </si>
  <si>
    <t>Sum of HOUSEHOLD GOODS AND SERVICES_ALL</t>
  </si>
  <si>
    <t>Sum of HEALTH AND PERSONAL CARE_ALL</t>
  </si>
  <si>
    <t>Sum of TRANSPORT AND COMMUNICATION_ALL</t>
  </si>
  <si>
    <t>Sum of RECREATION AND AMUSEMENT_ALL</t>
  </si>
  <si>
    <t>Sum of EDUCATION_ALL</t>
  </si>
  <si>
    <t>Sum of MISCELLANEOUS_ALL</t>
  </si>
  <si>
    <t>Sum of General index_Mod</t>
  </si>
  <si>
    <t>Row Labels</t>
  </si>
  <si>
    <t>Broder Categories with their corresponding Sub-Categories</t>
  </si>
  <si>
    <t>FOOD &amp; BEVERAGES</t>
  </si>
  <si>
    <t>TOBACCO &amp; INTOXICANTS</t>
  </si>
  <si>
    <t>CLOTHING &amp; FOOTWEAR</t>
  </si>
  <si>
    <t>HOUSING - UTILITIES</t>
  </si>
  <si>
    <t>HOUSEHOLD GOODS &amp; SERVICES</t>
  </si>
  <si>
    <t>HEALTH &amp; PERSONAL CARE</t>
  </si>
  <si>
    <t>TRANSPORT &amp; COMMUNICATION</t>
  </si>
  <si>
    <t>RECREATION &amp; AMUSEMENT</t>
  </si>
  <si>
    <t>EDUCATION SECTOR</t>
  </si>
  <si>
    <t>MISCELLANEOUS-ALL</t>
  </si>
  <si>
    <t>% Contribution of Broader Categories in May 2023</t>
  </si>
  <si>
    <t>% Distribution based on Sectors in May 2023</t>
  </si>
  <si>
    <t>% Distribution of Rural Area in May 2023</t>
  </si>
  <si>
    <t>% Distribution of Urban Area in May 2023</t>
  </si>
  <si>
    <t>% Distribution of Rural+Urban Area in May 2023</t>
  </si>
  <si>
    <t>Cereals And Products</t>
  </si>
  <si>
    <t>Meat And Fish</t>
  </si>
  <si>
    <t>Milk And Products</t>
  </si>
  <si>
    <t>Oils And Fats</t>
  </si>
  <si>
    <t>Pulses And Products</t>
  </si>
  <si>
    <t>Sugar And Confectionery</t>
  </si>
  <si>
    <t>Non-Alcoholic Beverages</t>
  </si>
  <si>
    <t>Prepared Meals, Snacks, Sweets Etc.</t>
  </si>
  <si>
    <t>Food And Beverages</t>
  </si>
  <si>
    <t>Urban Sector</t>
  </si>
  <si>
    <t>Rural Sector</t>
  </si>
  <si>
    <t>Rural+Urban Sector</t>
  </si>
  <si>
    <t>Total Inflation in Different Months</t>
  </si>
  <si>
    <t>M-o-M Total Inflation rate in Different Months in Different Sectors</t>
  </si>
  <si>
    <t>Feb-20</t>
  </si>
  <si>
    <t>Mar-20</t>
  </si>
  <si>
    <t>Average Value of Rural+Urban Sector in Different Months</t>
  </si>
  <si>
    <t>Average Value of Rural Sector in Different Months</t>
  </si>
  <si>
    <t>Average Value of Urban Sector in Different Months</t>
  </si>
  <si>
    <t>Sep-19</t>
  </si>
  <si>
    <t>Oct-19</t>
  </si>
  <si>
    <t>Nov-19</t>
  </si>
  <si>
    <t>Dec-19</t>
  </si>
  <si>
    <t>Jan-20</t>
  </si>
  <si>
    <t>Apr-20</t>
  </si>
  <si>
    <t>May-20</t>
  </si>
  <si>
    <t>Jun-20</t>
  </si>
  <si>
    <t>Jul-20</t>
  </si>
  <si>
    <t>Aug-20</t>
  </si>
  <si>
    <t>Sep-20</t>
  </si>
  <si>
    <t>APRIL</t>
  </si>
  <si>
    <t>MAY</t>
  </si>
  <si>
    <t>JUNE</t>
  </si>
  <si>
    <t>JULY</t>
  </si>
  <si>
    <t>AUGUST</t>
  </si>
  <si>
    <t>SEPTEMBER</t>
  </si>
  <si>
    <t>OCTOBER</t>
  </si>
  <si>
    <t>NOVEMBER</t>
  </si>
  <si>
    <t>DECEMBER</t>
  </si>
  <si>
    <t>JANUARY</t>
  </si>
  <si>
    <t>FEBRUARY</t>
  </si>
  <si>
    <t>MARCH</t>
  </si>
  <si>
    <t>TOTAL</t>
  </si>
  <si>
    <t>2020-21</t>
  </si>
  <si>
    <t>2021-22</t>
  </si>
  <si>
    <t>2022-23</t>
  </si>
  <si>
    <t>2023-24</t>
  </si>
  <si>
    <t>Import of Crude oil Prices</t>
  </si>
  <si>
    <t>Standard Oil Prices over the Months</t>
  </si>
  <si>
    <t>Correlation</t>
  </si>
  <si>
    <t>Import of Crude Oil Prices over the Period</t>
  </si>
  <si>
    <t>INSIGHTS</t>
  </si>
  <si>
    <t>Contributions of Different Categories in Rural+Urban Sector in 2021-22</t>
  </si>
  <si>
    <t>Years</t>
  </si>
  <si>
    <t>% Rise in Average Value from 2019-20 to 2020-21</t>
  </si>
  <si>
    <t>% Rise in Average Value from 2020-21 to 2021-22</t>
  </si>
  <si>
    <t>Average values increase from 2019-20 to 2021-22 of Rural+Urban Sector</t>
  </si>
  <si>
    <t>2019-20 (June-May)</t>
  </si>
  <si>
    <t>2020-21 (June-May)</t>
  </si>
  <si>
    <t>2021-22 (June-May)</t>
  </si>
  <si>
    <t>Absolute Change in Inflation in Rural+Urban Sector from 2021-22 to 2022-23</t>
  </si>
  <si>
    <t>Absolute Change in Inflation in Rural Sector from 2021-22 to 2022-23</t>
  </si>
  <si>
    <t>Absolute Change in Inflation in Urban Sector from 2021-22 to 2022-23</t>
  </si>
  <si>
    <t>R+U</t>
  </si>
  <si>
    <t>Max</t>
  </si>
  <si>
    <t>Min</t>
  </si>
  <si>
    <t>Oils And Fats (35.73)</t>
  </si>
  <si>
    <t>Spices (-31.09)</t>
  </si>
  <si>
    <t>Average Monthly Inflation of Urban Sector</t>
  </si>
  <si>
    <t>Average Monthly Inflation of Rural Sector</t>
  </si>
  <si>
    <t>Average Monthly Inflation of Rural+Urban Sector</t>
  </si>
  <si>
    <t>Average Monthly Inflation of All Sectors</t>
  </si>
  <si>
    <t>Average before March 2020</t>
  </si>
  <si>
    <t>Average after March 2020</t>
  </si>
  <si>
    <t>%Difference</t>
  </si>
  <si>
    <t>Average Monthly Inflation of Rural+Urban Sectors</t>
  </si>
  <si>
    <t>Average Monthly Inflation of Rural Sectors</t>
  </si>
  <si>
    <t>Average Monthly Inflation of Urban Sectors</t>
  </si>
  <si>
    <t>2019-20
(June-May)</t>
  </si>
  <si>
    <t>2020-21
(June-May)</t>
  </si>
  <si>
    <t>% Rise in Average Value
from 2019-20 to 2020-21</t>
  </si>
  <si>
    <t>Months</t>
  </si>
  <si>
    <t>Ovarall Contribution</t>
  </si>
  <si>
    <t>M-o-M Total Inflation rate in Rural+Urban Sector</t>
  </si>
  <si>
    <t>Comparison in Inflation before and after COVID-19 Pandemic in Rural Sector for Essential Services</t>
  </si>
  <si>
    <t>Comparison in Inflation before and after COVID-19 Pandemic in Urban Sector for Essential Services</t>
  </si>
  <si>
    <t>Global Crude Oil Prices over the Months</t>
  </si>
  <si>
    <t>Crude Oil Price</t>
  </si>
  <si>
    <t>Overall Correlation in Rural+Urban Sector</t>
  </si>
  <si>
    <t>Values of Broader Categories Bucket in Rural+Urban Sector</t>
  </si>
  <si>
    <t>2017-18 (June - May)</t>
  </si>
  <si>
    <t>2018-19 (June - May)</t>
  </si>
  <si>
    <t>2019-20 (June - May)</t>
  </si>
  <si>
    <t>2020-21 (June - May)</t>
  </si>
  <si>
    <t>2021-22 (June - May)</t>
  </si>
  <si>
    <t>2022-23 (June - May)</t>
  </si>
  <si>
    <r>
      <rPr>
        <b/>
        <sz val="18"/>
        <color theme="1"/>
        <rFont val="Calibri"/>
        <family val="2"/>
        <scheme val="minor"/>
      </rPr>
      <t xml:space="preserve">Points to address: Effect of COVID-19 Pandemic over the Inflation rates in India on major categories like Healthcare, Food, and Essential Services.
</t>
    </r>
    <r>
      <rPr>
        <sz val="14"/>
        <color theme="1"/>
        <rFont val="Calibri"/>
        <family val="2"/>
        <scheme val="minor"/>
      </rPr>
      <t xml:space="preserve">
</t>
    </r>
    <r>
      <rPr>
        <b/>
        <sz val="16"/>
        <color theme="1"/>
        <rFont val="Calibri"/>
        <family val="2"/>
        <scheme val="minor"/>
      </rPr>
      <t>Comparison of Inflation Across Sectors Before and After COVID-19:</t>
    </r>
    <r>
      <rPr>
        <sz val="14"/>
        <color theme="1"/>
        <rFont val="Calibri"/>
        <family val="2"/>
        <scheme val="minor"/>
      </rPr>
      <t xml:space="preserve">
The impact of inflation varied across sectors in the post-COVID-19 period. In the rural sector, overall inflation decreased by -0.5%. However, specific categories experienced notable increases, with Transport and Communication (2.8%), Health and Personal Care (1.8%), and Food and Beverages (1.7%) being the most impacted.
In contrast, the urban sector saw a 0.7% rise in overall inflation, with sharper increases in Transport and Communication (5.5%), Health and Personal Care (3.6%), and Food and Beverages (3.3%).
</t>
    </r>
    <r>
      <rPr>
        <b/>
        <sz val="16"/>
        <color theme="1"/>
        <rFont val="Calibri"/>
        <family val="2"/>
        <scheme val="minor"/>
      </rPr>
      <t>This highlights a more pronounced inflationary effect in urban areas compared to rural regions.</t>
    </r>
  </si>
  <si>
    <r>
      <rPr>
        <b/>
        <sz val="18"/>
        <color theme="1"/>
        <rFont val="Calibri"/>
        <family val="2"/>
        <scheme val="minor"/>
      </rPr>
      <t>Points to address: How imported crude oil price fluctuations have influenced India's inflation.</t>
    </r>
    <r>
      <rPr>
        <sz val="14"/>
        <color theme="1"/>
        <rFont val="Calibri"/>
        <family val="2"/>
        <scheme val="minor"/>
      </rPr>
      <t xml:space="preserve">
</t>
    </r>
    <r>
      <rPr>
        <b/>
        <sz val="16"/>
        <color theme="1"/>
        <rFont val="Calibri"/>
        <family val="2"/>
        <scheme val="minor"/>
      </rPr>
      <t>Impact of Crude Oil Price Hike on Various Sectors (Jan 2021 – May 2023):</t>
    </r>
    <r>
      <rPr>
        <sz val="14"/>
        <color theme="1"/>
        <rFont val="Calibri"/>
        <family val="2"/>
        <scheme val="minor"/>
      </rPr>
      <t xml:space="preserve">
The rise in global crude oil prices from January 2021 to May 2023 had a significant impact on multiple sectors. Transport and Communication emerged as the most affected category, experiencing the strongest correlation with increasing oil prices.
Additionally, Recreation and Amusement also showed a noticeable link, indicating broader economic effects beyond transportation.</t>
    </r>
  </si>
  <si>
    <t>CONSUMER PRICE INDEX (CPI) DASHBOARD</t>
  </si>
  <si>
    <t>Points that needs to be addressed:-</t>
  </si>
  <si>
    <t>1. Category with Highest CPI Contribution.
2. Highest Inflation Rate (Y-o-Y Growth).
3. Month-on-Month Inflation Trends in the Food Category.
4. Biggest Contributor in the Food Category (12-Month Absolute Change).
5. COVID-19 Impact on Inflation in India on major categories like Healthcare, Food, and Essential Services.
6. Impact of Crude Oil Price Fluctuations on Inflation.</t>
  </si>
  <si>
    <t>THANK YOU</t>
  </si>
  <si>
    <r>
      <rPr>
        <b/>
        <sz val="16"/>
        <color theme="1"/>
        <rFont val="Calibri"/>
        <family val="2"/>
        <scheme val="minor"/>
      </rPr>
      <t>Points to address: Category with highest contribution towards towards CPI calculation</t>
    </r>
    <r>
      <rPr>
        <sz val="14"/>
        <color theme="1"/>
        <rFont val="Calibri"/>
        <family val="2"/>
        <scheme val="minor"/>
      </rPr>
      <t xml:space="preserve">
</t>
    </r>
    <r>
      <rPr>
        <b/>
        <sz val="16"/>
        <color theme="1"/>
        <rFont val="Calibri"/>
        <family val="2"/>
        <scheme val="minor"/>
      </rPr>
      <t>Consumer Price Index (CPI) Overall Contribution – May 2023:</t>
    </r>
    <r>
      <rPr>
        <sz val="14"/>
        <color theme="1"/>
        <rFont val="Calibri"/>
        <family val="2"/>
        <scheme val="minor"/>
      </rPr>
      <t xml:space="preserve">
</t>
    </r>
    <r>
      <rPr>
        <b/>
        <sz val="14"/>
        <color theme="1"/>
        <rFont val="Calibri"/>
        <family val="2"/>
        <scheme val="minor"/>
      </rPr>
      <t xml:space="preserve">» </t>
    </r>
    <r>
      <rPr>
        <sz val="14"/>
        <color theme="1"/>
        <rFont val="Calibri"/>
        <family val="2"/>
        <scheme val="minor"/>
      </rPr>
      <t xml:space="preserve">In May 2023, Food &amp; Beverages emerged as the largest contributing category to the Consumer Price Index (CPI), accounting for 49.40% of the total. Clothing &amp; Footwear followed as the second-largest contributor with 11.65%, while Health &amp; Personal Care (8.09%) and Housing - Utilities (7.57%) also made significant contributions.
</t>
    </r>
    <r>
      <rPr>
        <b/>
        <sz val="14"/>
        <color theme="1"/>
        <rFont val="Calibri"/>
        <family val="2"/>
        <scheme val="minor"/>
      </rPr>
      <t xml:space="preserve">» </t>
    </r>
    <r>
      <rPr>
        <sz val="14"/>
        <color theme="1"/>
        <rFont val="Calibri"/>
        <family val="2"/>
        <scheme val="minor"/>
      </rPr>
      <t xml:space="preserve">Other categories, including Tobacco &amp; Intoxicants, Household Goods &amp; Services, Transport &amp; Communication, Recreation &amp; Amusement, Education, and Miscellaneous, contributed almost equally, ranging between 3.60% and 4.41%.
</t>
    </r>
    <r>
      <rPr>
        <b/>
        <sz val="16"/>
        <color theme="1"/>
        <rFont val="Calibri"/>
        <family val="2"/>
        <scheme val="minor"/>
      </rPr>
      <t>Sector-wise Percentage Distribution (May 2023):</t>
    </r>
    <r>
      <rPr>
        <sz val="14"/>
        <color theme="1"/>
        <rFont val="Calibri"/>
        <family val="2"/>
        <scheme val="minor"/>
      </rPr>
      <t xml:space="preserve">
</t>
    </r>
    <r>
      <rPr>
        <b/>
        <sz val="14"/>
        <color theme="1"/>
        <rFont val="Calibri"/>
        <family val="2"/>
      </rPr>
      <t xml:space="preserve">» </t>
    </r>
    <r>
      <rPr>
        <sz val="14"/>
        <color theme="1"/>
        <rFont val="Calibri"/>
        <family val="2"/>
        <scheme val="minor"/>
      </rPr>
      <t xml:space="preserve">Rural Areas: Food &amp; Beverages (49.10%), Clothing &amp; Footwear (11.49%), Health &amp; Personal Care (8.26%), Housing - Utilities (7.14%), while other categories contributed between 3.76% and 4.43%.
</t>
    </r>
    <r>
      <rPr>
        <b/>
        <sz val="14"/>
        <color theme="1"/>
        <rFont val="Calibri"/>
        <family val="2"/>
        <scheme val="minor"/>
      </rPr>
      <t xml:space="preserve">» </t>
    </r>
    <r>
      <rPr>
        <sz val="14"/>
        <color theme="1"/>
        <rFont val="Calibri"/>
        <family val="2"/>
        <scheme val="minor"/>
      </rPr>
      <t xml:space="preserve">Urban Areas: Food &amp; Beverages (50.32%), Clothing &amp; Footwear (11.39%), Health &amp; Personal Care (7.93%), Housing - Utilities (7.74%), with other categories contributing between 3.46% and 4.40%.
</t>
    </r>
    <r>
      <rPr>
        <b/>
        <sz val="14"/>
        <color theme="1"/>
        <rFont val="Calibri"/>
        <family val="2"/>
        <scheme val="minor"/>
      </rPr>
      <t xml:space="preserve">» </t>
    </r>
    <r>
      <rPr>
        <sz val="14"/>
        <color theme="1"/>
        <rFont val="Calibri"/>
        <family val="2"/>
        <scheme val="minor"/>
      </rPr>
      <t xml:space="preserve">Combined (Rural-Urban): Food &amp; Beverages (48.75%), Clothing &amp; Footwear (12.08%), Health &amp; Personal Care (8.10%), Housing - Utilities (7.82%), and other categories contributing between 3.60% and 4.39%.
</t>
    </r>
    <r>
      <rPr>
        <b/>
        <sz val="16"/>
        <color theme="1"/>
        <rFont val="Calibri"/>
        <family val="2"/>
        <scheme val="minor"/>
      </rPr>
      <t>These figures highlight the dominant role of Food &amp; Beverages in CPI calculations, with relatively consistent contributions across rural, urban, and combined areas.</t>
    </r>
  </si>
  <si>
    <t>Y-o-Y Inflation Rate for Rural+Urban Sector</t>
  </si>
  <si>
    <r>
      <rPr>
        <b/>
        <sz val="18"/>
        <color theme="1"/>
        <rFont val="Calibri"/>
        <family val="2"/>
        <scheme val="minor"/>
      </rPr>
      <t xml:space="preserve">Points to address: 
1 - Month with highest and lowest inflation rate in broader food bucket category as per month-on-month changes.
2 - Biggest individual category contributor (within broader food category) over the same 12 months period based on absolute changes in inflation.
</t>
    </r>
    <r>
      <rPr>
        <b/>
        <sz val="16"/>
        <color theme="1"/>
        <rFont val="Calibri"/>
        <family val="2"/>
        <scheme val="minor"/>
      </rPr>
      <t xml:space="preserve">
Monthly Inflation Trends in Food Categories (Rural+Urban Sector):</t>
    </r>
    <r>
      <rPr>
        <sz val="14"/>
        <color theme="1"/>
        <rFont val="Calibri"/>
        <family val="2"/>
        <scheme val="minor"/>
      </rPr>
      <t xml:space="preserve">
</t>
    </r>
    <r>
      <rPr>
        <b/>
        <sz val="14"/>
        <color theme="1"/>
        <rFont val="Calibri"/>
        <family val="2"/>
        <scheme val="minor"/>
      </rPr>
      <t xml:space="preserve">» </t>
    </r>
    <r>
      <rPr>
        <sz val="14"/>
        <color theme="1"/>
        <rFont val="Calibri"/>
        <family val="2"/>
        <scheme val="minor"/>
      </rPr>
      <t xml:space="preserve">In the Food Category, the highest monthly inflation was recorded in February (1.85%), while the lowest was in April (-2.54%).
</t>
    </r>
    <r>
      <rPr>
        <b/>
        <sz val="16"/>
        <color theme="1"/>
        <rFont val="Calibri"/>
        <family val="2"/>
        <scheme val="minor"/>
      </rPr>
      <t xml:space="preserve">Absolute Inflation Trends in Food Categories over the Months (Rural+Urban Sector):
</t>
    </r>
    <r>
      <rPr>
        <sz val="14"/>
        <color theme="1"/>
        <rFont val="Calibri"/>
        <family val="2"/>
        <scheme val="minor"/>
      </rPr>
      <t xml:space="preserve">
</t>
    </r>
    <r>
      <rPr>
        <b/>
        <sz val="14"/>
        <color theme="1"/>
        <rFont val="Calibri"/>
        <family val="2"/>
        <scheme val="minor"/>
      </rPr>
      <t xml:space="preserve">» </t>
    </r>
    <r>
      <rPr>
        <sz val="14"/>
        <color theme="1"/>
        <rFont val="Calibri"/>
        <family val="2"/>
        <scheme val="minor"/>
      </rPr>
      <t xml:space="preserve">From 2021-22 to 2022-23, the most significant inflationary impact was seen in Cereals &amp; Products (12.23%), followed by Spices (10.56%), both contributing notably to the rising food inflation.
</t>
    </r>
    <r>
      <rPr>
        <b/>
        <sz val="16"/>
        <color theme="1"/>
        <rFont val="Calibri"/>
        <family val="2"/>
        <scheme val="minor"/>
      </rPr>
      <t>These trends reflect the fluctuating in inflation of food prices, influenced by seasonal factors and market dynamics.</t>
    </r>
  </si>
  <si>
    <t>The provided Consumer Price Index (CPI) data offers valuable insights into the price fluctuations of essential daily commodities. The COVID-19 pandemic triggered a rapid surge in product prices, significantly impacting the financial stability of the common man and making survival increasingly challenging. This analysis delves into the trends of CPI inflation across various sectors, identifying key contributing factors and assessing their broader economic impact. Additionally, given the unprecedented spike in global crude oil prices during the pandemic, this study also explores how this surge influenced inflation across different categories, shaping economic dynamics on national scale.</t>
  </si>
  <si>
    <t>Consumer Price Index (CPI) Overall Contribution – May 2023:</t>
  </si>
  <si>
    <t>» In May 2023, Food &amp; Beverages emerged as the largest contributing category to the Consumer Price Index (CPI), accounting for 49.40% of the total. Clothing &amp; Footwear followed as the second-largest contributor with 11.65%, while Health &amp; Personal Care (8.09%) and Housing - Utilities (7.57%) also made significant contributions.</t>
  </si>
  <si>
    <t>» Other categories, including Tobacco &amp; Intoxicants, Household Goods &amp; Services, Transport &amp; Communication, Recreation &amp; Amusement, Education, and Miscellaneous, contributed almost equally, ranging between 3.60% and 4.41%.</t>
  </si>
  <si>
    <t>Sector-wise Percentage Distribution (May 2023):</t>
  </si>
  <si>
    <t>» Rural Areas: Food &amp; Beverages (49.10%), Clothing &amp; Footwear (11.49%), Health &amp; Personal Care (8.26%), Housing - Utilities (7.14%), while other categories contributed between 3.76% and 4.43%.</t>
  </si>
  <si>
    <t>» Urban Areas: Food &amp; Beverages (50.32%), Clothing &amp; Footwear (11.39%), Health &amp; Personal Care (7.93%), Housing - Utilities (7.74%), with other categories contributing between 3.46% and 4.40%.</t>
  </si>
  <si>
    <t>» Combined (Rural-Urban): Food &amp; Beverages (48.75%), Clothing &amp; Footwear (12.08%), Health &amp; Personal Care (8.10%), Housing - Utilities (7.82%), and other categories contributing between 3.60% and 4.39%.</t>
  </si>
  <si>
    <t>Year-on-Year Inflation Trends and Price Changes (Rural+Urban Sector):</t>
  </si>
  <si>
    <t>Average Value Increases:</t>
  </si>
  <si>
    <t>Monthly Inflation Trends in Food Categories (Rural+Urban Sector):</t>
  </si>
  <si>
    <t>» In the Food Category, the highest monthly inflation was recorded in February (1.85%), while the lowest was in April (-2.54%).</t>
  </si>
  <si>
    <t>Absolute Inflation Trends in Food Categories over the Months (Rural+Urban Sector):</t>
  </si>
  <si>
    <t>» From 2021-22 to 2022-23, the most significant inflationary impact was seen in Cereals &amp; Products (12.23%), followed by Spices (10.56%), both contributing notably to the rising food inflation.</t>
  </si>
  <si>
    <t>Total Inflation</t>
  </si>
  <si>
    <t>Comparison of Inflation Across Sectors Before and After COVID-19:</t>
  </si>
  <si>
    <t>The impact of inflation varied across sectors in the post-COVID-19 period. In the rural sector, overall inflation decreased by -0.5%. However, specific categories experienced notable increases, with Transport and Communication (2.8%), Health and Personal Care (1.8%), and Food and Beverages (1.7%) being the most impacted.</t>
  </si>
  <si>
    <t>In contrast, the urban sector saw a 0.7% rise in overall inflation, with sharper increases in Transport and Communication (5.5%), Health and Personal Care (3.6%), and Food and Beverages (3.3%).</t>
  </si>
  <si>
    <t>Impact of Crude Oil Price Hike on Various Sectors (Jan 2021 – May 2023):</t>
  </si>
  <si>
    <t>The rise in global crude oil prices from January 2021 to May 2023 had a significant impact on multiple sectors. Transport and Communication emerged as the most affected category, experiencing the strongest correlation with increasing oil prices.</t>
  </si>
  <si>
    <t>Additionally, Recreation and Amusement also showed a noticeable link, indicating broader economic effects beyond transportation.</t>
  </si>
  <si>
    <t>Formula Used:</t>
  </si>
  <si>
    <t>Monthly Inflation Rate = ((CPI in Current Month - CPI in Previous Month) / CPI in Previous Month) x 100
Annual Inflation Rate = ((CPI at end of year - CPI at start of year) / CPI at start of year) x 100
Absolute Inflation Rate = ((Current Value - Previous Value) / Previous Value) x 100
% Difference = ((Difference between the Two Values) / (Sum of the Two Values)) x 100</t>
  </si>
  <si>
    <t xml:space="preserve">India CPI Inflation Case Study </t>
  </si>
  <si>
    <t xml:space="preserve">Overview: In India, the Consumer Price Index (CPI) is used to measure inflation, and it involves a fixed basket of goods and services. This basket is comprehensive and includes a wide array of items that an average Indian consumer uses. These items are not limited to just food and clothing but extend to transportation, medical care, electricity, education, and almost every other category that involves expenditure of money. The CPI is calculated by comparing the general price level in the markets during a particular time period with a base year. The items in the CPI basket are classified across various categories like food and beverages, clothing, housing, fuel and light, and recreation, among others. </t>
  </si>
  <si>
    <t xml:space="preserve">The CPI basket contains categories like food and beverages, housing, apparel, transportation, medical care, and more. The weight of each category in the total index might differ based on its relative importance to the average consumer expenditure but for the purpose of this analysis consider equal weights across all categories. </t>
  </si>
  <si>
    <t xml:space="preserve">Dataset: </t>
  </si>
  <si>
    <t xml:space="preserve">CPI Inflation Data - Right-click to download </t>
  </si>
  <si>
    <t>The dataset provided is a CPI inflation index extracted from GOI website</t>
  </si>
  <si>
    <t>Each number represents the index value for that month and category</t>
  </si>
  <si>
    <t>There are missing values in the dataset - use suitable imputation technique (like moving averages), if required</t>
  </si>
  <si>
    <t>The CPI is an index and not a direct measure of price levels, but rather a relative indicator used to measure inflation or the average change in prices over time. Consumer Price Index (CPI) values cannot be summed across different months to derive meaningful insights or aggregate measures.</t>
  </si>
  <si>
    <t>CPI-U (Urban): Reflects spending patterns for urban consumers.</t>
  </si>
  <si>
    <t>CPI-R (Rural): Reflects spending patterns for rural consumers</t>
  </si>
  <si>
    <t>The General Index gives you the overall Inflation for the month for all the categories combined</t>
  </si>
  <si>
    <t xml:space="preserve">Problem Statement: </t>
  </si>
  <si>
    <t>You are working with the National Statistical Office which is equipped to release inflation numbers in India. As an analyst, you are provided with CPI data and are equipped to find out insights from the data. Your senior wants you to find key trends and deep dive into the data to answer the following questions -</t>
  </si>
  <si>
    <t>1- 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</si>
  <si>
    <t>o Which broader category has the highest contribution towards CPI calculation</t>
  </si>
  <si>
    <t>o Contribution is calculated by evaluating the underlying index values for broader category and should add to 100% when contribution from different broader categories are added .</t>
  </si>
  <si>
    <t>2- A trend of Y-o-Y increase in CPI (rural+ urban) inflation starting 2017 for the entire basket of products combined.</t>
  </si>
  <si>
    <t>o Create a graph depicting the growth rate Y-o-Y and identify the year with highest inflation rate</t>
  </si>
  <si>
    <t>o Highlight the reason why the year has the highest inflation (based on research).</t>
  </si>
  <si>
    <t>3- With India's retail inflation reaching a 3-month high of 5.55% in November 2023, largely due to a sharp rise in food prices. Analyze the following for 12 months ending May'23</t>
  </si>
  <si>
    <t>o Investigate trends in the prices of broader food bucket category and evaluate month-on-month changes. Highlight month with highest and lowest food inflation</t>
  </si>
  <si>
    <t>o Identify the absolute changes in inflation over the same 12 months period and identify the biggest individual category contributor (only within broader food category) towards inflation</t>
  </si>
  <si>
    <t>4- Investigate how the onset and progression of the COV/O-19 pandemic affected inflation rates in India. Analyze the Impact of key pandemic milestone ( first lockdown) on the CPI inflation %, specially focus on categories like healthcare, food, and essential services.</t>
  </si>
  <si>
    <t>Hint: You can consider Mar'20 as the onset of covid, and can compare the inflation trend before and after Mar'20 to see if there is a change in inflation %before and after.</t>
  </si>
  <si>
    <t>5- Investigate how major global economic events (like imported crude oil price fluctuations) have influenced India's inflation. This can include an analysis of imported goods and their price trends.</t>
  </si>
  <si>
    <t>o For the purpose of this analysis, focus only on the imported oil price fluctuations for years 2021 to 2023 (Month-on-month)</t>
  </si>
  <si>
    <t>o Identify trends in oil price change with change in inflation prices of all the categories and identify category whose inflation prices strongly changes with fluctuations in imported oil price (Hint: you can use =carrel function)</t>
  </si>
  <si>
    <t>Percentage Change: To understand inflation or deflation trends, calculate the percentage change in CPI between two periods (e.g., year-over-year or month­over-month). This shows how much prices have increased or decreased relative to the earlier period.</t>
  </si>
  <si>
    <t>For example, to calculate the monthly inflation rate between two consecutive months:</t>
  </si>
  <si>
    <t>Monthly Inflation rate=((CPI in current month-CPI in previous month) / CPI in previous month)x100</t>
  </si>
  <si>
    <t>Annual Inflation Rate: For longer periods, such as yearly inflation, use the CPI values at the start and end of the period. This helps in understanding the overall inflation experienced over the year.</t>
  </si>
  <si>
    <t>o Annual Inflation rate = ((CPI at end of year-CPI at start of year) / CPI at start of year) x100</t>
  </si>
  <si>
    <t>o Any month can be considered as start of the year , then end of the year month will be considered 12 months after the month you have selected for start of the year</t>
  </si>
  <si>
    <t>Average values increase from 2019-20 to 2020-21 of Rural+Urban Sector</t>
  </si>
  <si>
    <t>Absolute Change in Prices in from 2019-20 to 2020-21</t>
  </si>
  <si>
    <t>Monthly (General Index)</t>
  </si>
  <si>
    <t>% Difference</t>
  </si>
  <si>
    <t>Absolute % increase from
2019-20 to 2020-21</t>
  </si>
  <si>
    <t>» The highest inflation rate in the General Index was recorded in 2020-21 at (7.06%), while 2018-19 saw the lowest inflation rate at (3.08%).</t>
  </si>
  <si>
    <t>» From 2019-20 to 2020-21: The highest increase was in Tobacco &amp; Intoxicants (5.80%) and Transport &amp; Communication (5.21%), with Health &amp; Personal Care (4.37%) also showing a notable rise.</t>
  </si>
  <si>
    <t>Absolute Percentage Change in Prices (2019-20 to 2021-22):</t>
  </si>
  <si>
    <t>» Following the COVID-19 pandemic, the most substantial price hike was seen in Tobacco &amp; Intoxicants (12%), Transport &amp; Communication (11%).</t>
  </si>
  <si>
    <t>» Additionally, Health &amp; Personal Care (9%), Food and Beverages (8%) and Miscellaneous (8%) categories all registered a notable increase.</t>
  </si>
  <si>
    <r>
      <rPr>
        <b/>
        <sz val="16"/>
        <color theme="1"/>
        <rFont val="Calibri"/>
        <family val="2"/>
        <scheme val="minor"/>
      </rPr>
      <t xml:space="preserve">Points to address: Highest Inflation rate based on Y-o-Y Analysis.
Year-on-Year Inflation Trends and Price Changes (Rural+Urban Sector):
</t>
    </r>
    <r>
      <rPr>
        <b/>
        <sz val="14"/>
        <color theme="1"/>
        <rFont val="Calibri"/>
        <family val="2"/>
        <scheme val="minor"/>
      </rPr>
      <t xml:space="preserve">» </t>
    </r>
    <r>
      <rPr>
        <sz val="14"/>
        <color theme="1"/>
        <rFont val="Calibri"/>
        <family val="2"/>
        <scheme val="minor"/>
      </rPr>
      <t xml:space="preserve">The highest inflation rate in the General Index was recorded in 2020-21 at (7.06%), while 2018-19 saw the lowest inflation rate at (3.08%).
</t>
    </r>
    <r>
      <rPr>
        <b/>
        <sz val="16"/>
        <color theme="1"/>
        <rFont val="Calibri"/>
        <family val="2"/>
        <scheme val="minor"/>
      </rPr>
      <t xml:space="preserve">
Average Value Increases:
</t>
    </r>
    <r>
      <rPr>
        <b/>
        <sz val="14"/>
        <color theme="1"/>
        <rFont val="Calibri"/>
        <family val="2"/>
        <scheme val="minor"/>
      </rPr>
      <t xml:space="preserve">» </t>
    </r>
    <r>
      <rPr>
        <sz val="14"/>
        <color theme="1"/>
        <rFont val="Calibri"/>
        <family val="2"/>
        <scheme val="minor"/>
      </rPr>
      <t>From 2019-20 to 2020-21: The highest increase was in Tobacco &amp; Intoxicants (5.80%) and Transport &amp; Communication (5.21%), with Health &amp; Personal Care (4.37%) also showing a notable rise.</t>
    </r>
    <r>
      <rPr>
        <b/>
        <sz val="16"/>
        <color theme="1"/>
        <rFont val="Calibri"/>
        <family val="2"/>
        <scheme val="minor"/>
      </rPr>
      <t xml:space="preserve">
Absolute Percentage Change in Prices (2019-20 to 2020-21):
</t>
    </r>
    <r>
      <rPr>
        <b/>
        <sz val="14"/>
        <color theme="1"/>
        <rFont val="Calibri"/>
        <family val="2"/>
        <scheme val="minor"/>
      </rPr>
      <t xml:space="preserve">» </t>
    </r>
    <r>
      <rPr>
        <sz val="14"/>
        <color theme="1"/>
        <rFont val="Calibri"/>
        <family val="2"/>
        <scheme val="minor"/>
      </rPr>
      <t>Following the COVID-19 pandemic, the most substantial price hike was seen in Tobacco &amp; Intoxicants (12%), Transport &amp; Communication (11%). Additionally, Health &amp; Personal Care (9%), Food and Beverages (8%) and Miscellaneous (8%) categories all registered a notable increase.</t>
    </r>
    <r>
      <rPr>
        <b/>
        <sz val="16"/>
        <color theme="1"/>
        <rFont val="Calibri"/>
        <family val="2"/>
        <scheme val="minor"/>
      </rPr>
      <t xml:space="preserve">
These trends highlight the impact of external factors like the COVID-19 pandemic on inflation, particularly in essential and service-based categories.</t>
    </r>
  </si>
  <si>
    <t>% Distribution of Different Sectors in May 2023</t>
  </si>
  <si>
    <t>Comparison in Inflation before and after COVID-19 Pandemic for All Categories (General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</si>
</sst>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color theme="1"/>
      <name val="Calibri"/>
      <family val="2"/>
      <scheme val="minor"/>
    </font>
    <font>
      <b/>
      <sz val="14"/>
      <color theme="0"/>
      <name val="Calibri"/>
      <family val="2"/>
      <scheme val="minor"/>
    </font>
    <font>
      <sz val="12"/>
      <color theme="1"/>
      <name val="Calibri"/>
      <family val="2"/>
      <scheme val="minor"/>
    </font>
    <font>
      <b/>
      <sz val="12"/>
      <color theme="1"/>
      <name val="Calibri"/>
      <family val="2"/>
      <scheme val="minor"/>
    </font>
    <font>
      <b/>
      <u/>
      <sz val="20"/>
      <color theme="1"/>
      <name val="Calibri"/>
      <family val="2"/>
      <scheme val="minor"/>
    </font>
    <font>
      <sz val="11"/>
      <color theme="5" tint="-0.249977111117893"/>
      <name val="Calibri"/>
      <family val="2"/>
      <scheme val="minor"/>
    </font>
    <font>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theme="1"/>
      <name val="Calibri"/>
      <family val="2"/>
    </font>
    <font>
      <b/>
      <sz val="48"/>
      <color theme="1"/>
      <name val="Calibri"/>
      <family val="2"/>
      <scheme val="minor"/>
    </font>
    <font>
      <b/>
      <sz val="20"/>
      <color theme="1"/>
      <name val="Calibri"/>
      <family val="2"/>
      <scheme val="minor"/>
    </font>
    <font>
      <sz val="72"/>
      <color theme="0"/>
      <name val="Calibri"/>
      <family val="2"/>
      <scheme val="minor"/>
    </font>
    <font>
      <b/>
      <sz val="48"/>
      <color theme="0"/>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4" tint="0.79998168889431442"/>
        <bgColor theme="4" tint="0.79998168889431442"/>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9" tint="0.79998168889431442"/>
        <bgColor indexed="64"/>
      </patternFill>
    </fill>
    <fill>
      <patternFill patternType="solid">
        <fgColor theme="5" tint="-0.249977111117893"/>
        <bgColor indexed="64"/>
      </patternFill>
    </fill>
    <fill>
      <patternFill patternType="solid">
        <fgColor rgb="FFFFC000"/>
        <bgColor theme="4" tint="0.79998168889431442"/>
      </patternFill>
    </fill>
    <fill>
      <patternFill patternType="solid">
        <fgColor theme="4" tint="-0.249977111117893"/>
        <bgColor indexed="64"/>
      </patternFill>
    </fill>
    <fill>
      <patternFill patternType="solid">
        <fgColor rgb="FFFF0000"/>
        <bgColor theme="4" tint="0.79998168889431442"/>
      </patternFill>
    </fill>
    <fill>
      <patternFill patternType="solid">
        <fgColor rgb="FF00B050"/>
        <bgColor theme="4" tint="0.79998168889431442"/>
      </patternFill>
    </fill>
    <fill>
      <patternFill patternType="solid">
        <fgColor theme="4" tint="-0.499984740745262"/>
        <bgColor indexed="64"/>
      </patternFill>
    </fill>
    <fill>
      <patternFill patternType="solid">
        <fgColor theme="9" tint="-0.499984740745262"/>
        <bgColor indexed="64"/>
      </patternFill>
    </fill>
    <fill>
      <patternFill patternType="solid">
        <fgColor theme="2" tint="-0.749992370372631"/>
        <bgColor indexed="64"/>
      </patternFill>
    </fill>
    <fill>
      <patternFill patternType="solid">
        <fgColor theme="1"/>
        <bgColor indexed="64"/>
      </patternFill>
    </fill>
    <fill>
      <patternFill patternType="solid">
        <fgColor theme="0"/>
        <bgColor indexed="64"/>
      </patternFill>
    </fill>
    <fill>
      <patternFill patternType="solid">
        <fgColor theme="7" tint="0.59999389629810485"/>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7">
    <xf numFmtId="0" fontId="0" fillId="0" borderId="0" xfId="0"/>
    <xf numFmtId="0" fontId="0" fillId="33" borderId="10" xfId="0" applyFill="1" applyBorder="1"/>
    <xf numFmtId="0" fontId="0" fillId="35" borderId="10" xfId="0" applyFill="1" applyBorder="1"/>
    <xf numFmtId="164" fontId="0" fillId="0" borderId="0" xfId="0" applyNumberFormat="1"/>
    <xf numFmtId="0" fontId="0" fillId="34" borderId="0" xfId="0" applyFill="1"/>
    <xf numFmtId="0" fontId="0" fillId="36" borderId="0" xfId="0" applyFill="1"/>
    <xf numFmtId="0" fontId="0" fillId="38" borderId="0" xfId="0" applyFill="1"/>
    <xf numFmtId="0" fontId="0" fillId="41" borderId="0" xfId="0" applyFill="1"/>
    <xf numFmtId="0" fontId="0" fillId="42" borderId="0" xfId="0" applyFill="1"/>
    <xf numFmtId="0" fontId="0" fillId="43" borderId="10" xfId="0" applyFill="1" applyBorder="1"/>
    <xf numFmtId="0" fontId="0" fillId="44" borderId="10" xfId="0" applyFill="1" applyBorder="1"/>
    <xf numFmtId="0" fontId="0" fillId="45" borderId="10" xfId="0" applyFill="1" applyBorder="1"/>
    <xf numFmtId="0" fontId="0" fillId="46" borderId="10" xfId="0" applyFill="1" applyBorder="1"/>
    <xf numFmtId="0" fontId="0" fillId="0" borderId="0" xfId="0" pivotButton="1"/>
    <xf numFmtId="0" fontId="0" fillId="0" borderId="0" xfId="0" applyAlignment="1">
      <alignment horizontal="left"/>
    </xf>
    <xf numFmtId="0" fontId="16" fillId="47" borderId="11" xfId="0" applyFont="1" applyFill="1" applyBorder="1"/>
    <xf numFmtId="0" fontId="0" fillId="0" borderId="10" xfId="0" applyBorder="1"/>
    <xf numFmtId="0" fontId="0" fillId="0" borderId="12" xfId="0" applyBorder="1"/>
    <xf numFmtId="0" fontId="0" fillId="48" borderId="10" xfId="0" applyFill="1" applyBorder="1"/>
    <xf numFmtId="0" fontId="0" fillId="49" borderId="10" xfId="0" applyFill="1" applyBorder="1"/>
    <xf numFmtId="10" fontId="0" fillId="0" borderId="0" xfId="42" applyNumberFormat="1" applyFont="1"/>
    <xf numFmtId="0" fontId="0" fillId="0" borderId="17" xfId="0" applyBorder="1"/>
    <xf numFmtId="0" fontId="0" fillId="50" borderId="10" xfId="0" applyFill="1" applyBorder="1" applyAlignment="1">
      <alignment horizontal="center" vertical="center"/>
    </xf>
    <xf numFmtId="0" fontId="16" fillId="45" borderId="10" xfId="0" applyFont="1" applyFill="1" applyBorder="1" applyAlignment="1">
      <alignment horizontal="center" vertical="center"/>
    </xf>
    <xf numFmtId="0" fontId="16" fillId="0" borderId="0" xfId="0" applyFont="1"/>
    <xf numFmtId="10" fontId="16" fillId="47" borderId="11" xfId="42" applyNumberFormat="1" applyFont="1" applyFill="1" applyBorder="1"/>
    <xf numFmtId="10" fontId="16" fillId="0" borderId="0" xfId="42" applyNumberFormat="1" applyFont="1"/>
    <xf numFmtId="10" fontId="16" fillId="0" borderId="0" xfId="42" applyNumberFormat="1" applyFont="1" applyBorder="1"/>
    <xf numFmtId="0" fontId="14" fillId="0" borderId="0" xfId="0" applyFont="1"/>
    <xf numFmtId="0" fontId="16" fillId="47" borderId="0" xfId="0" applyFont="1" applyFill="1"/>
    <xf numFmtId="10" fontId="14" fillId="0" borderId="0" xfId="42" applyNumberFormat="1" applyFont="1"/>
    <xf numFmtId="2" fontId="14" fillId="0" borderId="0" xfId="0" applyNumberFormat="1" applyFont="1"/>
    <xf numFmtId="0" fontId="16" fillId="47" borderId="10" xfId="0" applyFont="1" applyFill="1" applyBorder="1" applyAlignment="1">
      <alignment horizontal="center"/>
    </xf>
    <xf numFmtId="0" fontId="18" fillId="0" borderId="0" xfId="0" applyFont="1"/>
    <xf numFmtId="0" fontId="16" fillId="47" borderId="10" xfId="0" applyFont="1" applyFill="1" applyBorder="1"/>
    <xf numFmtId="0" fontId="16" fillId="52" borderId="10" xfId="0" applyFont="1" applyFill="1" applyBorder="1" applyAlignment="1">
      <alignment horizontal="center"/>
    </xf>
    <xf numFmtId="10" fontId="18" fillId="0" borderId="0" xfId="42" applyNumberFormat="1" applyFont="1"/>
    <xf numFmtId="10" fontId="0" fillId="0" borderId="0" xfId="0" applyNumberFormat="1"/>
    <xf numFmtId="10" fontId="0" fillId="0" borderId="10" xfId="42" applyNumberFormat="1" applyFont="1" applyBorder="1"/>
    <xf numFmtId="0" fontId="16" fillId="0" borderId="14" xfId="0" applyFont="1" applyBorder="1" applyAlignment="1">
      <alignment horizontal="center" vertical="center"/>
    </xf>
    <xf numFmtId="17" fontId="16" fillId="0" borderId="15" xfId="0" applyNumberFormat="1" applyFont="1" applyBorder="1" applyAlignment="1">
      <alignment horizontal="center" vertical="center"/>
    </xf>
    <xf numFmtId="17" fontId="16" fillId="0" borderId="24" xfId="0" applyNumberFormat="1" applyFont="1" applyBorder="1" applyAlignment="1">
      <alignment horizontal="center" vertical="center"/>
    </xf>
    <xf numFmtId="164" fontId="0" fillId="0" borderId="10" xfId="0" applyNumberFormat="1" applyBorder="1"/>
    <xf numFmtId="0" fontId="20" fillId="53" borderId="10" xfId="0" applyFont="1" applyFill="1" applyBorder="1"/>
    <xf numFmtId="0" fontId="21" fillId="0" borderId="10" xfId="0" applyFont="1" applyBorder="1"/>
    <xf numFmtId="0" fontId="19" fillId="0" borderId="0" xfId="0" applyFont="1"/>
    <xf numFmtId="0" fontId="22" fillId="0" borderId="10" xfId="0" applyFont="1" applyBorder="1"/>
    <xf numFmtId="0" fontId="22" fillId="0" borderId="12" xfId="0" applyFont="1" applyBorder="1"/>
    <xf numFmtId="165" fontId="21" fillId="0" borderId="13" xfId="0" applyNumberFormat="1" applyFont="1" applyBorder="1"/>
    <xf numFmtId="0" fontId="22" fillId="0" borderId="14" xfId="0" applyFont="1" applyBorder="1" applyAlignment="1">
      <alignment horizontal="center"/>
    </xf>
    <xf numFmtId="0" fontId="22" fillId="0" borderId="24" xfId="0" applyFont="1" applyBorder="1" applyAlignment="1">
      <alignment horizontal="center"/>
    </xf>
    <xf numFmtId="0" fontId="22" fillId="0" borderId="17" xfId="0" applyFont="1" applyBorder="1"/>
    <xf numFmtId="165" fontId="21" fillId="0" borderId="26" xfId="0" applyNumberFormat="1" applyFont="1" applyBorder="1"/>
    <xf numFmtId="0" fontId="21" fillId="0" borderId="0" xfId="0" applyFont="1"/>
    <xf numFmtId="2" fontId="18" fillId="0" borderId="0" xfId="0" applyNumberFormat="1" applyFont="1"/>
    <xf numFmtId="2" fontId="24" fillId="0" borderId="0" xfId="0" applyNumberFormat="1" applyFont="1"/>
    <xf numFmtId="0" fontId="19" fillId="0" borderId="0" xfId="0" applyFont="1" applyAlignment="1">
      <alignment horizontal="center"/>
    </xf>
    <xf numFmtId="0" fontId="16" fillId="54" borderId="10" xfId="0" applyFont="1" applyFill="1" applyBorder="1" applyAlignment="1">
      <alignment horizontal="center"/>
    </xf>
    <xf numFmtId="0" fontId="16" fillId="55" borderId="10" xfId="0" applyFont="1" applyFill="1" applyBorder="1" applyAlignment="1">
      <alignment horizontal="center"/>
    </xf>
    <xf numFmtId="9" fontId="0" fillId="0" borderId="0" xfId="42" applyFont="1"/>
    <xf numFmtId="166" fontId="0" fillId="0" borderId="0" xfId="42" applyNumberFormat="1" applyFont="1"/>
    <xf numFmtId="0" fontId="16" fillId="0" borderId="10" xfId="0" applyFont="1" applyBorder="1" applyAlignment="1">
      <alignment horizontal="center" vertical="center"/>
    </xf>
    <xf numFmtId="17" fontId="16" fillId="0" borderId="10" xfId="0" applyNumberFormat="1" applyFont="1" applyBorder="1" applyAlignment="1">
      <alignment horizontal="center" vertical="center"/>
    </xf>
    <xf numFmtId="166" fontId="0" fillId="0" borderId="10" xfId="42" applyNumberFormat="1" applyFont="1" applyBorder="1"/>
    <xf numFmtId="0" fontId="16" fillId="47" borderId="10" xfId="0" applyFont="1" applyFill="1" applyBorder="1" applyAlignment="1">
      <alignment horizontal="center" vertical="center" wrapText="1"/>
    </xf>
    <xf numFmtId="0" fontId="16" fillId="47" borderId="10" xfId="0" applyFont="1" applyFill="1" applyBorder="1" applyAlignment="1">
      <alignment horizontal="center" vertical="center"/>
    </xf>
    <xf numFmtId="10" fontId="1" fillId="0" borderId="10" xfId="42" applyNumberFormat="1" applyFont="1" applyBorder="1"/>
    <xf numFmtId="0" fontId="16" fillId="47" borderId="32" xfId="0" applyFont="1" applyFill="1" applyBorder="1" applyAlignment="1">
      <alignment horizontal="center" vertical="center"/>
    </xf>
    <xf numFmtId="0" fontId="0" fillId="0" borderId="31" xfId="0" applyBorder="1"/>
    <xf numFmtId="10" fontId="1" fillId="0" borderId="32" xfId="42" applyNumberFormat="1" applyFont="1" applyBorder="1"/>
    <xf numFmtId="0" fontId="0" fillId="0" borderId="33" xfId="0" applyBorder="1"/>
    <xf numFmtId="10" fontId="1" fillId="0" borderId="34" xfId="42" applyNumberFormat="1" applyFont="1" applyBorder="1"/>
    <xf numFmtId="10" fontId="1" fillId="0" borderId="35" xfId="42" applyNumberFormat="1" applyFont="1" applyBorder="1"/>
    <xf numFmtId="10" fontId="0" fillId="0" borderId="32" xfId="42" applyNumberFormat="1" applyFont="1" applyBorder="1"/>
    <xf numFmtId="10" fontId="0" fillId="0" borderId="35" xfId="42" applyNumberFormat="1" applyFont="1" applyBorder="1"/>
    <xf numFmtId="2" fontId="18" fillId="0" borderId="10" xfId="0" applyNumberFormat="1" applyFont="1" applyBorder="1"/>
    <xf numFmtId="2" fontId="14" fillId="0" borderId="10" xfId="0" applyNumberFormat="1" applyFont="1" applyBorder="1"/>
    <xf numFmtId="0" fontId="0" fillId="0" borderId="32" xfId="0" applyBorder="1"/>
    <xf numFmtId="0" fontId="0" fillId="0" borderId="34" xfId="0" applyBorder="1"/>
    <xf numFmtId="0" fontId="0" fillId="0" borderId="35" xfId="0" applyBorder="1"/>
    <xf numFmtId="167" fontId="0" fillId="0" borderId="32" xfId="0" applyNumberFormat="1" applyBorder="1"/>
    <xf numFmtId="167" fontId="0" fillId="0" borderId="35" xfId="0" applyNumberFormat="1" applyBorder="1"/>
    <xf numFmtId="17" fontId="16" fillId="0" borderId="32" xfId="0" applyNumberFormat="1" applyFont="1" applyBorder="1" applyAlignment="1">
      <alignment horizontal="center" vertical="center"/>
    </xf>
    <xf numFmtId="166" fontId="0" fillId="0" borderId="32" xfId="42" applyNumberFormat="1" applyFont="1" applyBorder="1"/>
    <xf numFmtId="164" fontId="0" fillId="0" borderId="34" xfId="0" applyNumberFormat="1" applyBorder="1"/>
    <xf numFmtId="166" fontId="0" fillId="0" borderId="35" xfId="42" applyNumberFormat="1" applyFont="1" applyBorder="1"/>
    <xf numFmtId="0" fontId="16" fillId="47" borderId="32" xfId="0" applyFont="1" applyFill="1" applyBorder="1" applyAlignment="1">
      <alignment horizontal="center"/>
    </xf>
    <xf numFmtId="10" fontId="0" fillId="0" borderId="34" xfId="42" applyNumberFormat="1" applyFont="1" applyBorder="1"/>
    <xf numFmtId="10" fontId="18" fillId="0" borderId="32" xfId="42" applyNumberFormat="1" applyFont="1" applyFill="1" applyBorder="1"/>
    <xf numFmtId="10" fontId="18" fillId="0" borderId="35" xfId="42" applyNumberFormat="1" applyFont="1" applyFill="1" applyBorder="1"/>
    <xf numFmtId="0" fontId="16" fillId="47" borderId="32" xfId="0" applyFont="1" applyFill="1" applyBorder="1" applyAlignment="1">
      <alignment horizontal="center" vertical="center" wrapText="1"/>
    </xf>
    <xf numFmtId="2" fontId="18" fillId="0" borderId="34" xfId="0" applyNumberFormat="1" applyFont="1" applyBorder="1"/>
    <xf numFmtId="0" fontId="0" fillId="50" borderId="0" xfId="0" applyFill="1"/>
    <xf numFmtId="0" fontId="14" fillId="0" borderId="31" xfId="0" applyFont="1" applyBorder="1"/>
    <xf numFmtId="0" fontId="16" fillId="47" borderId="31" xfId="0" applyFont="1" applyFill="1" applyBorder="1" applyAlignment="1">
      <alignment horizontal="center" vertical="center"/>
    </xf>
    <xf numFmtId="0" fontId="18" fillId="0" borderId="31" xfId="0" applyFont="1" applyBorder="1"/>
    <xf numFmtId="0" fontId="18" fillId="0" borderId="33" xfId="0" applyFont="1" applyBorder="1"/>
    <xf numFmtId="0" fontId="25" fillId="50" borderId="0" xfId="0" applyFont="1" applyFill="1" applyAlignment="1">
      <alignment vertical="top" wrapText="1"/>
    </xf>
    <xf numFmtId="0" fontId="0" fillId="50" borderId="0" xfId="0" applyFill="1" applyAlignment="1">
      <alignment vertical="top" wrapText="1"/>
    </xf>
    <xf numFmtId="9" fontId="0" fillId="0" borderId="32" xfId="42" applyFont="1" applyBorder="1"/>
    <xf numFmtId="9" fontId="0" fillId="0" borderId="35" xfId="42" applyFont="1" applyBorder="1"/>
    <xf numFmtId="0" fontId="28" fillId="50" borderId="0" xfId="0" applyFont="1" applyFill="1" applyAlignment="1">
      <alignment vertical="center" wrapText="1"/>
    </xf>
    <xf numFmtId="0" fontId="16" fillId="47" borderId="31" xfId="0" applyFont="1" applyFill="1" applyBorder="1" applyAlignment="1">
      <alignment horizontal="center"/>
    </xf>
    <xf numFmtId="0" fontId="16" fillId="0" borderId="31" xfId="0" applyFont="1" applyBorder="1" applyAlignment="1">
      <alignment horizontal="center"/>
    </xf>
    <xf numFmtId="0" fontId="16" fillId="0" borderId="33" xfId="0" applyFont="1" applyBorder="1" applyAlignment="1">
      <alignment horizontal="center"/>
    </xf>
    <xf numFmtId="0" fontId="16" fillId="47" borderId="31" xfId="0" applyFont="1" applyFill="1" applyBorder="1"/>
    <xf numFmtId="0" fontId="16" fillId="0" borderId="31" xfId="0" applyFont="1" applyBorder="1"/>
    <xf numFmtId="0" fontId="16" fillId="0" borderId="33" xfId="0" applyFont="1" applyBorder="1"/>
    <xf numFmtId="166" fontId="0" fillId="50" borderId="0" xfId="42" applyNumberFormat="1" applyFont="1" applyFill="1"/>
    <xf numFmtId="0" fontId="16" fillId="0" borderId="31" xfId="0" applyFont="1" applyBorder="1" applyAlignment="1">
      <alignment horizontal="center" vertical="center"/>
    </xf>
    <xf numFmtId="0" fontId="0" fillId="59" borderId="0" xfId="0" applyFill="1"/>
    <xf numFmtId="0" fontId="28" fillId="59" borderId="0" xfId="0" applyFont="1" applyFill="1" applyAlignment="1">
      <alignment vertical="center" wrapText="1"/>
    </xf>
    <xf numFmtId="0" fontId="0" fillId="60" borderId="0" xfId="0" applyFill="1"/>
    <xf numFmtId="0" fontId="25" fillId="0" borderId="0" xfId="0" applyFont="1"/>
    <xf numFmtId="0" fontId="27" fillId="0" borderId="0" xfId="0" applyFont="1"/>
    <xf numFmtId="0" fontId="27" fillId="0" borderId="0" xfId="0" applyFont="1" applyAlignment="1">
      <alignment horizontal="right"/>
    </xf>
    <xf numFmtId="0" fontId="16" fillId="47" borderId="27" xfId="0" applyFont="1" applyFill="1" applyBorder="1" applyAlignment="1">
      <alignment horizontal="center"/>
    </xf>
    <xf numFmtId="0" fontId="25" fillId="0" borderId="0" xfId="0" applyFont="1" applyAlignment="1">
      <alignment horizontal="center"/>
    </xf>
    <xf numFmtId="0" fontId="26" fillId="0" borderId="0" xfId="0" applyFont="1"/>
    <xf numFmtId="164" fontId="25" fillId="0" borderId="0" xfId="0" applyNumberFormat="1" applyFont="1"/>
    <xf numFmtId="164" fontId="27" fillId="0" borderId="0" xfId="0" applyNumberFormat="1" applyFont="1"/>
    <xf numFmtId="0" fontId="28" fillId="59" borderId="19" xfId="0" applyFont="1" applyFill="1" applyBorder="1" applyAlignment="1">
      <alignment vertical="center" wrapText="1"/>
    </xf>
    <xf numFmtId="0" fontId="28" fillId="59" borderId="18" xfId="0" applyFont="1" applyFill="1" applyBorder="1" applyAlignment="1">
      <alignment vertical="center" wrapText="1"/>
    </xf>
    <xf numFmtId="0" fontId="28" fillId="50" borderId="19" xfId="0" applyFont="1" applyFill="1" applyBorder="1" applyAlignment="1">
      <alignment vertical="center" wrapText="1"/>
    </xf>
    <xf numFmtId="0" fontId="28" fillId="50" borderId="20" xfId="0" applyFont="1" applyFill="1" applyBorder="1" applyAlignment="1">
      <alignment vertical="center" wrapText="1"/>
    </xf>
    <xf numFmtId="0" fontId="28" fillId="50" borderId="41" xfId="0" applyFont="1" applyFill="1" applyBorder="1" applyAlignment="1">
      <alignment vertical="center" wrapText="1"/>
    </xf>
    <xf numFmtId="0" fontId="22" fillId="0" borderId="10" xfId="0" applyFont="1" applyBorder="1" applyAlignment="1">
      <alignment horizontal="center"/>
    </xf>
    <xf numFmtId="167" fontId="0" fillId="48" borderId="10" xfId="0" applyNumberFormat="1" applyFill="1" applyBorder="1"/>
    <xf numFmtId="10" fontId="0" fillId="0" borderId="32" xfId="42" applyNumberFormat="1" applyFont="1" applyFill="1" applyBorder="1"/>
    <xf numFmtId="10" fontId="0" fillId="0" borderId="35" xfId="42" applyNumberFormat="1" applyFont="1" applyFill="1" applyBorder="1"/>
    <xf numFmtId="0" fontId="28" fillId="61" borderId="27" xfId="0" applyFont="1" applyFill="1" applyBorder="1" applyAlignment="1">
      <alignment vertical="center" wrapText="1"/>
    </xf>
    <xf numFmtId="0" fontId="16" fillId="61" borderId="27" xfId="0" applyFont="1" applyFill="1" applyBorder="1" applyAlignment="1">
      <alignment vertical="center"/>
    </xf>
    <xf numFmtId="0" fontId="16" fillId="61" borderId="10" xfId="0" applyFont="1" applyFill="1" applyBorder="1" applyAlignment="1">
      <alignment horizontal="center" vertical="center"/>
    </xf>
    <xf numFmtId="0" fontId="16" fillId="61" borderId="13" xfId="0" applyFont="1" applyFill="1" applyBorder="1" applyAlignment="1">
      <alignment horizontal="center" vertical="center"/>
    </xf>
    <xf numFmtId="0" fontId="16" fillId="61" borderId="12" xfId="0" applyFont="1" applyFill="1" applyBorder="1" applyAlignment="1">
      <alignment horizontal="center" vertical="center"/>
    </xf>
    <xf numFmtId="0" fontId="16" fillId="61" borderId="10" xfId="0" applyFont="1" applyFill="1" applyBorder="1" applyAlignment="1">
      <alignment horizontal="center" vertical="center" wrapText="1"/>
    </xf>
    <xf numFmtId="0" fontId="28" fillId="43" borderId="10" xfId="0" applyFont="1" applyFill="1" applyBorder="1" applyAlignment="1">
      <alignment horizontal="center" vertical="center" wrapText="1"/>
    </xf>
    <xf numFmtId="0" fontId="28" fillId="43" borderId="25" xfId="0" applyFont="1" applyFill="1" applyBorder="1" applyAlignment="1">
      <alignment horizontal="center" vertical="center" wrapText="1"/>
    </xf>
    <xf numFmtId="0" fontId="28" fillId="43" borderId="13" xfId="0" applyFont="1" applyFill="1" applyBorder="1" applyAlignment="1">
      <alignment horizontal="center" vertical="center" wrapText="1"/>
    </xf>
    <xf numFmtId="0" fontId="28" fillId="50" borderId="38" xfId="0" applyFont="1" applyFill="1" applyBorder="1" applyAlignment="1">
      <alignment horizontal="center" vertical="center" wrapText="1"/>
    </xf>
    <xf numFmtId="0" fontId="28" fillId="50" borderId="39" xfId="0" applyFont="1" applyFill="1" applyBorder="1" applyAlignment="1">
      <alignment horizontal="center" vertical="center" wrapText="1"/>
    </xf>
    <xf numFmtId="0" fontId="28" fillId="50" borderId="40" xfId="0" applyFont="1" applyFill="1" applyBorder="1" applyAlignment="1">
      <alignment horizontal="center" vertical="center" wrapText="1"/>
    </xf>
    <xf numFmtId="0" fontId="28" fillId="50" borderId="19" xfId="0" applyFont="1" applyFill="1" applyBorder="1" applyAlignment="1">
      <alignment horizontal="center" vertical="center" wrapText="1"/>
    </xf>
    <xf numFmtId="0" fontId="28" fillId="50" borderId="0" xfId="0" applyFont="1" applyFill="1" applyAlignment="1">
      <alignment horizontal="center" vertical="center" wrapText="1"/>
    </xf>
    <xf numFmtId="0" fontId="28" fillId="50" borderId="18" xfId="0" applyFont="1" applyFill="1" applyBorder="1" applyAlignment="1">
      <alignment horizontal="center" vertical="center" wrapText="1"/>
    </xf>
    <xf numFmtId="0" fontId="28" fillId="50" borderId="0" xfId="0" applyFont="1" applyFill="1" applyAlignment="1">
      <alignment horizontal="left" vertical="center" wrapText="1"/>
    </xf>
    <xf numFmtId="0" fontId="28" fillId="50" borderId="18" xfId="0" applyFont="1" applyFill="1" applyBorder="1" applyAlignment="1">
      <alignment horizontal="left" vertical="center" wrapText="1"/>
    </xf>
    <xf numFmtId="0" fontId="28" fillId="50" borderId="41" xfId="0" applyFont="1" applyFill="1" applyBorder="1" applyAlignment="1">
      <alignment horizontal="left" vertical="center" wrapText="1"/>
    </xf>
    <xf numFmtId="0" fontId="28" fillId="50" borderId="21" xfId="0" applyFont="1" applyFill="1" applyBorder="1" applyAlignment="1">
      <alignment horizontal="left" vertical="center" wrapText="1"/>
    </xf>
    <xf numFmtId="0" fontId="31" fillId="50" borderId="38" xfId="0" applyFont="1" applyFill="1" applyBorder="1" applyAlignment="1">
      <alignment horizontal="center" vertical="center" wrapText="1"/>
    </xf>
    <xf numFmtId="0" fontId="31" fillId="50" borderId="39" xfId="0" applyFont="1" applyFill="1" applyBorder="1" applyAlignment="1">
      <alignment horizontal="center" vertical="center" wrapText="1"/>
    </xf>
    <xf numFmtId="0" fontId="31" fillId="50" borderId="40" xfId="0" applyFont="1" applyFill="1" applyBorder="1" applyAlignment="1">
      <alignment horizontal="center" vertical="center" wrapText="1"/>
    </xf>
    <xf numFmtId="0" fontId="31" fillId="50" borderId="19" xfId="0" applyFont="1" applyFill="1" applyBorder="1" applyAlignment="1">
      <alignment horizontal="center" vertical="center" wrapText="1"/>
    </xf>
    <xf numFmtId="0" fontId="31" fillId="50" borderId="0" xfId="0" applyFont="1" applyFill="1" applyAlignment="1">
      <alignment horizontal="center" vertical="center" wrapText="1"/>
    </xf>
    <xf numFmtId="0" fontId="31" fillId="50" borderId="18" xfId="0" applyFont="1" applyFill="1" applyBorder="1" applyAlignment="1">
      <alignment horizontal="center" vertical="center" wrapText="1"/>
    </xf>
    <xf numFmtId="0" fontId="30" fillId="50" borderId="0" xfId="0" applyFont="1" applyFill="1" applyAlignment="1">
      <alignment horizontal="center"/>
    </xf>
    <xf numFmtId="0" fontId="0" fillId="45" borderId="38" xfId="0" applyFill="1" applyBorder="1" applyAlignment="1">
      <alignment horizontal="center" vertical="top" wrapText="1"/>
    </xf>
    <xf numFmtId="0" fontId="0" fillId="45" borderId="39" xfId="0" applyFill="1" applyBorder="1" applyAlignment="1">
      <alignment horizontal="center" vertical="top" wrapText="1"/>
    </xf>
    <xf numFmtId="0" fontId="0" fillId="45" borderId="40" xfId="0" applyFill="1" applyBorder="1" applyAlignment="1">
      <alignment horizontal="center" vertical="top" wrapText="1"/>
    </xf>
    <xf numFmtId="0" fontId="0" fillId="45" borderId="19" xfId="0" applyFill="1" applyBorder="1" applyAlignment="1">
      <alignment horizontal="center" vertical="top" wrapText="1"/>
    </xf>
    <xf numFmtId="0" fontId="0" fillId="45" borderId="0" xfId="0" applyFill="1" applyAlignment="1">
      <alignment horizontal="center" vertical="top" wrapText="1"/>
    </xf>
    <xf numFmtId="0" fontId="0" fillId="45" borderId="18" xfId="0" applyFill="1" applyBorder="1" applyAlignment="1">
      <alignment horizontal="center" vertical="top" wrapText="1"/>
    </xf>
    <xf numFmtId="0" fontId="0" fillId="45" borderId="20" xfId="0" applyFill="1" applyBorder="1" applyAlignment="1">
      <alignment horizontal="center" vertical="top" wrapText="1"/>
    </xf>
    <xf numFmtId="0" fontId="0" fillId="45" borderId="41" xfId="0" applyFill="1" applyBorder="1" applyAlignment="1">
      <alignment horizontal="center" vertical="top" wrapText="1"/>
    </xf>
    <xf numFmtId="0" fontId="0" fillId="45" borderId="21" xfId="0" applyFill="1" applyBorder="1" applyAlignment="1">
      <alignment horizontal="center" vertical="top" wrapText="1"/>
    </xf>
    <xf numFmtId="0" fontId="33" fillId="59" borderId="0" xfId="0" applyFont="1" applyFill="1" applyAlignment="1">
      <alignment horizontal="center" vertical="center"/>
    </xf>
    <xf numFmtId="0" fontId="20" fillId="44" borderId="42" xfId="0" applyFont="1" applyFill="1" applyBorder="1" applyAlignment="1">
      <alignment horizontal="center"/>
    </xf>
    <xf numFmtId="0" fontId="20" fillId="44" borderId="36" xfId="0" applyFont="1" applyFill="1" applyBorder="1" applyAlignment="1">
      <alignment horizontal="center"/>
    </xf>
    <xf numFmtId="0" fontId="20" fillId="44" borderId="37" xfId="0" applyFont="1" applyFill="1" applyBorder="1" applyAlignment="1">
      <alignment horizontal="center"/>
    </xf>
    <xf numFmtId="0" fontId="13" fillId="56" borderId="28" xfId="0" applyFont="1" applyFill="1" applyBorder="1" applyAlignment="1">
      <alignment horizontal="center"/>
    </xf>
    <xf numFmtId="0" fontId="13" fillId="56" borderId="30" xfId="0" applyFont="1" applyFill="1" applyBorder="1" applyAlignment="1">
      <alignment horizontal="center"/>
    </xf>
    <xf numFmtId="0" fontId="13" fillId="56" borderId="29" xfId="0" applyFont="1" applyFill="1" applyBorder="1" applyAlignment="1">
      <alignment horizontal="center"/>
    </xf>
    <xf numFmtId="0" fontId="20" fillId="57" borderId="28" xfId="0" applyFont="1" applyFill="1" applyBorder="1" applyAlignment="1">
      <alignment horizontal="center"/>
    </xf>
    <xf numFmtId="0" fontId="20" fillId="57" borderId="30" xfId="0" applyFont="1" applyFill="1" applyBorder="1" applyAlignment="1">
      <alignment horizontal="center"/>
    </xf>
    <xf numFmtId="0" fontId="20" fillId="57" borderId="29" xfId="0" applyFont="1" applyFill="1" applyBorder="1" applyAlignment="1">
      <alignment horizontal="center"/>
    </xf>
    <xf numFmtId="0" fontId="25" fillId="45" borderId="38" xfId="0" applyFont="1" applyFill="1" applyBorder="1" applyAlignment="1">
      <alignment horizontal="center" vertical="top" wrapText="1"/>
    </xf>
    <xf numFmtId="0" fontId="25" fillId="45" borderId="39" xfId="0" applyFont="1" applyFill="1" applyBorder="1" applyAlignment="1">
      <alignment horizontal="center" vertical="top" wrapText="1"/>
    </xf>
    <xf numFmtId="0" fontId="25" fillId="45" borderId="40" xfId="0" applyFont="1" applyFill="1" applyBorder="1" applyAlignment="1">
      <alignment horizontal="center" vertical="top" wrapText="1"/>
    </xf>
    <xf numFmtId="0" fontId="25" fillId="45" borderId="19" xfId="0" applyFont="1" applyFill="1" applyBorder="1" applyAlignment="1">
      <alignment horizontal="center" vertical="top" wrapText="1"/>
    </xf>
    <xf numFmtId="0" fontId="25" fillId="45" borderId="0" xfId="0" applyFont="1" applyFill="1" applyAlignment="1">
      <alignment horizontal="center" vertical="top" wrapText="1"/>
    </xf>
    <xf numFmtId="0" fontId="25" fillId="45" borderId="18" xfId="0" applyFont="1" applyFill="1" applyBorder="1" applyAlignment="1">
      <alignment horizontal="center" vertical="top" wrapText="1"/>
    </xf>
    <xf numFmtId="0" fontId="25" fillId="45" borderId="20" xfId="0" applyFont="1" applyFill="1" applyBorder="1" applyAlignment="1">
      <alignment horizontal="center" vertical="top" wrapText="1"/>
    </xf>
    <xf numFmtId="0" fontId="25" fillId="45" borderId="41" xfId="0" applyFont="1" applyFill="1" applyBorder="1" applyAlignment="1">
      <alignment horizontal="center" vertical="top" wrapText="1"/>
    </xf>
    <xf numFmtId="0" fontId="25" fillId="45" borderId="21" xfId="0" applyFont="1" applyFill="1" applyBorder="1" applyAlignment="1">
      <alignment horizontal="center" vertical="top" wrapText="1"/>
    </xf>
    <xf numFmtId="0" fontId="20" fillId="58" borderId="28" xfId="0" applyFont="1" applyFill="1" applyBorder="1" applyAlignment="1">
      <alignment horizontal="center"/>
    </xf>
    <xf numFmtId="0" fontId="20" fillId="58" borderId="29" xfId="0" applyFont="1" applyFill="1" applyBorder="1" applyAlignment="1">
      <alignment horizontal="center"/>
    </xf>
    <xf numFmtId="0" fontId="0" fillId="0" borderId="31" xfId="0" applyBorder="1" applyAlignment="1">
      <alignment horizontal="center"/>
    </xf>
    <xf numFmtId="0" fontId="0" fillId="0" borderId="10" xfId="0" applyBorder="1" applyAlignment="1">
      <alignment horizontal="center"/>
    </xf>
    <xf numFmtId="0" fontId="16" fillId="61" borderId="10" xfId="0" applyFont="1" applyFill="1" applyBorder="1" applyAlignment="1">
      <alignment horizontal="left" vertical="center" wrapText="1"/>
    </xf>
    <xf numFmtId="0" fontId="16" fillId="61" borderId="13" xfId="0" applyFont="1" applyFill="1" applyBorder="1" applyAlignment="1">
      <alignment horizontal="left" vertical="center" wrapText="1"/>
    </xf>
    <xf numFmtId="10" fontId="0" fillId="0" borderId="10" xfId="42" applyNumberFormat="1" applyFont="1" applyBorder="1" applyAlignment="1">
      <alignment horizontal="center"/>
    </xf>
    <xf numFmtId="10" fontId="0" fillId="0" borderId="32" xfId="42" applyNumberFormat="1" applyFont="1" applyBorder="1" applyAlignment="1">
      <alignment horizontal="center"/>
    </xf>
    <xf numFmtId="10" fontId="16" fillId="47" borderId="34" xfId="42" applyNumberFormat="1" applyFont="1" applyFill="1" applyBorder="1" applyAlignment="1">
      <alignment horizontal="center"/>
    </xf>
    <xf numFmtId="10" fontId="16" fillId="47" borderId="35" xfId="42" applyNumberFormat="1" applyFont="1" applyFill="1" applyBorder="1" applyAlignment="1">
      <alignment horizontal="center"/>
    </xf>
    <xf numFmtId="0" fontId="18" fillId="0" borderId="31" xfId="0" applyFont="1" applyBorder="1" applyAlignment="1">
      <alignment horizontal="center"/>
    </xf>
    <xf numFmtId="0" fontId="18" fillId="0" borderId="10" xfId="0" applyFont="1" applyBorder="1" applyAlignment="1">
      <alignment horizontal="center"/>
    </xf>
    <xf numFmtId="0" fontId="14" fillId="0" borderId="31" xfId="0" applyFont="1" applyBorder="1" applyAlignment="1">
      <alignment horizontal="center"/>
    </xf>
    <xf numFmtId="0" fontId="14" fillId="0" borderId="10" xfId="0" applyFont="1" applyBorder="1" applyAlignment="1">
      <alignment horizontal="center"/>
    </xf>
    <xf numFmtId="0" fontId="19" fillId="47" borderId="28" xfId="0" applyFont="1" applyFill="1" applyBorder="1" applyAlignment="1">
      <alignment horizontal="center"/>
    </xf>
    <xf numFmtId="0" fontId="19" fillId="47" borderId="30" xfId="0" applyFont="1" applyFill="1" applyBorder="1" applyAlignment="1">
      <alignment horizontal="center"/>
    </xf>
    <xf numFmtId="0" fontId="19" fillId="47" borderId="29" xfId="0" applyFont="1" applyFill="1" applyBorder="1" applyAlignment="1">
      <alignment horizontal="center"/>
    </xf>
    <xf numFmtId="0" fontId="32" fillId="59" borderId="0" xfId="0" applyFont="1" applyFill="1" applyAlignment="1">
      <alignment horizontal="center"/>
    </xf>
    <xf numFmtId="0" fontId="16" fillId="47" borderId="33" xfId="0" applyFont="1" applyFill="1" applyBorder="1" applyAlignment="1">
      <alignment horizontal="center"/>
    </xf>
    <xf numFmtId="0" fontId="16" fillId="47" borderId="34" xfId="0" applyFont="1" applyFill="1" applyBorder="1" applyAlignment="1">
      <alignment horizontal="center"/>
    </xf>
    <xf numFmtId="0" fontId="16" fillId="47" borderId="31" xfId="0" applyFont="1" applyFill="1" applyBorder="1" applyAlignment="1">
      <alignment horizontal="center" vertical="center"/>
    </xf>
    <xf numFmtId="0" fontId="16" fillId="47" borderId="10" xfId="0" applyFont="1" applyFill="1" applyBorder="1" applyAlignment="1">
      <alignment horizontal="center" vertical="center"/>
    </xf>
    <xf numFmtId="0" fontId="20" fillId="44" borderId="28" xfId="0" applyFont="1" applyFill="1" applyBorder="1" applyAlignment="1">
      <alignment horizontal="center"/>
    </xf>
    <xf numFmtId="0" fontId="20" fillId="44" borderId="30" xfId="0" applyFont="1" applyFill="1" applyBorder="1" applyAlignment="1">
      <alignment horizontal="center"/>
    </xf>
    <xf numFmtId="0" fontId="20" fillId="44" borderId="29" xfId="0" applyFont="1" applyFill="1" applyBorder="1" applyAlignment="1">
      <alignment horizontal="center"/>
    </xf>
    <xf numFmtId="0" fontId="19" fillId="47" borderId="42" xfId="0" applyFont="1" applyFill="1" applyBorder="1" applyAlignment="1">
      <alignment horizontal="center"/>
    </xf>
    <xf numFmtId="0" fontId="19" fillId="47" borderId="36" xfId="0" applyFont="1" applyFill="1" applyBorder="1" applyAlignment="1">
      <alignment horizontal="center"/>
    </xf>
    <xf numFmtId="0" fontId="19" fillId="47" borderId="37" xfId="0" applyFont="1" applyFill="1" applyBorder="1" applyAlignment="1">
      <alignment horizontal="center"/>
    </xf>
    <xf numFmtId="0" fontId="28" fillId="43" borderId="10" xfId="0" applyFont="1" applyFill="1" applyBorder="1" applyAlignment="1">
      <alignment horizontal="center" vertical="center"/>
    </xf>
    <xf numFmtId="0" fontId="18" fillId="0" borderId="33" xfId="0" applyFont="1" applyBorder="1" applyAlignment="1">
      <alignment horizontal="center"/>
    </xf>
    <xf numFmtId="0" fontId="18" fillId="0" borderId="34" xfId="0" applyFont="1" applyBorder="1" applyAlignment="1">
      <alignment horizontal="center"/>
    </xf>
    <xf numFmtId="0" fontId="23" fillId="33" borderId="0" xfId="0" applyFont="1" applyFill="1" applyAlignment="1">
      <alignment horizontal="center"/>
    </xf>
    <xf numFmtId="0" fontId="19" fillId="51" borderId="10" xfId="0" applyFont="1" applyFill="1" applyBorder="1" applyAlignment="1">
      <alignment horizontal="center" vertical="center"/>
    </xf>
    <xf numFmtId="0" fontId="16" fillId="45" borderId="10" xfId="0" applyFont="1" applyFill="1" applyBorder="1" applyAlignment="1">
      <alignment horizontal="center" vertical="center"/>
    </xf>
    <xf numFmtId="0" fontId="16" fillId="47" borderId="11" xfId="0" applyFont="1" applyFill="1" applyBorder="1" applyAlignment="1">
      <alignment horizontal="center"/>
    </xf>
    <xf numFmtId="0" fontId="16" fillId="47" borderId="0" xfId="0" applyFont="1" applyFill="1" applyAlignment="1">
      <alignment horizontal="center"/>
    </xf>
    <xf numFmtId="0" fontId="16" fillId="47" borderId="13" xfId="0" applyFont="1" applyFill="1" applyBorder="1" applyAlignment="1">
      <alignment horizontal="center"/>
    </xf>
    <xf numFmtId="0" fontId="16" fillId="47" borderId="22" xfId="0" applyFont="1" applyFill="1" applyBorder="1" applyAlignment="1">
      <alignment horizontal="center"/>
    </xf>
    <xf numFmtId="0" fontId="16" fillId="47" borderId="12" xfId="0" applyFont="1" applyFill="1" applyBorder="1" applyAlignment="1">
      <alignment horizontal="center"/>
    </xf>
    <xf numFmtId="0" fontId="16" fillId="47" borderId="10" xfId="0" applyFont="1" applyFill="1" applyBorder="1" applyAlignment="1">
      <alignment horizontal="center"/>
    </xf>
    <xf numFmtId="0" fontId="16" fillId="47" borderId="23" xfId="0" applyFont="1" applyFill="1" applyBorder="1" applyAlignment="1">
      <alignment horizontal="center"/>
    </xf>
    <xf numFmtId="0" fontId="20" fillId="53" borderId="10" xfId="0" applyFont="1" applyFill="1" applyBorder="1" applyAlignment="1">
      <alignment horizontal="center"/>
    </xf>
    <xf numFmtId="0" fontId="20" fillId="53" borderId="13" xfId="0" applyFont="1" applyFill="1" applyBorder="1" applyAlignment="1">
      <alignment horizontal="center"/>
    </xf>
    <xf numFmtId="0" fontId="20" fillId="53" borderId="22" xfId="0" applyFont="1" applyFill="1" applyBorder="1" applyAlignment="1">
      <alignment horizontal="center"/>
    </xf>
    <xf numFmtId="0" fontId="20" fillId="53" borderId="12" xfId="0" applyFont="1" applyFill="1" applyBorder="1" applyAlignment="1">
      <alignment horizontal="center"/>
    </xf>
    <xf numFmtId="0" fontId="20" fillId="44" borderId="13" xfId="0" applyFont="1" applyFill="1" applyBorder="1" applyAlignment="1">
      <alignment horizontal="center"/>
    </xf>
    <xf numFmtId="0" fontId="20" fillId="44" borderId="22" xfId="0" applyFont="1" applyFill="1" applyBorder="1" applyAlignment="1">
      <alignment horizontal="center"/>
    </xf>
    <xf numFmtId="0" fontId="20" fillId="44" borderId="12" xfId="0" applyFont="1" applyFill="1" applyBorder="1" applyAlignment="1">
      <alignment horizontal="center"/>
    </xf>
    <xf numFmtId="0" fontId="20" fillId="44" borderId="10" xfId="0" applyFont="1" applyFill="1" applyBorder="1" applyAlignment="1">
      <alignment horizontal="center"/>
    </xf>
    <xf numFmtId="0" fontId="19" fillId="33" borderId="10" xfId="0" applyFont="1" applyFill="1"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0" borderId="15" xfId="0" applyBorder="1" applyAlignment="1">
      <alignment horizontal="center"/>
    </xf>
    <xf numFmtId="0" fontId="19" fillId="33" borderId="13" xfId="0" applyFont="1" applyFill="1" applyBorder="1" applyAlignment="1">
      <alignment horizontal="center"/>
    </xf>
    <xf numFmtId="0" fontId="19" fillId="33" borderId="12" xfId="0" applyFont="1" applyFill="1" applyBorder="1" applyAlignment="1">
      <alignment horizontal="center"/>
    </xf>
    <xf numFmtId="0" fontId="19" fillId="35" borderId="10" xfId="0" applyFont="1" applyFill="1" applyBorder="1" applyAlignment="1">
      <alignment horizontal="center"/>
    </xf>
    <xf numFmtId="0" fontId="0" fillId="33" borderId="0" xfId="0" applyFill="1" applyAlignment="1">
      <alignment horizontal="center"/>
    </xf>
    <xf numFmtId="0" fontId="0" fillId="39" borderId="16" xfId="0" applyFill="1" applyBorder="1" applyAlignment="1">
      <alignment horizontal="center"/>
    </xf>
    <xf numFmtId="0" fontId="0" fillId="40" borderId="16" xfId="0" applyFill="1" applyBorder="1" applyAlignment="1">
      <alignment horizontal="center"/>
    </xf>
    <xf numFmtId="0" fontId="0" fillId="34" borderId="13" xfId="0" applyFill="1" applyBorder="1" applyAlignment="1">
      <alignment horizontal="center"/>
    </xf>
    <xf numFmtId="0" fontId="0" fillId="34" borderId="12" xfId="0" applyFill="1" applyBorder="1" applyAlignment="1">
      <alignment horizontal="center"/>
    </xf>
    <xf numFmtId="0" fontId="0" fillId="37" borderId="16" xfId="0" applyFill="1" applyBorder="1" applyAlignment="1">
      <alignment horizontal="center"/>
    </xf>
    <xf numFmtId="0" fontId="0" fillId="34" borderId="10"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0">
    <dxf>
      <font>
        <b val="0"/>
        <i val="0"/>
        <strike val="0"/>
        <condense val="0"/>
        <extend val="0"/>
        <outline val="0"/>
        <shadow val="0"/>
        <u val="none"/>
        <vertAlign val="baseline"/>
        <sz val="12"/>
        <color theme="1"/>
        <name val="Calibri"/>
        <family val="2"/>
        <scheme val="minor"/>
      </font>
      <numFmt numFmtId="165" formatCode="0.00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5" formatCode="0.00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5" formatCode="0.00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6"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6"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6"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4"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border diagonalUp="0" diagonalDown="0" outline="0">
        <left/>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dxf>
    <dxf>
      <border outline="0">
        <bottom style="thin">
          <color rgb="FF000000"/>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border diagonalUp="0" diagonalDown="0" outline="0">
        <left/>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dxf>
    <dxf>
      <border outline="0">
        <bottom style="thin">
          <color rgb="FF000000"/>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border diagonalUp="0" diagonalDown="0" outline="0">
        <left/>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dxf>
    <dxf>
      <border outline="0">
        <bottom style="thin">
          <color rgb="FF000000"/>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dxf>
    <dxf>
      <border outline="0">
        <bottom style="thin">
          <color rgb="FF000000"/>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font>
        <b/>
      </font>
    </dxf>
    <dxf>
      <font>
        <sz val="16"/>
      </font>
    </dxf>
    <dxf>
      <font>
        <sz val="14"/>
      </font>
    </dxf>
    <dxf>
      <numFmt numFmtId="167" formatCode="0.000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164"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6"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6"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7.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8.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Y-o-Y Inflation Rate for Rural+Urban Sector of General Index</a:t>
            </a:r>
          </a:p>
        </c:rich>
      </c:tx>
      <c:overlay val="0"/>
      <c:spPr>
        <a:solidFill>
          <a:schemeClr val="bg2">
            <a:lumMod val="50000"/>
          </a:schemeClr>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01"/>
          <c:y val="0.14030388010924857"/>
          <c:w val="0.98399999999999999"/>
          <c:h val="0.8417399060997941"/>
        </c:manualLayout>
      </c:layout>
      <c:lineChart>
        <c:grouping val="standard"/>
        <c:varyColors val="0"/>
        <c:ser>
          <c:idx val="1"/>
          <c:order val="1"/>
          <c:tx>
            <c:strRef>
              <c:f>Dashboard!$P$82</c:f>
              <c:strCache>
                <c:ptCount val="1"/>
                <c:pt idx="0">
                  <c:v>% Difference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C883-4C22-9446-BF4AC50A00F2}"/>
                </c:ext>
              </c:extLst>
            </c:dLbl>
            <c:dLbl>
              <c:idx val="3"/>
              <c:spPr>
                <a:solidFill>
                  <a:srgbClr val="70AD4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883-4C22-9446-BF4AC50A00F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Dashboard!$N$83:$N$88</c:f>
              <c:strCache>
                <c:ptCount val="6"/>
                <c:pt idx="0">
                  <c:v>2017-18 (June - May)</c:v>
                </c:pt>
                <c:pt idx="1">
                  <c:v>2018-19 (June - May)</c:v>
                </c:pt>
                <c:pt idx="2">
                  <c:v>2019-20 (June - May)</c:v>
                </c:pt>
                <c:pt idx="3">
                  <c:v>2020-21 (June - May)</c:v>
                </c:pt>
                <c:pt idx="4">
                  <c:v>2021-22 (June - May)</c:v>
                </c:pt>
                <c:pt idx="5">
                  <c:v>2022-23 (June - May)</c:v>
                </c:pt>
              </c:strCache>
            </c:strRef>
          </c:cat>
          <c:val>
            <c:numRef>
              <c:f>Dashboard!$P$83:$P$88</c:f>
              <c:numCache>
                <c:formatCode>0.00%</c:formatCode>
                <c:ptCount val="6"/>
                <c:pt idx="1">
                  <c:v>3.0830233231605539E-2</c:v>
                </c:pt>
                <c:pt idx="2">
                  <c:v>4.0691518098324969E-2</c:v>
                </c:pt>
                <c:pt idx="3">
                  <c:v>7.0580173595249054E-2</c:v>
                </c:pt>
                <c:pt idx="4">
                  <c:v>6.1393215276296209E-2</c:v>
                </c:pt>
                <c:pt idx="5">
                  <c:v>6.1661390019598881E-2</c:v>
                </c:pt>
              </c:numCache>
            </c:numRef>
          </c:val>
          <c:smooth val="0"/>
          <c:extLst>
            <c:ext xmlns:c16="http://schemas.microsoft.com/office/drawing/2014/chart" uri="{C3380CC4-5D6E-409C-BE32-E72D297353CC}">
              <c16:uniqueId val="{00000000-C883-4C22-9446-BF4AC50A00F2}"/>
            </c:ext>
          </c:extLst>
        </c:ser>
        <c:dLbls>
          <c:showLegendKey val="0"/>
          <c:showVal val="0"/>
          <c:showCatName val="0"/>
          <c:showSerName val="0"/>
          <c:showPercent val="0"/>
          <c:showBubbleSize val="0"/>
        </c:dLbls>
        <c:marker val="1"/>
        <c:smooth val="0"/>
        <c:axId val="1784759536"/>
        <c:axId val="1784753296"/>
        <c:extLst>
          <c:ext xmlns:c15="http://schemas.microsoft.com/office/drawing/2012/chart" uri="{02D57815-91ED-43cb-92C2-25804820EDAC}">
            <c15:filteredLineSeries>
              <c15:ser>
                <c:idx val="0"/>
                <c:order val="0"/>
                <c:tx>
                  <c:strRef>
                    <c:extLst>
                      <c:ext uri="{02D57815-91ED-43cb-92C2-25804820EDAC}">
                        <c15:formulaRef>
                          <c15:sqref>Dashboard!$O$82</c15:sqref>
                        </c15:formulaRef>
                      </c:ext>
                    </c:extLst>
                    <c:strCache>
                      <c:ptCount val="1"/>
                      <c:pt idx="0">
                        <c:v>Monthly (General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523A-4832-AD3B-EAEBE5AD6A30}"/>
                      </c:ext>
                    </c:extLst>
                  </c:dLbl>
                  <c:dLbl>
                    <c:idx val="4"/>
                    <c:spPr>
                      <a:solidFill>
                        <a:srgbClr val="70AD4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DF7A-401D-94B4-C17439BB2B9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ormulaRef>
                          <c15:sqref>Dashboard!$N$83:$N$88</c15:sqref>
                        </c15:formulaRef>
                      </c:ext>
                    </c:extLst>
                    <c:strCache>
                      <c:ptCount val="6"/>
                      <c:pt idx="0">
                        <c:v>2017-18 (June - May)</c:v>
                      </c:pt>
                      <c:pt idx="1">
                        <c:v>2018-19 (June - May)</c:v>
                      </c:pt>
                      <c:pt idx="2">
                        <c:v>2019-20 (June - May)</c:v>
                      </c:pt>
                      <c:pt idx="3">
                        <c:v>2020-21 (June - May)</c:v>
                      </c:pt>
                      <c:pt idx="4">
                        <c:v>2021-22 (June - May)</c:v>
                      </c:pt>
                      <c:pt idx="5">
                        <c:v>2022-23 (June - May)</c:v>
                      </c:pt>
                    </c:strCache>
                  </c:strRef>
                </c:cat>
                <c:val>
                  <c:numRef>
                    <c:extLst>
                      <c:ext uri="{02D57815-91ED-43cb-92C2-25804820EDAC}">
                        <c15:formulaRef>
                          <c15:sqref>Dashboard!$O$83:$O$88</c15:sqref>
                        </c15:formulaRef>
                      </c:ext>
                    </c:extLst>
                    <c:numCache>
                      <c:formatCode>0.0</c:formatCode>
                      <c:ptCount val="6"/>
                      <c:pt idx="0">
                        <c:v>1632.4</c:v>
                      </c:pt>
                      <c:pt idx="1">
                        <c:v>1682.727272727273</c:v>
                      </c:pt>
                      <c:pt idx="2">
                        <c:v>1751.1999999999998</c:v>
                      </c:pt>
                      <c:pt idx="3">
                        <c:v>1874.8</c:v>
                      </c:pt>
                      <c:pt idx="4">
                        <c:v>1989.9</c:v>
                      </c:pt>
                      <c:pt idx="5">
                        <c:v>2112.6</c:v>
                      </c:pt>
                    </c:numCache>
                  </c:numRef>
                </c:val>
                <c:smooth val="0"/>
                <c:extLst>
                  <c:ext xmlns:c16="http://schemas.microsoft.com/office/drawing/2014/chart" uri="{C3380CC4-5D6E-409C-BE32-E72D297353CC}">
                    <c16:uniqueId val="{00000000-B7E6-46AE-8FCF-B6D0021333C8}"/>
                  </c:ext>
                </c:extLst>
              </c15:ser>
            </c15:filteredLineSeries>
          </c:ext>
        </c:extLst>
      </c:lineChart>
      <c:catAx>
        <c:axId val="178475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84753296"/>
        <c:crosses val="autoZero"/>
        <c:auto val="1"/>
        <c:lblAlgn val="ctr"/>
        <c:lblOffset val="100"/>
        <c:noMultiLvlLbl val="0"/>
      </c:catAx>
      <c:valAx>
        <c:axId val="1784753296"/>
        <c:scaling>
          <c:orientation val="minMax"/>
        </c:scaling>
        <c:delete val="1"/>
        <c:axPos val="l"/>
        <c:numFmt formatCode="0.00%" sourceLinked="1"/>
        <c:majorTickMark val="none"/>
        <c:minorTickMark val="none"/>
        <c:tickLblPos val="nextTo"/>
        <c:crossAx val="1784759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Distribution of Urban Area in 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20-4599-A3A4-15F76B9D90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20-4599-A3A4-15F76B9D90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20-4599-A3A4-15F76B9D90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20-4599-A3A4-15F76B9D90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20-4599-A3A4-15F76B9D90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20-4599-A3A4-15F76B9D90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20-4599-A3A4-15F76B9D90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120-4599-A3A4-15F76B9D90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120-4599-A3A4-15F76B9D90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120-4599-A3A4-15F76B9D90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1'!$M$25:$M$34</c:f>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f>'Objective 1'!$N$25:$N$34</c:f>
              <c:numCache>
                <c:formatCode>0.00%</c:formatCode>
                <c:ptCount val="10"/>
                <c:pt idx="0">
                  <c:v>0.50315671529229244</c:v>
                </c:pt>
                <c:pt idx="1">
                  <c:v>4.4000086190178631E-2</c:v>
                </c:pt>
                <c:pt idx="2">
                  <c:v>0.1139218686030727</c:v>
                </c:pt>
                <c:pt idx="3">
                  <c:v>7.7355685319657835E-2</c:v>
                </c:pt>
                <c:pt idx="4">
                  <c:v>3.6652373462044002E-2</c:v>
                </c:pt>
                <c:pt idx="5">
                  <c:v>7.9251869249499021E-2</c:v>
                </c:pt>
                <c:pt idx="6">
                  <c:v>3.4562261630287236E-2</c:v>
                </c:pt>
                <c:pt idx="7">
                  <c:v>3.6458445560128422E-2</c:v>
                </c:pt>
                <c:pt idx="8">
                  <c:v>3.766510806093646E-2</c:v>
                </c:pt>
                <c:pt idx="9">
                  <c:v>3.6975586631903298E-2</c:v>
                </c:pt>
              </c:numCache>
            </c:numRef>
          </c:val>
          <c:extLst>
            <c:ext xmlns:c16="http://schemas.microsoft.com/office/drawing/2014/chart" uri="{C3380CC4-5D6E-409C-BE32-E72D297353CC}">
              <c16:uniqueId val="{00000014-E120-4599-A3A4-15F76B9D904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Distribution of Rural+Urban Area in 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BE-4789-A800-1E48C84205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BE-4789-A800-1E48C84205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BE-4789-A800-1E48C84205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BE-4789-A800-1E48C84205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EBE-4789-A800-1E48C84205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BE-4789-A800-1E48C842054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EBE-4789-A800-1E48C842054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EBE-4789-A800-1E48C842054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EBE-4789-A800-1E48C842054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EBE-4789-A800-1E48C84205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1'!$P$25:$P$34</c:f>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f>'Objective 1'!$Q$25:$Q$34</c:f>
              <c:numCache>
                <c:formatCode>0.00%</c:formatCode>
                <c:ptCount val="10"/>
                <c:pt idx="0">
                  <c:v>0.4875461153921718</c:v>
                </c:pt>
                <c:pt idx="1">
                  <c:v>4.387784059900892E-2</c:v>
                </c:pt>
                <c:pt idx="2">
                  <c:v>0.12076229561876486</c:v>
                </c:pt>
                <c:pt idx="3">
                  <c:v>7.8237900849178088E-2</c:v>
                </c:pt>
                <c:pt idx="4">
                  <c:v>3.8245759566897325E-2</c:v>
                </c:pt>
                <c:pt idx="5">
                  <c:v>8.0966622279464717E-2</c:v>
                </c:pt>
                <c:pt idx="6">
                  <c:v>3.5975463336898862E-2</c:v>
                </c:pt>
                <c:pt idx="7">
                  <c:v>3.7372568709205606E-2</c:v>
                </c:pt>
                <c:pt idx="8">
                  <c:v>3.8660525224300898E-2</c:v>
                </c:pt>
                <c:pt idx="9">
                  <c:v>3.835490842410879E-2</c:v>
                </c:pt>
              </c:numCache>
            </c:numRef>
          </c:val>
          <c:extLst>
            <c:ext xmlns:c16="http://schemas.microsoft.com/office/drawing/2014/chart" uri="{C3380CC4-5D6E-409C-BE32-E72D297353CC}">
              <c16:uniqueId val="{00000014-0EBE-4789-A800-1E48C842054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Y-o-Y Inflation Rate for Rural+Urban Sector as per General Index</a:t>
            </a:r>
          </a:p>
        </c:rich>
      </c:tx>
      <c:overlay val="0"/>
      <c:spPr>
        <a:solidFill>
          <a:schemeClr val="bg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1"/>
          <c:order val="1"/>
          <c:tx>
            <c:strRef>
              <c:f>'Objective 2'!$K$23</c:f>
              <c:strCache>
                <c:ptCount val="1"/>
                <c:pt idx="0">
                  <c:v>% Difference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2'!$I$24:$I$29</c:f>
              <c:strCache>
                <c:ptCount val="6"/>
                <c:pt idx="0">
                  <c:v>2017-18 (June - May)</c:v>
                </c:pt>
                <c:pt idx="1">
                  <c:v>2018-19 (June - May)</c:v>
                </c:pt>
                <c:pt idx="2">
                  <c:v>2019-20 (June - May)</c:v>
                </c:pt>
                <c:pt idx="3">
                  <c:v>2020-21 (June - May)</c:v>
                </c:pt>
                <c:pt idx="4">
                  <c:v>2021-22 (June - May)</c:v>
                </c:pt>
                <c:pt idx="5">
                  <c:v>2022-23 (June - May)</c:v>
                </c:pt>
              </c:strCache>
            </c:strRef>
          </c:cat>
          <c:val>
            <c:numRef>
              <c:f>'Objective 2'!$K$24:$K$29</c:f>
              <c:numCache>
                <c:formatCode>0.00%</c:formatCode>
                <c:ptCount val="6"/>
                <c:pt idx="1">
                  <c:v>3.0830233231605539E-2</c:v>
                </c:pt>
                <c:pt idx="2">
                  <c:v>4.0691518098324969E-2</c:v>
                </c:pt>
                <c:pt idx="3">
                  <c:v>7.0580173595249054E-2</c:v>
                </c:pt>
                <c:pt idx="4">
                  <c:v>6.1393215276296209E-2</c:v>
                </c:pt>
                <c:pt idx="5">
                  <c:v>6.1661390019598881E-2</c:v>
                </c:pt>
              </c:numCache>
            </c:numRef>
          </c:val>
          <c:smooth val="0"/>
          <c:extLst>
            <c:ext xmlns:c16="http://schemas.microsoft.com/office/drawing/2014/chart" uri="{C3380CC4-5D6E-409C-BE32-E72D297353CC}">
              <c16:uniqueId val="{00000001-C89C-49A2-9893-E5A6D13ADBE9}"/>
            </c:ext>
          </c:extLst>
        </c:ser>
        <c:dLbls>
          <c:dLblPos val="t"/>
          <c:showLegendKey val="0"/>
          <c:showVal val="1"/>
          <c:showCatName val="0"/>
          <c:showSerName val="0"/>
          <c:showPercent val="0"/>
          <c:showBubbleSize val="0"/>
        </c:dLbls>
        <c:smooth val="0"/>
        <c:axId val="122047583"/>
        <c:axId val="122037983"/>
        <c:extLst>
          <c:ext xmlns:c15="http://schemas.microsoft.com/office/drawing/2012/chart" uri="{02D57815-91ED-43cb-92C2-25804820EDAC}">
            <c15:filteredLineSeries>
              <c15:ser>
                <c:idx val="0"/>
                <c:order val="0"/>
                <c:tx>
                  <c:strRef>
                    <c:extLst>
                      <c:ext uri="{02D57815-91ED-43cb-92C2-25804820EDAC}">
                        <c15:formulaRef>
                          <c15:sqref>'Objective 2'!$J$23</c15:sqref>
                        </c15:formulaRef>
                      </c:ext>
                    </c:extLst>
                    <c:strCache>
                      <c:ptCount val="1"/>
                      <c:pt idx="0">
                        <c:v>Monthly (General Index)</c:v>
                      </c:pt>
                    </c:strCache>
                  </c:strRef>
                </c:tx>
                <c:spPr>
                  <a:ln w="28575" cap="rnd">
                    <a:solidFill>
                      <a:schemeClr val="accent1"/>
                    </a:solidFill>
                    <a:round/>
                  </a:ln>
                  <a:effectLst/>
                </c:spPr>
                <c:marker>
                  <c:symbol val="none"/>
                </c:marker>
                <c:dPt>
                  <c:idx val="2"/>
                  <c:marker>
                    <c:symbol val="none"/>
                  </c:marker>
                  <c:bubble3D val="0"/>
                  <c:extLst>
                    <c:ext xmlns:c16="http://schemas.microsoft.com/office/drawing/2014/chart" uri="{C3380CC4-5D6E-409C-BE32-E72D297353CC}">
                      <c16:uniqueId val="{00000004-2934-401D-9744-5D997C71805A}"/>
                    </c:ext>
                  </c:extLst>
                </c:dPt>
                <c:dLbls>
                  <c:spPr>
                    <a:solidFill>
                      <a:schemeClr val="bg1">
                        <a:lumMod val="95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eparator>
</c:separator>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2'!$I$24:$I$29</c15:sqref>
                        </c15:formulaRef>
                      </c:ext>
                    </c:extLst>
                    <c:strCache>
                      <c:ptCount val="6"/>
                      <c:pt idx="0">
                        <c:v>2017-18 (June - May)</c:v>
                      </c:pt>
                      <c:pt idx="1">
                        <c:v>2018-19 (June - May)</c:v>
                      </c:pt>
                      <c:pt idx="2">
                        <c:v>2019-20 (June - May)</c:v>
                      </c:pt>
                      <c:pt idx="3">
                        <c:v>2020-21 (June - May)</c:v>
                      </c:pt>
                      <c:pt idx="4">
                        <c:v>2021-22 (June - May)</c:v>
                      </c:pt>
                      <c:pt idx="5">
                        <c:v>2022-23 (June - May)</c:v>
                      </c:pt>
                    </c:strCache>
                  </c:strRef>
                </c:cat>
                <c:val>
                  <c:numRef>
                    <c:extLst>
                      <c:ext uri="{02D57815-91ED-43cb-92C2-25804820EDAC}">
                        <c15:formulaRef>
                          <c15:sqref>'Objective 2'!$J$24:$J$29</c15:sqref>
                        </c15:formulaRef>
                      </c:ext>
                    </c:extLst>
                    <c:numCache>
                      <c:formatCode>0.0</c:formatCode>
                      <c:ptCount val="6"/>
                      <c:pt idx="0">
                        <c:v>1632.4</c:v>
                      </c:pt>
                      <c:pt idx="1">
                        <c:v>1682.727272727273</c:v>
                      </c:pt>
                      <c:pt idx="2">
                        <c:v>1751.1999999999998</c:v>
                      </c:pt>
                      <c:pt idx="3">
                        <c:v>1874.8</c:v>
                      </c:pt>
                      <c:pt idx="4">
                        <c:v>1989.9</c:v>
                      </c:pt>
                      <c:pt idx="5">
                        <c:v>2112.6</c:v>
                      </c:pt>
                    </c:numCache>
                  </c:numRef>
                </c:val>
                <c:smooth val="0"/>
                <c:extLst>
                  <c:ext xmlns:c16="http://schemas.microsoft.com/office/drawing/2014/chart" uri="{C3380CC4-5D6E-409C-BE32-E72D297353CC}">
                    <c16:uniqueId val="{00000000-2934-401D-9744-5D997C71805A}"/>
                  </c:ext>
                </c:extLst>
              </c15:ser>
            </c15:filteredLineSeries>
          </c:ext>
        </c:extLst>
      </c:lineChart>
      <c:catAx>
        <c:axId val="12204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2037983"/>
        <c:crosses val="autoZero"/>
        <c:auto val="1"/>
        <c:lblAlgn val="ctr"/>
        <c:lblOffset val="100"/>
        <c:noMultiLvlLbl val="0"/>
      </c:catAx>
      <c:valAx>
        <c:axId val="122037983"/>
        <c:scaling>
          <c:orientation val="minMax"/>
        </c:scaling>
        <c:delete val="1"/>
        <c:axPos val="l"/>
        <c:numFmt formatCode="0.00%" sourceLinked="1"/>
        <c:majorTickMark val="none"/>
        <c:minorTickMark val="none"/>
        <c:tickLblPos val="nextTo"/>
        <c:crossAx val="122047583"/>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287938349110571"/>
          <c:y val="0.13849970416493942"/>
          <c:w val="0.61740873309606137"/>
          <c:h val="0.86150015748031494"/>
        </c:manualLayout>
      </c:layout>
      <c:pie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9E5-40DE-8E45-5E315963F8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30-4683-9CE2-EF9B93FEDF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30-4683-9CE2-EF9B93FEDF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30-4683-9CE2-EF9B93FEDF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69E5-40DE-8E45-5E315963F8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69E5-40DE-8E45-5E315963F8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2-69E5-40DE-8E45-5E315963F8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69E5-40DE-8E45-5E315963F8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69E5-40DE-8E45-5E315963F8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7-69E5-40DE-8E45-5E315963F88B}"/>
              </c:ext>
            </c:extLst>
          </c:dPt>
          <c:dLbls>
            <c:dLbl>
              <c:idx val="0"/>
              <c:layout>
                <c:manualLayout>
                  <c:x val="-2.1078681019059027E-2"/>
                  <c:y val="-0.40758168061376243"/>
                </c:manualLayout>
              </c:layout>
              <c:tx>
                <c:rich>
                  <a:bodyPr/>
                  <a:lstStyle/>
                  <a:p>
                    <a:fld id="{EBF7943C-6EBA-4F7B-9AE8-0FABF246BE53}" type="CATEGORYNAME">
                      <a:rPr lang="en-US" b="1"/>
                      <a:pPr/>
                      <a:t>[CATEGORY NAME]</a:t>
                    </a:fld>
                    <a:r>
                      <a:rPr lang="en-US" b="1" baseline="0"/>
                      <a:t>
</a:t>
                    </a:r>
                    <a:fld id="{8214A0A8-EC71-4198-B240-6BCB5F44A124}" type="VALUE">
                      <a:rPr lang="en-US" b="1" baseline="0"/>
                      <a:pPr/>
                      <a:t>[VALUE]</a:t>
                    </a:fld>
                    <a:endParaRPr lang="en-US" b="1" baseline="0"/>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69E5-40DE-8E45-5E315963F88B}"/>
                </c:ext>
              </c:extLst>
            </c:dLbl>
            <c:dLbl>
              <c:idx val="2"/>
              <c:tx>
                <c:rich>
                  <a:bodyPr/>
                  <a:lstStyle/>
                  <a:p>
                    <a:fld id="{EC0FD472-77B8-4737-81B7-0110AAF1B820}" type="CATEGORYNAME">
                      <a:rPr lang="en-US" b="1"/>
                      <a:pPr/>
                      <a:t>[CATEGORY NAME]</a:t>
                    </a:fld>
                    <a:r>
                      <a:rPr lang="en-US" b="1" baseline="0"/>
                      <a:t>
</a:t>
                    </a:r>
                    <a:fld id="{A34396A2-457D-4ECF-9E66-EBFA097F0A4E}" type="VALUE">
                      <a:rPr lang="en-US" b="1" baseline="0"/>
                      <a:pPr/>
                      <a:t>[VALUE]</a:t>
                    </a:fld>
                    <a:endParaRPr lang="en-US" b="1" baseline="0"/>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7130-4683-9CE2-EF9B93FEDFD4}"/>
                </c:ext>
              </c:extLst>
            </c:dLbl>
            <c:dLbl>
              <c:idx val="3"/>
              <c:tx>
                <c:rich>
                  <a:bodyPr/>
                  <a:lstStyle/>
                  <a:p>
                    <a:fld id="{BDB5C6F7-AAD4-42C1-AC4A-952459195109}" type="CATEGORYNAME">
                      <a:rPr lang="en-US" b="1"/>
                      <a:pPr/>
                      <a:t>[CATEGORY NAME]</a:t>
                    </a:fld>
                    <a:r>
                      <a:rPr lang="en-US" b="1" baseline="0"/>
                      <a:t>
</a:t>
                    </a:r>
                    <a:fld id="{029A133B-8927-48E7-812F-DDC50F89A5E6}" type="VALUE">
                      <a:rPr lang="en-US" b="1" baseline="0"/>
                      <a:pPr/>
                      <a:t>[VALUE]</a:t>
                    </a:fld>
                    <a:endParaRPr lang="en-US" b="1" baseline="0"/>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7130-4683-9CE2-EF9B93FEDFD4}"/>
                </c:ext>
              </c:extLst>
            </c:dLbl>
            <c:dLbl>
              <c:idx val="4"/>
              <c:layout>
                <c:manualLayout>
                  <c:x val="-4.7412951499411597E-2"/>
                  <c:y val="2.601984251968503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9E5-40DE-8E45-5E315963F88B}"/>
                </c:ext>
              </c:extLst>
            </c:dLbl>
            <c:dLbl>
              <c:idx val="5"/>
              <c:layout>
                <c:manualLayout>
                  <c:x val="-6.372623577361837E-2"/>
                  <c:y val="1.6364724409448854E-2"/>
                </c:manualLayout>
              </c:layout>
              <c:tx>
                <c:rich>
                  <a:bodyPr/>
                  <a:lstStyle/>
                  <a:p>
                    <a:fld id="{D45CF4DE-5E84-4D92-A6F1-CA96F8CAA6EC}" type="CATEGORYNAME">
                      <a:rPr lang="en-US" b="1"/>
                      <a:pPr/>
                      <a:t>[CATEGORY NAME]</a:t>
                    </a:fld>
                    <a:r>
                      <a:rPr lang="en-US" b="1" baseline="0"/>
                      <a:t>
</a:t>
                    </a:r>
                    <a:fld id="{B8972048-8E4B-4FB1-891F-91D55B3E42E3}" type="VALUE">
                      <a:rPr lang="en-US" b="1" baseline="0"/>
                      <a:pPr/>
                      <a:t>[VALUE]</a:t>
                    </a:fld>
                    <a:endParaRPr lang="en-US" b="1" baseline="0"/>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69E5-40DE-8E45-5E315963F88B}"/>
                </c:ext>
              </c:extLst>
            </c:dLbl>
            <c:dLbl>
              <c:idx val="6"/>
              <c:layout>
                <c:manualLayout>
                  <c:x val="-0.10546427585393138"/>
                  <c:y val="5.9351181102362208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69E5-40DE-8E45-5E315963F88B}"/>
                </c:ext>
              </c:extLst>
            </c:dLbl>
            <c:dLbl>
              <c:idx val="7"/>
              <c:layout>
                <c:manualLayout>
                  <c:x val="3.9883240235566008E-3"/>
                  <c:y val="-2.176566929133858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69E5-40DE-8E45-5E315963F88B}"/>
                </c:ext>
              </c:extLst>
            </c:dLbl>
            <c:dLbl>
              <c:idx val="8"/>
              <c:layout>
                <c:manualLayout>
                  <c:x val="8.9443570492578534E-2"/>
                  <c:y val="-5.459811023622047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69E5-40DE-8E45-5E315963F88B}"/>
                </c:ext>
              </c:extLst>
            </c:dLbl>
            <c:dLbl>
              <c:idx val="9"/>
              <c:layout>
                <c:manualLayout>
                  <c:x val="0.17786205920676923"/>
                  <c:y val="-1.764850393700787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69E5-40DE-8E45-5E315963F88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2'!$M$23:$M$32</c:f>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f>'Objective 2'!$O$23:$O$32</c:f>
              <c:numCache>
                <c:formatCode>0.00%</c:formatCode>
                <c:ptCount val="10"/>
                <c:pt idx="0">
                  <c:v>0.50225098944591029</c:v>
                </c:pt>
                <c:pt idx="1">
                  <c:v>4.6011296174142478E-2</c:v>
                </c:pt>
                <c:pt idx="2">
                  <c:v>0.11272056398416888</c:v>
                </c:pt>
                <c:pt idx="3">
                  <c:v>7.5575115435356194E-2</c:v>
                </c:pt>
                <c:pt idx="4">
                  <c:v>3.702382915567283E-2</c:v>
                </c:pt>
                <c:pt idx="5">
                  <c:v>7.769005606860159E-2</c:v>
                </c:pt>
                <c:pt idx="6">
                  <c:v>3.5011955804749341E-2</c:v>
                </c:pt>
                <c:pt idx="7">
                  <c:v>3.7007338390501313E-2</c:v>
                </c:pt>
                <c:pt idx="8">
                  <c:v>3.9283063984168864E-2</c:v>
                </c:pt>
                <c:pt idx="9">
                  <c:v>3.7425791556728233E-2</c:v>
                </c:pt>
              </c:numCache>
            </c:numRef>
          </c:val>
          <c:extLst>
            <c:ext xmlns:c16="http://schemas.microsoft.com/office/drawing/2014/chart" uri="{C3380CC4-5D6E-409C-BE32-E72D297353CC}">
              <c16:uniqueId val="{00000001-69E5-40DE-8E45-5E315963F88B}"/>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5-7130-4683-9CE2-EF9B93FEDF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7130-4683-9CE2-EF9B93FEDF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7130-4683-9CE2-EF9B93FEDF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7130-4683-9CE2-EF9B93FEDF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7130-4683-9CE2-EF9B93FEDF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7130-4683-9CE2-EF9B93FEDF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7130-4683-9CE2-EF9B93FEDF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7130-4683-9CE2-EF9B93FEDFD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7130-4683-9CE2-EF9B93FEDFD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7130-4683-9CE2-EF9B93FEDF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2'!$M$23:$M$32</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c:ext uri="{02D57815-91ED-43cb-92C2-25804820EDAC}">
                        <c15:formulaRef>
                          <c15:sqref>'Objective 2'!$N$23:$N$32</c15:sqref>
                        </c15:formulaRef>
                      </c:ext>
                    </c:extLst>
                    <c:numCache>
                      <c:formatCode>General</c:formatCode>
                      <c:ptCount val="10"/>
                      <c:pt idx="0">
                        <c:v>24365.200000000001</c:v>
                      </c:pt>
                      <c:pt idx="1">
                        <c:v>2232.1</c:v>
                      </c:pt>
                      <c:pt idx="2">
                        <c:v>5468.3000000000011</c:v>
                      </c:pt>
                      <c:pt idx="3">
                        <c:v>3666.2999999999997</c:v>
                      </c:pt>
                      <c:pt idx="4">
                        <c:v>1796.1000000000004</c:v>
                      </c:pt>
                      <c:pt idx="5">
                        <c:v>3768.9</c:v>
                      </c:pt>
                      <c:pt idx="6">
                        <c:v>1698.5</c:v>
                      </c:pt>
                      <c:pt idx="7">
                        <c:v>1795.2999999999997</c:v>
                      </c:pt>
                      <c:pt idx="8">
                        <c:v>1905.7</c:v>
                      </c:pt>
                      <c:pt idx="9">
                        <c:v>1815.6000000000001</c:v>
                      </c:pt>
                    </c:numCache>
                  </c:numRef>
                </c:val>
                <c:extLst>
                  <c:ext xmlns:c16="http://schemas.microsoft.com/office/drawing/2014/chart" uri="{C3380CC4-5D6E-409C-BE32-E72D297353CC}">
                    <c16:uniqueId val="{00000000-69E5-40DE-8E45-5E315963F88B}"/>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1400" b="1">
                <a:solidFill>
                  <a:schemeClr val="bg1"/>
                </a:solidFill>
              </a:rPr>
              <a:t>Average values increase from 2019-20 to 2021-22 of Rural+Urban Sector</a:t>
            </a:r>
          </a:p>
        </c:rich>
      </c:tx>
      <c:overlay val="0"/>
      <c:spPr>
        <a:solidFill>
          <a:schemeClr val="bg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3"/>
          <c:order val="3"/>
          <c:tx>
            <c:strRef>
              <c:f>'Objective 2'!$M$62</c:f>
              <c:strCache>
                <c:ptCount val="1"/>
                <c:pt idx="0">
                  <c:v>% Rise in Average Value from 2019-20 to 2020-21</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2'!$I$63:$I$72</c:f>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f>'Objective 2'!$M$63:$M$72</c:f>
              <c:numCache>
                <c:formatCode>0.00%</c:formatCode>
                <c:ptCount val="10"/>
                <c:pt idx="0">
                  <c:v>3.7602950319816794E-2</c:v>
                </c:pt>
                <c:pt idx="1">
                  <c:v>5.8042803308605603E-2</c:v>
                </c:pt>
                <c:pt idx="2">
                  <c:v>2.1882942143818414E-2</c:v>
                </c:pt>
                <c:pt idx="3">
                  <c:v>1.9322731316725947E-2</c:v>
                </c:pt>
                <c:pt idx="4">
                  <c:v>2.0018740948973501E-2</c:v>
                </c:pt>
                <c:pt idx="5">
                  <c:v>4.3684144939977507E-2</c:v>
                </c:pt>
                <c:pt idx="6">
                  <c:v>5.2093657086223877E-2</c:v>
                </c:pt>
                <c:pt idx="7">
                  <c:v>3.1425945076410264E-2</c:v>
                </c:pt>
                <c:pt idx="8">
                  <c:v>1.9227169407674938E-2</c:v>
                </c:pt>
                <c:pt idx="9">
                  <c:v>3.790087463556855E-2</c:v>
                </c:pt>
              </c:numCache>
            </c:numRef>
          </c:val>
          <c:smooth val="0"/>
          <c:extLst>
            <c:ext xmlns:c16="http://schemas.microsoft.com/office/drawing/2014/chart" uri="{C3380CC4-5D6E-409C-BE32-E72D297353CC}">
              <c16:uniqueId val="{00000003-72B2-430D-9650-A12C22B82739}"/>
            </c:ext>
          </c:extLst>
        </c:ser>
        <c:dLbls>
          <c:showLegendKey val="0"/>
          <c:showVal val="0"/>
          <c:showCatName val="0"/>
          <c:showSerName val="0"/>
          <c:showPercent val="0"/>
          <c:showBubbleSize val="0"/>
        </c:dLbls>
        <c:smooth val="0"/>
        <c:axId val="788982944"/>
        <c:axId val="788980544"/>
        <c:extLst>
          <c:ext xmlns:c15="http://schemas.microsoft.com/office/drawing/2012/chart" uri="{02D57815-91ED-43cb-92C2-25804820EDAC}">
            <c15:filteredLineSeries>
              <c15:ser>
                <c:idx val="0"/>
                <c:order val="0"/>
                <c:tx>
                  <c:strRef>
                    <c:extLst>
                      <c:ext uri="{02D57815-91ED-43cb-92C2-25804820EDAC}">
                        <c15:formulaRef>
                          <c15:sqref>'Objective 2'!$J$62</c15:sqref>
                        </c15:formulaRef>
                      </c:ext>
                    </c:extLst>
                    <c:strCache>
                      <c:ptCount val="1"/>
                      <c:pt idx="0">
                        <c:v>2019-20 (June-May)</c:v>
                      </c:pt>
                    </c:strCache>
                  </c:strRef>
                </c:tx>
                <c:spPr>
                  <a:ln w="28575" cap="rnd">
                    <a:solidFill>
                      <a:schemeClr val="accent1"/>
                    </a:solidFill>
                    <a:round/>
                  </a:ln>
                  <a:effectLst/>
                </c:spPr>
                <c:marker>
                  <c:symbol val="none"/>
                </c:marker>
                <c:cat>
                  <c:strRef>
                    <c:extLst>
                      <c:ext uri="{02D57815-91ED-43cb-92C2-25804820EDAC}">
                        <c15:formulaRef>
                          <c15:sqref>'Objective 2'!$I$63:$I$72</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c:ext uri="{02D57815-91ED-43cb-92C2-25804820EDAC}">
                        <c15:formulaRef>
                          <c15:sqref>'Objective 2'!$J$63:$J$72</c15:sqref>
                        </c15:formulaRef>
                      </c:ext>
                    </c:extLst>
                    <c:numCache>
                      <c:formatCode>0.00</c:formatCode>
                      <c:ptCount val="10"/>
                      <c:pt idx="0">
                        <c:v>144.86666666666665</c:v>
                      </c:pt>
                      <c:pt idx="1">
                        <c:v>165.60000000000002</c:v>
                      </c:pt>
                      <c:pt idx="2">
                        <c:v>145.39166666666662</c:v>
                      </c:pt>
                      <c:pt idx="3">
                        <c:v>146.97083333333333</c:v>
                      </c:pt>
                      <c:pt idx="4">
                        <c:v>143.80000000000004</c:v>
                      </c:pt>
                      <c:pt idx="5">
                        <c:v>143.89166666666668</c:v>
                      </c:pt>
                      <c:pt idx="6">
                        <c:v>127.52500000000002</c:v>
                      </c:pt>
                      <c:pt idx="7">
                        <c:v>140.4916666666667</c:v>
                      </c:pt>
                      <c:pt idx="8">
                        <c:v>152.81666666666663</c:v>
                      </c:pt>
                      <c:pt idx="9">
                        <c:v>140.25</c:v>
                      </c:pt>
                    </c:numCache>
                  </c:numRef>
                </c:val>
                <c:smooth val="0"/>
                <c:extLst>
                  <c:ext xmlns:c16="http://schemas.microsoft.com/office/drawing/2014/chart" uri="{C3380CC4-5D6E-409C-BE32-E72D297353CC}">
                    <c16:uniqueId val="{00000000-72B2-430D-9650-A12C22B8273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'Objective 2'!$K$62</c15:sqref>
                        </c15:formulaRef>
                      </c:ext>
                    </c:extLst>
                    <c:strCache>
                      <c:ptCount val="1"/>
                      <c:pt idx="0">
                        <c:v>2020-21 (June-May)</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'Objective 2'!$I$63:$I$72</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xmlns:c15="http://schemas.microsoft.com/office/drawing/2012/chart">
                      <c:ext xmlns:c15="http://schemas.microsoft.com/office/drawing/2012/chart" uri="{02D57815-91ED-43cb-92C2-25804820EDAC}">
                        <c15:formulaRef>
                          <c15:sqref>'Objective 2'!$K$63:$K$72</c15:sqref>
                        </c15:formulaRef>
                      </c:ext>
                    </c:extLst>
                    <c:numCache>
                      <c:formatCode>0.00</c:formatCode>
                      <c:ptCount val="10"/>
                      <c:pt idx="0">
                        <c:v>156.18717948717949</c:v>
                      </c:pt>
                      <c:pt idx="1">
                        <c:v>186.00833333333333</c:v>
                      </c:pt>
                      <c:pt idx="2">
                        <c:v>151.89722222222224</c:v>
                      </c:pt>
                      <c:pt idx="3">
                        <c:v>152.76249999999999</c:v>
                      </c:pt>
                      <c:pt idx="4">
                        <c:v>149.67500000000004</c:v>
                      </c:pt>
                      <c:pt idx="5">
                        <c:v>157.03749999999999</c:v>
                      </c:pt>
                      <c:pt idx="6">
                        <c:v>141.54166666666666</c:v>
                      </c:pt>
                      <c:pt idx="7">
                        <c:v>149.60833333333332</c:v>
                      </c:pt>
                      <c:pt idx="8">
                        <c:v>158.80833333333334</c:v>
                      </c:pt>
                      <c:pt idx="9">
                        <c:v>151.30000000000001</c:v>
                      </c:pt>
                    </c:numCache>
                  </c:numRef>
                </c:val>
                <c:smooth val="0"/>
                <c:extLst xmlns:c15="http://schemas.microsoft.com/office/drawing/2012/chart">
                  <c:ext xmlns:c16="http://schemas.microsoft.com/office/drawing/2014/chart" uri="{C3380CC4-5D6E-409C-BE32-E72D297353CC}">
                    <c16:uniqueId val="{00000001-72B2-430D-9650-A12C22B8273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'Objective 2'!$L$62</c15:sqref>
                        </c15:formulaRef>
                      </c:ext>
                    </c:extLst>
                    <c:strCache>
                      <c:ptCount val="1"/>
                      <c:pt idx="0">
                        <c:v>2021-22 (June-May)</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'Objective 2'!$I$63:$I$72</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xmlns:c15="http://schemas.microsoft.com/office/drawing/2012/chart">
                      <c:ext xmlns:c15="http://schemas.microsoft.com/office/drawing/2012/chart" uri="{02D57815-91ED-43cb-92C2-25804820EDAC}">
                        <c15:formulaRef>
                          <c15:sqref>'Objective 2'!$L$63:$L$72</c15:sqref>
                        </c15:formulaRef>
                      </c:ext>
                    </c:extLst>
                    <c:numCache>
                      <c:formatCode>0.00</c:formatCode>
                      <c:ptCount val="10"/>
                      <c:pt idx="0">
                        <c:v>164.06538461538463</c:v>
                      </c:pt>
                      <c:pt idx="1">
                        <c:v>192.57500000000002</c:v>
                      </c:pt>
                      <c:pt idx="2">
                        <c:v>164.73888888888891</c:v>
                      </c:pt>
                      <c:pt idx="3">
                        <c:v>164.54166666666666</c:v>
                      </c:pt>
                      <c:pt idx="4">
                        <c:v>159.86666666666665</c:v>
                      </c:pt>
                      <c:pt idx="5">
                        <c:v>166.72499999999999</c:v>
                      </c:pt>
                      <c:pt idx="6">
                        <c:v>156.24166666666667</c:v>
                      </c:pt>
                      <c:pt idx="7">
                        <c:v>160.04999999999998</c:v>
                      </c:pt>
                      <c:pt idx="8">
                        <c:v>164.65833333333336</c:v>
                      </c:pt>
                      <c:pt idx="9">
                        <c:v>162.17499999999998</c:v>
                      </c:pt>
                    </c:numCache>
                  </c:numRef>
                </c:val>
                <c:smooth val="0"/>
                <c:extLst xmlns:c15="http://schemas.microsoft.com/office/drawing/2012/chart">
                  <c:ext xmlns:c16="http://schemas.microsoft.com/office/drawing/2014/chart" uri="{C3380CC4-5D6E-409C-BE32-E72D297353CC}">
                    <c16:uniqueId val="{00000002-72B2-430D-9650-A12C22B8273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'Objective 2'!$N$62</c15:sqref>
                        </c15:formulaRef>
                      </c:ext>
                    </c:extLst>
                    <c:strCache>
                      <c:ptCount val="1"/>
                      <c:pt idx="0">
                        <c:v>% Rise in Average Value from 2020-21 to 2021-22</c:v>
                      </c:pt>
                    </c:strCache>
                  </c:strRef>
                </c:tx>
                <c:spPr>
                  <a:ln w="28575" cap="rnd">
                    <a:solidFill>
                      <a:schemeClr val="accent5"/>
                    </a:solidFill>
                    <a:round/>
                  </a:ln>
                  <a:effectLst/>
                </c:spPr>
                <c:marker>
                  <c:symbol val="none"/>
                </c:marker>
                <c:dLbls>
                  <c:dLbl>
                    <c:idx val="8"/>
                    <c:layout>
                      <c:manualLayout>
                        <c:x val="-7.0175438596501523E-4"/>
                        <c:y val="5.166051660516596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5-72B2-430D-9650-A12C22B8273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'Objective 2'!$I$63:$I$72</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xmlns:c15="http://schemas.microsoft.com/office/drawing/2012/chart">
                      <c:ext xmlns:c15="http://schemas.microsoft.com/office/drawing/2012/chart" uri="{02D57815-91ED-43cb-92C2-25804820EDAC}">
                        <c15:formulaRef>
                          <c15:sqref>'Objective 2'!$N$63:$N$72</c15:sqref>
                        </c15:formulaRef>
                      </c:ext>
                    </c:extLst>
                    <c:numCache>
                      <c:formatCode>0.00%</c:formatCode>
                      <c:ptCount val="10"/>
                      <c:pt idx="0">
                        <c:v>2.4599975179846065E-2</c:v>
                      </c:pt>
                      <c:pt idx="1">
                        <c:v>1.7345366497908934E-2</c:v>
                      </c:pt>
                      <c:pt idx="2">
                        <c:v>4.0556544929773924E-2</c:v>
                      </c:pt>
                      <c:pt idx="3">
                        <c:v>3.712263469594107E-2</c:v>
                      </c:pt>
                      <c:pt idx="4">
                        <c:v>3.2925023556333088E-2</c:v>
                      </c:pt>
                      <c:pt idx="5">
                        <c:v>2.9921624647697001E-2</c:v>
                      </c:pt>
                      <c:pt idx="6">
                        <c:v>4.9364750657637048E-2</c:v>
                      </c:pt>
                      <c:pt idx="7">
                        <c:v>3.3719960171156374E-2</c:v>
                      </c:pt>
                      <c:pt idx="8">
                        <c:v>1.8085325638911857E-2</c:v>
                      </c:pt>
                      <c:pt idx="9">
                        <c:v>3.4691761703485036E-2</c:v>
                      </c:pt>
                    </c:numCache>
                  </c:numRef>
                </c:val>
                <c:smooth val="0"/>
                <c:extLst xmlns:c15="http://schemas.microsoft.com/office/drawing/2012/chart">
                  <c:ext xmlns:c16="http://schemas.microsoft.com/office/drawing/2014/chart" uri="{C3380CC4-5D6E-409C-BE32-E72D297353CC}">
                    <c16:uniqueId val="{00000004-72B2-430D-9650-A12C22B82739}"/>
                  </c:ext>
                </c:extLst>
              </c15:ser>
            </c15:filteredLineSeries>
          </c:ext>
        </c:extLst>
      </c:lineChart>
      <c:catAx>
        <c:axId val="78898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88980544"/>
        <c:crosses val="autoZero"/>
        <c:auto val="1"/>
        <c:lblAlgn val="ctr"/>
        <c:lblOffset val="100"/>
        <c:noMultiLvlLbl val="0"/>
      </c:catAx>
      <c:valAx>
        <c:axId val="788980544"/>
        <c:scaling>
          <c:orientation val="minMax"/>
        </c:scaling>
        <c:delete val="1"/>
        <c:axPos val="l"/>
        <c:numFmt formatCode="0.00%" sourceLinked="1"/>
        <c:majorTickMark val="none"/>
        <c:minorTickMark val="none"/>
        <c:tickLblPos val="nextTo"/>
        <c:crossAx val="78898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Absolute Change in Prices in from 2019-20 to 2020-21</a:t>
            </a:r>
          </a:p>
        </c:rich>
      </c:tx>
      <c:overlay val="0"/>
      <c:spPr>
        <a:solidFill>
          <a:schemeClr val="bg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1"/>
          <c:order val="1"/>
          <c:tx>
            <c:strRef>
              <c:f>'Objective 2'!$K$92</c:f>
              <c:strCache>
                <c:ptCount val="1"/>
                <c:pt idx="0">
                  <c:v>Absolute % increase from
2019-20 to 2020-21</c:v>
                </c:pt>
              </c:strCache>
            </c:strRef>
          </c:tx>
          <c:spPr>
            <a:solidFill>
              <a:schemeClr val="accent2"/>
            </a:solidFill>
            <a:ln>
              <a:noFill/>
            </a:ln>
            <a:effectLst/>
          </c:spPr>
          <c:invertIfNegative val="0"/>
          <c:cat>
            <c:strRef>
              <c:f>'Objective 2'!$I$93:$I$102</c:f>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f>'Objective 2'!$K$93:$K$102</c:f>
              <c:numCache>
                <c:formatCode>0%</c:formatCode>
                <c:ptCount val="10"/>
                <c:pt idx="0">
                  <c:v>7.8144359092357438E-2</c:v>
                </c:pt>
                <c:pt idx="1">
                  <c:v>0.12323872785829287</c:v>
                </c:pt>
                <c:pt idx="2">
                  <c:v>4.4745037351216502E-2</c:v>
                </c:pt>
                <c:pt idx="3">
                  <c:v>3.9406911802228273E-2</c:v>
                </c:pt>
                <c:pt idx="4">
                  <c:v>4.0855354659248944E-2</c:v>
                </c:pt>
                <c:pt idx="5">
                  <c:v>9.1359240169108569E-2</c:v>
                </c:pt>
                <c:pt idx="6">
                  <c:v>0.10991308893680952</c:v>
                </c:pt>
                <c:pt idx="7">
                  <c:v>6.4891156059077873E-2</c:v>
                </c:pt>
                <c:pt idx="8">
                  <c:v>3.920820154869694E-2</c:v>
                </c:pt>
                <c:pt idx="9">
                  <c:v>7.8787878787878865E-2</c:v>
                </c:pt>
              </c:numCache>
            </c:numRef>
          </c:val>
          <c:extLst>
            <c:ext xmlns:c16="http://schemas.microsoft.com/office/drawing/2014/chart" uri="{C3380CC4-5D6E-409C-BE32-E72D297353CC}">
              <c16:uniqueId val="{00000001-C89E-466F-B864-D7775549B566}"/>
            </c:ext>
          </c:extLst>
        </c:ser>
        <c:dLbls>
          <c:showLegendKey val="0"/>
          <c:showVal val="0"/>
          <c:showCatName val="0"/>
          <c:showSerName val="0"/>
          <c:showPercent val="0"/>
          <c:showBubbleSize val="0"/>
        </c:dLbls>
        <c:gapWidth val="182"/>
        <c:axId val="1804271456"/>
        <c:axId val="1804272416"/>
        <c:extLst>
          <c:ext xmlns:c15="http://schemas.microsoft.com/office/drawing/2012/chart" uri="{02D57815-91ED-43cb-92C2-25804820EDAC}">
            <c15:filteredBarSeries>
              <c15:ser>
                <c:idx val="0"/>
                <c:order val="0"/>
                <c:tx>
                  <c:strRef>
                    <c:extLst>
                      <c:ext uri="{02D57815-91ED-43cb-92C2-25804820EDAC}">
                        <c15:formulaRef>
                          <c15:sqref>'Objective 2'!$J$92</c15:sqref>
                        </c15:formulaRef>
                      </c:ext>
                    </c:extLst>
                    <c:strCache>
                      <c:ptCount val="1"/>
                    </c:strCache>
                  </c:strRef>
                </c:tx>
                <c:spPr>
                  <a:solidFill>
                    <a:schemeClr val="accent1"/>
                  </a:solidFill>
                  <a:ln>
                    <a:noFill/>
                  </a:ln>
                  <a:effectLst/>
                </c:spPr>
                <c:invertIfNegative val="0"/>
                <c:cat>
                  <c:strRef>
                    <c:extLst>
                      <c:ext uri="{02D57815-91ED-43cb-92C2-25804820EDAC}">
                        <c15:formulaRef>
                          <c15:sqref>'Objective 2'!$I$93:$I$102</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c:ext uri="{02D57815-91ED-43cb-92C2-25804820EDAC}">
                        <c15:formulaRef>
                          <c15:sqref>'Objective 2'!$J$93:$J$102</c15:sqref>
                        </c15:formulaRef>
                      </c:ext>
                    </c:extLst>
                    <c:numCache>
                      <c:formatCode>General</c:formatCode>
                      <c:ptCount val="10"/>
                    </c:numCache>
                  </c:numRef>
                </c:val>
                <c:extLst>
                  <c:ext xmlns:c16="http://schemas.microsoft.com/office/drawing/2014/chart" uri="{C3380CC4-5D6E-409C-BE32-E72D297353CC}">
                    <c16:uniqueId val="{00000000-C89E-466F-B864-D7775549B566}"/>
                  </c:ext>
                </c:extLst>
              </c15:ser>
            </c15:filteredBarSeries>
          </c:ext>
        </c:extLst>
      </c:barChart>
      <c:catAx>
        <c:axId val="18042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04272416"/>
        <c:crosses val="autoZero"/>
        <c:auto val="1"/>
        <c:lblAlgn val="ctr"/>
        <c:lblOffset val="100"/>
        <c:noMultiLvlLbl val="0"/>
      </c:catAx>
      <c:valAx>
        <c:axId val="18042724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71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IN">
                <a:solidFill>
                  <a:schemeClr val="bg1"/>
                </a:solidFill>
              </a:rPr>
              <a:t>Total Inflation in Different Months in Rural+Urban Sector</a:t>
            </a:r>
          </a:p>
        </c:rich>
      </c:tx>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lotArea>
      <c:layout>
        <c:manualLayout>
          <c:layoutTarget val="inner"/>
          <c:xMode val="edge"/>
          <c:yMode val="edge"/>
          <c:x val="2.0633748526596007E-3"/>
          <c:y val="0.13747950399821615"/>
          <c:w val="0.72228129533455065"/>
          <c:h val="0.85881384989776077"/>
        </c:manualLayout>
      </c:layout>
      <c:barChart>
        <c:barDir val="col"/>
        <c:grouping val="clustered"/>
        <c:varyColors val="0"/>
        <c:ser>
          <c:idx val="0"/>
          <c:order val="0"/>
          <c:tx>
            <c:strRef>
              <c:f>'Objective 3'!$A$54</c:f>
              <c:strCache>
                <c:ptCount val="1"/>
                <c:pt idx="0">
                  <c:v>Cereals And Products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3'!$B$54:$M$54</c:f>
              <c:numCache>
                <c:formatCode>0.00%</c:formatCode>
                <c:ptCount val="12"/>
                <c:pt idx="0">
                  <c:v>5.8403634003893947E-3</c:v>
                </c:pt>
                <c:pt idx="1">
                  <c:v>9.6774193548387101E-3</c:v>
                </c:pt>
                <c:pt idx="2">
                  <c:v>2.4281150159744483E-2</c:v>
                </c:pt>
                <c:pt idx="3">
                  <c:v>1.9962570180910719E-2</c:v>
                </c:pt>
                <c:pt idx="4">
                  <c:v>1.0397553516819502E-2</c:v>
                </c:pt>
                <c:pt idx="5">
                  <c:v>1.3317191283293082E-2</c:v>
                </c:pt>
                <c:pt idx="6">
                  <c:v>1.0752688172042909E-2</c:v>
                </c:pt>
                <c:pt idx="7">
                  <c:v>2.7186761229314557E-2</c:v>
                </c:pt>
                <c:pt idx="8">
                  <c:v>3.4522439585730398E-3</c:v>
                </c:pt>
                <c:pt idx="9">
                  <c:v>0</c:v>
                </c:pt>
                <c:pt idx="10">
                  <c:v>-3.4403669724770315E-3</c:v>
                </c:pt>
                <c:pt idx="11">
                  <c:v>-5.7537399309564284E-4</c:v>
                </c:pt>
              </c:numCache>
            </c:numRef>
          </c:val>
          <c:extLst>
            <c:ext xmlns:c16="http://schemas.microsoft.com/office/drawing/2014/chart" uri="{C3380CC4-5D6E-409C-BE32-E72D297353CC}">
              <c16:uniqueId val="{00000000-5B79-4250-AADE-B4C0E12DF464}"/>
            </c:ext>
          </c:extLst>
        </c:ser>
        <c:ser>
          <c:idx val="1"/>
          <c:order val="1"/>
          <c:tx>
            <c:strRef>
              <c:f>'Objective 3'!$A$55</c:f>
              <c:strCache>
                <c:ptCount val="1"/>
                <c:pt idx="0">
                  <c:v>Meat And Fish</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3'!$B$55:$M$55</c:f>
              <c:numCache>
                <c:formatCode>0.00%</c:formatCode>
                <c:ptCount val="12"/>
                <c:pt idx="0">
                  <c:v>1.1059907834101408E-2</c:v>
                </c:pt>
                <c:pt idx="1">
                  <c:v>-2.9170464904284436E-2</c:v>
                </c:pt>
                <c:pt idx="2">
                  <c:v>-3.0516431924882629E-2</c:v>
                </c:pt>
                <c:pt idx="3">
                  <c:v>1.3075060532687597E-2</c:v>
                </c:pt>
                <c:pt idx="4">
                  <c:v>8.1261950286807706E-3</c:v>
                </c:pt>
                <c:pt idx="5">
                  <c:v>-7.1123755334281651E-3</c:v>
                </c:pt>
                <c:pt idx="6">
                  <c:v>-1.9102196752626823E-3</c:v>
                </c:pt>
                <c:pt idx="7">
                  <c:v>8.1339712918659744E-3</c:v>
                </c:pt>
                <c:pt idx="8">
                  <c:v>-1.423825344091125E-2</c:v>
                </c:pt>
                <c:pt idx="9">
                  <c:v>0</c:v>
                </c:pt>
                <c:pt idx="10">
                  <c:v>7.7034183919115207E-3</c:v>
                </c:pt>
                <c:pt idx="11">
                  <c:v>2.3889154323936932E-2</c:v>
                </c:pt>
              </c:numCache>
            </c:numRef>
          </c:val>
          <c:extLst>
            <c:ext xmlns:c16="http://schemas.microsoft.com/office/drawing/2014/chart" uri="{C3380CC4-5D6E-409C-BE32-E72D297353CC}">
              <c16:uniqueId val="{00000001-5B79-4250-AADE-B4C0E12DF464}"/>
            </c:ext>
          </c:extLst>
        </c:ser>
        <c:ser>
          <c:idx val="2"/>
          <c:order val="2"/>
          <c:tx>
            <c:strRef>
              <c:f>'Objective 3'!$A$56</c:f>
              <c:strCache>
                <c:ptCount val="1"/>
                <c:pt idx="0">
                  <c:v>Egg</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3'!$B$56:$M$56</c:f>
              <c:numCache>
                <c:formatCode>0.00%</c:formatCode>
                <c:ptCount val="12"/>
                <c:pt idx="0">
                  <c:v>5.1724137931034517E-2</c:v>
                </c:pt>
                <c:pt idx="1">
                  <c:v>2.5761124121779725E-2</c:v>
                </c:pt>
                <c:pt idx="2">
                  <c:v>-3.4246575342465758E-2</c:v>
                </c:pt>
                <c:pt idx="3">
                  <c:v>2.9550827423167852E-3</c:v>
                </c:pt>
                <c:pt idx="4">
                  <c:v>7.0713022981733478E-3</c:v>
                </c:pt>
                <c:pt idx="5">
                  <c:v>6.1439438267992974E-2</c:v>
                </c:pt>
                <c:pt idx="6">
                  <c:v>4.8511576626240255E-2</c:v>
                </c:pt>
                <c:pt idx="7">
                  <c:v>2.2607781282860208E-2</c:v>
                </c:pt>
                <c:pt idx="8">
                  <c:v>-9.9228791773778982E-2</c:v>
                </c:pt>
                <c:pt idx="9">
                  <c:v>0</c:v>
                </c:pt>
                <c:pt idx="10">
                  <c:v>-3.1963470319634674E-2</c:v>
                </c:pt>
                <c:pt idx="11">
                  <c:v>2.122641509433959E-2</c:v>
                </c:pt>
              </c:numCache>
            </c:numRef>
          </c:val>
          <c:extLst>
            <c:ext xmlns:c16="http://schemas.microsoft.com/office/drawing/2014/chart" uri="{C3380CC4-5D6E-409C-BE32-E72D297353CC}">
              <c16:uniqueId val="{00000002-5B79-4250-AADE-B4C0E12DF464}"/>
            </c:ext>
          </c:extLst>
        </c:ser>
        <c:ser>
          <c:idx val="3"/>
          <c:order val="3"/>
          <c:tx>
            <c:strRef>
              <c:f>'Objective 3'!$A$57</c:f>
              <c:strCache>
                <c:ptCount val="1"/>
                <c:pt idx="0">
                  <c:v>Milk And Products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3'!$B$57:$M$57</c:f>
              <c:numCache>
                <c:formatCode>0.00%</c:formatCode>
                <c:ptCount val="12"/>
                <c:pt idx="0">
                  <c:v>5.4578532443905741E-3</c:v>
                </c:pt>
                <c:pt idx="1">
                  <c:v>4.8250904704462173E-3</c:v>
                </c:pt>
                <c:pt idx="2">
                  <c:v>9.00360144057623E-3</c:v>
                </c:pt>
                <c:pt idx="3">
                  <c:v>9.5181439619273899E-3</c:v>
                </c:pt>
                <c:pt idx="4">
                  <c:v>7.0713022981733478E-3</c:v>
                </c:pt>
                <c:pt idx="5">
                  <c:v>8.1919251023990971E-3</c:v>
                </c:pt>
                <c:pt idx="6">
                  <c:v>7.5449796865930518E-3</c:v>
                </c:pt>
                <c:pt idx="7">
                  <c:v>5.7603686635944703E-3</c:v>
                </c:pt>
                <c:pt idx="8">
                  <c:v>1.5463917525773294E-2</c:v>
                </c:pt>
                <c:pt idx="9">
                  <c:v>0</c:v>
                </c:pt>
                <c:pt idx="10">
                  <c:v>6.2041737168640398E-3</c:v>
                </c:pt>
                <c:pt idx="11">
                  <c:v>6.1659192825111791E-3</c:v>
                </c:pt>
              </c:numCache>
            </c:numRef>
          </c:val>
          <c:extLst>
            <c:ext xmlns:c16="http://schemas.microsoft.com/office/drawing/2014/chart" uri="{C3380CC4-5D6E-409C-BE32-E72D297353CC}">
              <c16:uniqueId val="{00000003-5B79-4250-AADE-B4C0E12DF464}"/>
            </c:ext>
          </c:extLst>
        </c:ser>
        <c:ser>
          <c:idx val="4"/>
          <c:order val="4"/>
          <c:tx>
            <c:strRef>
              <c:f>'Objective 3'!$A$58</c:f>
              <c:strCache>
                <c:ptCount val="1"/>
                <c:pt idx="0">
                  <c:v>Oils And Fats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3'!$B$58:$M$58</c:f>
              <c:numCache>
                <c:formatCode>0.00%</c:formatCode>
                <c:ptCount val="12"/>
                <c:pt idx="0">
                  <c:v>0</c:v>
                </c:pt>
                <c:pt idx="1">
                  <c:v>0</c:v>
                </c:pt>
                <c:pt idx="2">
                  <c:v>0</c:v>
                </c:pt>
                <c:pt idx="3">
                  <c:v>0</c:v>
                </c:pt>
                <c:pt idx="4">
                  <c:v>0</c:v>
                </c:pt>
                <c:pt idx="5">
                  <c:v>0</c:v>
                </c:pt>
                <c:pt idx="6">
                  <c:v>0</c:v>
                </c:pt>
                <c:pt idx="7">
                  <c:v>0</c:v>
                </c:pt>
                <c:pt idx="8">
                  <c:v>0.35730507191521588</c:v>
                </c:pt>
                <c:pt idx="9">
                  <c:v>-5.5772448410497898E-4</c:v>
                </c:pt>
                <c:pt idx="10">
                  <c:v>-2.3995535714285622E-2</c:v>
                </c:pt>
                <c:pt idx="11">
                  <c:v>-2.801600914808465E-2</c:v>
                </c:pt>
              </c:numCache>
            </c:numRef>
          </c:val>
          <c:extLst>
            <c:ext xmlns:c16="http://schemas.microsoft.com/office/drawing/2014/chart" uri="{C3380CC4-5D6E-409C-BE32-E72D297353CC}">
              <c16:uniqueId val="{00000004-5B79-4250-AADE-B4C0E12DF464}"/>
            </c:ext>
          </c:extLst>
        </c:ser>
        <c:ser>
          <c:idx val="5"/>
          <c:order val="5"/>
          <c:tx>
            <c:strRef>
              <c:f>'Objective 3'!$A$59</c:f>
              <c:strCache>
                <c:ptCount val="1"/>
                <c:pt idx="0">
                  <c:v>Fruits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3'!$B$59:$M$59</c:f>
              <c:numCache>
                <c:formatCode>0.00%</c:formatCode>
                <c:ptCount val="12"/>
                <c:pt idx="0">
                  <c:v>-7.6023391812866164E-3</c:v>
                </c:pt>
                <c:pt idx="1">
                  <c:v>2.6517383618149679E-2</c:v>
                </c:pt>
                <c:pt idx="2">
                  <c:v>-7.4626865671640818E-3</c:v>
                </c:pt>
                <c:pt idx="3">
                  <c:v>-4.1642567958357531E-2</c:v>
                </c:pt>
                <c:pt idx="4">
                  <c:v>-1.1466505733252729E-2</c:v>
                </c:pt>
                <c:pt idx="5">
                  <c:v>-1.8925518925519063E-2</c:v>
                </c:pt>
                <c:pt idx="6">
                  <c:v>-1.6801493466085806E-2</c:v>
                </c:pt>
                <c:pt idx="7">
                  <c:v>1.8987341772152618E-3</c:v>
                </c:pt>
                <c:pt idx="8">
                  <c:v>7.0751737207833149E-2</c:v>
                </c:pt>
                <c:pt idx="9">
                  <c:v>0</c:v>
                </c:pt>
                <c:pt idx="10">
                  <c:v>4.0117994100295054E-2</c:v>
                </c:pt>
                <c:pt idx="11">
                  <c:v>-2.32558139534885E-2</c:v>
                </c:pt>
              </c:numCache>
            </c:numRef>
          </c:val>
          <c:extLst>
            <c:ext xmlns:c16="http://schemas.microsoft.com/office/drawing/2014/chart" uri="{C3380CC4-5D6E-409C-BE32-E72D297353CC}">
              <c16:uniqueId val="{00000005-5B79-4250-AADE-B4C0E12DF464}"/>
            </c:ext>
          </c:extLst>
        </c:ser>
        <c:ser>
          <c:idx val="6"/>
          <c:order val="6"/>
          <c:tx>
            <c:strRef>
              <c:f>'Objective 3'!$A$60</c:f>
              <c:strCache>
                <c:ptCount val="1"/>
                <c:pt idx="0">
                  <c:v>Vegetables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3'!$B$60:$M$60</c:f>
              <c:numCache>
                <c:formatCode>0.00%</c:formatCode>
                <c:ptCount val="12"/>
                <c:pt idx="0">
                  <c:v>4.230989136649517E-2</c:v>
                </c:pt>
                <c:pt idx="1">
                  <c:v>-1.0970927043336097E-3</c:v>
                </c:pt>
                <c:pt idx="2">
                  <c:v>2.5260845689181737E-2</c:v>
                </c:pt>
                <c:pt idx="3">
                  <c:v>2.7316550615961558E-2</c:v>
                </c:pt>
                <c:pt idx="4">
                  <c:v>4.118873826903012E-2</c:v>
                </c:pt>
                <c:pt idx="5">
                  <c:v>-8.3124687030545791E-2</c:v>
                </c:pt>
                <c:pt idx="6">
                  <c:v>-0.12670671764063349</c:v>
                </c:pt>
                <c:pt idx="7">
                  <c:v>-3.7523452157598496E-2</c:v>
                </c:pt>
                <c:pt idx="8">
                  <c:v>-7.7972709551658026E-3</c:v>
                </c:pt>
                <c:pt idx="9">
                  <c:v>6.5487884741337755E-4</c:v>
                </c:pt>
                <c:pt idx="10">
                  <c:v>1.7015706806282685E-2</c:v>
                </c:pt>
                <c:pt idx="11">
                  <c:v>3.6036036036036001E-2</c:v>
                </c:pt>
              </c:numCache>
            </c:numRef>
          </c:val>
          <c:extLst>
            <c:ext xmlns:c16="http://schemas.microsoft.com/office/drawing/2014/chart" uri="{C3380CC4-5D6E-409C-BE32-E72D297353CC}">
              <c16:uniqueId val="{00000006-5B79-4250-AADE-B4C0E12DF464}"/>
            </c:ext>
          </c:extLst>
        </c:ser>
        <c:ser>
          <c:idx val="7"/>
          <c:order val="7"/>
          <c:tx>
            <c:strRef>
              <c:f>'Objective 3'!$A$61</c:f>
              <c:strCache>
                <c:ptCount val="1"/>
                <c:pt idx="0">
                  <c:v>Pulses And Products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3'!$B$61:$M$61</c:f>
              <c:numCache>
                <c:formatCode>0.00%</c:formatCode>
                <c:ptCount val="12"/>
                <c:pt idx="0">
                  <c:v>-2.4286581663629466E-3</c:v>
                </c:pt>
                <c:pt idx="1">
                  <c:v>0</c:v>
                </c:pt>
                <c:pt idx="2">
                  <c:v>1.7650639074862917E-2</c:v>
                </c:pt>
                <c:pt idx="3">
                  <c:v>1.1363636363636399E-2</c:v>
                </c:pt>
                <c:pt idx="4">
                  <c:v>4.1395623891189656E-3</c:v>
                </c:pt>
                <c:pt idx="5">
                  <c:v>4.1224970553591792E-3</c:v>
                </c:pt>
                <c:pt idx="6">
                  <c:v>1.7595307917889231E-3</c:v>
                </c:pt>
                <c:pt idx="7">
                  <c:v>5.854800936767817E-4</c:v>
                </c:pt>
                <c:pt idx="8">
                  <c:v>5.8513750731418557E-4</c:v>
                </c:pt>
                <c:pt idx="9">
                  <c:v>5.8479532163739363E-4</c:v>
                </c:pt>
                <c:pt idx="10">
                  <c:v>1.3442431326709593E-2</c:v>
                </c:pt>
                <c:pt idx="11">
                  <c:v>1.2687427912341341E-2</c:v>
                </c:pt>
              </c:numCache>
            </c:numRef>
          </c:val>
          <c:extLst>
            <c:ext xmlns:c16="http://schemas.microsoft.com/office/drawing/2014/chart" uri="{C3380CC4-5D6E-409C-BE32-E72D297353CC}">
              <c16:uniqueId val="{00000007-5B79-4250-AADE-B4C0E12DF464}"/>
            </c:ext>
          </c:extLst>
        </c:ser>
        <c:ser>
          <c:idx val="8"/>
          <c:order val="8"/>
          <c:tx>
            <c:strRef>
              <c:f>'Objective 3'!$A$62</c:f>
              <c:strCache>
                <c:ptCount val="1"/>
                <c:pt idx="0">
                  <c:v>Sugar And Confectionery</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3'!$B$62:$M$62</c:f>
              <c:numCache>
                <c:formatCode>0.00%</c:formatCode>
                <c:ptCount val="12"/>
                <c:pt idx="0">
                  <c:v>1.6708437761069578E-3</c:v>
                </c:pt>
                <c:pt idx="1">
                  <c:v>8.3402835696408937E-4</c:v>
                </c:pt>
                <c:pt idx="2">
                  <c:v>7.5000000000000474E-3</c:v>
                </c:pt>
                <c:pt idx="3">
                  <c:v>5.7899090157153728E-3</c:v>
                </c:pt>
                <c:pt idx="4">
                  <c:v>2.4671052631579883E-3</c:v>
                </c:pt>
                <c:pt idx="5">
                  <c:v>1.640689089417462E-3</c:v>
                </c:pt>
                <c:pt idx="6">
                  <c:v>-2.457002457002434E-3</c:v>
                </c:pt>
                <c:pt idx="7">
                  <c:v>-5.7471264367816325E-3</c:v>
                </c:pt>
                <c:pt idx="8">
                  <c:v>-9.0834021469859156E-3</c:v>
                </c:pt>
                <c:pt idx="9">
                  <c:v>0</c:v>
                </c:pt>
                <c:pt idx="10">
                  <c:v>1.0833333333333309E-2</c:v>
                </c:pt>
                <c:pt idx="11">
                  <c:v>1.1541632316570533E-2</c:v>
                </c:pt>
              </c:numCache>
            </c:numRef>
          </c:val>
          <c:extLst>
            <c:ext xmlns:c16="http://schemas.microsoft.com/office/drawing/2014/chart" uri="{C3380CC4-5D6E-409C-BE32-E72D297353CC}">
              <c16:uniqueId val="{00000008-5B79-4250-AADE-B4C0E12DF464}"/>
            </c:ext>
          </c:extLst>
        </c:ser>
        <c:ser>
          <c:idx val="9"/>
          <c:order val="9"/>
          <c:tx>
            <c:strRef>
              <c:f>'Objective 3'!$A$63</c:f>
              <c:strCache>
                <c:ptCount val="1"/>
                <c:pt idx="0">
                  <c:v>Spices</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3'!$B$63:$M$63</c:f>
              <c:numCache>
                <c:formatCode>0.00%</c:formatCode>
                <c:ptCount val="12"/>
                <c:pt idx="0">
                  <c:v>1.1898323418063756E-2</c:v>
                </c:pt>
                <c:pt idx="1">
                  <c:v>1.5499732763228252E-2</c:v>
                </c:pt>
                <c:pt idx="2">
                  <c:v>1.8947368421052602E-2</c:v>
                </c:pt>
                <c:pt idx="3">
                  <c:v>1.9111570247933973E-2</c:v>
                </c:pt>
                <c:pt idx="4">
                  <c:v>1.3177901672579798E-2</c:v>
                </c:pt>
                <c:pt idx="5">
                  <c:v>1.4507253626813434E-2</c:v>
                </c:pt>
                <c:pt idx="6">
                  <c:v>1.1834319526627106E-2</c:v>
                </c:pt>
                <c:pt idx="7">
                  <c:v>1.5594541910331468E-2</c:v>
                </c:pt>
                <c:pt idx="8">
                  <c:v>6.2380038387715112E-3</c:v>
                </c:pt>
                <c:pt idx="9">
                  <c:v>0</c:v>
                </c:pt>
                <c:pt idx="10">
                  <c:v>-0.31092036242250831</c:v>
                </c:pt>
                <c:pt idx="11">
                  <c:v>0</c:v>
                </c:pt>
              </c:numCache>
            </c:numRef>
          </c:val>
          <c:extLst>
            <c:ext xmlns:c16="http://schemas.microsoft.com/office/drawing/2014/chart" uri="{C3380CC4-5D6E-409C-BE32-E72D297353CC}">
              <c16:uniqueId val="{00000009-5B79-4250-AADE-B4C0E12DF464}"/>
            </c:ext>
          </c:extLst>
        </c:ser>
        <c:ser>
          <c:idx val="10"/>
          <c:order val="10"/>
          <c:tx>
            <c:strRef>
              <c:f>'Objective 3'!$A$64</c:f>
              <c:strCache>
                <c:ptCount val="1"/>
                <c:pt idx="0">
                  <c:v>Non-Alcoholic Beverages</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3'!$B$64:$M$64</c:f>
              <c:numCache>
                <c:formatCode>0.00%</c:formatCode>
                <c:ptCount val="12"/>
                <c:pt idx="0">
                  <c:v>4.7875523638540481E-3</c:v>
                </c:pt>
                <c:pt idx="1">
                  <c:v>2.9779630732578916E-3</c:v>
                </c:pt>
                <c:pt idx="2">
                  <c:v>2.3752969121140478E-3</c:v>
                </c:pt>
                <c:pt idx="3">
                  <c:v>3.5545023696682125E-3</c:v>
                </c:pt>
                <c:pt idx="4">
                  <c:v>2.9515938606847697E-3</c:v>
                </c:pt>
                <c:pt idx="5">
                  <c:v>2.942907592701589E-3</c:v>
                </c:pt>
                <c:pt idx="6">
                  <c:v>3.521126760563347E-3</c:v>
                </c:pt>
                <c:pt idx="7">
                  <c:v>2.339181286549741E-3</c:v>
                </c:pt>
                <c:pt idx="8">
                  <c:v>5.2508751458576761E-3</c:v>
                </c:pt>
                <c:pt idx="9">
                  <c:v>0</c:v>
                </c:pt>
                <c:pt idx="10">
                  <c:v>3.4822983168891135E-3</c:v>
                </c:pt>
                <c:pt idx="11">
                  <c:v>2.8918449971081549E-3</c:v>
                </c:pt>
              </c:numCache>
            </c:numRef>
          </c:val>
          <c:extLst>
            <c:ext xmlns:c16="http://schemas.microsoft.com/office/drawing/2014/chart" uri="{C3380CC4-5D6E-409C-BE32-E72D297353CC}">
              <c16:uniqueId val="{0000000A-5B79-4250-AADE-B4C0E12DF464}"/>
            </c:ext>
          </c:extLst>
        </c:ser>
        <c:ser>
          <c:idx val="11"/>
          <c:order val="11"/>
          <c:tx>
            <c:strRef>
              <c:f>'Objective 3'!$A$65</c:f>
              <c:strCache>
                <c:ptCount val="1"/>
                <c:pt idx="0">
                  <c:v>Prepared Meals, Snacks, Sweets Etc.</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3'!$B$65:$M$65</c:f>
              <c:numCache>
                <c:formatCode>0.00%</c:formatCode>
                <c:ptCount val="12"/>
                <c:pt idx="0">
                  <c:v>7.6712328767123599E-3</c:v>
                </c:pt>
                <c:pt idx="1">
                  <c:v>7.0690592713430287E-3</c:v>
                </c:pt>
                <c:pt idx="2">
                  <c:v>5.9395248380130824E-3</c:v>
                </c:pt>
                <c:pt idx="3">
                  <c:v>5.9044551798174676E-3</c:v>
                </c:pt>
                <c:pt idx="4">
                  <c:v>4.8025613660619302E-3</c:v>
                </c:pt>
                <c:pt idx="5">
                  <c:v>6.3728093467869812E-3</c:v>
                </c:pt>
                <c:pt idx="6">
                  <c:v>4.2216358839050729E-3</c:v>
                </c:pt>
                <c:pt idx="7">
                  <c:v>4.7293746715710832E-3</c:v>
                </c:pt>
                <c:pt idx="8">
                  <c:v>9.4142259414226534E-3</c:v>
                </c:pt>
                <c:pt idx="9">
                  <c:v>0</c:v>
                </c:pt>
                <c:pt idx="10">
                  <c:v>2.5906735751295338E-3</c:v>
                </c:pt>
                <c:pt idx="11">
                  <c:v>3.6175710594314658E-3</c:v>
                </c:pt>
              </c:numCache>
            </c:numRef>
          </c:val>
          <c:extLst>
            <c:ext xmlns:c16="http://schemas.microsoft.com/office/drawing/2014/chart" uri="{C3380CC4-5D6E-409C-BE32-E72D297353CC}">
              <c16:uniqueId val="{0000000B-5B79-4250-AADE-B4C0E12DF464}"/>
            </c:ext>
          </c:extLst>
        </c:ser>
        <c:ser>
          <c:idx val="12"/>
          <c:order val="12"/>
          <c:tx>
            <c:strRef>
              <c:f>'Objective 3'!$A$66</c:f>
              <c:strCache>
                <c:ptCount val="1"/>
                <c:pt idx="0">
                  <c:v>Food And Beverages</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'Objective 3'!$B$53:$M$53</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3'!$B$66:$M$66</c:f>
              <c:numCache>
                <c:formatCode>0.00%</c:formatCode>
                <c:ptCount val="12"/>
                <c:pt idx="0">
                  <c:v>9.2325447201384546E-3</c:v>
                </c:pt>
                <c:pt idx="1">
                  <c:v>5.7175528873638828E-4</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pt idx="11">
                  <c:v>6.7453625632377095E-3</c:v>
                </c:pt>
              </c:numCache>
            </c:numRef>
          </c:val>
          <c:extLst>
            <c:ext xmlns:c16="http://schemas.microsoft.com/office/drawing/2014/chart" uri="{C3380CC4-5D6E-409C-BE32-E72D297353CC}">
              <c16:uniqueId val="{0000000C-5B79-4250-AADE-B4C0E12DF464}"/>
            </c:ext>
          </c:extLst>
        </c:ser>
        <c:dLbls>
          <c:showLegendKey val="0"/>
          <c:showVal val="0"/>
          <c:showCatName val="0"/>
          <c:showSerName val="0"/>
          <c:showPercent val="0"/>
          <c:showBubbleSize val="0"/>
        </c:dLbls>
        <c:gapWidth val="150"/>
        <c:axId val="1153113471"/>
        <c:axId val="1153119231"/>
      </c:barChart>
      <c:catAx>
        <c:axId val="11531134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3119231"/>
        <c:crosses val="autoZero"/>
        <c:auto val="1"/>
        <c:lblAlgn val="ctr"/>
        <c:lblOffset val="100"/>
        <c:noMultiLvlLbl val="0"/>
      </c:catAx>
      <c:valAx>
        <c:axId val="1153119231"/>
        <c:scaling>
          <c:orientation val="minMax"/>
        </c:scaling>
        <c:delete val="1"/>
        <c:axPos val="l"/>
        <c:numFmt formatCode="0.00%" sourceLinked="1"/>
        <c:majorTickMark val="none"/>
        <c:minorTickMark val="none"/>
        <c:tickLblPos val="nextTo"/>
        <c:crossAx val="11531134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IN">
                <a:solidFill>
                  <a:schemeClr val="bg1"/>
                </a:solidFill>
              </a:rPr>
              <a:t>Total Inflation in Different Months in Rural Sector</a:t>
            </a:r>
          </a:p>
        </c:rich>
      </c:tx>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lotArea>
      <c:layout>
        <c:manualLayout>
          <c:layoutTarget val="inner"/>
          <c:xMode val="edge"/>
          <c:yMode val="edge"/>
          <c:x val="2.0633748526596007E-3"/>
          <c:y val="0.13747950399821615"/>
          <c:w val="0.72393617653997067"/>
          <c:h val="0.85881384989776077"/>
        </c:manualLayout>
      </c:layout>
      <c:barChart>
        <c:barDir val="col"/>
        <c:grouping val="clustered"/>
        <c:varyColors val="0"/>
        <c:ser>
          <c:idx val="0"/>
          <c:order val="0"/>
          <c:tx>
            <c:strRef>
              <c:f>'Objective 3'!$A$73</c:f>
              <c:strCache>
                <c:ptCount val="1"/>
                <c:pt idx="0">
                  <c:v>Cereals And Products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3'!$B$73:$M$73</c:f>
              <c:numCache>
                <c:formatCode>0.00%</c:formatCode>
                <c:ptCount val="12"/>
                <c:pt idx="0">
                  <c:v>5.8862001308044847E-3</c:v>
                </c:pt>
                <c:pt idx="1">
                  <c:v>9.102730819245626E-3</c:v>
                </c:pt>
                <c:pt idx="2">
                  <c:v>2.7706185567010384E-2</c:v>
                </c:pt>
                <c:pt idx="3">
                  <c:v>2.1316614420062732E-2</c:v>
                </c:pt>
                <c:pt idx="4">
                  <c:v>1.1049723756905973E-2</c:v>
                </c:pt>
                <c:pt idx="5">
                  <c:v>1.3357619914997069E-2</c:v>
                </c:pt>
                <c:pt idx="6">
                  <c:v>1.1384062312762167E-2</c:v>
                </c:pt>
                <c:pt idx="7">
                  <c:v>3.0805687203791399E-2</c:v>
                </c:pt>
                <c:pt idx="8">
                  <c:v>1.1494252873562566E-3</c:v>
                </c:pt>
                <c:pt idx="9">
                  <c:v>5.7405281285891356E-4</c:v>
                </c:pt>
                <c:pt idx="10">
                  <c:v>-5.737234652897303E-3</c:v>
                </c:pt>
                <c:pt idx="11">
                  <c:v>-5.7703404500878666E-4</c:v>
                </c:pt>
              </c:numCache>
            </c:numRef>
          </c:val>
          <c:extLst>
            <c:ext xmlns:c16="http://schemas.microsoft.com/office/drawing/2014/chart" uri="{C3380CC4-5D6E-409C-BE32-E72D297353CC}">
              <c16:uniqueId val="{00000000-F728-4D4D-B32F-B525C05E080D}"/>
            </c:ext>
          </c:extLst>
        </c:ser>
        <c:ser>
          <c:idx val="1"/>
          <c:order val="1"/>
          <c:tx>
            <c:strRef>
              <c:f>'Objective 3'!$A$74</c:f>
              <c:strCache>
                <c:ptCount val="1"/>
                <c:pt idx="0">
                  <c:v>Meat And Fish</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3'!$B$74:$M$74</c:f>
              <c:numCache>
                <c:formatCode>0.00%</c:formatCode>
                <c:ptCount val="12"/>
                <c:pt idx="0">
                  <c:v>1.1644154634373545E-2</c:v>
                </c:pt>
                <c:pt idx="1">
                  <c:v>-2.9465930018416103E-2</c:v>
                </c:pt>
                <c:pt idx="2">
                  <c:v>-3.1783681214421329E-2</c:v>
                </c:pt>
                <c:pt idx="3">
                  <c:v>1.2738853503184686E-2</c:v>
                </c:pt>
                <c:pt idx="4">
                  <c:v>1.0159651669085742E-2</c:v>
                </c:pt>
                <c:pt idx="5">
                  <c:v>-7.6628352490422545E-3</c:v>
                </c:pt>
                <c:pt idx="6">
                  <c:v>-1.4478764478763656E-3</c:v>
                </c:pt>
                <c:pt idx="7">
                  <c:v>6.7665538907685143E-3</c:v>
                </c:pt>
                <c:pt idx="8">
                  <c:v>-1.4882381180989066E-2</c:v>
                </c:pt>
                <c:pt idx="9">
                  <c:v>0</c:v>
                </c:pt>
                <c:pt idx="10">
                  <c:v>8.2846003898636306E-3</c:v>
                </c:pt>
                <c:pt idx="11">
                  <c:v>2.2232962783953574E-2</c:v>
                </c:pt>
              </c:numCache>
            </c:numRef>
          </c:val>
          <c:extLst>
            <c:ext xmlns:c16="http://schemas.microsoft.com/office/drawing/2014/chart" uri="{C3380CC4-5D6E-409C-BE32-E72D297353CC}">
              <c16:uniqueId val="{00000001-F728-4D4D-B32F-B525C05E080D}"/>
            </c:ext>
          </c:extLst>
        </c:ser>
        <c:ser>
          <c:idx val="2"/>
          <c:order val="2"/>
          <c:tx>
            <c:strRef>
              <c:f>'Objective 3'!$A$75</c:f>
              <c:strCache>
                <c:ptCount val="1"/>
                <c:pt idx="0">
                  <c:v>Egg</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3'!$B$75:$M$75</c:f>
              <c:numCache>
                <c:formatCode>0.00%</c:formatCode>
                <c:ptCount val="12"/>
                <c:pt idx="0">
                  <c:v>5.0805452292441065E-2</c:v>
                </c:pt>
                <c:pt idx="1">
                  <c:v>2.7712264150943498E-2</c:v>
                </c:pt>
                <c:pt idx="2">
                  <c:v>-3.4423407917383818E-2</c:v>
                </c:pt>
                <c:pt idx="3">
                  <c:v>4.1592394533570328E-3</c:v>
                </c:pt>
                <c:pt idx="4">
                  <c:v>7.6923076923077595E-3</c:v>
                </c:pt>
                <c:pt idx="5">
                  <c:v>5.8132706987668682E-2</c:v>
                </c:pt>
                <c:pt idx="6">
                  <c:v>4.9389567147613798E-2</c:v>
                </c:pt>
                <c:pt idx="7">
                  <c:v>2.009518773135913E-2</c:v>
                </c:pt>
                <c:pt idx="8">
                  <c:v>-9.8496630378434424E-2</c:v>
                </c:pt>
                <c:pt idx="9">
                  <c:v>0</c:v>
                </c:pt>
                <c:pt idx="10">
                  <c:v>-3.4502587694077054E-2</c:v>
                </c:pt>
                <c:pt idx="11">
                  <c:v>1.8463371054198895E-2</c:v>
                </c:pt>
              </c:numCache>
            </c:numRef>
          </c:val>
          <c:extLst>
            <c:ext xmlns:c16="http://schemas.microsoft.com/office/drawing/2014/chart" uri="{C3380CC4-5D6E-409C-BE32-E72D297353CC}">
              <c16:uniqueId val="{00000002-F728-4D4D-B32F-B525C05E080D}"/>
            </c:ext>
          </c:extLst>
        </c:ser>
        <c:ser>
          <c:idx val="3"/>
          <c:order val="3"/>
          <c:tx>
            <c:strRef>
              <c:f>'Objective 3'!$A$76</c:f>
              <c:strCache>
                <c:ptCount val="1"/>
                <c:pt idx="0">
                  <c:v>Milk And Products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3'!$B$76:$M$76</c:f>
              <c:numCache>
                <c:formatCode>0.00%</c:formatCode>
                <c:ptCount val="12"/>
                <c:pt idx="0">
                  <c:v>4.8602673147023776E-3</c:v>
                </c:pt>
                <c:pt idx="1">
                  <c:v>5.4413542926239761E-3</c:v>
                </c:pt>
                <c:pt idx="2">
                  <c:v>9.6211665664461474E-3</c:v>
                </c:pt>
                <c:pt idx="3">
                  <c:v>9.5294818344252193E-3</c:v>
                </c:pt>
                <c:pt idx="4">
                  <c:v>8.2595870206490004E-3</c:v>
                </c:pt>
                <c:pt idx="5">
                  <c:v>8.1919251023990971E-3</c:v>
                </c:pt>
                <c:pt idx="6">
                  <c:v>6.3842135809634021E-3</c:v>
                </c:pt>
                <c:pt idx="7">
                  <c:v>5.1903114186851538E-3</c:v>
                </c:pt>
                <c:pt idx="8">
                  <c:v>1.5490533562822654E-2</c:v>
                </c:pt>
                <c:pt idx="9">
                  <c:v>0</c:v>
                </c:pt>
                <c:pt idx="10">
                  <c:v>6.7796610169490882E-3</c:v>
                </c:pt>
                <c:pt idx="11">
                  <c:v>7.8563411896745549E-3</c:v>
                </c:pt>
              </c:numCache>
            </c:numRef>
          </c:val>
          <c:extLst>
            <c:ext xmlns:c16="http://schemas.microsoft.com/office/drawing/2014/chart" uri="{C3380CC4-5D6E-409C-BE32-E72D297353CC}">
              <c16:uniqueId val="{00000003-F728-4D4D-B32F-B525C05E080D}"/>
            </c:ext>
          </c:extLst>
        </c:ser>
        <c:ser>
          <c:idx val="4"/>
          <c:order val="4"/>
          <c:tx>
            <c:strRef>
              <c:f>'Objective 3'!$A$77</c:f>
              <c:strCache>
                <c:ptCount val="1"/>
                <c:pt idx="0">
                  <c:v>Oils And Fats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3'!$B$77:$M$77</c:f>
              <c:numCache>
                <c:formatCode>0.00%</c:formatCode>
                <c:ptCount val="12"/>
                <c:pt idx="0">
                  <c:v>0</c:v>
                </c:pt>
                <c:pt idx="1">
                  <c:v>0</c:v>
                </c:pt>
                <c:pt idx="2">
                  <c:v>0</c:v>
                </c:pt>
                <c:pt idx="3">
                  <c:v>0</c:v>
                </c:pt>
                <c:pt idx="4">
                  <c:v>0</c:v>
                </c:pt>
                <c:pt idx="5">
                  <c:v>0</c:v>
                </c:pt>
                <c:pt idx="6">
                  <c:v>0</c:v>
                </c:pt>
                <c:pt idx="7">
                  <c:v>0</c:v>
                </c:pt>
                <c:pt idx="8">
                  <c:v>0.38834216502649516</c:v>
                </c:pt>
                <c:pt idx="9">
                  <c:v>-5.4525627044707916E-4</c:v>
                </c:pt>
                <c:pt idx="10">
                  <c:v>-2.61865793780688E-2</c:v>
                </c:pt>
                <c:pt idx="11">
                  <c:v>-2.913165266106436E-2</c:v>
                </c:pt>
              </c:numCache>
            </c:numRef>
          </c:val>
          <c:extLst>
            <c:ext xmlns:c16="http://schemas.microsoft.com/office/drawing/2014/chart" uri="{C3380CC4-5D6E-409C-BE32-E72D297353CC}">
              <c16:uniqueId val="{00000004-F728-4D4D-B32F-B525C05E080D}"/>
            </c:ext>
          </c:extLst>
        </c:ser>
        <c:ser>
          <c:idx val="5"/>
          <c:order val="5"/>
          <c:tx>
            <c:strRef>
              <c:f>'Objective 3'!$A$78</c:f>
              <c:strCache>
                <c:ptCount val="1"/>
                <c:pt idx="0">
                  <c:v>Fruits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3'!$B$78:$M$78</c:f>
              <c:numCache>
                <c:formatCode>0.00%</c:formatCode>
                <c:ptCount val="12"/>
                <c:pt idx="0">
                  <c:v>-1.3095238095238028E-2</c:v>
                </c:pt>
                <c:pt idx="1">
                  <c:v>2.2919179734619918E-2</c:v>
                </c:pt>
                <c:pt idx="2">
                  <c:v>-2.3584905660377696E-3</c:v>
                </c:pt>
                <c:pt idx="3">
                  <c:v>-3.0141843971631173E-2</c:v>
                </c:pt>
                <c:pt idx="4">
                  <c:v>-1.1578305911029894E-2</c:v>
                </c:pt>
                <c:pt idx="5">
                  <c:v>-1.9112207151664579E-2</c:v>
                </c:pt>
                <c:pt idx="6">
                  <c:v>-1.5084852294154657E-2</c:v>
                </c:pt>
                <c:pt idx="7">
                  <c:v>-2.5526483726865173E-3</c:v>
                </c:pt>
                <c:pt idx="8">
                  <c:v>6.973768394113869E-2</c:v>
                </c:pt>
                <c:pt idx="9">
                  <c:v>0</c:v>
                </c:pt>
                <c:pt idx="10">
                  <c:v>3.8875598086124404E-2</c:v>
                </c:pt>
                <c:pt idx="11">
                  <c:v>-2.7058146229130622E-2</c:v>
                </c:pt>
              </c:numCache>
            </c:numRef>
          </c:val>
          <c:extLst>
            <c:ext xmlns:c16="http://schemas.microsoft.com/office/drawing/2014/chart" uri="{C3380CC4-5D6E-409C-BE32-E72D297353CC}">
              <c16:uniqueId val="{00000005-F728-4D4D-B32F-B525C05E080D}"/>
            </c:ext>
          </c:extLst>
        </c:ser>
        <c:ser>
          <c:idx val="6"/>
          <c:order val="6"/>
          <c:tx>
            <c:strRef>
              <c:f>'Objective 3'!$A$79</c:f>
              <c:strCache>
                <c:ptCount val="1"/>
                <c:pt idx="0">
                  <c:v>Vegetables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3'!$B$79:$M$79</c:f>
              <c:numCache>
                <c:formatCode>0.00%</c:formatCode>
                <c:ptCount val="12"/>
                <c:pt idx="0">
                  <c:v>4.3017456359102278E-2</c:v>
                </c:pt>
                <c:pt idx="1">
                  <c:v>7.770472205618547E-3</c:v>
                </c:pt>
                <c:pt idx="2">
                  <c:v>2.6690391459074734E-2</c:v>
                </c:pt>
                <c:pt idx="3">
                  <c:v>2.1952628538417167E-2</c:v>
                </c:pt>
                <c:pt idx="4">
                  <c:v>4.4657998869417778E-2</c:v>
                </c:pt>
                <c:pt idx="5">
                  <c:v>-7.1428571428571522E-2</c:v>
                </c:pt>
                <c:pt idx="6">
                  <c:v>-0.12470862470862475</c:v>
                </c:pt>
                <c:pt idx="7">
                  <c:v>-4.8601864181091768E-2</c:v>
                </c:pt>
                <c:pt idx="8">
                  <c:v>-1.3995801259622112E-2</c:v>
                </c:pt>
                <c:pt idx="9">
                  <c:v>0</c:v>
                </c:pt>
                <c:pt idx="10">
                  <c:v>1.3484740951029138E-2</c:v>
                </c:pt>
                <c:pt idx="11">
                  <c:v>4.1316526610644097E-2</c:v>
                </c:pt>
              </c:numCache>
            </c:numRef>
          </c:val>
          <c:extLst>
            <c:ext xmlns:c16="http://schemas.microsoft.com/office/drawing/2014/chart" uri="{C3380CC4-5D6E-409C-BE32-E72D297353CC}">
              <c16:uniqueId val="{00000006-F728-4D4D-B32F-B525C05E080D}"/>
            </c:ext>
          </c:extLst>
        </c:ser>
        <c:ser>
          <c:idx val="7"/>
          <c:order val="7"/>
          <c:tx>
            <c:strRef>
              <c:f>'Objective 3'!$A$80</c:f>
              <c:strCache>
                <c:ptCount val="1"/>
                <c:pt idx="0">
                  <c:v>Pulses And Products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3'!$B$80:$M$80</c:f>
              <c:numCache>
                <c:formatCode>0.00%</c:formatCode>
                <c:ptCount val="12"/>
                <c:pt idx="0">
                  <c:v>-2.4242424242424585E-3</c:v>
                </c:pt>
                <c:pt idx="1">
                  <c:v>-1.2150668286755081E-3</c:v>
                </c:pt>
                <c:pt idx="2">
                  <c:v>1.6423357664233508E-2</c:v>
                </c:pt>
                <c:pt idx="3">
                  <c:v>1.1370436864153236E-2</c:v>
                </c:pt>
                <c:pt idx="4">
                  <c:v>4.1420118343194591E-3</c:v>
                </c:pt>
                <c:pt idx="5">
                  <c:v>2.9463759575721863E-3</c:v>
                </c:pt>
                <c:pt idx="6">
                  <c:v>1.7626321974148729E-3</c:v>
                </c:pt>
                <c:pt idx="7">
                  <c:v>1.173020527859171E-3</c:v>
                </c:pt>
                <c:pt idx="8">
                  <c:v>-1.7574692442881251E-3</c:v>
                </c:pt>
                <c:pt idx="9">
                  <c:v>5.8685446009386333E-4</c:v>
                </c:pt>
                <c:pt idx="10">
                  <c:v>1.3489736070381298E-2</c:v>
                </c:pt>
                <c:pt idx="11">
                  <c:v>1.2152777777777743E-2</c:v>
                </c:pt>
              </c:numCache>
            </c:numRef>
          </c:val>
          <c:extLst>
            <c:ext xmlns:c16="http://schemas.microsoft.com/office/drawing/2014/chart" uri="{C3380CC4-5D6E-409C-BE32-E72D297353CC}">
              <c16:uniqueId val="{00000007-F728-4D4D-B32F-B525C05E080D}"/>
            </c:ext>
          </c:extLst>
        </c:ser>
        <c:ser>
          <c:idx val="8"/>
          <c:order val="8"/>
          <c:tx>
            <c:strRef>
              <c:f>'Objective 3'!$A$81</c:f>
              <c:strCache>
                <c:ptCount val="1"/>
                <c:pt idx="0">
                  <c:v>Sugar And Confectionery</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3'!$B$81:$M$81</c:f>
              <c:numCache>
                <c:formatCode>0.00%</c:formatCode>
                <c:ptCount val="12"/>
                <c:pt idx="0">
                  <c:v>1.6820857863750094E-3</c:v>
                </c:pt>
                <c:pt idx="1">
                  <c:v>8.3963056255254855E-4</c:v>
                </c:pt>
                <c:pt idx="2">
                  <c:v>8.389261744966443E-3</c:v>
                </c:pt>
                <c:pt idx="3">
                  <c:v>4.9916805324458757E-3</c:v>
                </c:pt>
                <c:pt idx="4">
                  <c:v>2.4834437086092482E-3</c:v>
                </c:pt>
                <c:pt idx="5">
                  <c:v>3.3030553261767606E-3</c:v>
                </c:pt>
                <c:pt idx="6">
                  <c:v>-2.4691358024691123E-3</c:v>
                </c:pt>
                <c:pt idx="7">
                  <c:v>-7.4257425742574722E-3</c:v>
                </c:pt>
                <c:pt idx="8">
                  <c:v>-9.9750623441396749E-3</c:v>
                </c:pt>
                <c:pt idx="9">
                  <c:v>0</c:v>
                </c:pt>
                <c:pt idx="10">
                  <c:v>1.0915197313182296E-2</c:v>
                </c:pt>
                <c:pt idx="11">
                  <c:v>1.2458471760797342E-2</c:v>
                </c:pt>
              </c:numCache>
            </c:numRef>
          </c:val>
          <c:extLst>
            <c:ext xmlns:c16="http://schemas.microsoft.com/office/drawing/2014/chart" uri="{C3380CC4-5D6E-409C-BE32-E72D297353CC}">
              <c16:uniqueId val="{00000008-F728-4D4D-B32F-B525C05E080D}"/>
            </c:ext>
          </c:extLst>
        </c:ser>
        <c:ser>
          <c:idx val="9"/>
          <c:order val="9"/>
          <c:tx>
            <c:strRef>
              <c:f>'Objective 3'!$A$82</c:f>
              <c:strCache>
                <c:ptCount val="1"/>
                <c:pt idx="0">
                  <c:v>Spices</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3'!$B$82:$M$82</c:f>
              <c:numCache>
                <c:formatCode>0.00%</c:formatCode>
                <c:ptCount val="12"/>
                <c:pt idx="0">
                  <c:v>1.2325830653804992E-2</c:v>
                </c:pt>
                <c:pt idx="1">
                  <c:v>1.5352038115405005E-2</c:v>
                </c:pt>
                <c:pt idx="2">
                  <c:v>1.981230448383724E-2</c:v>
                </c:pt>
                <c:pt idx="3">
                  <c:v>1.7893660531697341E-2</c:v>
                </c:pt>
                <c:pt idx="4">
                  <c:v>1.2556504269211451E-2</c:v>
                </c:pt>
                <c:pt idx="5">
                  <c:v>1.5873015873015959E-2</c:v>
                </c:pt>
                <c:pt idx="6">
                  <c:v>1.3183593749999944E-2</c:v>
                </c:pt>
                <c:pt idx="7">
                  <c:v>1.4457831325301205E-2</c:v>
                </c:pt>
                <c:pt idx="8">
                  <c:v>-0.31353919239904987</c:v>
                </c:pt>
                <c:pt idx="9">
                  <c:v>0</c:v>
                </c:pt>
                <c:pt idx="10">
                  <c:v>0</c:v>
                </c:pt>
                <c:pt idx="11">
                  <c:v>0</c:v>
                </c:pt>
              </c:numCache>
            </c:numRef>
          </c:val>
          <c:extLst>
            <c:ext xmlns:c16="http://schemas.microsoft.com/office/drawing/2014/chart" uri="{C3380CC4-5D6E-409C-BE32-E72D297353CC}">
              <c16:uniqueId val="{00000009-F728-4D4D-B32F-B525C05E080D}"/>
            </c:ext>
          </c:extLst>
        </c:ser>
        <c:ser>
          <c:idx val="10"/>
          <c:order val="10"/>
          <c:tx>
            <c:strRef>
              <c:f>'Objective 3'!$A$83</c:f>
              <c:strCache>
                <c:ptCount val="1"/>
                <c:pt idx="0">
                  <c:v>Non-Alcoholic Beverages</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3'!$B$83:$M$83</c:f>
              <c:numCache>
                <c:formatCode>0.00%</c:formatCode>
                <c:ptCount val="12"/>
                <c:pt idx="0">
                  <c:v>5.7736720554272519E-3</c:v>
                </c:pt>
                <c:pt idx="1">
                  <c:v>1.7221584385764144E-3</c:v>
                </c:pt>
                <c:pt idx="2">
                  <c:v>1.7191977077364547E-3</c:v>
                </c:pt>
                <c:pt idx="3">
                  <c:v>3.4324942791761686E-3</c:v>
                </c:pt>
                <c:pt idx="4">
                  <c:v>2.2805017103763149E-3</c:v>
                </c:pt>
                <c:pt idx="5">
                  <c:v>3.412969283276418E-3</c:v>
                </c:pt>
                <c:pt idx="6">
                  <c:v>2.2675736961451569E-3</c:v>
                </c:pt>
                <c:pt idx="7">
                  <c:v>5.6561085972847464E-4</c:v>
                </c:pt>
                <c:pt idx="8">
                  <c:v>3.9570378745053059E-3</c:v>
                </c:pt>
                <c:pt idx="9">
                  <c:v>0</c:v>
                </c:pt>
                <c:pt idx="10">
                  <c:v>3.3783783783783465E-3</c:v>
                </c:pt>
                <c:pt idx="11">
                  <c:v>2.8058361391694727E-3</c:v>
                </c:pt>
              </c:numCache>
            </c:numRef>
          </c:val>
          <c:extLst>
            <c:ext xmlns:c16="http://schemas.microsoft.com/office/drawing/2014/chart" uri="{C3380CC4-5D6E-409C-BE32-E72D297353CC}">
              <c16:uniqueId val="{0000000A-F728-4D4D-B32F-B525C05E080D}"/>
            </c:ext>
          </c:extLst>
        </c:ser>
        <c:ser>
          <c:idx val="11"/>
          <c:order val="11"/>
          <c:tx>
            <c:strRef>
              <c:f>'Objective 3'!$A$84</c:f>
              <c:strCache>
                <c:ptCount val="1"/>
                <c:pt idx="0">
                  <c:v>Prepared Meals, Snacks, Sweets Etc.</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3'!$B$84:$M$84</c:f>
              <c:numCache>
                <c:formatCode>0.00%</c:formatCode>
                <c:ptCount val="12"/>
                <c:pt idx="0">
                  <c:v>8.3148558758314849E-3</c:v>
                </c:pt>
                <c:pt idx="1">
                  <c:v>6.5970313358987825E-3</c:v>
                </c:pt>
                <c:pt idx="2">
                  <c:v>4.9153468050246079E-3</c:v>
                </c:pt>
                <c:pt idx="3">
                  <c:v>4.3478260869565834E-3</c:v>
                </c:pt>
                <c:pt idx="4">
                  <c:v>4.3290043290042362E-3</c:v>
                </c:pt>
                <c:pt idx="5">
                  <c:v>7.0043103448276479E-3</c:v>
                </c:pt>
                <c:pt idx="6">
                  <c:v>4.2803638309255373E-3</c:v>
                </c:pt>
                <c:pt idx="7">
                  <c:v>4.2621204049014989E-3</c:v>
                </c:pt>
                <c:pt idx="8">
                  <c:v>7.4270557029178022E-3</c:v>
                </c:pt>
                <c:pt idx="9">
                  <c:v>0</c:v>
                </c:pt>
                <c:pt idx="10">
                  <c:v>3.1595576619273002E-3</c:v>
                </c:pt>
                <c:pt idx="11">
                  <c:v>3.1496062992125685E-3</c:v>
                </c:pt>
              </c:numCache>
            </c:numRef>
          </c:val>
          <c:extLst>
            <c:ext xmlns:c16="http://schemas.microsoft.com/office/drawing/2014/chart" uri="{C3380CC4-5D6E-409C-BE32-E72D297353CC}">
              <c16:uniqueId val="{0000000B-F728-4D4D-B32F-B525C05E080D}"/>
            </c:ext>
          </c:extLst>
        </c:ser>
        <c:ser>
          <c:idx val="12"/>
          <c:order val="12"/>
          <c:tx>
            <c:strRef>
              <c:f>'Objective 3'!$A$85</c:f>
              <c:strCache>
                <c:ptCount val="1"/>
                <c:pt idx="0">
                  <c:v>Food And Beverages</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'Objective 3'!$B$72:$M$72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3'!$B$85:$M$85</c:f>
              <c:numCache>
                <c:formatCode>0.00%</c:formatCode>
                <c:ptCount val="12"/>
                <c:pt idx="0">
                  <c:v>9.3676814988290051E-3</c:v>
                </c:pt>
                <c:pt idx="1">
                  <c:v>5.80046403712264E-4</c:v>
                </c:pt>
                <c:pt idx="2">
                  <c:v>8.1159420289855407E-3</c:v>
                </c:pt>
                <c:pt idx="3">
                  <c:v>9.2006900517538487E-3</c:v>
                </c:pt>
                <c:pt idx="4">
                  <c:v>1.0826210826210859E-2</c:v>
                </c:pt>
                <c:pt idx="5">
                  <c:v>-4.5095828635851824E-3</c:v>
                </c:pt>
                <c:pt idx="6">
                  <c:v>-1.2457531143827796E-2</c:v>
                </c:pt>
                <c:pt idx="7">
                  <c:v>3.4403669724770315E-3</c:v>
                </c:pt>
                <c:pt idx="8">
                  <c:v>-1.1428571428570779E-3</c:v>
                </c:pt>
                <c:pt idx="9">
                  <c:v>0</c:v>
                </c:pt>
                <c:pt idx="10">
                  <c:v>4.0045766590388367E-3</c:v>
                </c:pt>
                <c:pt idx="11">
                  <c:v>7.4074074074074719E-3</c:v>
                </c:pt>
              </c:numCache>
            </c:numRef>
          </c:val>
          <c:extLst>
            <c:ext xmlns:c16="http://schemas.microsoft.com/office/drawing/2014/chart" uri="{C3380CC4-5D6E-409C-BE32-E72D297353CC}">
              <c16:uniqueId val="{0000000C-F728-4D4D-B32F-B525C05E080D}"/>
            </c:ext>
          </c:extLst>
        </c:ser>
        <c:dLbls>
          <c:showLegendKey val="0"/>
          <c:showVal val="0"/>
          <c:showCatName val="0"/>
          <c:showSerName val="0"/>
          <c:showPercent val="0"/>
          <c:showBubbleSize val="0"/>
        </c:dLbls>
        <c:gapWidth val="150"/>
        <c:axId val="1153113471"/>
        <c:axId val="1153119231"/>
      </c:barChart>
      <c:catAx>
        <c:axId val="11531134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3119231"/>
        <c:crosses val="autoZero"/>
        <c:auto val="1"/>
        <c:lblAlgn val="ctr"/>
        <c:lblOffset val="100"/>
        <c:noMultiLvlLbl val="0"/>
      </c:catAx>
      <c:valAx>
        <c:axId val="1153119231"/>
        <c:scaling>
          <c:orientation val="minMax"/>
        </c:scaling>
        <c:delete val="1"/>
        <c:axPos val="l"/>
        <c:numFmt formatCode="0.00%" sourceLinked="1"/>
        <c:majorTickMark val="none"/>
        <c:minorTickMark val="none"/>
        <c:tickLblPos val="nextTo"/>
        <c:crossAx val="11531134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288200613130843"/>
          <c:y val="0.11583093957933359"/>
          <c:w val="0.23580254977272069"/>
          <c:h val="0.808336002562459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IN">
                <a:solidFill>
                  <a:schemeClr val="bg1"/>
                </a:solidFill>
              </a:rPr>
              <a:t>Total Inflation in Different Months in Urban Sector</a:t>
            </a:r>
          </a:p>
        </c:rich>
      </c:tx>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lotArea>
      <c:layout>
        <c:manualLayout>
          <c:layoutTarget val="inner"/>
          <c:xMode val="edge"/>
          <c:yMode val="edge"/>
          <c:x val="2.0633748526596007E-3"/>
          <c:y val="0.13747950399821615"/>
          <c:w val="0.73020155680398335"/>
          <c:h val="0.85881384989776077"/>
        </c:manualLayout>
      </c:layout>
      <c:barChart>
        <c:barDir val="col"/>
        <c:grouping val="clustered"/>
        <c:varyColors val="0"/>
        <c:ser>
          <c:idx val="0"/>
          <c:order val="0"/>
          <c:tx>
            <c:strRef>
              <c:f>'Objective 3'!$A$92</c:f>
              <c:strCache>
                <c:ptCount val="1"/>
                <c:pt idx="0">
                  <c:v>Cereals And Products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3'!$B$92:$M$92</c:f>
              <c:numCache>
                <c:formatCode>0.00%</c:formatCode>
                <c:ptCount val="12"/>
                <c:pt idx="0">
                  <c:v>5.105296745373398E-3</c:v>
                </c:pt>
                <c:pt idx="1">
                  <c:v>1.1428571428571501E-2</c:v>
                </c:pt>
                <c:pt idx="2">
                  <c:v>1.7576898932831028E-2</c:v>
                </c:pt>
                <c:pt idx="3">
                  <c:v>1.7273288093769348E-2</c:v>
                </c:pt>
                <c:pt idx="4">
                  <c:v>9.0964220739842318E-3</c:v>
                </c:pt>
                <c:pt idx="5">
                  <c:v>1.2019230769230768E-2</c:v>
                </c:pt>
                <c:pt idx="6">
                  <c:v>1.0688836104512963E-2</c:v>
                </c:pt>
                <c:pt idx="7">
                  <c:v>1.821386603995313E-2</c:v>
                </c:pt>
                <c:pt idx="8">
                  <c:v>8.078476630121045E-3</c:v>
                </c:pt>
                <c:pt idx="9">
                  <c:v>0</c:v>
                </c:pt>
                <c:pt idx="10">
                  <c:v>5.7240984544947189E-4</c:v>
                </c:pt>
                <c:pt idx="11">
                  <c:v>-5.7208237986283023E-4</c:v>
                </c:pt>
              </c:numCache>
            </c:numRef>
          </c:val>
          <c:extLst>
            <c:ext xmlns:c16="http://schemas.microsoft.com/office/drawing/2014/chart" uri="{C3380CC4-5D6E-409C-BE32-E72D297353CC}">
              <c16:uniqueId val="{00000000-C492-4FA3-96C9-ED546B5A7B67}"/>
            </c:ext>
          </c:extLst>
        </c:ser>
        <c:ser>
          <c:idx val="1"/>
          <c:order val="1"/>
          <c:tx>
            <c:strRef>
              <c:f>'Objective 3'!$A$93</c:f>
              <c:strCache>
                <c:ptCount val="1"/>
                <c:pt idx="0">
                  <c:v>Meat And Fish</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3'!$B$93:$M$93</c:f>
              <c:numCache>
                <c:formatCode>0.00%</c:formatCode>
                <c:ptCount val="12"/>
                <c:pt idx="0">
                  <c:v>9.9457504520796443E-3</c:v>
                </c:pt>
                <c:pt idx="1">
                  <c:v>-2.8200537153088682E-2</c:v>
                </c:pt>
                <c:pt idx="2">
                  <c:v>-2.8558268079226113E-2</c:v>
                </c:pt>
                <c:pt idx="3">
                  <c:v>1.3276434329065827E-2</c:v>
                </c:pt>
                <c:pt idx="4">
                  <c:v>5.6153486195602113E-3</c:v>
                </c:pt>
                <c:pt idx="5">
                  <c:v>-6.9799906933457421E-3</c:v>
                </c:pt>
                <c:pt idx="6">
                  <c:v>-2.3430178069353325E-3</c:v>
                </c:pt>
                <c:pt idx="7">
                  <c:v>1.0803193987787613E-2</c:v>
                </c:pt>
                <c:pt idx="8">
                  <c:v>-1.3940520446096656E-2</c:v>
                </c:pt>
                <c:pt idx="9">
                  <c:v>0</c:v>
                </c:pt>
                <c:pt idx="10">
                  <c:v>7.068803016022621E-3</c:v>
                </c:pt>
                <c:pt idx="11">
                  <c:v>2.6672905942910705E-2</c:v>
                </c:pt>
              </c:numCache>
            </c:numRef>
          </c:val>
          <c:extLst>
            <c:ext xmlns:c16="http://schemas.microsoft.com/office/drawing/2014/chart" uri="{C3380CC4-5D6E-409C-BE32-E72D297353CC}">
              <c16:uniqueId val="{00000001-C492-4FA3-96C9-ED546B5A7B67}"/>
            </c:ext>
          </c:extLst>
        </c:ser>
        <c:ser>
          <c:idx val="2"/>
          <c:order val="2"/>
          <c:tx>
            <c:strRef>
              <c:f>'Objective 3'!$A$94</c:f>
              <c:strCache>
                <c:ptCount val="1"/>
                <c:pt idx="0">
                  <c:v>Egg</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3'!$B$94:$M$94</c:f>
              <c:numCache>
                <c:formatCode>0.00%</c:formatCode>
                <c:ptCount val="12"/>
                <c:pt idx="0">
                  <c:v>5.3016453382084203E-2</c:v>
                </c:pt>
                <c:pt idx="1">
                  <c:v>2.1990740740740641E-2</c:v>
                </c:pt>
                <c:pt idx="2">
                  <c:v>-3.3975084937712348E-2</c:v>
                </c:pt>
                <c:pt idx="3">
                  <c:v>1.7584994138335954E-3</c:v>
                </c:pt>
                <c:pt idx="4">
                  <c:v>5.8513750731421883E-3</c:v>
                </c:pt>
                <c:pt idx="5">
                  <c:v>6.5735892961023751E-2</c:v>
                </c:pt>
                <c:pt idx="6">
                  <c:v>4.7489082969432411E-2</c:v>
                </c:pt>
                <c:pt idx="7">
                  <c:v>2.6576341844710756E-2</c:v>
                </c:pt>
                <c:pt idx="8">
                  <c:v>-0.10050761421319802</c:v>
                </c:pt>
                <c:pt idx="9">
                  <c:v>0</c:v>
                </c:pt>
                <c:pt idx="10">
                  <c:v>-2.7088036117381396E-2</c:v>
                </c:pt>
                <c:pt idx="11">
                  <c:v>2.4941995359628672E-2</c:v>
                </c:pt>
              </c:numCache>
            </c:numRef>
          </c:val>
          <c:extLst>
            <c:ext xmlns:c16="http://schemas.microsoft.com/office/drawing/2014/chart" uri="{C3380CC4-5D6E-409C-BE32-E72D297353CC}">
              <c16:uniqueId val="{00000002-C492-4FA3-96C9-ED546B5A7B67}"/>
            </c:ext>
          </c:extLst>
        </c:ser>
        <c:ser>
          <c:idx val="3"/>
          <c:order val="3"/>
          <c:tx>
            <c:strRef>
              <c:f>'Objective 3'!$A$95</c:f>
              <c:strCache>
                <c:ptCount val="1"/>
                <c:pt idx="0">
                  <c:v>Milk And Products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3'!$B$95:$M$95</c:f>
              <c:numCache>
                <c:formatCode>0.00%</c:formatCode>
                <c:ptCount val="12"/>
                <c:pt idx="0">
                  <c:v>6.0459492140266021E-3</c:v>
                </c:pt>
                <c:pt idx="1">
                  <c:v>4.2067307692307005E-3</c:v>
                </c:pt>
                <c:pt idx="2">
                  <c:v>7.7797725912627852E-3</c:v>
                </c:pt>
                <c:pt idx="3">
                  <c:v>1.0095011876484494E-2</c:v>
                </c:pt>
                <c:pt idx="4">
                  <c:v>5.2910052910053245E-3</c:v>
                </c:pt>
                <c:pt idx="5">
                  <c:v>7.6023391812866164E-3</c:v>
                </c:pt>
                <c:pt idx="6">
                  <c:v>9.286128845037692E-3</c:v>
                </c:pt>
                <c:pt idx="7">
                  <c:v>7.4755606670499301E-3</c:v>
                </c:pt>
                <c:pt idx="8">
                  <c:v>1.5410958904109687E-2</c:v>
                </c:pt>
                <c:pt idx="9">
                  <c:v>0</c:v>
                </c:pt>
                <c:pt idx="10">
                  <c:v>5.0590219224283623E-3</c:v>
                </c:pt>
                <c:pt idx="11">
                  <c:v>3.355704697986545E-3</c:v>
                </c:pt>
              </c:numCache>
            </c:numRef>
          </c:val>
          <c:extLst>
            <c:ext xmlns:c16="http://schemas.microsoft.com/office/drawing/2014/chart" uri="{C3380CC4-5D6E-409C-BE32-E72D297353CC}">
              <c16:uniqueId val="{00000003-C492-4FA3-96C9-ED546B5A7B67}"/>
            </c:ext>
          </c:extLst>
        </c:ser>
        <c:ser>
          <c:idx val="4"/>
          <c:order val="4"/>
          <c:tx>
            <c:strRef>
              <c:f>'Objective 3'!$A$96</c:f>
              <c:strCache>
                <c:ptCount val="1"/>
                <c:pt idx="0">
                  <c:v>Oils And Fats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3'!$B$96:$M$96</c:f>
              <c:numCache>
                <c:formatCode>0.00%</c:formatCode>
                <c:ptCount val="12"/>
                <c:pt idx="0">
                  <c:v>0</c:v>
                </c:pt>
                <c:pt idx="1">
                  <c:v>0.39894019682059062</c:v>
                </c:pt>
                <c:pt idx="2">
                  <c:v>-1.2445887445887507E-2</c:v>
                </c:pt>
                <c:pt idx="3">
                  <c:v>-1.7534246575342402E-2</c:v>
                </c:pt>
                <c:pt idx="4">
                  <c:v>-8.9235917456777607E-3</c:v>
                </c:pt>
                <c:pt idx="5">
                  <c:v>1.2943162633652288E-2</c:v>
                </c:pt>
                <c:pt idx="6">
                  <c:v>-5.0000000000000313E-3</c:v>
                </c:pt>
                <c:pt idx="7">
                  <c:v>-6.1418202121719398E-3</c:v>
                </c:pt>
                <c:pt idx="8">
                  <c:v>-3.2584269662921411E-2</c:v>
                </c:pt>
                <c:pt idx="9">
                  <c:v>0</c:v>
                </c:pt>
                <c:pt idx="10">
                  <c:v>-2.0325203252032523E-2</c:v>
                </c:pt>
                <c:pt idx="11">
                  <c:v>-2.5489033787788874E-2</c:v>
                </c:pt>
              </c:numCache>
            </c:numRef>
          </c:val>
          <c:extLst>
            <c:ext xmlns:c16="http://schemas.microsoft.com/office/drawing/2014/chart" uri="{C3380CC4-5D6E-409C-BE32-E72D297353CC}">
              <c16:uniqueId val="{00000004-C492-4FA3-96C9-ED546B5A7B67}"/>
            </c:ext>
          </c:extLst>
        </c:ser>
        <c:ser>
          <c:idx val="5"/>
          <c:order val="5"/>
          <c:tx>
            <c:strRef>
              <c:f>'Objective 3'!$A$97</c:f>
              <c:strCache>
                <c:ptCount val="1"/>
                <c:pt idx="0">
                  <c:v>Fruits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3'!$B$97:$M$97</c:f>
              <c:numCache>
                <c:formatCode>0.00%</c:formatCode>
                <c:ptCount val="12"/>
                <c:pt idx="0">
                  <c:v>-2.2922636103152186E-3</c:v>
                </c:pt>
                <c:pt idx="1">
                  <c:v>3.1016657093624389E-2</c:v>
                </c:pt>
                <c:pt idx="2">
                  <c:v>-1.3370473537604488E-2</c:v>
                </c:pt>
                <c:pt idx="3">
                  <c:v>-5.4206662902315045E-2</c:v>
                </c:pt>
                <c:pt idx="4">
                  <c:v>-1.0746268656716487E-2</c:v>
                </c:pt>
                <c:pt idx="5">
                  <c:v>-1.8708509354254645E-2</c:v>
                </c:pt>
                <c:pt idx="6">
                  <c:v>-1.9065190651906486E-2</c:v>
                </c:pt>
                <c:pt idx="7">
                  <c:v>6.269592476489028E-3</c:v>
                </c:pt>
                <c:pt idx="8">
                  <c:v>7.2274143302180655E-2</c:v>
                </c:pt>
                <c:pt idx="9">
                  <c:v>0</c:v>
                </c:pt>
                <c:pt idx="10">
                  <c:v>4.1255084253341047E-2</c:v>
                </c:pt>
                <c:pt idx="11">
                  <c:v>-1.8973214285714159E-2</c:v>
                </c:pt>
              </c:numCache>
            </c:numRef>
          </c:val>
          <c:extLst>
            <c:ext xmlns:c16="http://schemas.microsoft.com/office/drawing/2014/chart" uri="{C3380CC4-5D6E-409C-BE32-E72D297353CC}">
              <c16:uniqueId val="{00000005-C492-4FA3-96C9-ED546B5A7B67}"/>
            </c:ext>
          </c:extLst>
        </c:ser>
        <c:ser>
          <c:idx val="6"/>
          <c:order val="6"/>
          <c:tx>
            <c:strRef>
              <c:f>'Objective 3'!$A$98</c:f>
              <c:strCache>
                <c:ptCount val="1"/>
                <c:pt idx="0">
                  <c:v>Vegetables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3'!$B$98:$M$98</c:f>
              <c:numCache>
                <c:formatCode>0.00%</c:formatCode>
                <c:ptCount val="12"/>
                <c:pt idx="0">
                  <c:v>4.0846456692913445E-2</c:v>
                </c:pt>
                <c:pt idx="1">
                  <c:v>-1.4184397163120567E-2</c:v>
                </c:pt>
                <c:pt idx="2">
                  <c:v>2.206235011990405E-2</c:v>
                </c:pt>
                <c:pt idx="3">
                  <c:v>3.6133270764899188E-2</c:v>
                </c:pt>
                <c:pt idx="4">
                  <c:v>-0.29438405797101447</c:v>
                </c:pt>
                <c:pt idx="5">
                  <c:v>0.3189987163029524</c:v>
                </c:pt>
                <c:pt idx="6">
                  <c:v>-0.1304136253041363</c:v>
                </c:pt>
                <c:pt idx="7">
                  <c:v>-1.9026301063234344E-2</c:v>
                </c:pt>
                <c:pt idx="8">
                  <c:v>2.8522532800912721E-3</c:v>
                </c:pt>
                <c:pt idx="9">
                  <c:v>5.6882821387937608E-4</c:v>
                </c:pt>
                <c:pt idx="10">
                  <c:v>2.2740193291642979E-2</c:v>
                </c:pt>
                <c:pt idx="11">
                  <c:v>2.8349082823790964E-2</c:v>
                </c:pt>
              </c:numCache>
            </c:numRef>
          </c:val>
          <c:extLst>
            <c:ext xmlns:c16="http://schemas.microsoft.com/office/drawing/2014/chart" uri="{C3380CC4-5D6E-409C-BE32-E72D297353CC}">
              <c16:uniqueId val="{00000006-C492-4FA3-96C9-ED546B5A7B67}"/>
            </c:ext>
          </c:extLst>
        </c:ser>
        <c:ser>
          <c:idx val="7"/>
          <c:order val="7"/>
          <c:tx>
            <c:strRef>
              <c:f>'Objective 3'!$A$99</c:f>
              <c:strCache>
                <c:ptCount val="1"/>
                <c:pt idx="0">
                  <c:v>Pulses And Products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3'!$B$99:$M$99</c:f>
              <c:numCache>
                <c:formatCode>0.00%</c:formatCode>
                <c:ptCount val="12"/>
                <c:pt idx="0">
                  <c:v>-3.0469226081657527E-3</c:v>
                </c:pt>
                <c:pt idx="1">
                  <c:v>2.4449877750611594E-3</c:v>
                </c:pt>
                <c:pt idx="2">
                  <c:v>2.0121951219512265E-2</c:v>
                </c:pt>
                <c:pt idx="3">
                  <c:v>1.1356843992827119E-2</c:v>
                </c:pt>
                <c:pt idx="4">
                  <c:v>4.1371158392436002E-3</c:v>
                </c:pt>
                <c:pt idx="5">
                  <c:v>6.4743967039434629E-3</c:v>
                </c:pt>
                <c:pt idx="6">
                  <c:v>1.7543859649123471E-3</c:v>
                </c:pt>
                <c:pt idx="7">
                  <c:v>-5.837711617047445E-4</c:v>
                </c:pt>
                <c:pt idx="8">
                  <c:v>5.8411214953271035E-3</c:v>
                </c:pt>
                <c:pt idx="9">
                  <c:v>0</c:v>
                </c:pt>
                <c:pt idx="10">
                  <c:v>1.4518002322880372E-2</c:v>
                </c:pt>
                <c:pt idx="11">
                  <c:v>1.2593016599885617E-2</c:v>
                </c:pt>
              </c:numCache>
            </c:numRef>
          </c:val>
          <c:extLst>
            <c:ext xmlns:c16="http://schemas.microsoft.com/office/drawing/2014/chart" uri="{C3380CC4-5D6E-409C-BE32-E72D297353CC}">
              <c16:uniqueId val="{00000007-C492-4FA3-96C9-ED546B5A7B67}"/>
            </c:ext>
          </c:extLst>
        </c:ser>
        <c:ser>
          <c:idx val="8"/>
          <c:order val="8"/>
          <c:tx>
            <c:strRef>
              <c:f>'Objective 3'!$A$100</c:f>
              <c:strCache>
                <c:ptCount val="1"/>
                <c:pt idx="0">
                  <c:v>Sugar And Confectionery</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3'!$B$100:$M$100</c:f>
              <c:numCache>
                <c:formatCode>0.00%</c:formatCode>
                <c:ptCount val="12"/>
                <c:pt idx="0">
                  <c:v>1.6501650165016736E-3</c:v>
                </c:pt>
                <c:pt idx="1">
                  <c:v>8.2372322899501083E-4</c:v>
                </c:pt>
                <c:pt idx="2">
                  <c:v>5.7613168724280073E-3</c:v>
                </c:pt>
                <c:pt idx="3">
                  <c:v>7.3649754500817628E-3</c:v>
                </c:pt>
                <c:pt idx="4">
                  <c:v>2.4370430544273874E-3</c:v>
                </c:pt>
                <c:pt idx="5">
                  <c:v>0</c:v>
                </c:pt>
                <c:pt idx="6">
                  <c:v>-2.4311183144247275E-3</c:v>
                </c:pt>
                <c:pt idx="7">
                  <c:v>-3.2493907392363241E-3</c:v>
                </c:pt>
                <c:pt idx="8">
                  <c:v>-6.5199674001629754E-3</c:v>
                </c:pt>
                <c:pt idx="9">
                  <c:v>0</c:v>
                </c:pt>
                <c:pt idx="10">
                  <c:v>9.8441345365052387E-3</c:v>
                </c:pt>
                <c:pt idx="11">
                  <c:v>8.9358245329001513E-3</c:v>
                </c:pt>
              </c:numCache>
            </c:numRef>
          </c:val>
          <c:extLst>
            <c:ext xmlns:c16="http://schemas.microsoft.com/office/drawing/2014/chart" uri="{C3380CC4-5D6E-409C-BE32-E72D297353CC}">
              <c16:uniqueId val="{00000008-C492-4FA3-96C9-ED546B5A7B67}"/>
            </c:ext>
          </c:extLst>
        </c:ser>
        <c:ser>
          <c:idx val="9"/>
          <c:order val="9"/>
          <c:tx>
            <c:strRef>
              <c:f>'Objective 3'!$A$101</c:f>
              <c:strCache>
                <c:ptCount val="1"/>
                <c:pt idx="0">
                  <c:v>Spices</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3'!$B$101:$M$101</c:f>
              <c:numCache>
                <c:formatCode>0.00%</c:formatCode>
                <c:ptCount val="12"/>
                <c:pt idx="0">
                  <c:v>1.1576626240352779E-2</c:v>
                </c:pt>
                <c:pt idx="1">
                  <c:v>1.5258855585831125E-2</c:v>
                </c:pt>
                <c:pt idx="2">
                  <c:v>1.8250134192163054E-2</c:v>
                </c:pt>
                <c:pt idx="3">
                  <c:v>2.0558777016341623E-2</c:v>
                </c:pt>
                <c:pt idx="4">
                  <c:v>1.4462809917355431E-2</c:v>
                </c:pt>
                <c:pt idx="5">
                  <c:v>1.2219959266802473E-2</c:v>
                </c:pt>
                <c:pt idx="6">
                  <c:v>8.5513078470824365E-3</c:v>
                </c:pt>
                <c:pt idx="7">
                  <c:v>1.8952618453865394E-2</c:v>
                </c:pt>
                <c:pt idx="8">
                  <c:v>2.4473813020068525E-3</c:v>
                </c:pt>
                <c:pt idx="9">
                  <c:v>0</c:v>
                </c:pt>
                <c:pt idx="10">
                  <c:v>1.46484375E-2</c:v>
                </c:pt>
                <c:pt idx="11">
                  <c:v>1.9730510105871003E-2</c:v>
                </c:pt>
              </c:numCache>
            </c:numRef>
          </c:val>
          <c:extLst>
            <c:ext xmlns:c16="http://schemas.microsoft.com/office/drawing/2014/chart" uri="{C3380CC4-5D6E-409C-BE32-E72D297353CC}">
              <c16:uniqueId val="{00000009-C492-4FA3-96C9-ED546B5A7B67}"/>
            </c:ext>
          </c:extLst>
        </c:ser>
        <c:ser>
          <c:idx val="10"/>
          <c:order val="10"/>
          <c:tx>
            <c:strRef>
              <c:f>'Objective 3'!$A$102</c:f>
              <c:strCache>
                <c:ptCount val="1"/>
                <c:pt idx="0">
                  <c:v>Non-Alcoholic Beverages</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3'!$B$102:$M$102</c:f>
              <c:numCache>
                <c:formatCode>0.00%</c:formatCode>
                <c:ptCount val="12"/>
                <c:pt idx="0">
                  <c:v>3.7854889589905003E-3</c:v>
                </c:pt>
                <c:pt idx="1">
                  <c:v>4.3997485857952051E-3</c:v>
                </c:pt>
                <c:pt idx="2">
                  <c:v>4.3804755944930451E-3</c:v>
                </c:pt>
                <c:pt idx="3">
                  <c:v>3.7383177570093104E-3</c:v>
                </c:pt>
                <c:pt idx="4">
                  <c:v>3.1036623215394167E-3</c:v>
                </c:pt>
                <c:pt idx="5">
                  <c:v>3.0940594059405942E-3</c:v>
                </c:pt>
                <c:pt idx="6">
                  <c:v>4.3183220234424245E-3</c:v>
                </c:pt>
                <c:pt idx="7">
                  <c:v>5.5282555282553884E-3</c:v>
                </c:pt>
                <c:pt idx="8">
                  <c:v>7.3304825901039528E-3</c:v>
                </c:pt>
                <c:pt idx="9">
                  <c:v>0</c:v>
                </c:pt>
                <c:pt idx="10">
                  <c:v>3.6385688295936585E-3</c:v>
                </c:pt>
                <c:pt idx="11">
                  <c:v>2.4169184290030554E-3</c:v>
                </c:pt>
              </c:numCache>
            </c:numRef>
          </c:val>
          <c:extLst>
            <c:ext xmlns:c16="http://schemas.microsoft.com/office/drawing/2014/chart" uri="{C3380CC4-5D6E-409C-BE32-E72D297353CC}">
              <c16:uniqueId val="{0000000A-C492-4FA3-96C9-ED546B5A7B67}"/>
            </c:ext>
          </c:extLst>
        </c:ser>
        <c:ser>
          <c:idx val="11"/>
          <c:order val="11"/>
          <c:tx>
            <c:strRef>
              <c:f>'Objective 3'!$A$103</c:f>
              <c:strCache>
                <c:ptCount val="1"/>
                <c:pt idx="0">
                  <c:v>Prepared Meals, Snacks, Sweets Etc.</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3'!$B$103:$M$103</c:f>
              <c:numCache>
                <c:formatCode>0.00%</c:formatCode>
                <c:ptCount val="12"/>
                <c:pt idx="0">
                  <c:v>7.5716603569497328E-3</c:v>
                </c:pt>
                <c:pt idx="1">
                  <c:v>7.514761137949421E-3</c:v>
                </c:pt>
                <c:pt idx="2">
                  <c:v>6.3931806073522493E-3</c:v>
                </c:pt>
                <c:pt idx="3">
                  <c:v>7.9407093700370572E-3</c:v>
                </c:pt>
                <c:pt idx="4">
                  <c:v>5.7773109243697178E-3</c:v>
                </c:pt>
                <c:pt idx="5">
                  <c:v>4.6997389033942858E-3</c:v>
                </c:pt>
                <c:pt idx="6">
                  <c:v>4.6777546777547075E-3</c:v>
                </c:pt>
                <c:pt idx="7">
                  <c:v>5.1733057423693739E-3</c:v>
                </c:pt>
                <c:pt idx="8">
                  <c:v>1.1837364899639644E-2</c:v>
                </c:pt>
                <c:pt idx="9">
                  <c:v>0</c:v>
                </c:pt>
                <c:pt idx="10">
                  <c:v>2.034587995930853E-3</c:v>
                </c:pt>
                <c:pt idx="11">
                  <c:v>3.5532994923857292E-3</c:v>
                </c:pt>
              </c:numCache>
            </c:numRef>
          </c:val>
          <c:extLst>
            <c:ext xmlns:c16="http://schemas.microsoft.com/office/drawing/2014/chart" uri="{C3380CC4-5D6E-409C-BE32-E72D297353CC}">
              <c16:uniqueId val="{0000000B-C492-4FA3-96C9-ED546B5A7B67}"/>
            </c:ext>
          </c:extLst>
        </c:ser>
        <c:ser>
          <c:idx val="12"/>
          <c:order val="12"/>
          <c:tx>
            <c:strRef>
              <c:f>'Objective 3'!$A$104</c:f>
              <c:strCache>
                <c:ptCount val="1"/>
                <c:pt idx="0">
                  <c:v>Food And Beverages</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'Objective 3'!$B$91:$M$91</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3'!$B$104:$M$104</c:f>
              <c:numCache>
                <c:formatCode>0.00%</c:formatCode>
                <c:ptCount val="12"/>
                <c:pt idx="0">
                  <c:v>1.0140845070422599E-2</c:v>
                </c:pt>
                <c:pt idx="1">
                  <c:v>5.5772448410482047E-4</c:v>
                </c:pt>
                <c:pt idx="2">
                  <c:v>5.5741360089186171E-3</c:v>
                </c:pt>
                <c:pt idx="3">
                  <c:v>7.7605321507760849E-3</c:v>
                </c:pt>
                <c:pt idx="4">
                  <c:v>8.2508250825082501E-3</c:v>
                </c:pt>
                <c:pt idx="5">
                  <c:v>-1.0911074740861974E-2</c:v>
                </c:pt>
                <c:pt idx="6">
                  <c:v>-1.4892443463872128E-2</c:v>
                </c:pt>
                <c:pt idx="7">
                  <c:v>5.0391937290033915E-3</c:v>
                </c:pt>
                <c:pt idx="8">
                  <c:v>6.6852367688021649E-3</c:v>
                </c:pt>
                <c:pt idx="9">
                  <c:v>5.5340343110139867E-4</c:v>
                </c:pt>
                <c:pt idx="10">
                  <c:v>7.1902654867255691E-3</c:v>
                </c:pt>
                <c:pt idx="11">
                  <c:v>5.4914881933003845E-3</c:v>
                </c:pt>
              </c:numCache>
            </c:numRef>
          </c:val>
          <c:extLst>
            <c:ext xmlns:c16="http://schemas.microsoft.com/office/drawing/2014/chart" uri="{C3380CC4-5D6E-409C-BE32-E72D297353CC}">
              <c16:uniqueId val="{0000000C-C492-4FA3-96C9-ED546B5A7B67}"/>
            </c:ext>
          </c:extLst>
        </c:ser>
        <c:dLbls>
          <c:showLegendKey val="0"/>
          <c:showVal val="0"/>
          <c:showCatName val="0"/>
          <c:showSerName val="0"/>
          <c:showPercent val="0"/>
          <c:showBubbleSize val="0"/>
        </c:dLbls>
        <c:gapWidth val="150"/>
        <c:axId val="1153113471"/>
        <c:axId val="1153119231"/>
      </c:barChart>
      <c:catAx>
        <c:axId val="11531134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3119231"/>
        <c:crosses val="autoZero"/>
        <c:auto val="1"/>
        <c:lblAlgn val="ctr"/>
        <c:lblOffset val="100"/>
        <c:noMultiLvlLbl val="0"/>
      </c:catAx>
      <c:valAx>
        <c:axId val="1153119231"/>
        <c:scaling>
          <c:orientation val="minMax"/>
        </c:scaling>
        <c:delete val="1"/>
        <c:axPos val="l"/>
        <c:numFmt formatCode="0.00%" sourceLinked="1"/>
        <c:majorTickMark val="none"/>
        <c:minorTickMark val="none"/>
        <c:tickLblPos val="nextTo"/>
        <c:crossAx val="11531134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tx>
            <c:strRef>
              <c:f>'Objective 3'!$A$25</c:f>
              <c:strCache>
                <c:ptCount val="1"/>
                <c:pt idx="0">
                  <c:v>Rural+Urban Sector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A0-4ED6-B690-977FD88605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76A9-45D2-A85E-B73AB3086D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76A9-45D2-A85E-B73AB3086D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6A9-45D2-A85E-B73AB3086D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76A9-45D2-A85E-B73AB3086D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76A9-45D2-A85E-B73AB3086D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BA0-4ED6-B690-977FD88605D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BA0-4ED6-B690-977FD88605D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BA0-4ED6-B690-977FD88605D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BA0-4ED6-B690-977FD88605D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BA0-4ED6-B690-977FD88605D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BA0-4ED6-B690-977FD88605D0}"/>
              </c:ext>
            </c:extLst>
          </c:dPt>
          <c:dLbls>
            <c:dLbl>
              <c:idx val="1"/>
              <c:layout>
                <c:manualLayout>
                  <c:x val="6.9444444444444448E-2"/>
                  <c:y val="-6.944444444444444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6A9-45D2-A85E-B73AB3086D56}"/>
                </c:ext>
              </c:extLst>
            </c:dLbl>
            <c:dLbl>
              <c:idx val="2"/>
              <c:layout>
                <c:manualLayout>
                  <c:x val="0.1249999999999999"/>
                  <c:y val="-1.388888888888888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6A9-45D2-A85E-B73AB3086D56}"/>
                </c:ext>
              </c:extLst>
            </c:dLbl>
            <c:dLbl>
              <c:idx val="3"/>
              <c:layout>
                <c:manualLayout>
                  <c:x val="0.10277777777777768"/>
                  <c:y val="2.314814814814814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6A9-45D2-A85E-B73AB3086D56}"/>
                </c:ext>
              </c:extLst>
            </c:dLbl>
            <c:dLbl>
              <c:idx val="4"/>
              <c:layout>
                <c:manualLayout>
                  <c:x val="0.13333333333333322"/>
                  <c:y val="-1.388888888888897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6A9-45D2-A85E-B73AB3086D56}"/>
                </c:ext>
              </c:extLst>
            </c:dLbl>
            <c:dLbl>
              <c:idx val="5"/>
              <c:layout>
                <c:manualLayout>
                  <c:x val="0.10277777777777768"/>
                  <c:y val="9.259259259259258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6A9-45D2-A85E-B73AB3086D56}"/>
                </c:ext>
              </c:extLst>
            </c:dLbl>
            <c:dLbl>
              <c:idx val="8"/>
              <c:tx>
                <c:rich>
                  <a:bodyPr/>
                  <a:lstStyle/>
                  <a:p>
                    <a:fld id="{B78AF4EF-8D5F-4FB2-BF0A-790873C34CD8}" type="CATEGORYNAME">
                      <a:rPr lang="en-US">
                        <a:solidFill>
                          <a:srgbClr val="FF0000"/>
                        </a:solidFill>
                      </a:rPr>
                      <a:pPr/>
                      <a:t>[CATEGORY NAME]</a:t>
                    </a:fld>
                    <a:r>
                      <a:rPr lang="en-US" baseline="0">
                        <a:solidFill>
                          <a:srgbClr val="FF0000"/>
                        </a:solidFill>
                      </a:rPr>
                      <a:t>
</a:t>
                    </a:r>
                    <a:fld id="{CA4AB98F-40EB-4124-B90B-A0FCEB25D5C3}" type="VALUE">
                      <a:rPr lang="en-US" baseline="0">
                        <a:solidFill>
                          <a:srgbClr val="FF0000"/>
                        </a:solidFill>
                      </a:rPr>
                      <a:pPr/>
                      <a:t>[VALUE]</a:t>
                    </a:fld>
                    <a:endParaRPr lang="en-US" baseline="0">
                      <a:solidFill>
                        <a:srgbClr val="FF0000"/>
                      </a:solidFill>
                    </a:endParaRPr>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1-5BA0-4ED6-B690-977FD88605D0}"/>
                </c:ext>
              </c:extLst>
            </c:dLbl>
            <c:dLbl>
              <c:idx val="10"/>
              <c:tx>
                <c:rich>
                  <a:bodyPr/>
                  <a:lstStyle/>
                  <a:p>
                    <a:fld id="{79DBC8EE-C4FA-48C3-A8CE-869912C3D0B7}" type="CATEGORYNAME">
                      <a:rPr lang="en-US">
                        <a:solidFill>
                          <a:srgbClr val="FF0000"/>
                        </a:solidFill>
                      </a:rPr>
                      <a:pPr/>
                      <a:t>[CATEGORY NAME]</a:t>
                    </a:fld>
                    <a:r>
                      <a:rPr lang="en-US" baseline="0">
                        <a:solidFill>
                          <a:srgbClr val="FF0000"/>
                        </a:solidFill>
                      </a:rPr>
                      <a:t>
</a:t>
                    </a:r>
                    <a:fld id="{F01B8996-9E29-4A24-93FD-D8A3343639F0}" type="VALUE">
                      <a:rPr lang="en-US" baseline="0">
                        <a:solidFill>
                          <a:srgbClr val="FF0000"/>
                        </a:solidFill>
                      </a:rPr>
                      <a:pPr/>
                      <a:t>[VALUE]</a:t>
                    </a:fld>
                    <a:endParaRPr lang="en-US" baseline="0">
                      <a:solidFill>
                        <a:srgbClr val="FF0000"/>
                      </a:solidFill>
                    </a:endParaRPr>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5-5BA0-4ED6-B690-977FD88605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3'!$B$24:$M$24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3'!$B$25:$M$25</c:f>
              <c:numCache>
                <c:formatCode>0.00%</c:formatCode>
                <c:ptCount val="12"/>
                <c:pt idx="0">
                  <c:v>1.1297611362168929E-2</c:v>
                </c:pt>
                <c:pt idx="1">
                  <c:v>4.3317678172452032E-3</c:v>
                </c:pt>
                <c:pt idx="2">
                  <c:v>2.8602560610186717E-3</c:v>
                </c:pt>
                <c:pt idx="3">
                  <c:v>6.9717959165193693E-3</c:v>
                </c:pt>
                <c:pt idx="4">
                  <c:v>8.3621813604281645E-3</c:v>
                </c:pt>
                <c:pt idx="5">
                  <c:v>-1.2929689241607254E-3</c:v>
                </c:pt>
                <c:pt idx="6">
                  <c:v>-5.8035714285714288E-3</c:v>
                </c:pt>
                <c:pt idx="7">
                  <c:v>4.7597665020206147E-3</c:v>
                </c:pt>
                <c:pt idx="8">
                  <c:v>1.8546657132642117E-2</c:v>
                </c:pt>
                <c:pt idx="9">
                  <c:v>4.3876968978943027E-5</c:v>
                </c:pt>
                <c:pt idx="10">
                  <c:v>-2.5447525447525252E-2</c:v>
                </c:pt>
                <c:pt idx="11">
                  <c:v>5.4925265622185384E-3</c:v>
                </c:pt>
              </c:numCache>
            </c:numRef>
          </c:val>
          <c:extLst>
            <c:ext xmlns:c16="http://schemas.microsoft.com/office/drawing/2014/chart" uri="{C3380CC4-5D6E-409C-BE32-E72D297353CC}">
              <c16:uniqueId val="{00000000-76A9-45D2-A85E-B73AB3086D5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 Contribution of Broader Categories in May 2023</a:t>
            </a:r>
          </a:p>
        </c:rich>
      </c:tx>
      <c:overlay val="0"/>
      <c:spPr>
        <a:solidFill>
          <a:schemeClr val="bg2">
            <a:lumMod val="50000"/>
          </a:schemeClr>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3"/>
          <c:order val="3"/>
          <c:spPr>
            <a:solidFill>
              <a:schemeClr val="accent1">
                <a:lumMod val="60000"/>
              </a:schemeClr>
            </a:solidFill>
            <a:ln w="79375" cmpd="sng">
              <a:solidFill>
                <a:schemeClr val="accent1"/>
              </a:solidFill>
            </a:ln>
            <a:effectLst/>
          </c:spPr>
          <c:invertIfNegative val="0"/>
          <c:dLbls>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AD77-466F-824A-C2FEBD6A6B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Dashboard!$N$33:$N$42</c:f>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f>Dashboard!$R$33:$R$42</c:f>
              <c:numCache>
                <c:formatCode>0.00%</c:formatCode>
                <c:ptCount val="10"/>
                <c:pt idx="0">
                  <c:v>0.49395186250591705</c:v>
                </c:pt>
                <c:pt idx="1">
                  <c:v>4.4066562283800015E-2</c:v>
                </c:pt>
                <c:pt idx="2">
                  <c:v>0.11651312675235771</c:v>
                </c:pt>
                <c:pt idx="3">
                  <c:v>7.5680005826020455E-2</c:v>
                </c:pt>
                <c:pt idx="4">
                  <c:v>3.8240541819903127E-2</c:v>
                </c:pt>
                <c:pt idx="5">
                  <c:v>8.0937989294687387E-2</c:v>
                </c:pt>
                <c:pt idx="6">
                  <c:v>3.604121909478207E-2</c:v>
                </c:pt>
                <c:pt idx="7">
                  <c:v>3.7446746531697189E-2</c:v>
                </c:pt>
                <c:pt idx="8">
                  <c:v>3.8757601136073988E-2</c:v>
                </c:pt>
                <c:pt idx="9">
                  <c:v>3.8364344754760943E-2</c:v>
                </c:pt>
              </c:numCache>
            </c:numRef>
          </c:val>
          <c:extLst>
            <c:ext xmlns:c16="http://schemas.microsoft.com/office/drawing/2014/chart" uri="{C3380CC4-5D6E-409C-BE32-E72D297353CC}">
              <c16:uniqueId val="{00000003-F007-4FA5-B814-9A5E7D3A204D}"/>
            </c:ext>
          </c:extLst>
        </c:ser>
        <c:dLbls>
          <c:dLblPos val="outEnd"/>
          <c:showLegendKey val="0"/>
          <c:showVal val="1"/>
          <c:showCatName val="0"/>
          <c:showSerName val="0"/>
          <c:showPercent val="0"/>
          <c:showBubbleSize val="0"/>
        </c:dLbls>
        <c:gapWidth val="182"/>
        <c:axId val="2133254399"/>
        <c:axId val="2133249599"/>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Dashboard!$N$33:$N$42</c15:sqref>
                        </c15:formulaRef>
                      </c:ext>
                    </c:extLst>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extLst>
                      <c:ext uri="{02D57815-91ED-43cb-92C2-25804820EDAC}">
                        <c15:formulaRef>
                          <c15:sqref>Dashboard!$O$33:$O$42</c15:sqref>
                        </c15:formulaRef>
                      </c:ext>
                    </c:extLst>
                    <c:numCache>
                      <c:formatCode>General</c:formatCode>
                      <c:ptCount val="10"/>
                    </c:numCache>
                  </c:numRef>
                </c:val>
                <c:extLst>
                  <c:ext xmlns:c16="http://schemas.microsoft.com/office/drawing/2014/chart" uri="{C3380CC4-5D6E-409C-BE32-E72D297353CC}">
                    <c16:uniqueId val="{00000000-F007-4FA5-B814-9A5E7D3A204D}"/>
                  </c:ext>
                </c:extLst>
              </c15:ser>
            </c15:filteredBarSeries>
            <c15:filteredBarSeries>
              <c15: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Dashboard!$N$33:$N$42</c15:sqref>
                        </c15:formulaRef>
                      </c:ext>
                    </c:extLst>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extLst xmlns:c15="http://schemas.microsoft.com/office/drawing/2012/chart">
                      <c:ext xmlns:c15="http://schemas.microsoft.com/office/drawing/2012/chart" uri="{02D57815-91ED-43cb-92C2-25804820EDAC}">
                        <c15:formulaRef>
                          <c15:sqref>Dashboard!$P$33:$P$42</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1-F007-4FA5-B814-9A5E7D3A204D}"/>
                  </c:ext>
                </c:extLst>
              </c15:ser>
            </c15:filteredBarSeries>
            <c15:filteredBarSeries>
              <c15: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Dashboard!$N$33:$N$42</c15:sqref>
                        </c15:formulaRef>
                      </c:ext>
                    </c:extLst>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extLst xmlns:c15="http://schemas.microsoft.com/office/drawing/2012/chart">
                      <c:ext xmlns:c15="http://schemas.microsoft.com/office/drawing/2012/chart" uri="{02D57815-91ED-43cb-92C2-25804820EDAC}">
                        <c15:formulaRef>
                          <c15:sqref>Dashboard!$Q$33:$Q$42</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2-F007-4FA5-B814-9A5E7D3A204D}"/>
                  </c:ext>
                </c:extLst>
              </c15:ser>
            </c15:filteredBarSeries>
            <c15:filteredBarSeries>
              <c15: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Dashboard!$N$33:$N$42</c15:sqref>
                        </c15:formulaRef>
                      </c:ext>
                    </c:extLst>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extLst xmlns:c15="http://schemas.microsoft.com/office/drawing/2012/chart">
                      <c:ext xmlns:c15="http://schemas.microsoft.com/office/drawing/2012/chart" uri="{02D57815-91ED-43cb-92C2-25804820EDAC}">
                        <c15:formulaRef>
                          <c15:sqref>Dashboard!$S$33:$S$42</c15:sqref>
                        </c15:formulaRef>
                      </c:ext>
                    </c:extLst>
                    <c:numCache>
                      <c:formatCode>0.00%</c:formatCode>
                      <c:ptCount val="10"/>
                    </c:numCache>
                  </c:numRef>
                </c:val>
                <c:extLst xmlns:c15="http://schemas.microsoft.com/office/drawing/2012/chart">
                  <c:ext xmlns:c16="http://schemas.microsoft.com/office/drawing/2014/chart" uri="{C3380CC4-5D6E-409C-BE32-E72D297353CC}">
                    <c16:uniqueId val="{00000004-F007-4FA5-B814-9A5E7D3A204D}"/>
                  </c:ext>
                </c:extLst>
              </c15:ser>
            </c15:filteredBarSeries>
          </c:ext>
        </c:extLst>
      </c:barChart>
      <c:catAx>
        <c:axId val="213325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133249599"/>
        <c:crosses val="autoZero"/>
        <c:auto val="1"/>
        <c:lblAlgn val="ctr"/>
        <c:lblOffset val="100"/>
        <c:noMultiLvlLbl val="0"/>
      </c:catAx>
      <c:valAx>
        <c:axId val="2133249599"/>
        <c:scaling>
          <c:orientation val="minMax"/>
        </c:scaling>
        <c:delete val="1"/>
        <c:axPos val="b"/>
        <c:numFmt formatCode="0.00%" sourceLinked="1"/>
        <c:majorTickMark val="none"/>
        <c:minorTickMark val="none"/>
        <c:tickLblPos val="nextTo"/>
        <c:crossAx val="2133254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1"/>
          <c:order val="1"/>
          <c:tx>
            <c:strRef>
              <c:f>'Objective 3'!$A$26</c:f>
              <c:strCache>
                <c:ptCount val="1"/>
                <c:pt idx="0">
                  <c:v>Rural Sector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0A-44E1-B73B-B2945AAC9D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0A-44E1-B73B-B2945AAC9D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0A-44E1-B73B-B2945AAC9D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0A-44E1-B73B-B2945AAC9D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0A-44E1-B73B-B2945AAC9D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C-2256-452D-8C37-193E460046E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2256-452D-8C37-193E460046E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30A-44E1-B73B-B2945AAC9D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30A-44E1-B73B-B2945AAC9D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A-2256-452D-8C37-193E460046E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30A-44E1-B73B-B2945AAC9D3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30A-44E1-B73B-B2945AAC9D38}"/>
              </c:ext>
            </c:extLst>
          </c:dPt>
          <c:dLbls>
            <c:dLbl>
              <c:idx val="0"/>
              <c:tx>
                <c:rich>
                  <a:bodyPr/>
                  <a:lstStyle/>
                  <a:p>
                    <a:fld id="{8235FA13-5F32-43FE-976E-3C84E6DCCF9C}" type="CATEGORYNAME">
                      <a:rPr lang="en-US">
                        <a:solidFill>
                          <a:srgbClr val="FF0000"/>
                        </a:solidFill>
                      </a:rPr>
                      <a:pPr/>
                      <a:t>[CATEGORY NAME]</a:t>
                    </a:fld>
                    <a:r>
                      <a:rPr lang="en-US" baseline="0">
                        <a:solidFill>
                          <a:srgbClr val="FF0000"/>
                        </a:solidFill>
                      </a:rPr>
                      <a:t>
</a:t>
                    </a:r>
                    <a:fld id="{15387D94-B80E-47FE-AB9A-D4258D8A4081}" type="VALUE">
                      <a:rPr lang="en-US" baseline="0">
                        <a:solidFill>
                          <a:srgbClr val="FF0000"/>
                        </a:solidFill>
                      </a:rPr>
                      <a:pPr/>
                      <a:t>[VALUE]</a:t>
                    </a:fld>
                    <a:endParaRPr lang="en-US" baseline="0">
                      <a:solidFill>
                        <a:srgbClr val="FF0000"/>
                      </a:solidFill>
                    </a:endParaRPr>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930A-44E1-B73B-B2945AAC9D38}"/>
                </c:ext>
              </c:extLst>
            </c:dLbl>
            <c:dLbl>
              <c:idx val="5"/>
              <c:layout>
                <c:manualLayout>
                  <c:x val="2.2857142857142857E-2"/>
                  <c:y val="0"/>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C-2256-452D-8C37-193E460046E8}"/>
                </c:ext>
              </c:extLst>
            </c:dLbl>
            <c:dLbl>
              <c:idx val="6"/>
              <c:layout>
                <c:manualLayout>
                  <c:x val="-0.1066666666666667"/>
                  <c:y val="9.259259259259258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B-2256-452D-8C37-193E460046E8}"/>
                </c:ext>
              </c:extLst>
            </c:dLbl>
            <c:dLbl>
              <c:idx val="8"/>
              <c:tx>
                <c:rich>
                  <a:bodyPr/>
                  <a:lstStyle/>
                  <a:p>
                    <a:fld id="{211E5AF6-DDC1-4DD8-9A85-49FD210DCA2A}" type="CATEGORYNAME">
                      <a:rPr lang="en-US">
                        <a:solidFill>
                          <a:srgbClr val="FF0000"/>
                        </a:solidFill>
                      </a:rPr>
                      <a:pPr/>
                      <a:t>[CATEGORY NAME]</a:t>
                    </a:fld>
                    <a:r>
                      <a:rPr lang="en-US" baseline="0">
                        <a:solidFill>
                          <a:srgbClr val="FF0000"/>
                        </a:solidFill>
                      </a:rPr>
                      <a:t>
</a:t>
                    </a:r>
                    <a:fld id="{5B9044D7-A02C-4761-B6D1-15DE1230FCE2}" type="VALUE">
                      <a:rPr lang="en-US" baseline="0">
                        <a:solidFill>
                          <a:srgbClr val="FF0000"/>
                        </a:solidFill>
                      </a:rPr>
                      <a:pPr/>
                      <a:t>[VALUE]</a:t>
                    </a:fld>
                    <a:endParaRPr lang="en-US" baseline="0">
                      <a:solidFill>
                        <a:srgbClr val="FF0000"/>
                      </a:solidFill>
                    </a:endParaRPr>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1-930A-44E1-B73B-B2945AAC9D38}"/>
                </c:ext>
              </c:extLst>
            </c:dLbl>
            <c:dLbl>
              <c:idx val="9"/>
              <c:layout>
                <c:manualLayout>
                  <c:x val="-0.1180952380952381"/>
                  <c:y val="3.240740740740740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A-2256-452D-8C37-193E460046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3'!$B$24:$M$24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3'!$B$26:$M$26</c:f>
              <c:numCache>
                <c:formatCode>0.00%</c:formatCode>
                <c:ptCount val="12"/>
                <c:pt idx="0">
                  <c:v>1.0842252210330257E-2</c:v>
                </c:pt>
                <c:pt idx="1">
                  <c:v>4.6494498918194785E-3</c:v>
                </c:pt>
                <c:pt idx="2">
                  <c:v>3.3907624633431506E-3</c:v>
                </c:pt>
                <c:pt idx="3">
                  <c:v>7.3066033427712377E-3</c:v>
                </c:pt>
                <c:pt idx="4">
                  <c:v>8.7043249614649383E-3</c:v>
                </c:pt>
                <c:pt idx="5">
                  <c:v>3.5955056179783464E-4</c:v>
                </c:pt>
                <c:pt idx="6">
                  <c:v>-4.7174049779852394E-3</c:v>
                </c:pt>
                <c:pt idx="7">
                  <c:v>3.3404053627048664E-3</c:v>
                </c:pt>
                <c:pt idx="8">
                  <c:v>-1.1067620461600917E-2</c:v>
                </c:pt>
                <c:pt idx="9">
                  <c:v>4.5493835585443705E-5</c:v>
                </c:pt>
                <c:pt idx="10">
                  <c:v>2.2745882995175801E-3</c:v>
                </c:pt>
                <c:pt idx="11">
                  <c:v>4.9927378358752975E-3</c:v>
                </c:pt>
              </c:numCache>
            </c:numRef>
          </c:val>
          <c:extLst>
            <c:ext xmlns:c16="http://schemas.microsoft.com/office/drawing/2014/chart" uri="{C3380CC4-5D6E-409C-BE32-E72D297353CC}">
              <c16:uniqueId val="{00000019-2256-452D-8C37-193E460046E8}"/>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'Objective 3'!$A$25</c15:sqref>
                        </c15:formulaRef>
                      </c:ext>
                    </c:extLst>
                    <c:strCache>
                      <c:ptCount val="1"/>
                      <c:pt idx="0">
                        <c:v>Rural+Urban Sector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56-452D-8C37-193E460046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56-452D-8C37-193E460046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56-452D-8C37-193E460046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56-452D-8C37-193E460046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56-452D-8C37-193E460046E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56-452D-8C37-193E460046E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56-452D-8C37-193E460046E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56-452D-8C37-193E460046E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56-452D-8C37-193E460046E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56-452D-8C37-193E460046E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256-452D-8C37-193E460046E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256-452D-8C37-193E460046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3'!$B$24:$M$24</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c:ext uri="{02D57815-91ED-43cb-92C2-25804820EDAC}">
                        <c15:formulaRef>
                          <c15:sqref>'Objective 3'!$B$25:$M$25</c15:sqref>
                        </c15:formulaRef>
                      </c:ext>
                    </c:extLst>
                    <c:numCache>
                      <c:formatCode>0.00%</c:formatCode>
                      <c:ptCount val="12"/>
                      <c:pt idx="0">
                        <c:v>1.1297611362168929E-2</c:v>
                      </c:pt>
                      <c:pt idx="1">
                        <c:v>4.3317678172452032E-3</c:v>
                      </c:pt>
                      <c:pt idx="2">
                        <c:v>2.8602560610186717E-3</c:v>
                      </c:pt>
                      <c:pt idx="3">
                        <c:v>6.9717959165193693E-3</c:v>
                      </c:pt>
                      <c:pt idx="4">
                        <c:v>8.3621813604281645E-3</c:v>
                      </c:pt>
                      <c:pt idx="5">
                        <c:v>-1.2929689241607254E-3</c:v>
                      </c:pt>
                      <c:pt idx="6">
                        <c:v>-5.8035714285714288E-3</c:v>
                      </c:pt>
                      <c:pt idx="7">
                        <c:v>4.7597665020206147E-3</c:v>
                      </c:pt>
                      <c:pt idx="8">
                        <c:v>1.8546657132642117E-2</c:v>
                      </c:pt>
                      <c:pt idx="9">
                        <c:v>4.3876968978943027E-5</c:v>
                      </c:pt>
                      <c:pt idx="10">
                        <c:v>-2.5447525447525252E-2</c:v>
                      </c:pt>
                      <c:pt idx="11">
                        <c:v>5.4925265622185384E-3</c:v>
                      </c:pt>
                    </c:numCache>
                  </c:numRef>
                </c:val>
                <c:extLst>
                  <c:ext xmlns:c16="http://schemas.microsoft.com/office/drawing/2014/chart" uri="{C3380CC4-5D6E-409C-BE32-E72D297353CC}">
                    <c16:uniqueId val="{00000018-2256-452D-8C37-193E460046E8}"/>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2"/>
          <c:order val="2"/>
          <c:tx>
            <c:strRef>
              <c:f>'Objective 3'!$A$27</c:f>
              <c:strCache>
                <c:ptCount val="1"/>
                <c:pt idx="0">
                  <c:v>Urban Sector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D6-46D1-8C17-3CAABB050D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D6-46D1-8C17-3CAABB050D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8C21-4377-9A81-0787F58875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8C21-4377-9A81-0787F58875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D6-46D1-8C17-3CAABB050D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8C21-4377-9A81-0787F588758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8C21-4377-9A81-0787F588758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E-8C21-4377-9A81-0787F588758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F-8C21-4377-9A81-0787F588758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1-8C21-4377-9A81-0787F588758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2-8C21-4377-9A81-0787F588758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FD6-46D1-8C17-3CAABB050DC5}"/>
              </c:ext>
            </c:extLst>
          </c:dPt>
          <c:dLbls>
            <c:dLbl>
              <c:idx val="1"/>
              <c:tx>
                <c:rich>
                  <a:bodyPr/>
                  <a:lstStyle/>
                  <a:p>
                    <a:fld id="{8A5D499A-EBD8-46C2-ADE4-B826C120095A}" type="CATEGORYNAME">
                      <a:rPr lang="en-US">
                        <a:solidFill>
                          <a:srgbClr val="FF0000"/>
                        </a:solidFill>
                      </a:rPr>
                      <a:pPr/>
                      <a:t>[CATEGORY NAME]</a:t>
                    </a:fld>
                    <a:r>
                      <a:rPr lang="en-US" baseline="0">
                        <a:solidFill>
                          <a:srgbClr val="FF0000"/>
                        </a:solidFill>
                      </a:rPr>
                      <a:t>
</a:t>
                    </a:r>
                    <a:fld id="{2166FF7D-5C3F-4BA9-904E-5A0D305B7834}" type="VALUE">
                      <a:rPr lang="en-US" baseline="0">
                        <a:solidFill>
                          <a:srgbClr val="FF0000"/>
                        </a:solidFill>
                      </a:rPr>
                      <a:pPr/>
                      <a:t>[VALUE]</a:t>
                    </a:fld>
                    <a:endParaRPr lang="en-US" baseline="0">
                      <a:solidFill>
                        <a:srgbClr val="FF0000"/>
                      </a:solidFill>
                    </a:endParaRPr>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7FD6-46D1-8C17-3CAABB050DC5}"/>
                </c:ext>
              </c:extLst>
            </c:dLbl>
            <c:dLbl>
              <c:idx val="2"/>
              <c:layout>
                <c:manualLayout>
                  <c:x val="7.2380952380952379E-2"/>
                  <c:y val="-7.40740740740740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B-8C21-4377-9A81-0787F5887584}"/>
                </c:ext>
              </c:extLst>
            </c:dLbl>
            <c:dLbl>
              <c:idx val="3"/>
              <c:layout>
                <c:manualLayout>
                  <c:x val="3.8095238095238099E-2"/>
                  <c:y val="4.6296296296296384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C-8C21-4377-9A81-0787F5887584}"/>
                </c:ext>
              </c:extLst>
            </c:dLbl>
            <c:dLbl>
              <c:idx val="4"/>
              <c:tx>
                <c:rich>
                  <a:bodyPr/>
                  <a:lstStyle/>
                  <a:p>
                    <a:fld id="{F5FEF807-A264-4C7E-BFB7-0C8940420051}" type="CATEGORYNAME">
                      <a:rPr lang="en-US">
                        <a:solidFill>
                          <a:srgbClr val="FF0000"/>
                        </a:solidFill>
                      </a:rPr>
                      <a:pPr/>
                      <a:t>[CATEGORY NAME]</a:t>
                    </a:fld>
                    <a:r>
                      <a:rPr lang="en-US" baseline="0">
                        <a:solidFill>
                          <a:srgbClr val="FF0000"/>
                        </a:solidFill>
                      </a:rPr>
                      <a:t>
</a:t>
                    </a:r>
                    <a:fld id="{776DB2CB-5C17-4AFA-A884-D3F6B2D33354}" type="VALUE">
                      <a:rPr lang="en-US" baseline="0">
                        <a:solidFill>
                          <a:srgbClr val="FF0000"/>
                        </a:solidFill>
                      </a:rPr>
                      <a:pPr/>
                      <a:t>[VALUE]</a:t>
                    </a:fld>
                    <a:endParaRPr lang="en-US" baseline="0">
                      <a:solidFill>
                        <a:srgbClr val="FF0000"/>
                      </a:solidFill>
                    </a:endParaRPr>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7FD6-46D1-8C17-3CAABB050DC5}"/>
                </c:ext>
              </c:extLst>
            </c:dLbl>
            <c:dLbl>
              <c:idx val="5"/>
              <c:layout>
                <c:manualLayout>
                  <c:x val="-4.5714285714285714E-2"/>
                  <c:y val="0.11574074074074057"/>
                </c:manualLayout>
              </c:layout>
              <c:tx>
                <c:rich>
                  <a:bodyPr/>
                  <a:lstStyle/>
                  <a:p>
                    <a:fld id="{97ED23CC-4090-42B4-ABB7-24090F6A05E7}" type="CATEGORYNAME">
                      <a:rPr lang="en-US">
                        <a:solidFill>
                          <a:srgbClr val="FF0000"/>
                        </a:solidFill>
                      </a:rPr>
                      <a:pPr/>
                      <a:t>[CATEGORY NAME]</a:t>
                    </a:fld>
                    <a:r>
                      <a:rPr lang="en-US" baseline="0">
                        <a:solidFill>
                          <a:srgbClr val="FF0000"/>
                        </a:solidFill>
                      </a:rPr>
                      <a:t>
</a:t>
                    </a:r>
                    <a:fld id="{BEB6754C-4E03-42DE-89C4-4FEDF21964F0}" type="VALUE">
                      <a:rPr lang="en-US" baseline="0">
                        <a:solidFill>
                          <a:srgbClr val="FF0000"/>
                        </a:solidFill>
                      </a:rPr>
                      <a:pPr/>
                      <a:t>[VALUE]</a:t>
                    </a:fld>
                    <a:endParaRPr lang="en-US" baseline="0">
                      <a:solidFill>
                        <a:srgbClr val="FF0000"/>
                      </a:solidFill>
                    </a:endParaRP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20-8C21-4377-9A81-0787F5887584}"/>
                </c:ext>
              </c:extLst>
            </c:dLbl>
            <c:dLbl>
              <c:idx val="6"/>
              <c:layout>
                <c:manualLayout>
                  <c:x val="-4.9523809523809526E-2"/>
                  <c:y val="0.16666666666666666"/>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D-8C21-4377-9A81-0787F5887584}"/>
                </c:ext>
              </c:extLst>
            </c:dLbl>
            <c:dLbl>
              <c:idx val="7"/>
              <c:layout>
                <c:manualLayout>
                  <c:x val="-0.1180952380952381"/>
                  <c:y val="0.1388888888888889"/>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E-8C21-4377-9A81-0787F5887584}"/>
                </c:ext>
              </c:extLst>
            </c:dLbl>
            <c:dLbl>
              <c:idx val="8"/>
              <c:layout>
                <c:manualLayout>
                  <c:x val="-0.14476190476190476"/>
                  <c:y val="4.6296296296296294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F-8C21-4377-9A81-0787F5887584}"/>
                </c:ext>
              </c:extLst>
            </c:dLbl>
            <c:dLbl>
              <c:idx val="9"/>
              <c:layout>
                <c:manualLayout>
                  <c:x val="-0.17523809523809525"/>
                  <c:y val="-7.87037037037037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21-8C21-4377-9A81-0787F5887584}"/>
                </c:ext>
              </c:extLst>
            </c:dLbl>
            <c:dLbl>
              <c:idx val="10"/>
              <c:layout>
                <c:manualLayout>
                  <c:x val="-6.4761904761904757E-2"/>
                  <c:y val="-6.481481481481482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22-8C21-4377-9A81-0787F58875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3'!$B$24:$M$24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'Objective 3'!$B$27:$M$27</c:f>
              <c:numCache>
                <c:formatCode>0.00%</c:formatCode>
                <c:ptCount val="12"/>
                <c:pt idx="0">
                  <c:v>1.1883164005805432E-2</c:v>
                </c:pt>
                <c:pt idx="1">
                  <c:v>2.7162707306140704E-2</c:v>
                </c:pt>
                <c:pt idx="2">
                  <c:v>9.1639029499036005E-4</c:v>
                </c:pt>
                <c:pt idx="3">
                  <c:v>5.5369054366308902E-3</c:v>
                </c:pt>
                <c:pt idx="4">
                  <c:v>-2.4670482136663039E-2</c:v>
                </c:pt>
                <c:pt idx="5">
                  <c:v>2.8850855745721105E-2</c:v>
                </c:pt>
                <c:pt idx="6">
                  <c:v>-8.0366401659178899E-3</c:v>
                </c:pt>
                <c:pt idx="7">
                  <c:v>6.2723233731163631E-3</c:v>
                </c:pt>
                <c:pt idx="8">
                  <c:v>-3.0300406891180217E-3</c:v>
                </c:pt>
                <c:pt idx="9">
                  <c:v>8.6835706842772171E-5</c:v>
                </c:pt>
                <c:pt idx="10">
                  <c:v>6.2082139446037084E-3</c:v>
                </c:pt>
                <c:pt idx="11">
                  <c:v>7.5074427233894096E-3</c:v>
                </c:pt>
              </c:numCache>
            </c:numRef>
          </c:val>
          <c:extLst>
            <c:ext xmlns:c16="http://schemas.microsoft.com/office/drawing/2014/chart" uri="{C3380CC4-5D6E-409C-BE32-E72D297353CC}">
              <c16:uniqueId val="{0000001A-8C21-4377-9A81-0787F5887584}"/>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'Objective 3'!$A$25</c15:sqref>
                        </c15:formulaRef>
                      </c:ext>
                    </c:extLst>
                    <c:strCache>
                      <c:ptCount val="1"/>
                      <c:pt idx="0">
                        <c:v>Rural+Urban Sector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21-4377-9A81-0787F58875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21-4377-9A81-0787F58875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21-4377-9A81-0787F58875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21-4377-9A81-0787F58875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21-4377-9A81-0787F588758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21-4377-9A81-0787F588758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21-4377-9A81-0787F588758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21-4377-9A81-0787F588758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C21-4377-9A81-0787F588758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C21-4377-9A81-0787F588758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C21-4377-9A81-0787F588758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C21-4377-9A81-0787F58875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3'!$B$24:$M$24</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c:ext uri="{02D57815-91ED-43cb-92C2-25804820EDAC}">
                        <c15:formulaRef>
                          <c15:sqref>'Objective 3'!$B$25:$M$25</c15:sqref>
                        </c15:formulaRef>
                      </c:ext>
                    </c:extLst>
                    <c:numCache>
                      <c:formatCode>0.00%</c:formatCode>
                      <c:ptCount val="12"/>
                      <c:pt idx="0">
                        <c:v>1.1297611362168929E-2</c:v>
                      </c:pt>
                      <c:pt idx="1">
                        <c:v>4.3317678172452032E-3</c:v>
                      </c:pt>
                      <c:pt idx="2">
                        <c:v>2.8602560610186717E-3</c:v>
                      </c:pt>
                      <c:pt idx="3">
                        <c:v>6.9717959165193693E-3</c:v>
                      </c:pt>
                      <c:pt idx="4">
                        <c:v>8.3621813604281645E-3</c:v>
                      </c:pt>
                      <c:pt idx="5">
                        <c:v>-1.2929689241607254E-3</c:v>
                      </c:pt>
                      <c:pt idx="6">
                        <c:v>-5.8035714285714288E-3</c:v>
                      </c:pt>
                      <c:pt idx="7">
                        <c:v>4.7597665020206147E-3</c:v>
                      </c:pt>
                      <c:pt idx="8">
                        <c:v>1.8546657132642117E-2</c:v>
                      </c:pt>
                      <c:pt idx="9">
                        <c:v>4.3876968978943027E-5</c:v>
                      </c:pt>
                      <c:pt idx="10">
                        <c:v>-2.5447525447525252E-2</c:v>
                      </c:pt>
                      <c:pt idx="11">
                        <c:v>5.4925265622185384E-3</c:v>
                      </c:pt>
                    </c:numCache>
                  </c:numRef>
                </c:val>
                <c:extLst>
                  <c:ext xmlns:c16="http://schemas.microsoft.com/office/drawing/2014/chart" uri="{C3380CC4-5D6E-409C-BE32-E72D297353CC}">
                    <c16:uniqueId val="{00000018-8C21-4377-9A81-0787F5887584}"/>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'Objective 3'!$A$26</c15:sqref>
                        </c15:formulaRef>
                      </c:ext>
                    </c:extLst>
                    <c:strCache>
                      <c:ptCount val="1"/>
                      <c:pt idx="0">
                        <c:v>Rural Sector</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31-7FD6-46D1-8C17-3CAABB050DC5}"/>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3-7FD6-46D1-8C17-3CAABB050DC5}"/>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5-7FD6-46D1-8C17-3CAABB050DC5}"/>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37-7FD6-46D1-8C17-3CAABB050DC5}"/>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39-7FD6-46D1-8C17-3CAABB050DC5}"/>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3B-7FD6-46D1-8C17-3CAABB050DC5}"/>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3D-7FD6-46D1-8C17-3CAABB050DC5}"/>
                    </c:ext>
                  </c:extLst>
                </c:dPt>
                <c:dPt>
                  <c:idx val="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3F-7FD6-46D1-8C17-3CAABB050DC5}"/>
                    </c:ext>
                  </c:extLst>
                </c:dPt>
                <c:dPt>
                  <c:idx val="8"/>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41-7FD6-46D1-8C17-3CAABB050DC5}"/>
                    </c:ext>
                  </c:extLst>
                </c:dPt>
                <c:dPt>
                  <c:idx val="9"/>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43-7FD6-46D1-8C17-3CAABB050DC5}"/>
                    </c:ext>
                  </c:extLst>
                </c:dPt>
                <c:dPt>
                  <c:idx val="10"/>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45-7FD6-46D1-8C17-3CAABB050DC5}"/>
                    </c:ext>
                  </c:extLst>
                </c:dPt>
                <c:dPt>
                  <c:idx val="11"/>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47-7FD6-46D1-8C17-3CAABB050D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3'!$B$24:$M$24</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xmlns:c15="http://schemas.microsoft.com/office/drawing/2012/chart">
                      <c:ext xmlns:c15="http://schemas.microsoft.com/office/drawing/2012/chart" uri="{02D57815-91ED-43cb-92C2-25804820EDAC}">
                        <c15:formulaRef>
                          <c15:sqref>'Objective 3'!$B$26:$M$26</c15:sqref>
                        </c15:formulaRef>
                      </c:ext>
                    </c:extLst>
                    <c:numCache>
                      <c:formatCode>0.00%</c:formatCode>
                      <c:ptCount val="12"/>
                      <c:pt idx="0">
                        <c:v>1.0842252210330257E-2</c:v>
                      </c:pt>
                      <c:pt idx="1">
                        <c:v>4.6494498918194785E-3</c:v>
                      </c:pt>
                      <c:pt idx="2">
                        <c:v>3.3907624633431506E-3</c:v>
                      </c:pt>
                      <c:pt idx="3">
                        <c:v>7.3066033427712377E-3</c:v>
                      </c:pt>
                      <c:pt idx="4">
                        <c:v>8.7043249614649383E-3</c:v>
                      </c:pt>
                      <c:pt idx="5">
                        <c:v>3.5955056179783464E-4</c:v>
                      </c:pt>
                      <c:pt idx="6">
                        <c:v>-4.7174049779852394E-3</c:v>
                      </c:pt>
                      <c:pt idx="7">
                        <c:v>3.3404053627048664E-3</c:v>
                      </c:pt>
                      <c:pt idx="8">
                        <c:v>-1.1067620461600917E-2</c:v>
                      </c:pt>
                      <c:pt idx="9">
                        <c:v>4.5493835585443705E-5</c:v>
                      </c:pt>
                      <c:pt idx="10">
                        <c:v>2.2745882995175801E-3</c:v>
                      </c:pt>
                      <c:pt idx="11">
                        <c:v>4.9927378358752975E-3</c:v>
                      </c:pt>
                    </c:numCache>
                  </c:numRef>
                </c:val>
                <c:extLst xmlns:c15="http://schemas.microsoft.com/office/drawing/2012/chart">
                  <c:ext xmlns:c16="http://schemas.microsoft.com/office/drawing/2014/chart" uri="{C3380CC4-5D6E-409C-BE32-E72D297353CC}">
                    <c16:uniqueId val="{00000019-8C21-4377-9A81-0787F5887584}"/>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3"/>
          <c:tx>
            <c:strRef>
              <c:f>'Objective 4'!$W$68</c:f>
              <c:strCache>
                <c:ptCount val="1"/>
                <c:pt idx="0">
                  <c:v>%Difference</c:v>
                </c:pt>
              </c:strCache>
            </c:strRef>
          </c:tx>
          <c:spPr>
            <a:solidFill>
              <a:schemeClr val="accent4"/>
            </a:solidFill>
            <a:ln>
              <a:noFill/>
            </a:ln>
            <a:effectLst/>
          </c:spPr>
          <c:invertIfNegative val="0"/>
          <c:cat>
            <c:strRef>
              <c:f>'Objective 4'!$S$69:$S$71</c:f>
              <c:strCache>
                <c:ptCount val="3"/>
                <c:pt idx="0">
                  <c:v>Rural+Urban</c:v>
                </c:pt>
                <c:pt idx="1">
                  <c:v>Rural</c:v>
                </c:pt>
                <c:pt idx="2">
                  <c:v>Urban</c:v>
                </c:pt>
              </c:strCache>
            </c:strRef>
          </c:cat>
          <c:val>
            <c:numRef>
              <c:f>'Objective 4'!$W$69:$W$71</c:f>
              <c:numCache>
                <c:formatCode>0.0%</c:formatCode>
                <c:ptCount val="3"/>
                <c:pt idx="0">
                  <c:v>1.1219566924687368E-4</c:v>
                </c:pt>
                <c:pt idx="1">
                  <c:v>-5.3362979433019108E-3</c:v>
                </c:pt>
                <c:pt idx="2">
                  <c:v>6.5767093774802589E-3</c:v>
                </c:pt>
              </c:numCache>
            </c:numRef>
          </c:val>
          <c:extLst>
            <c:ext xmlns:c16="http://schemas.microsoft.com/office/drawing/2014/chart" uri="{C3380CC4-5D6E-409C-BE32-E72D297353CC}">
              <c16:uniqueId val="{00000003-88E0-46CA-844B-2260AF11EBF0}"/>
            </c:ext>
          </c:extLst>
        </c:ser>
        <c:dLbls>
          <c:showLegendKey val="0"/>
          <c:showVal val="0"/>
          <c:showCatName val="0"/>
          <c:showSerName val="0"/>
          <c:showPercent val="0"/>
          <c:showBubbleSize val="0"/>
        </c:dLbls>
        <c:gapWidth val="182"/>
        <c:axId val="1321077424"/>
        <c:axId val="1321063984"/>
        <c:extLst>
          <c:ext xmlns:c15="http://schemas.microsoft.com/office/drawing/2012/chart" uri="{02D57815-91ED-43cb-92C2-25804820EDAC}">
            <c15:filteredBarSeries>
              <c15:ser>
                <c:idx val="0"/>
                <c:order val="0"/>
                <c:tx>
                  <c:strRef>
                    <c:extLst>
                      <c:ext uri="{02D57815-91ED-43cb-92C2-25804820EDAC}">
                        <c15:formulaRef>
                          <c15:sqref>'Objective 4'!$T$68</c15:sqref>
                        </c15:formulaRef>
                      </c:ext>
                    </c:extLst>
                    <c:strCache>
                      <c:ptCount val="1"/>
                      <c:pt idx="0">
                        <c:v>Average before March 2020</c:v>
                      </c:pt>
                    </c:strCache>
                  </c:strRef>
                </c:tx>
                <c:spPr>
                  <a:solidFill>
                    <a:schemeClr val="accent1"/>
                  </a:solidFill>
                  <a:ln>
                    <a:noFill/>
                  </a:ln>
                  <a:effectLst/>
                </c:spPr>
                <c:invertIfNegative val="0"/>
                <c:cat>
                  <c:strRef>
                    <c:extLst>
                      <c:ext uri="{02D57815-91ED-43cb-92C2-25804820EDAC}">
                        <c15:formulaRef>
                          <c15:sqref>'Objective 4'!$S$69:$S$71</c15:sqref>
                        </c15:formulaRef>
                      </c:ext>
                    </c:extLst>
                    <c:strCache>
                      <c:ptCount val="3"/>
                      <c:pt idx="0">
                        <c:v>Rural+Urban</c:v>
                      </c:pt>
                      <c:pt idx="1">
                        <c:v>Rural</c:v>
                      </c:pt>
                      <c:pt idx="2">
                        <c:v>Urban</c:v>
                      </c:pt>
                    </c:strCache>
                  </c:strRef>
                </c:cat>
                <c:val>
                  <c:numRef>
                    <c:extLst>
                      <c:ext uri="{02D57815-91ED-43cb-92C2-25804820EDAC}">
                        <c15:formulaRef>
                          <c15:sqref>'Objective 4'!$T$69:$T$71</c15:sqref>
                        </c15:formulaRef>
                      </c:ext>
                    </c:extLst>
                    <c:numCache>
                      <c:formatCode>0.0</c:formatCode>
                      <c:ptCount val="3"/>
                      <c:pt idx="0">
                        <c:v>148.55000000000001</c:v>
                      </c:pt>
                      <c:pt idx="1">
                        <c:v>149.91666666666666</c:v>
                      </c:pt>
                      <c:pt idx="2">
                        <c:v>146.98333333333335</c:v>
                      </c:pt>
                    </c:numCache>
                  </c:numRef>
                </c:val>
                <c:extLst>
                  <c:ext xmlns:c16="http://schemas.microsoft.com/office/drawing/2014/chart" uri="{C3380CC4-5D6E-409C-BE32-E72D297353CC}">
                    <c16:uniqueId val="{00000000-88E0-46CA-844B-2260AF11EBF0}"/>
                  </c:ext>
                </c:extLst>
              </c15:ser>
            </c15:filteredBarSeries>
            <c15:filteredBarSeries>
              <c15:ser>
                <c:idx val="1"/>
                <c:order val="1"/>
                <c:tx>
                  <c:strRef>
                    <c:extLst>
                      <c:ext xmlns:c15="http://schemas.microsoft.com/office/drawing/2012/chart" uri="{02D57815-91ED-43cb-92C2-25804820EDAC}">
                        <c15:formulaRef>
                          <c15:sqref>'Objective 4'!$U$68</c15:sqref>
                        </c15:formulaRef>
                      </c:ext>
                    </c:extLst>
                    <c:strCache>
                      <c:ptCount val="1"/>
                      <c:pt idx="0">
                        <c:v>Mar-20</c:v>
                      </c:pt>
                    </c:strCache>
                  </c:strRef>
                </c:tx>
                <c:spPr>
                  <a:solidFill>
                    <a:schemeClr val="accent2"/>
                  </a:solidFill>
                  <a:ln>
                    <a:noFill/>
                  </a:ln>
                  <a:effectLst/>
                </c:spPr>
                <c:invertIfNegative val="0"/>
                <c:cat>
                  <c:strRef>
                    <c:extLst>
                      <c:ext xmlns:c15="http://schemas.microsoft.com/office/drawing/2012/chart" uri="{02D57815-91ED-43cb-92C2-25804820EDAC}">
                        <c15:formulaRef>
                          <c15:sqref>'Objective 4'!$S$69:$S$71</c15:sqref>
                        </c15:formulaRef>
                      </c:ext>
                    </c:extLst>
                    <c:strCache>
                      <c:ptCount val="3"/>
                      <c:pt idx="0">
                        <c:v>Rural+Urban</c:v>
                      </c:pt>
                      <c:pt idx="1">
                        <c:v>Rural</c:v>
                      </c:pt>
                      <c:pt idx="2">
                        <c:v>Urban</c:v>
                      </c:pt>
                    </c:strCache>
                  </c:strRef>
                </c:cat>
                <c:val>
                  <c:numRef>
                    <c:extLst>
                      <c:ext xmlns:c15="http://schemas.microsoft.com/office/drawing/2012/chart" uri="{02D57815-91ED-43cb-92C2-25804820EDAC}">
                        <c15:formulaRef>
                          <c15:sqref>'Objective 4'!$U$69:$U$71</c15:sqref>
                        </c15:formulaRef>
                      </c:ext>
                    </c:extLst>
                    <c:numCache>
                      <c:formatCode>0.0</c:formatCode>
                      <c:ptCount val="3"/>
                      <c:pt idx="0">
                        <c:v>148.6</c:v>
                      </c:pt>
                      <c:pt idx="1">
                        <c:v>149.80000000000001</c:v>
                      </c:pt>
                      <c:pt idx="2">
                        <c:v>147.30000000000001</c:v>
                      </c:pt>
                    </c:numCache>
                  </c:numRef>
                </c:val>
                <c:extLst xmlns:c15="http://schemas.microsoft.com/office/drawing/2012/chart">
                  <c:ext xmlns:c16="http://schemas.microsoft.com/office/drawing/2014/chart" uri="{C3380CC4-5D6E-409C-BE32-E72D297353CC}">
                    <c16:uniqueId val="{00000001-88E0-46CA-844B-2260AF11EBF0}"/>
                  </c:ext>
                </c:extLst>
              </c15:ser>
            </c15:filteredBarSeries>
            <c15:filteredBarSeries>
              <c15:ser>
                <c:idx val="2"/>
                <c:order val="2"/>
                <c:tx>
                  <c:strRef>
                    <c:extLst>
                      <c:ext xmlns:c15="http://schemas.microsoft.com/office/drawing/2012/chart" uri="{02D57815-91ED-43cb-92C2-25804820EDAC}">
                        <c15:formulaRef>
                          <c15:sqref>'Objective 4'!$V$68</c15:sqref>
                        </c15:formulaRef>
                      </c:ext>
                    </c:extLst>
                    <c:strCache>
                      <c:ptCount val="1"/>
                      <c:pt idx="0">
                        <c:v>Average after March 2020</c:v>
                      </c:pt>
                    </c:strCache>
                  </c:strRef>
                </c:tx>
                <c:spPr>
                  <a:solidFill>
                    <a:schemeClr val="accent3"/>
                  </a:solidFill>
                  <a:ln>
                    <a:noFill/>
                  </a:ln>
                  <a:effectLst/>
                </c:spPr>
                <c:invertIfNegative val="0"/>
                <c:cat>
                  <c:strRef>
                    <c:extLst>
                      <c:ext xmlns:c15="http://schemas.microsoft.com/office/drawing/2012/chart" uri="{02D57815-91ED-43cb-92C2-25804820EDAC}">
                        <c15:formulaRef>
                          <c15:sqref>'Objective 4'!$S$69:$S$71</c15:sqref>
                        </c15:formulaRef>
                      </c:ext>
                    </c:extLst>
                    <c:strCache>
                      <c:ptCount val="3"/>
                      <c:pt idx="0">
                        <c:v>Rural+Urban</c:v>
                      </c:pt>
                      <c:pt idx="1">
                        <c:v>Rural</c:v>
                      </c:pt>
                      <c:pt idx="2">
                        <c:v>Urban</c:v>
                      </c:pt>
                    </c:strCache>
                  </c:strRef>
                </c:cat>
                <c:val>
                  <c:numRef>
                    <c:extLst>
                      <c:ext xmlns:c15="http://schemas.microsoft.com/office/drawing/2012/chart" uri="{02D57815-91ED-43cb-92C2-25804820EDAC}">
                        <c15:formulaRef>
                          <c15:sqref>'Objective 4'!$V$69:$V$71</c15:sqref>
                        </c15:formulaRef>
                      </c:ext>
                    </c:extLst>
                    <c:numCache>
                      <c:formatCode>0.0</c:formatCode>
                      <c:ptCount val="3"/>
                      <c:pt idx="0">
                        <c:v>148.56666666666663</c:v>
                      </c:pt>
                      <c:pt idx="1">
                        <c:v>149.11666666666665</c:v>
                      </c:pt>
                      <c:pt idx="2">
                        <c:v>147.94999999999999</c:v>
                      </c:pt>
                    </c:numCache>
                  </c:numRef>
                </c:val>
                <c:extLst xmlns:c15="http://schemas.microsoft.com/office/drawing/2012/chart">
                  <c:ext xmlns:c16="http://schemas.microsoft.com/office/drawing/2014/chart" uri="{C3380CC4-5D6E-409C-BE32-E72D297353CC}">
                    <c16:uniqueId val="{00000002-88E0-46CA-844B-2260AF11EBF0}"/>
                  </c:ext>
                </c:extLst>
              </c15:ser>
            </c15:filteredBarSeries>
          </c:ext>
        </c:extLst>
      </c:barChart>
      <c:catAx>
        <c:axId val="132107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63984"/>
        <c:crosses val="autoZero"/>
        <c:auto val="1"/>
        <c:lblAlgn val="ctr"/>
        <c:lblOffset val="100"/>
        <c:noMultiLvlLbl val="0"/>
      </c:catAx>
      <c:valAx>
        <c:axId val="1321063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7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Monthly Inflation of Rural+Urban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'Objective 4'!$S$77</c:f>
              <c:strCache>
                <c:ptCount val="1"/>
                <c:pt idx="0">
                  <c:v>FOOD AND BEVERAGES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'Objective 4'!$T$76:$W$76</c15:sqref>
                  </c15:fullRef>
                </c:ext>
              </c:extLst>
              <c:f>'Objective 4'!$T$76:$V$76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4'!$T$77:$W$77</c15:sqref>
                  </c15:fullRef>
                </c:ext>
              </c:extLst>
              <c:f>'Objective 4'!$T$77:$V$77</c:f>
              <c:numCache>
                <c:formatCode>0.0</c:formatCode>
                <c:ptCount val="3"/>
                <c:pt idx="0">
                  <c:v>146.824358974359</c:v>
                </c:pt>
                <c:pt idx="1">
                  <c:v>145.80000000000001</c:v>
                </c:pt>
                <c:pt idx="2">
                  <c:v>149.86153846153846</c:v>
                </c:pt>
              </c:numCache>
            </c:numRef>
          </c:val>
          <c:smooth val="0"/>
          <c:extLst>
            <c:ext xmlns:c16="http://schemas.microsoft.com/office/drawing/2014/chart" uri="{C3380CC4-5D6E-409C-BE32-E72D297353CC}">
              <c16:uniqueId val="{00000000-0D04-447A-9885-5E18F011E31D}"/>
            </c:ext>
          </c:extLst>
        </c:ser>
        <c:ser>
          <c:idx val="4"/>
          <c:order val="4"/>
          <c:tx>
            <c:strRef>
              <c:f>'Objective 4'!$S$81</c:f>
              <c:strCache>
                <c:ptCount val="1"/>
                <c:pt idx="0">
                  <c:v>HOUSEHOLD GOODS AND SERVICES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'Objective 4'!$T$76:$W$76</c15:sqref>
                  </c15:fullRef>
                </c:ext>
              </c:extLst>
              <c:f>'Objective 4'!$T$76:$V$76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4'!$T$81:$W$81</c15:sqref>
                  </c15:fullRef>
                </c:ext>
              </c:extLst>
              <c:f>'Objective 4'!$T$81:$V$81</c:f>
              <c:numCache>
                <c:formatCode>0.0</c:formatCode>
                <c:ptCount val="3"/>
                <c:pt idx="0">
                  <c:v>145.55000000000001</c:v>
                </c:pt>
                <c:pt idx="1">
                  <c:v>146.4</c:v>
                </c:pt>
                <c:pt idx="2">
                  <c:v>143.88333333333333</c:v>
                </c:pt>
              </c:numCache>
            </c:numRef>
          </c:val>
          <c:smooth val="0"/>
          <c:extLst>
            <c:ext xmlns:c16="http://schemas.microsoft.com/office/drawing/2014/chart" uri="{C3380CC4-5D6E-409C-BE32-E72D297353CC}">
              <c16:uniqueId val="{00000004-0D04-447A-9885-5E18F011E31D}"/>
            </c:ext>
          </c:extLst>
        </c:ser>
        <c:ser>
          <c:idx val="5"/>
          <c:order val="5"/>
          <c:tx>
            <c:strRef>
              <c:f>'Objective 4'!$S$82</c:f>
              <c:strCache>
                <c:ptCount val="1"/>
                <c:pt idx="0">
                  <c:v>HEALTH AND PERSONAL CARE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'Objective 4'!$T$76:$W$76</c15:sqref>
                  </c15:fullRef>
                </c:ext>
              </c:extLst>
              <c:f>'Objective 4'!$T$76:$V$76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4'!$T$82:$W$82</c15:sqref>
                  </c15:fullRef>
                </c:ext>
              </c:extLst>
              <c:f>'Objective 4'!$T$82:$V$82</c:f>
              <c:numCache>
                <c:formatCode>0.0</c:formatCode>
                <c:ptCount val="3"/>
                <c:pt idx="0">
                  <c:v>145.64166666666665</c:v>
                </c:pt>
                <c:pt idx="1">
                  <c:v>148.75</c:v>
                </c:pt>
                <c:pt idx="2">
                  <c:v>149.27500000000001</c:v>
                </c:pt>
              </c:numCache>
            </c:numRef>
          </c:val>
          <c:smooth val="0"/>
          <c:extLst>
            <c:ext xmlns:c16="http://schemas.microsoft.com/office/drawing/2014/chart" uri="{C3380CC4-5D6E-409C-BE32-E72D297353CC}">
              <c16:uniqueId val="{00000005-0D04-447A-9885-5E18F011E31D}"/>
            </c:ext>
          </c:extLst>
        </c:ser>
        <c:ser>
          <c:idx val="8"/>
          <c:order val="8"/>
          <c:tx>
            <c:strRef>
              <c:f>'Objective 4'!$S$85</c:f>
              <c:strCache>
                <c:ptCount val="1"/>
                <c:pt idx="0">
                  <c:v>EDUCATION</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'Objective 4'!$T$76:$W$76</c15:sqref>
                  </c15:fullRef>
                </c:ext>
              </c:extLst>
              <c:f>'Objective 4'!$T$76:$V$76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4'!$T$85:$W$85</c15:sqref>
                  </c15:fullRef>
                </c:ext>
              </c:extLst>
              <c:f>'Objective 4'!$T$85:$V$85</c:f>
              <c:numCache>
                <c:formatCode>0.0</c:formatCode>
                <c:ptCount val="3"/>
                <c:pt idx="0">
                  <c:v>155.68333333333331</c:v>
                </c:pt>
                <c:pt idx="1">
                  <c:v>156.1</c:v>
                </c:pt>
                <c:pt idx="2">
                  <c:v>151.83333333333334</c:v>
                </c:pt>
              </c:numCache>
            </c:numRef>
          </c:val>
          <c:smooth val="0"/>
          <c:extLst>
            <c:ext xmlns:c16="http://schemas.microsoft.com/office/drawing/2014/chart" uri="{C3380CC4-5D6E-409C-BE32-E72D297353CC}">
              <c16:uniqueId val="{00000008-0D04-447A-9885-5E18F011E31D}"/>
            </c:ext>
          </c:extLst>
        </c:ser>
        <c:dLbls>
          <c:showLegendKey val="0"/>
          <c:showVal val="0"/>
          <c:showCatName val="0"/>
          <c:showSerName val="0"/>
          <c:showPercent val="0"/>
          <c:showBubbleSize val="0"/>
        </c:dLbls>
        <c:marker val="1"/>
        <c:smooth val="0"/>
        <c:axId val="1321091824"/>
        <c:axId val="1321100464"/>
        <c:extLst>
          <c:ext xmlns:c15="http://schemas.microsoft.com/office/drawing/2012/chart" uri="{02D57815-91ED-43cb-92C2-25804820EDAC}">
            <c15:filteredLineSeries>
              <c15:ser>
                <c:idx val="1"/>
                <c:order val="1"/>
                <c:tx>
                  <c:strRef>
                    <c:extLst>
                      <c:ext uri="{02D57815-91ED-43cb-92C2-25804820EDAC}">
                        <c15:formulaRef>
                          <c15:sqref>'Objective 4'!$S$78</c15:sqref>
                        </c15:formulaRef>
                      </c:ext>
                    </c:extLst>
                    <c:strCache>
                      <c:ptCount val="1"/>
                      <c:pt idx="0">
                        <c:v>TOBACCO AND INTOXICANTS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ullRef>
                          <c15:sqref>'Objective 4'!$T$76:$W$76</c15:sqref>
                        </c15:fullRef>
                        <c15:formulaRef>
                          <c15:sqref>'Objective 4'!$T$76:$V$76</c15:sqref>
                        </c15:formulaRef>
                      </c:ext>
                    </c:extLst>
                    <c:strCache>
                      <c:ptCount val="3"/>
                      <c:pt idx="0">
                        <c:v>Average before March 2020</c:v>
                      </c:pt>
                      <c:pt idx="1">
                        <c:v>Mar-20</c:v>
                      </c:pt>
                      <c:pt idx="2">
                        <c:v>Average after March 2020</c:v>
                      </c:pt>
                    </c:strCache>
                  </c:strRef>
                </c:cat>
                <c:val>
                  <c:numRef>
                    <c:extLst>
                      <c:ext uri="{02D57815-91ED-43cb-92C2-25804820EDAC}">
                        <c15:fullRef>
                          <c15:sqref>'Objective 4'!$T$78:$W$78</c15:sqref>
                        </c15:fullRef>
                        <c15:formulaRef>
                          <c15:sqref>'Objective 4'!$T$78:$V$78</c15:sqref>
                        </c15:formulaRef>
                      </c:ext>
                    </c:extLst>
                    <c:numCache>
                      <c:formatCode>0.0</c:formatCode>
                      <c:ptCount val="3"/>
                      <c:pt idx="0">
                        <c:v>168.21666666666667</c:v>
                      </c:pt>
                      <c:pt idx="1">
                        <c:v>171.2</c:v>
                      </c:pt>
                      <c:pt idx="2">
                        <c:v>174.13333333333333</c:v>
                      </c:pt>
                    </c:numCache>
                  </c:numRef>
                </c:val>
                <c:smooth val="0"/>
                <c:extLst>
                  <c:ext xmlns:c16="http://schemas.microsoft.com/office/drawing/2014/chart" uri="{C3380CC4-5D6E-409C-BE32-E72D297353CC}">
                    <c16:uniqueId val="{00000001-0D04-447A-9885-5E18F011E31D}"/>
                  </c:ext>
                </c:extLst>
              </c15:ser>
            </c15:filteredLineSeries>
            <c15:filteredLineSeries>
              <c15:ser>
                <c:idx val="2"/>
                <c:order val="2"/>
                <c:tx>
                  <c:strRef>
                    <c:extLst>
                      <c:ext xmlns:c15="http://schemas.microsoft.com/office/drawing/2012/chart" uri="{02D57815-91ED-43cb-92C2-25804820EDAC}">
                        <c15:formulaRef>
                          <c15:sqref>'Objective 4'!$S$79</c15:sqref>
                        </c15:formulaRef>
                      </c:ext>
                    </c:extLst>
                    <c:strCache>
                      <c:ptCount val="1"/>
                      <c:pt idx="0">
                        <c:v>CLOTHING AND FOOTWEAR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'Objective 4'!$T$76:$W$76</c15:sqref>
                        </c15:fullRef>
                        <c15:formulaRef>
                          <c15:sqref>'Objective 4'!$T$76:$V$76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4'!$T$79:$W$79</c15:sqref>
                        </c15:fullRef>
                        <c15:formulaRef>
                          <c15:sqref>'Objective 4'!$T$79:$V$79</c15:sqref>
                        </c15:formulaRef>
                      </c:ext>
                    </c:extLst>
                    <c:numCache>
                      <c:formatCode>0.0</c:formatCode>
                      <c:ptCount val="3"/>
                      <c:pt idx="0">
                        <c:v>146.63333333333335</c:v>
                      </c:pt>
                      <c:pt idx="1">
                        <c:v>147.63333333333335</c:v>
                      </c:pt>
                      <c:pt idx="2">
                        <c:v>146.40555555555554</c:v>
                      </c:pt>
                    </c:numCache>
                  </c:numRef>
                </c:val>
                <c:smooth val="0"/>
                <c:extLst xmlns:c15="http://schemas.microsoft.com/office/drawing/2012/chart">
                  <c:ext xmlns:c16="http://schemas.microsoft.com/office/drawing/2014/chart" uri="{C3380CC4-5D6E-409C-BE32-E72D297353CC}">
                    <c16:uniqueId val="{00000002-0D04-447A-9885-5E18F011E31D}"/>
                  </c:ext>
                </c:extLst>
              </c15:ser>
            </c15:filteredLineSeries>
            <c15:filteredLineSeries>
              <c15:ser>
                <c:idx val="3"/>
                <c:order val="3"/>
                <c:tx>
                  <c:strRef>
                    <c:extLst>
                      <c:ext xmlns:c15="http://schemas.microsoft.com/office/drawing/2012/chart" uri="{02D57815-91ED-43cb-92C2-25804820EDAC}">
                        <c15:formulaRef>
                          <c15:sqref>'Objective 4'!$S$80</c15:sqref>
                        </c15:formulaRef>
                      </c:ext>
                    </c:extLst>
                    <c:strCache>
                      <c:ptCount val="1"/>
                      <c:pt idx="0">
                        <c:v>HOUSING UTILITIES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'Objective 4'!$T$76:$W$76</c15:sqref>
                        </c15:fullRef>
                        <c15:formulaRef>
                          <c15:sqref>'Objective 4'!$T$76:$V$76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4'!$T$80:$W$80</c15:sqref>
                        </c15:fullRef>
                        <c15:formulaRef>
                          <c15:sqref>'Objective 4'!$T$80:$V$80</c15:sqref>
                        </c15:formulaRef>
                      </c:ext>
                    </c:extLst>
                    <c:numCache>
                      <c:formatCode>0.0</c:formatCode>
                      <c:ptCount val="3"/>
                      <c:pt idx="0">
                        <c:v>148.15</c:v>
                      </c:pt>
                      <c:pt idx="1">
                        <c:v>151.69999999999999</c:v>
                      </c:pt>
                      <c:pt idx="2">
                        <c:v>147.20000000000002</c:v>
                      </c:pt>
                    </c:numCache>
                  </c:numRef>
                </c:val>
                <c:smooth val="0"/>
                <c:extLst xmlns:c15="http://schemas.microsoft.com/office/drawing/2012/chart">
                  <c:ext xmlns:c16="http://schemas.microsoft.com/office/drawing/2014/chart" uri="{C3380CC4-5D6E-409C-BE32-E72D297353CC}">
                    <c16:uniqueId val="{00000003-0D04-447A-9885-5E18F011E31D}"/>
                  </c:ext>
                </c:extLst>
              </c15:ser>
            </c15:filteredLineSeries>
            <c15:filteredLineSeries>
              <c15:ser>
                <c:idx val="6"/>
                <c:order val="6"/>
                <c:tx>
                  <c:strRef>
                    <c:extLst>
                      <c:ext xmlns:c15="http://schemas.microsoft.com/office/drawing/2012/chart" uri="{02D57815-91ED-43cb-92C2-25804820EDAC}">
                        <c15:formulaRef>
                          <c15:sqref>'Objective 4'!$S$83</c15:sqref>
                        </c15:formulaRef>
                      </c:ext>
                    </c:extLst>
                    <c:strCache>
                      <c:ptCount val="1"/>
                      <c:pt idx="0">
                        <c:v>TRANSPORT AND COMMUNICATION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'Objective 4'!$T$76:$W$76</c15:sqref>
                        </c15:fullRef>
                        <c15:formulaRef>
                          <c15:sqref>'Objective 4'!$T$76:$V$76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4'!$T$83:$W$83</c15:sqref>
                        </c15:fullRef>
                        <c15:formulaRef>
                          <c15:sqref>'Objective 4'!$T$83:$V$83</c15:sqref>
                        </c15:formulaRef>
                      </c:ext>
                    </c:extLst>
                    <c:numCache>
                      <c:formatCode>0.0</c:formatCode>
                      <c:ptCount val="3"/>
                      <c:pt idx="0">
                        <c:v>128.33333333333334</c:v>
                      </c:pt>
                      <c:pt idx="1">
                        <c:v>129.9</c:v>
                      </c:pt>
                      <c:pt idx="2">
                        <c:v>133.75</c:v>
                      </c:pt>
                    </c:numCache>
                  </c:numRef>
                </c:val>
                <c:smooth val="0"/>
                <c:extLst xmlns:c15="http://schemas.microsoft.com/office/drawing/2012/chart">
                  <c:ext xmlns:c16="http://schemas.microsoft.com/office/drawing/2014/chart" uri="{C3380CC4-5D6E-409C-BE32-E72D297353CC}">
                    <c16:uniqueId val="{00000006-0D04-447A-9885-5E18F011E31D}"/>
                  </c:ext>
                </c:extLst>
              </c15:ser>
            </c15:filteredLineSeries>
            <c15:filteredLineSeries>
              <c15:ser>
                <c:idx val="7"/>
                <c:order val="7"/>
                <c:tx>
                  <c:strRef>
                    <c:extLst>
                      <c:ext xmlns:c15="http://schemas.microsoft.com/office/drawing/2012/chart" uri="{02D57815-91ED-43cb-92C2-25804820EDAC}">
                        <c15:formulaRef>
                          <c15:sqref>'Objective 4'!$S$84</c15:sqref>
                        </c15:formulaRef>
                      </c:ext>
                    </c:extLst>
                    <c:strCache>
                      <c:ptCount val="1"/>
                      <c:pt idx="0">
                        <c:v>RECREATION AND AMUSEMENT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'Objective 4'!$T$76:$W$76</c15:sqref>
                        </c15:fullRef>
                        <c15:formulaRef>
                          <c15:sqref>'Objective 4'!$T$76:$V$76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4'!$T$84:$W$84</c15:sqref>
                        </c15:fullRef>
                        <c15:formulaRef>
                          <c15:sqref>'Objective 4'!$T$84:$V$84</c15:sqref>
                        </c15:formulaRef>
                      </c:ext>
                    </c:extLst>
                    <c:numCache>
                      <c:formatCode>0.0</c:formatCode>
                      <c:ptCount val="3"/>
                      <c:pt idx="0">
                        <c:v>142.23333333333335</c:v>
                      </c:pt>
                      <c:pt idx="1">
                        <c:v>143.69999999999999</c:v>
                      </c:pt>
                      <c:pt idx="2">
                        <c:v>142.83333333333334</c:v>
                      </c:pt>
                    </c:numCache>
                  </c:numRef>
                </c:val>
                <c:smooth val="0"/>
                <c:extLst xmlns:c15="http://schemas.microsoft.com/office/drawing/2012/chart">
                  <c:ext xmlns:c16="http://schemas.microsoft.com/office/drawing/2014/chart" uri="{C3380CC4-5D6E-409C-BE32-E72D297353CC}">
                    <c16:uniqueId val="{00000007-0D04-447A-9885-5E18F011E31D}"/>
                  </c:ext>
                </c:extLst>
              </c15:ser>
            </c15:filteredLineSeries>
            <c15:filteredLineSeries>
              <c15:ser>
                <c:idx val="9"/>
                <c:order val="9"/>
                <c:tx>
                  <c:strRef>
                    <c:extLst>
                      <c:ext xmlns:c15="http://schemas.microsoft.com/office/drawing/2012/chart" uri="{02D57815-91ED-43cb-92C2-25804820EDAC}">
                        <c15:formulaRef>
                          <c15:sqref>'Objective 4'!$S$86</c15:sqref>
                        </c15:formulaRef>
                      </c:ext>
                    </c:extLst>
                    <c:strCache>
                      <c:ptCount val="1"/>
                      <c:pt idx="0">
                        <c:v>MISCELLANEOUS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'Objective 4'!$T$76:$W$76</c15:sqref>
                        </c15:fullRef>
                        <c15:formulaRef>
                          <c15:sqref>'Objective 4'!$T$76:$V$76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4'!$T$86:$W$86</c15:sqref>
                        </c15:fullRef>
                        <c15:formulaRef>
                          <c15:sqref>'Objective 4'!$T$86:$V$86</c15:sqref>
                        </c15:formulaRef>
                      </c:ext>
                    </c:extLst>
                    <c:numCache>
                      <c:formatCode>0.0</c:formatCode>
                      <c:ptCount val="3"/>
                      <c:pt idx="0">
                        <c:v>142.08333333333334</c:v>
                      </c:pt>
                      <c:pt idx="1">
                        <c:v>143.80000000000001</c:v>
                      </c:pt>
                      <c:pt idx="2">
                        <c:v>143.56666666666666</c:v>
                      </c:pt>
                    </c:numCache>
                  </c:numRef>
                </c:val>
                <c:smooth val="0"/>
                <c:extLst xmlns:c15="http://schemas.microsoft.com/office/drawing/2012/chart">
                  <c:ext xmlns:c16="http://schemas.microsoft.com/office/drawing/2014/chart" uri="{C3380CC4-5D6E-409C-BE32-E72D297353CC}">
                    <c16:uniqueId val="{00000009-0D04-447A-9885-5E18F011E31D}"/>
                  </c:ext>
                </c:extLst>
              </c15:ser>
            </c15:filteredLineSeries>
          </c:ext>
        </c:extLst>
      </c:lineChart>
      <c:catAx>
        <c:axId val="132109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00464"/>
        <c:crosses val="autoZero"/>
        <c:auto val="1"/>
        <c:lblAlgn val="ctr"/>
        <c:lblOffset val="100"/>
        <c:noMultiLvlLbl val="0"/>
      </c:catAx>
      <c:valAx>
        <c:axId val="13211004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Monthly Inflation of Rural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'Objective 4'!$S$92</c:f>
              <c:strCache>
                <c:ptCount val="1"/>
                <c:pt idx="0">
                  <c:v>FOOD AND BEVERAGES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'Objective 4'!$T$91:$W$91</c15:sqref>
                  </c15:fullRef>
                </c:ext>
              </c:extLst>
              <c:f>'Objective 4'!$T$91:$V$91</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4'!$T$92:$W$92</c15:sqref>
                  </c15:fullRef>
                </c:ext>
              </c:extLst>
              <c:f>'Objective 4'!$T$92:$V$92</c:f>
              <c:numCache>
                <c:formatCode>0.0</c:formatCode>
                <c:ptCount val="3"/>
                <c:pt idx="0">
                  <c:v>146.40512820512819</c:v>
                </c:pt>
                <c:pt idx="1">
                  <c:v>145.73846153846151</c:v>
                </c:pt>
                <c:pt idx="2">
                  <c:v>148.89102564102564</c:v>
                </c:pt>
              </c:numCache>
            </c:numRef>
          </c:val>
          <c:smooth val="0"/>
          <c:extLst>
            <c:ext xmlns:c16="http://schemas.microsoft.com/office/drawing/2014/chart" uri="{C3380CC4-5D6E-409C-BE32-E72D297353CC}">
              <c16:uniqueId val="{00000000-6148-4015-9977-DC6322ADBDD3}"/>
            </c:ext>
          </c:extLst>
        </c:ser>
        <c:ser>
          <c:idx val="4"/>
          <c:order val="4"/>
          <c:tx>
            <c:strRef>
              <c:f>'Objective 4'!$S$96</c:f>
              <c:strCache>
                <c:ptCount val="1"/>
                <c:pt idx="0">
                  <c:v>HOUSEHOLD GOODS AND SERVICES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'Objective 4'!$T$91:$W$91</c15:sqref>
                  </c15:fullRef>
                </c:ext>
              </c:extLst>
              <c:f>'Objective 4'!$T$91:$V$91</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4'!$T$96:$W$96</c15:sqref>
                  </c15:fullRef>
                </c:ext>
              </c:extLst>
              <c:f>'Objective 4'!$T$96:$V$96</c:f>
              <c:numCache>
                <c:formatCode>0.0</c:formatCode>
                <c:ptCount val="3"/>
                <c:pt idx="0">
                  <c:v>151.08333333333334</c:v>
                </c:pt>
                <c:pt idx="1">
                  <c:v>151.5</c:v>
                </c:pt>
                <c:pt idx="2">
                  <c:v>146.71666666666667</c:v>
                </c:pt>
              </c:numCache>
            </c:numRef>
          </c:val>
          <c:smooth val="0"/>
          <c:extLst>
            <c:ext xmlns:c16="http://schemas.microsoft.com/office/drawing/2014/chart" uri="{C3380CC4-5D6E-409C-BE32-E72D297353CC}">
              <c16:uniqueId val="{00000004-6148-4015-9977-DC6322ADBDD3}"/>
            </c:ext>
          </c:extLst>
        </c:ser>
        <c:ser>
          <c:idx val="5"/>
          <c:order val="5"/>
          <c:tx>
            <c:strRef>
              <c:f>'Objective 4'!$S$97</c:f>
              <c:strCache>
                <c:ptCount val="1"/>
                <c:pt idx="0">
                  <c:v>HEALTH AND PERSONAL CARE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'Objective 4'!$T$91:$W$91</c15:sqref>
                  </c15:fullRef>
                </c:ext>
              </c:extLst>
              <c:f>'Objective 4'!$T$91:$V$91</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4'!$T$97:$W$97</c15:sqref>
                  </c15:fullRef>
                </c:ext>
              </c:extLst>
              <c:f>'Objective 4'!$T$97:$V$97</c:f>
              <c:numCache>
                <c:formatCode>0.0</c:formatCode>
                <c:ptCount val="3"/>
                <c:pt idx="0">
                  <c:v>147.97500000000002</c:v>
                </c:pt>
                <c:pt idx="1">
                  <c:v>150.89999999999998</c:v>
                </c:pt>
                <c:pt idx="2">
                  <c:v>150.60833333333335</c:v>
                </c:pt>
              </c:numCache>
            </c:numRef>
          </c:val>
          <c:smooth val="0"/>
          <c:extLst>
            <c:ext xmlns:c16="http://schemas.microsoft.com/office/drawing/2014/chart" uri="{C3380CC4-5D6E-409C-BE32-E72D297353CC}">
              <c16:uniqueId val="{00000005-6148-4015-9977-DC6322ADBDD3}"/>
            </c:ext>
          </c:extLst>
        </c:ser>
        <c:ser>
          <c:idx val="8"/>
          <c:order val="8"/>
          <c:tx>
            <c:strRef>
              <c:f>'Objective 4'!$S$100</c:f>
              <c:strCache>
                <c:ptCount val="1"/>
                <c:pt idx="0">
                  <c:v>EDUCATION</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'Objective 4'!$T$91:$W$91</c15:sqref>
                  </c15:fullRef>
                </c:ext>
              </c:extLst>
              <c:f>'Objective 4'!$T$91:$V$91</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4'!$T$100:$W$100</c15:sqref>
                  </c15:fullRef>
                </c:ext>
              </c:extLst>
              <c:f>'Objective 4'!$T$100:$V$100</c:f>
              <c:numCache>
                <c:formatCode>0.0</c:formatCode>
                <c:ptCount val="3"/>
                <c:pt idx="0">
                  <c:v>161.06666666666666</c:v>
                </c:pt>
                <c:pt idx="1">
                  <c:v>161.19999999999999</c:v>
                </c:pt>
                <c:pt idx="2">
                  <c:v>154.93333333333334</c:v>
                </c:pt>
              </c:numCache>
            </c:numRef>
          </c:val>
          <c:smooth val="0"/>
          <c:extLst>
            <c:ext xmlns:c16="http://schemas.microsoft.com/office/drawing/2014/chart" uri="{C3380CC4-5D6E-409C-BE32-E72D297353CC}">
              <c16:uniqueId val="{00000008-6148-4015-9977-DC6322ADBDD3}"/>
            </c:ext>
          </c:extLst>
        </c:ser>
        <c:dLbls>
          <c:showLegendKey val="0"/>
          <c:showVal val="0"/>
          <c:showCatName val="0"/>
          <c:showSerName val="0"/>
          <c:showPercent val="0"/>
          <c:showBubbleSize val="0"/>
        </c:dLbls>
        <c:marker val="1"/>
        <c:smooth val="0"/>
        <c:axId val="1321058704"/>
        <c:axId val="1321059184"/>
        <c:extLst>
          <c:ext xmlns:c15="http://schemas.microsoft.com/office/drawing/2012/chart" uri="{02D57815-91ED-43cb-92C2-25804820EDAC}">
            <c15:filteredLineSeries>
              <c15:ser>
                <c:idx val="1"/>
                <c:order val="1"/>
                <c:tx>
                  <c:strRef>
                    <c:extLst>
                      <c:ext uri="{02D57815-91ED-43cb-92C2-25804820EDAC}">
                        <c15:formulaRef>
                          <c15:sqref>'Objective 4'!$S$93</c15:sqref>
                        </c15:formulaRef>
                      </c:ext>
                    </c:extLst>
                    <c:strCache>
                      <c:ptCount val="1"/>
                      <c:pt idx="0">
                        <c:v>TOBACCO AND INTOXICANTS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ullRef>
                          <c15:sqref>'Objective 4'!$T$91:$W$91</c15:sqref>
                        </c15:fullRef>
                        <c15:formulaRef>
                          <c15:sqref>'Objective 4'!$T$91:$V$91</c15:sqref>
                        </c15:formulaRef>
                      </c:ext>
                    </c:extLst>
                    <c:strCache>
                      <c:ptCount val="3"/>
                      <c:pt idx="0">
                        <c:v>Average before March 2020</c:v>
                      </c:pt>
                      <c:pt idx="1">
                        <c:v>Mar-20</c:v>
                      </c:pt>
                      <c:pt idx="2">
                        <c:v>Average after March 2020</c:v>
                      </c:pt>
                    </c:strCache>
                  </c:strRef>
                </c:cat>
                <c:val>
                  <c:numRef>
                    <c:extLst>
                      <c:ext uri="{02D57815-91ED-43cb-92C2-25804820EDAC}">
                        <c15:fullRef>
                          <c15:sqref>'Objective 4'!$T$93:$W$93</c15:sqref>
                        </c15:fullRef>
                        <c15:formulaRef>
                          <c15:sqref>'Objective 4'!$T$93:$V$93</c15:sqref>
                        </c15:formulaRef>
                      </c:ext>
                    </c:extLst>
                    <c:numCache>
                      <c:formatCode>0.0</c:formatCode>
                      <c:ptCount val="3"/>
                      <c:pt idx="0">
                        <c:v>167.5</c:v>
                      </c:pt>
                      <c:pt idx="1">
                        <c:v>170.5</c:v>
                      </c:pt>
                      <c:pt idx="2">
                        <c:v>173.23333333333335</c:v>
                      </c:pt>
                    </c:numCache>
                  </c:numRef>
                </c:val>
                <c:smooth val="0"/>
                <c:extLst>
                  <c:ext xmlns:c16="http://schemas.microsoft.com/office/drawing/2014/chart" uri="{C3380CC4-5D6E-409C-BE32-E72D297353CC}">
                    <c16:uniqueId val="{00000001-6148-4015-9977-DC6322ADBDD3}"/>
                  </c:ext>
                </c:extLst>
              </c15:ser>
            </c15:filteredLineSeries>
            <c15:filteredLineSeries>
              <c15:ser>
                <c:idx val="2"/>
                <c:order val="2"/>
                <c:tx>
                  <c:strRef>
                    <c:extLst>
                      <c:ext xmlns:c15="http://schemas.microsoft.com/office/drawing/2012/chart" uri="{02D57815-91ED-43cb-92C2-25804820EDAC}">
                        <c15:formulaRef>
                          <c15:sqref>'Objective 4'!$S$94</c15:sqref>
                        </c15:formulaRef>
                      </c:ext>
                    </c:extLst>
                    <c:strCache>
                      <c:ptCount val="1"/>
                      <c:pt idx="0">
                        <c:v>CLOTHING AND FOOTWEAR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'Objective 4'!$T$91:$W$91</c15:sqref>
                        </c15:fullRef>
                        <c15:formulaRef>
                          <c15:sqref>'Objective 4'!$T$91:$V$91</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4'!$T$94:$W$94</c15:sqref>
                        </c15:fullRef>
                        <c15:formulaRef>
                          <c15:sqref>'Objective 4'!$T$94:$V$94</c15:sqref>
                        </c15:formulaRef>
                      </c:ext>
                    </c:extLst>
                    <c:numCache>
                      <c:formatCode>0.0</c:formatCode>
                      <c:ptCount val="3"/>
                      <c:pt idx="0">
                        <c:v>150.35555555555553</c:v>
                      </c:pt>
                      <c:pt idx="1">
                        <c:v>151.16666666666666</c:v>
                      </c:pt>
                      <c:pt idx="2">
                        <c:v>148.7222222222222</c:v>
                      </c:pt>
                    </c:numCache>
                  </c:numRef>
                </c:val>
                <c:smooth val="0"/>
                <c:extLst xmlns:c15="http://schemas.microsoft.com/office/drawing/2012/chart">
                  <c:ext xmlns:c16="http://schemas.microsoft.com/office/drawing/2014/chart" uri="{C3380CC4-5D6E-409C-BE32-E72D297353CC}">
                    <c16:uniqueId val="{00000002-6148-4015-9977-DC6322ADBDD3}"/>
                  </c:ext>
                </c:extLst>
              </c15:ser>
            </c15:filteredLineSeries>
            <c15:filteredLineSeries>
              <c15:ser>
                <c:idx val="3"/>
                <c:order val="3"/>
                <c:tx>
                  <c:strRef>
                    <c:extLst>
                      <c:ext xmlns:c15="http://schemas.microsoft.com/office/drawing/2012/chart" uri="{02D57815-91ED-43cb-92C2-25804820EDAC}">
                        <c15:formulaRef>
                          <c15:sqref>'Objective 4'!$S$95</c15:sqref>
                        </c15:formulaRef>
                      </c:ext>
                    </c:extLst>
                    <c:strCache>
                      <c:ptCount val="1"/>
                      <c:pt idx="0">
                        <c:v>HOUSING UTILITIES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'Objective 4'!$T$91:$W$91</c15:sqref>
                        </c15:fullRef>
                        <c15:formulaRef>
                          <c15:sqref>'Objective 4'!$T$91:$V$91</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4'!$T$95:$W$95</c15:sqref>
                        </c15:fullRef>
                        <c15:formulaRef>
                          <c15:sqref>'Objective 4'!$T$95:$V$95</c15:sqref>
                        </c15:formulaRef>
                      </c:ext>
                    </c:extLst>
                    <c:numCache>
                      <c:formatCode>0.0</c:formatCode>
                      <c:ptCount val="3"/>
                      <c:pt idx="0">
                        <c:v>144.28333333333333</c:v>
                      </c:pt>
                      <c:pt idx="1">
                        <c:v>146.35000000000002</c:v>
                      </c:pt>
                      <c:pt idx="2">
                        <c:v>141.89166666666668</c:v>
                      </c:pt>
                    </c:numCache>
                  </c:numRef>
                </c:val>
                <c:smooth val="0"/>
                <c:extLst xmlns:c15="http://schemas.microsoft.com/office/drawing/2012/chart">
                  <c:ext xmlns:c16="http://schemas.microsoft.com/office/drawing/2014/chart" uri="{C3380CC4-5D6E-409C-BE32-E72D297353CC}">
                    <c16:uniqueId val="{00000003-6148-4015-9977-DC6322ADBDD3}"/>
                  </c:ext>
                </c:extLst>
              </c15:ser>
            </c15:filteredLineSeries>
            <c15:filteredLineSeries>
              <c15:ser>
                <c:idx val="6"/>
                <c:order val="6"/>
                <c:tx>
                  <c:strRef>
                    <c:extLst>
                      <c:ext xmlns:c15="http://schemas.microsoft.com/office/drawing/2012/chart" uri="{02D57815-91ED-43cb-92C2-25804820EDAC}">
                        <c15:formulaRef>
                          <c15:sqref>'Objective 4'!$S$98</c15:sqref>
                        </c15:formulaRef>
                      </c:ext>
                    </c:extLst>
                    <c:strCache>
                      <c:ptCount val="1"/>
                      <c:pt idx="0">
                        <c:v>TRANSPORT AND COMMUNICATION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'Objective 4'!$T$91:$W$91</c15:sqref>
                        </c15:fullRef>
                        <c15:formulaRef>
                          <c15:sqref>'Objective 4'!$T$91:$V$91</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4'!$T$98:$W$98</c15:sqref>
                        </c15:fullRef>
                        <c15:formulaRef>
                          <c15:sqref>'Objective 4'!$T$98:$V$98</c15:sqref>
                        </c15:formulaRef>
                      </c:ext>
                    </c:extLst>
                    <c:numCache>
                      <c:formatCode>0.0</c:formatCode>
                      <c:ptCount val="3"/>
                      <c:pt idx="0">
                        <c:v>133.78333333333333</c:v>
                      </c:pt>
                      <c:pt idx="1">
                        <c:v>135.80000000000001</c:v>
                      </c:pt>
                      <c:pt idx="2">
                        <c:v>137.56666666666669</c:v>
                      </c:pt>
                    </c:numCache>
                  </c:numRef>
                </c:val>
                <c:smooth val="0"/>
                <c:extLst xmlns:c15="http://schemas.microsoft.com/office/drawing/2012/chart">
                  <c:ext xmlns:c16="http://schemas.microsoft.com/office/drawing/2014/chart" uri="{C3380CC4-5D6E-409C-BE32-E72D297353CC}">
                    <c16:uniqueId val="{00000006-6148-4015-9977-DC6322ADBDD3}"/>
                  </c:ext>
                </c:extLst>
              </c15:ser>
            </c15:filteredLineSeries>
            <c15:filteredLineSeries>
              <c15:ser>
                <c:idx val="7"/>
                <c:order val="7"/>
                <c:tx>
                  <c:strRef>
                    <c:extLst>
                      <c:ext xmlns:c15="http://schemas.microsoft.com/office/drawing/2012/chart" uri="{02D57815-91ED-43cb-92C2-25804820EDAC}">
                        <c15:formulaRef>
                          <c15:sqref>'Objective 4'!$S$99</c15:sqref>
                        </c15:formulaRef>
                      </c:ext>
                    </c:extLst>
                    <c:strCache>
                      <c:ptCount val="1"/>
                      <c:pt idx="0">
                        <c:v>RECREATION AND AMUSEMENT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'Objective 4'!$T$91:$W$91</c15:sqref>
                        </c15:fullRef>
                        <c15:formulaRef>
                          <c15:sqref>'Objective 4'!$T$91:$V$91</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4'!$T$99:$W$99</c15:sqref>
                        </c15:fullRef>
                        <c15:formulaRef>
                          <c15:sqref>'Objective 4'!$T$99:$V$99</c15:sqref>
                        </c15:formulaRef>
                      </c:ext>
                    </c:extLst>
                    <c:numCache>
                      <c:formatCode>0.0</c:formatCode>
                      <c:ptCount val="3"/>
                      <c:pt idx="0">
                        <c:v>149.35</c:v>
                      </c:pt>
                      <c:pt idx="1">
                        <c:v>151.19999999999999</c:v>
                      </c:pt>
                      <c:pt idx="2">
                        <c:v>146.53333333333333</c:v>
                      </c:pt>
                    </c:numCache>
                  </c:numRef>
                </c:val>
                <c:smooth val="0"/>
                <c:extLst xmlns:c15="http://schemas.microsoft.com/office/drawing/2012/chart">
                  <c:ext xmlns:c16="http://schemas.microsoft.com/office/drawing/2014/chart" uri="{C3380CC4-5D6E-409C-BE32-E72D297353CC}">
                    <c16:uniqueId val="{00000007-6148-4015-9977-DC6322ADBDD3}"/>
                  </c:ext>
                </c:extLst>
              </c15:ser>
            </c15:filteredLineSeries>
            <c15:filteredLineSeries>
              <c15:ser>
                <c:idx val="9"/>
                <c:order val="9"/>
                <c:tx>
                  <c:strRef>
                    <c:extLst>
                      <c:ext xmlns:c15="http://schemas.microsoft.com/office/drawing/2012/chart" uri="{02D57815-91ED-43cb-92C2-25804820EDAC}">
                        <c15:formulaRef>
                          <c15:sqref>'Objective 4'!$S$101</c15:sqref>
                        </c15:formulaRef>
                      </c:ext>
                    </c:extLst>
                    <c:strCache>
                      <c:ptCount val="1"/>
                      <c:pt idx="0">
                        <c:v>MISCELLANEOUS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'Objective 4'!$T$91:$W$91</c15:sqref>
                        </c15:fullRef>
                        <c15:formulaRef>
                          <c15:sqref>'Objective 4'!$T$91:$V$91</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4'!$T$101:$W$101</c15:sqref>
                        </c15:fullRef>
                        <c15:formulaRef>
                          <c15:sqref>'Objective 4'!$T$101:$V$101</c15:sqref>
                        </c15:formulaRef>
                      </c:ext>
                    </c:extLst>
                    <c:numCache>
                      <c:formatCode>0.0</c:formatCode>
                      <c:ptCount val="3"/>
                      <c:pt idx="0">
                        <c:v>146.80000000000001</c:v>
                      </c:pt>
                      <c:pt idx="1">
                        <c:v>148.6</c:v>
                      </c:pt>
                      <c:pt idx="2">
                        <c:v>146.41666666666666</c:v>
                      </c:pt>
                    </c:numCache>
                  </c:numRef>
                </c:val>
                <c:smooth val="0"/>
                <c:extLst xmlns:c15="http://schemas.microsoft.com/office/drawing/2012/chart">
                  <c:ext xmlns:c16="http://schemas.microsoft.com/office/drawing/2014/chart" uri="{C3380CC4-5D6E-409C-BE32-E72D297353CC}">
                    <c16:uniqueId val="{00000009-6148-4015-9977-DC6322ADBDD3}"/>
                  </c:ext>
                </c:extLst>
              </c15:ser>
            </c15:filteredLineSeries>
          </c:ext>
        </c:extLst>
      </c:lineChart>
      <c:catAx>
        <c:axId val="13210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59184"/>
        <c:crosses val="autoZero"/>
        <c:auto val="1"/>
        <c:lblAlgn val="ctr"/>
        <c:lblOffset val="100"/>
        <c:noMultiLvlLbl val="0"/>
      </c:catAx>
      <c:valAx>
        <c:axId val="132105918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5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'Objective 4'!$S$107</c:f>
              <c:strCache>
                <c:ptCount val="1"/>
                <c:pt idx="0">
                  <c:v>FOOD AND BEVERAGES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'Objective 4'!$T$106:$W$106</c15:sqref>
                  </c15:fullRef>
                </c:ext>
              </c:extLst>
              <c:f>'Objective 4'!$T$106:$V$106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4'!$T$107:$W$107</c15:sqref>
                  </c15:fullRef>
                </c:ext>
              </c:extLst>
              <c:f>'Objective 4'!$T$107:$V$107</c:f>
              <c:numCache>
                <c:formatCode>0.0</c:formatCode>
                <c:ptCount val="3"/>
                <c:pt idx="0">
                  <c:v>146.72435897435895</c:v>
                </c:pt>
                <c:pt idx="1">
                  <c:v>146.03846153846155</c:v>
                </c:pt>
                <c:pt idx="2">
                  <c:v>151.58846153846153</c:v>
                </c:pt>
              </c:numCache>
            </c:numRef>
          </c:val>
          <c:smooth val="0"/>
          <c:extLst>
            <c:ext xmlns:c16="http://schemas.microsoft.com/office/drawing/2014/chart" uri="{C3380CC4-5D6E-409C-BE32-E72D297353CC}">
              <c16:uniqueId val="{00000000-77AA-4B3A-B509-E2FDA08FBCF2}"/>
            </c:ext>
          </c:extLst>
        </c:ser>
        <c:ser>
          <c:idx val="4"/>
          <c:order val="4"/>
          <c:tx>
            <c:strRef>
              <c:f>'Objective 4'!$S$111</c:f>
              <c:strCache>
                <c:ptCount val="1"/>
                <c:pt idx="0">
                  <c:v>HOUSEHOLD GOODS AND SERVICES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'Objective 4'!$T$106:$W$106</c15:sqref>
                  </c15:fullRef>
                </c:ext>
              </c:extLst>
              <c:f>'Objective 4'!$T$106:$V$106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4'!$T$111:$W$111</c15:sqref>
                  </c15:fullRef>
                </c:ext>
              </c:extLst>
              <c:f>'Objective 4'!$T$111:$V$111</c:f>
              <c:numCache>
                <c:formatCode>0.0</c:formatCode>
                <c:ptCount val="3"/>
                <c:pt idx="0">
                  <c:v>139.4</c:v>
                </c:pt>
                <c:pt idx="1">
                  <c:v>140.80000000000001</c:v>
                </c:pt>
                <c:pt idx="2">
                  <c:v>140.68333333333331</c:v>
                </c:pt>
              </c:numCache>
            </c:numRef>
          </c:val>
          <c:smooth val="0"/>
          <c:extLst>
            <c:ext xmlns:c16="http://schemas.microsoft.com/office/drawing/2014/chart" uri="{C3380CC4-5D6E-409C-BE32-E72D297353CC}">
              <c16:uniqueId val="{00000004-77AA-4B3A-B509-E2FDA08FBCF2}"/>
            </c:ext>
          </c:extLst>
        </c:ser>
        <c:ser>
          <c:idx val="5"/>
          <c:order val="5"/>
          <c:tx>
            <c:strRef>
              <c:f>'Objective 4'!$S$112</c:f>
              <c:strCache>
                <c:ptCount val="1"/>
                <c:pt idx="0">
                  <c:v>HEALTH AND PERSONAL CARE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'Objective 4'!$T$106:$W$106</c15:sqref>
                  </c15:fullRef>
                </c:ext>
              </c:extLst>
              <c:f>'Objective 4'!$T$106:$V$106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4'!$T$112:$W$112</c15:sqref>
                  </c15:fullRef>
                </c:ext>
              </c:extLst>
              <c:f>'Objective 4'!$T$112:$V$112</c:f>
              <c:numCache>
                <c:formatCode>0.0</c:formatCode>
                <c:ptCount val="3"/>
                <c:pt idx="0">
                  <c:v>141.88333333333333</c:v>
                </c:pt>
                <c:pt idx="1">
                  <c:v>145.15</c:v>
                </c:pt>
                <c:pt idx="2">
                  <c:v>147.03333333333333</c:v>
                </c:pt>
              </c:numCache>
            </c:numRef>
          </c:val>
          <c:smooth val="0"/>
          <c:extLst>
            <c:ext xmlns:c16="http://schemas.microsoft.com/office/drawing/2014/chart" uri="{C3380CC4-5D6E-409C-BE32-E72D297353CC}">
              <c16:uniqueId val="{00000005-77AA-4B3A-B509-E2FDA08FBCF2}"/>
            </c:ext>
          </c:extLst>
        </c:ser>
        <c:ser>
          <c:idx val="8"/>
          <c:order val="8"/>
          <c:tx>
            <c:strRef>
              <c:f>'Objective 4'!$S$115</c:f>
              <c:strCache>
                <c:ptCount val="1"/>
                <c:pt idx="0">
                  <c:v>EDUCATION</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'Objective 4'!$T$106:$W$106</c15:sqref>
                  </c15:fullRef>
                </c:ext>
              </c:extLst>
              <c:f>'Objective 4'!$T$106:$V$106</c:f>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4'!$T$115:$W$115</c15:sqref>
                  </c15:fullRef>
                </c:ext>
              </c:extLst>
              <c:f>'Objective 4'!$T$115:$V$115</c:f>
              <c:numCache>
                <c:formatCode>0.0</c:formatCode>
                <c:ptCount val="3"/>
                <c:pt idx="0">
                  <c:v>151.88333333333333</c:v>
                </c:pt>
                <c:pt idx="1">
                  <c:v>152.5</c:v>
                </c:pt>
                <c:pt idx="2">
                  <c:v>149.6</c:v>
                </c:pt>
              </c:numCache>
            </c:numRef>
          </c:val>
          <c:smooth val="0"/>
          <c:extLst>
            <c:ext xmlns:c16="http://schemas.microsoft.com/office/drawing/2014/chart" uri="{C3380CC4-5D6E-409C-BE32-E72D297353CC}">
              <c16:uniqueId val="{00000008-77AA-4B3A-B509-E2FDA08FBCF2}"/>
            </c:ext>
          </c:extLst>
        </c:ser>
        <c:dLbls>
          <c:showLegendKey val="0"/>
          <c:showVal val="0"/>
          <c:showCatName val="0"/>
          <c:showSerName val="0"/>
          <c:showPercent val="0"/>
          <c:showBubbleSize val="0"/>
        </c:dLbls>
        <c:marker val="1"/>
        <c:smooth val="0"/>
        <c:axId val="1321087984"/>
        <c:axId val="1321094704"/>
        <c:extLst>
          <c:ext xmlns:c15="http://schemas.microsoft.com/office/drawing/2012/chart" uri="{02D57815-91ED-43cb-92C2-25804820EDAC}">
            <c15:filteredLineSeries>
              <c15:ser>
                <c:idx val="1"/>
                <c:order val="1"/>
                <c:tx>
                  <c:strRef>
                    <c:extLst>
                      <c:ext uri="{02D57815-91ED-43cb-92C2-25804820EDAC}">
                        <c15:formulaRef>
                          <c15:sqref>'Objective 4'!$S$108</c15:sqref>
                        </c15:formulaRef>
                      </c:ext>
                    </c:extLst>
                    <c:strCache>
                      <c:ptCount val="1"/>
                      <c:pt idx="0">
                        <c:v>TOBACCO AND INTOXICANTS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ullRef>
                          <c15:sqref>'Objective 4'!$T$106:$W$106</c15:sqref>
                        </c15:fullRef>
                        <c15:formulaRef>
                          <c15:sqref>'Objective 4'!$T$106:$V$106</c15:sqref>
                        </c15:formulaRef>
                      </c:ext>
                    </c:extLst>
                    <c:strCache>
                      <c:ptCount val="3"/>
                      <c:pt idx="0">
                        <c:v>Average before March 2020</c:v>
                      </c:pt>
                      <c:pt idx="1">
                        <c:v>Mar-20</c:v>
                      </c:pt>
                      <c:pt idx="2">
                        <c:v>Average after March 2020</c:v>
                      </c:pt>
                    </c:strCache>
                  </c:strRef>
                </c:cat>
                <c:val>
                  <c:numRef>
                    <c:extLst>
                      <c:ext uri="{02D57815-91ED-43cb-92C2-25804820EDAC}">
                        <c15:fullRef>
                          <c15:sqref>'Objective 4'!$T$108:$W$108</c15:sqref>
                        </c15:fullRef>
                        <c15:formulaRef>
                          <c15:sqref>'Objective 4'!$T$108:$V$108</c15:sqref>
                        </c15:formulaRef>
                      </c:ext>
                    </c:extLst>
                    <c:numCache>
                      <c:formatCode>0.0</c:formatCode>
                      <c:ptCount val="3"/>
                      <c:pt idx="0">
                        <c:v>170.16666666666666</c:v>
                      </c:pt>
                      <c:pt idx="1">
                        <c:v>173.3</c:v>
                      </c:pt>
                      <c:pt idx="2">
                        <c:v>176.68333333333337</c:v>
                      </c:pt>
                    </c:numCache>
                  </c:numRef>
                </c:val>
                <c:smooth val="0"/>
                <c:extLst>
                  <c:ext xmlns:c16="http://schemas.microsoft.com/office/drawing/2014/chart" uri="{C3380CC4-5D6E-409C-BE32-E72D297353CC}">
                    <c16:uniqueId val="{00000001-77AA-4B3A-B509-E2FDA08FBCF2}"/>
                  </c:ext>
                </c:extLst>
              </c15:ser>
            </c15:filteredLineSeries>
            <c15:filteredLineSeries>
              <c15:ser>
                <c:idx val="2"/>
                <c:order val="2"/>
                <c:tx>
                  <c:strRef>
                    <c:extLst>
                      <c:ext xmlns:c15="http://schemas.microsoft.com/office/drawing/2012/chart" uri="{02D57815-91ED-43cb-92C2-25804820EDAC}">
                        <c15:formulaRef>
                          <c15:sqref>'Objective 4'!$S$109</c15:sqref>
                        </c15:formulaRef>
                      </c:ext>
                    </c:extLst>
                    <c:strCache>
                      <c:ptCount val="1"/>
                      <c:pt idx="0">
                        <c:v>CLOTHING AND FOOTWEAR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'Objective 4'!$T$106:$W$106</c15:sqref>
                        </c15:fullRef>
                        <c15:formulaRef>
                          <c15:sqref>'Objective 4'!$T$106:$V$106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4'!$T$109:$W$109</c15:sqref>
                        </c15:fullRef>
                        <c15:formulaRef>
                          <c15:sqref>'Objective 4'!$T$109:$V$109</c15:sqref>
                        </c15:formulaRef>
                      </c:ext>
                    </c:extLst>
                    <c:numCache>
                      <c:formatCode>0.0</c:formatCode>
                      <c:ptCount val="3"/>
                      <c:pt idx="0">
                        <c:v>141.1888888888889</c:v>
                      </c:pt>
                      <c:pt idx="1">
                        <c:v>142.36666666666667</c:v>
                      </c:pt>
                      <c:pt idx="2">
                        <c:v>143.01111111111109</c:v>
                      </c:pt>
                    </c:numCache>
                  </c:numRef>
                </c:val>
                <c:smooth val="0"/>
                <c:extLst xmlns:c15="http://schemas.microsoft.com/office/drawing/2012/chart">
                  <c:ext xmlns:c16="http://schemas.microsoft.com/office/drawing/2014/chart" uri="{C3380CC4-5D6E-409C-BE32-E72D297353CC}">
                    <c16:uniqueId val="{00000002-77AA-4B3A-B509-E2FDA08FBCF2}"/>
                  </c:ext>
                </c:extLst>
              </c15:ser>
            </c15:filteredLineSeries>
            <c15:filteredLineSeries>
              <c15:ser>
                <c:idx val="3"/>
                <c:order val="3"/>
                <c:tx>
                  <c:strRef>
                    <c:extLst>
                      <c:ext xmlns:c15="http://schemas.microsoft.com/office/drawing/2012/chart" uri="{02D57815-91ED-43cb-92C2-25804820EDAC}">
                        <c15:formulaRef>
                          <c15:sqref>'Objective 4'!$S$110</c15:sqref>
                        </c15:formulaRef>
                      </c:ext>
                    </c:extLst>
                    <c:strCache>
                      <c:ptCount val="1"/>
                      <c:pt idx="0">
                        <c:v>HOUSING UTILITIES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'Objective 4'!$T$106:$W$106</c15:sqref>
                        </c15:fullRef>
                        <c15:formulaRef>
                          <c15:sqref>'Objective 4'!$T$106:$V$106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4'!$T$110:$W$110</c15:sqref>
                        </c15:fullRef>
                        <c15:formulaRef>
                          <c15:sqref>'Objective 4'!$T$110:$V$110</c15:sqref>
                        </c15:formulaRef>
                      </c:ext>
                    </c:extLst>
                    <c:numCache>
                      <c:formatCode>0.0</c:formatCode>
                      <c:ptCount val="3"/>
                      <c:pt idx="0">
                        <c:v>142.95833333333331</c:v>
                      </c:pt>
                      <c:pt idx="1">
                        <c:v>147.94999999999999</c:v>
                      </c:pt>
                      <c:pt idx="2">
                        <c:v>144.94999999999999</c:v>
                      </c:pt>
                    </c:numCache>
                  </c:numRef>
                </c:val>
                <c:smooth val="0"/>
                <c:extLst xmlns:c15="http://schemas.microsoft.com/office/drawing/2012/chart">
                  <c:ext xmlns:c16="http://schemas.microsoft.com/office/drawing/2014/chart" uri="{C3380CC4-5D6E-409C-BE32-E72D297353CC}">
                    <c16:uniqueId val="{00000003-77AA-4B3A-B509-E2FDA08FBCF2}"/>
                  </c:ext>
                </c:extLst>
              </c15:ser>
            </c15:filteredLineSeries>
            <c15:filteredLineSeries>
              <c15:ser>
                <c:idx val="6"/>
                <c:order val="6"/>
                <c:tx>
                  <c:strRef>
                    <c:extLst>
                      <c:ext xmlns:c15="http://schemas.microsoft.com/office/drawing/2012/chart" uri="{02D57815-91ED-43cb-92C2-25804820EDAC}">
                        <c15:formulaRef>
                          <c15:sqref>'Objective 4'!$S$113</c15:sqref>
                        </c15:formulaRef>
                      </c:ext>
                    </c:extLst>
                    <c:strCache>
                      <c:ptCount val="1"/>
                      <c:pt idx="0">
                        <c:v>TRANSPORT AND COMMUNICATION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'Objective 4'!$T$106:$W$106</c15:sqref>
                        </c15:fullRef>
                        <c15:formulaRef>
                          <c15:sqref>'Objective 4'!$T$106:$V$106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4'!$T$113:$W$113</c15:sqref>
                        </c15:fullRef>
                        <c15:formulaRef>
                          <c15:sqref>'Objective 4'!$T$113:$V$113</c15:sqref>
                        </c15:formulaRef>
                      </c:ext>
                    </c:extLst>
                    <c:numCache>
                      <c:formatCode>0.0</c:formatCode>
                      <c:ptCount val="3"/>
                      <c:pt idx="0">
                        <c:v>123.48333333333333</c:v>
                      </c:pt>
                      <c:pt idx="1">
                        <c:v>124.6</c:v>
                      </c:pt>
                      <c:pt idx="2">
                        <c:v>130.33333333333334</c:v>
                      </c:pt>
                    </c:numCache>
                  </c:numRef>
                </c:val>
                <c:smooth val="0"/>
                <c:extLst xmlns:c15="http://schemas.microsoft.com/office/drawing/2012/chart">
                  <c:ext xmlns:c16="http://schemas.microsoft.com/office/drawing/2014/chart" uri="{C3380CC4-5D6E-409C-BE32-E72D297353CC}">
                    <c16:uniqueId val="{00000006-77AA-4B3A-B509-E2FDA08FBCF2}"/>
                  </c:ext>
                </c:extLst>
              </c15:ser>
            </c15:filteredLineSeries>
            <c15:filteredLineSeries>
              <c15:ser>
                <c:idx val="7"/>
                <c:order val="7"/>
                <c:tx>
                  <c:strRef>
                    <c:extLst>
                      <c:ext xmlns:c15="http://schemas.microsoft.com/office/drawing/2012/chart" uri="{02D57815-91ED-43cb-92C2-25804820EDAC}">
                        <c15:formulaRef>
                          <c15:sqref>'Objective 4'!$S$114</c15:sqref>
                        </c15:formulaRef>
                      </c:ext>
                    </c:extLst>
                    <c:strCache>
                      <c:ptCount val="1"/>
                      <c:pt idx="0">
                        <c:v>RECREATION AND AMUSEMENT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'Objective 4'!$T$106:$W$106</c15:sqref>
                        </c15:fullRef>
                        <c15:formulaRef>
                          <c15:sqref>'Objective 4'!$T$106:$V$106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4'!$T$114:$W$114</c15:sqref>
                        </c15:fullRef>
                        <c15:formulaRef>
                          <c15:sqref>'Objective 4'!$T$114:$V$114</c15:sqref>
                        </c15:formulaRef>
                      </c:ext>
                    </c:extLst>
                    <c:numCache>
                      <c:formatCode>0.0</c:formatCode>
                      <c:ptCount val="3"/>
                      <c:pt idx="0">
                        <c:v>136.75</c:v>
                      </c:pt>
                      <c:pt idx="1">
                        <c:v>137.9</c:v>
                      </c:pt>
                      <c:pt idx="2">
                        <c:v>139.96666666666667</c:v>
                      </c:pt>
                    </c:numCache>
                  </c:numRef>
                </c:val>
                <c:smooth val="0"/>
                <c:extLst xmlns:c15="http://schemas.microsoft.com/office/drawing/2012/chart">
                  <c:ext xmlns:c16="http://schemas.microsoft.com/office/drawing/2014/chart" uri="{C3380CC4-5D6E-409C-BE32-E72D297353CC}">
                    <c16:uniqueId val="{00000007-77AA-4B3A-B509-E2FDA08FBCF2}"/>
                  </c:ext>
                </c:extLst>
              </c15:ser>
            </c15:filteredLineSeries>
            <c15:filteredLineSeries>
              <c15:ser>
                <c:idx val="9"/>
                <c:order val="9"/>
                <c:tx>
                  <c:strRef>
                    <c:extLst>
                      <c:ext xmlns:c15="http://schemas.microsoft.com/office/drawing/2012/chart" uri="{02D57815-91ED-43cb-92C2-25804820EDAC}">
                        <c15:formulaRef>
                          <c15:sqref>'Objective 4'!$S$116</c15:sqref>
                        </c15:formulaRef>
                      </c:ext>
                    </c:extLst>
                    <c:strCache>
                      <c:ptCount val="1"/>
                      <c:pt idx="0">
                        <c:v>MISCELLANEOUS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'Objective 4'!$T$106:$W$106</c15:sqref>
                        </c15:fullRef>
                        <c15:formulaRef>
                          <c15:sqref>'Objective 4'!$T$106:$V$106</c15:sqref>
                        </c15:formulaRef>
                      </c:ext>
                    </c:extLst>
                    <c:strCache>
                      <c:ptCount val="3"/>
                      <c:pt idx="0">
                        <c:v>Average before March 2020</c:v>
                      </c:pt>
                      <c:pt idx="1">
                        <c:v>Mar-20</c:v>
                      </c:pt>
                      <c:pt idx="2">
                        <c:v>Average after March 2020</c:v>
                      </c:pt>
                    </c:strCache>
                  </c:strRef>
                </c:cat>
                <c:val>
                  <c:numRef>
                    <c:extLst>
                      <c:ext xmlns:c15="http://schemas.microsoft.com/office/drawing/2012/chart" uri="{02D57815-91ED-43cb-92C2-25804820EDAC}">
                        <c15:fullRef>
                          <c15:sqref>'Objective 4'!$T$116:$W$116</c15:sqref>
                        </c15:fullRef>
                        <c15:formulaRef>
                          <c15:sqref>'Objective 4'!$T$116:$V$116</c15:sqref>
                        </c15:formulaRef>
                      </c:ext>
                    </c:extLst>
                    <c:numCache>
                      <c:formatCode>0.0</c:formatCode>
                      <c:ptCount val="3"/>
                      <c:pt idx="0">
                        <c:v>137.08333333333334</c:v>
                      </c:pt>
                      <c:pt idx="1">
                        <c:v>138.69999999999999</c:v>
                      </c:pt>
                      <c:pt idx="2">
                        <c:v>140.53333333333333</c:v>
                      </c:pt>
                    </c:numCache>
                  </c:numRef>
                </c:val>
                <c:smooth val="0"/>
                <c:extLst xmlns:c15="http://schemas.microsoft.com/office/drawing/2012/chart">
                  <c:ext xmlns:c16="http://schemas.microsoft.com/office/drawing/2014/chart" uri="{C3380CC4-5D6E-409C-BE32-E72D297353CC}">
                    <c16:uniqueId val="{00000009-77AA-4B3A-B509-E2FDA08FBCF2}"/>
                  </c:ext>
                </c:extLst>
              </c15:ser>
            </c15:filteredLineSeries>
          </c:ext>
        </c:extLst>
      </c:lineChart>
      <c:catAx>
        <c:axId val="132108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94704"/>
        <c:crosses val="autoZero"/>
        <c:auto val="1"/>
        <c:lblAlgn val="ctr"/>
        <c:lblOffset val="100"/>
        <c:noMultiLvlLbl val="0"/>
      </c:catAx>
      <c:valAx>
        <c:axId val="13210947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8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Categories getting affected</a:t>
            </a:r>
            <a:r>
              <a:rPr lang="en-IN" b="1" baseline="0">
                <a:solidFill>
                  <a:schemeClr val="bg1"/>
                </a:solidFill>
              </a:rPr>
              <a:t> by Increasing Oil Prices in </a:t>
            </a:r>
            <a:r>
              <a:rPr lang="en-IN" b="1">
                <a:solidFill>
                  <a:schemeClr val="bg1"/>
                </a:solidFill>
              </a:rPr>
              <a:t>Rural+Urban Sector during COVID</a:t>
            </a:r>
            <a:r>
              <a:rPr lang="en-IN" b="1" baseline="0">
                <a:solidFill>
                  <a:schemeClr val="bg1"/>
                </a:solidFill>
              </a:rPr>
              <a:t>-19 </a:t>
            </a:r>
            <a:endParaRPr lang="en-IN" b="1">
              <a:solidFill>
                <a:schemeClr val="bg1"/>
              </a:solidFill>
            </a:endParaRPr>
          </a:p>
        </c:rich>
      </c:tx>
      <c:overlay val="0"/>
      <c:spPr>
        <a:solidFill>
          <a:schemeClr val="bg2">
            <a:lumMod val="50000"/>
          </a:schemeClr>
        </a:solidFill>
        <a:ln w="0">
          <a:solidFill>
            <a:schemeClr val="accent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IN"/>
        </a:p>
      </c:txPr>
    </c:title>
    <c:autoTitleDeleted val="0"/>
    <c:plotArea>
      <c:layout/>
      <c:barChart>
        <c:barDir val="col"/>
        <c:grouping val="clustered"/>
        <c:varyColors val="0"/>
        <c:ser>
          <c:idx val="0"/>
          <c:order val="0"/>
          <c:tx>
            <c:strRef>
              <c:f>'Objective 5'!$AZ$49</c:f>
              <c:strCache>
                <c:ptCount val="1"/>
                <c:pt idx="0">
                  <c:v>Cereals and products</c:v>
                </c:pt>
              </c:strCache>
            </c:strRef>
          </c:tx>
          <c:spPr>
            <a:solidFill>
              <a:schemeClr val="accent1"/>
            </a:solidFill>
            <a:ln>
              <a:noFill/>
            </a:ln>
            <a:effectLst/>
          </c:spPr>
          <c:invertIfNegative val="0"/>
          <c:cat>
            <c:strRef>
              <c:f>'Objective 5'!$BA$48</c:f>
              <c:strCache>
                <c:ptCount val="1"/>
                <c:pt idx="0">
                  <c:v>Correlation</c:v>
                </c:pt>
              </c:strCache>
            </c:strRef>
          </c:cat>
          <c:val>
            <c:numRef>
              <c:f>'Objective 5'!$BA$49</c:f>
              <c:numCache>
                <c:formatCode>0.000</c:formatCode>
                <c:ptCount val="1"/>
                <c:pt idx="0">
                  <c:v>0.44287698145795273</c:v>
                </c:pt>
              </c:numCache>
            </c:numRef>
          </c:val>
          <c:extLst>
            <c:ext xmlns:c16="http://schemas.microsoft.com/office/drawing/2014/chart" uri="{C3380CC4-5D6E-409C-BE32-E72D297353CC}">
              <c16:uniqueId val="{00000000-5FAC-43B4-9CA1-2EB337577B89}"/>
            </c:ext>
          </c:extLst>
        </c:ser>
        <c:ser>
          <c:idx val="1"/>
          <c:order val="1"/>
          <c:tx>
            <c:strRef>
              <c:f>'Objective 5'!$AZ$50</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5'!$BA$48</c:f>
              <c:strCache>
                <c:ptCount val="1"/>
                <c:pt idx="0">
                  <c:v>Correlation</c:v>
                </c:pt>
              </c:strCache>
            </c:strRef>
          </c:cat>
          <c:val>
            <c:numRef>
              <c:f>'Objective 5'!$BA$50</c:f>
              <c:numCache>
                <c:formatCode>0.000</c:formatCode>
                <c:ptCount val="1"/>
                <c:pt idx="0">
                  <c:v>0.80025710624521984</c:v>
                </c:pt>
              </c:numCache>
            </c:numRef>
          </c:val>
          <c:extLst>
            <c:ext xmlns:c16="http://schemas.microsoft.com/office/drawing/2014/chart" uri="{C3380CC4-5D6E-409C-BE32-E72D297353CC}">
              <c16:uniqueId val="{00000001-5FAC-43B4-9CA1-2EB337577B89}"/>
            </c:ext>
          </c:extLst>
        </c:ser>
        <c:ser>
          <c:idx val="2"/>
          <c:order val="2"/>
          <c:tx>
            <c:strRef>
              <c:f>'Objective 5'!$AZ$51</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5'!$BA$48</c:f>
              <c:strCache>
                <c:ptCount val="1"/>
                <c:pt idx="0">
                  <c:v>Correlation</c:v>
                </c:pt>
              </c:strCache>
            </c:strRef>
          </c:cat>
          <c:val>
            <c:numRef>
              <c:f>'Objective 5'!$BA$51</c:f>
              <c:numCache>
                <c:formatCode>0.000</c:formatCode>
                <c:ptCount val="1"/>
                <c:pt idx="0">
                  <c:v>-9.2572691117940073E-2</c:v>
                </c:pt>
              </c:numCache>
            </c:numRef>
          </c:val>
          <c:extLst>
            <c:ext xmlns:c16="http://schemas.microsoft.com/office/drawing/2014/chart" uri="{C3380CC4-5D6E-409C-BE32-E72D297353CC}">
              <c16:uniqueId val="{00000002-5FAC-43B4-9CA1-2EB337577B89}"/>
            </c:ext>
          </c:extLst>
        </c:ser>
        <c:ser>
          <c:idx val="3"/>
          <c:order val="3"/>
          <c:tx>
            <c:strRef>
              <c:f>'Objective 5'!$AZ$52</c:f>
              <c:strCache>
                <c:ptCount val="1"/>
                <c:pt idx="0">
                  <c:v>Milk and products</c:v>
                </c:pt>
              </c:strCache>
            </c:strRef>
          </c:tx>
          <c:spPr>
            <a:solidFill>
              <a:schemeClr val="accent4"/>
            </a:solidFill>
            <a:ln>
              <a:noFill/>
            </a:ln>
            <a:effectLst/>
          </c:spPr>
          <c:invertIfNegative val="0"/>
          <c:cat>
            <c:strRef>
              <c:f>'Objective 5'!$BA$48</c:f>
              <c:strCache>
                <c:ptCount val="1"/>
                <c:pt idx="0">
                  <c:v>Correlation</c:v>
                </c:pt>
              </c:strCache>
            </c:strRef>
          </c:cat>
          <c:val>
            <c:numRef>
              <c:f>'Objective 5'!$BA$52</c:f>
              <c:numCache>
                <c:formatCode>0.000</c:formatCode>
                <c:ptCount val="1"/>
                <c:pt idx="0">
                  <c:v>0.52994522290044233</c:v>
                </c:pt>
              </c:numCache>
            </c:numRef>
          </c:val>
          <c:extLst>
            <c:ext xmlns:c16="http://schemas.microsoft.com/office/drawing/2014/chart" uri="{C3380CC4-5D6E-409C-BE32-E72D297353CC}">
              <c16:uniqueId val="{00000003-5FAC-43B4-9CA1-2EB337577B89}"/>
            </c:ext>
          </c:extLst>
        </c:ser>
        <c:ser>
          <c:idx val="4"/>
          <c:order val="4"/>
          <c:tx>
            <c:strRef>
              <c:f>'Objective 5'!$AZ$53</c:f>
              <c:strCache>
                <c:ptCount val="1"/>
                <c:pt idx="0">
                  <c:v>Oils and fats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5'!$BA$48</c:f>
              <c:strCache>
                <c:ptCount val="1"/>
                <c:pt idx="0">
                  <c:v>Correlation</c:v>
                </c:pt>
              </c:strCache>
            </c:strRef>
          </c:cat>
          <c:val>
            <c:numRef>
              <c:f>'Objective 5'!$BA$53</c:f>
              <c:numCache>
                <c:formatCode>0.000</c:formatCode>
                <c:ptCount val="1"/>
                <c:pt idx="0">
                  <c:v>-0.48037364936285298</c:v>
                </c:pt>
              </c:numCache>
            </c:numRef>
          </c:val>
          <c:extLst>
            <c:ext xmlns:c16="http://schemas.microsoft.com/office/drawing/2014/chart" uri="{C3380CC4-5D6E-409C-BE32-E72D297353CC}">
              <c16:uniqueId val="{00000004-5FAC-43B4-9CA1-2EB337577B89}"/>
            </c:ext>
          </c:extLst>
        </c:ser>
        <c:ser>
          <c:idx val="5"/>
          <c:order val="5"/>
          <c:tx>
            <c:strRef>
              <c:f>'Objective 5'!$AZ$54</c:f>
              <c:strCache>
                <c:ptCount val="1"/>
                <c:pt idx="0">
                  <c:v>Fruits</c:v>
                </c:pt>
              </c:strCache>
            </c:strRef>
          </c:tx>
          <c:spPr>
            <a:solidFill>
              <a:schemeClr val="accent6"/>
            </a:solidFill>
            <a:ln>
              <a:noFill/>
            </a:ln>
            <a:effectLst/>
          </c:spPr>
          <c:invertIfNegative val="0"/>
          <c:cat>
            <c:strRef>
              <c:f>'Objective 5'!$BA$48</c:f>
              <c:strCache>
                <c:ptCount val="1"/>
                <c:pt idx="0">
                  <c:v>Correlation</c:v>
                </c:pt>
              </c:strCache>
            </c:strRef>
          </c:cat>
          <c:val>
            <c:numRef>
              <c:f>'Objective 5'!$BA$54</c:f>
              <c:numCache>
                <c:formatCode>0.000</c:formatCode>
                <c:ptCount val="1"/>
                <c:pt idx="0">
                  <c:v>0.55714276424458797</c:v>
                </c:pt>
              </c:numCache>
            </c:numRef>
          </c:val>
          <c:extLst>
            <c:ext xmlns:c16="http://schemas.microsoft.com/office/drawing/2014/chart" uri="{C3380CC4-5D6E-409C-BE32-E72D297353CC}">
              <c16:uniqueId val="{00000005-5FAC-43B4-9CA1-2EB337577B89}"/>
            </c:ext>
          </c:extLst>
        </c:ser>
        <c:ser>
          <c:idx val="6"/>
          <c:order val="6"/>
          <c:tx>
            <c:strRef>
              <c:f>'Objective 5'!$AZ$55</c:f>
              <c:strCache>
                <c:ptCount val="1"/>
                <c:pt idx="0">
                  <c:v>Vegetables</c:v>
                </c:pt>
              </c:strCache>
            </c:strRef>
          </c:tx>
          <c:spPr>
            <a:solidFill>
              <a:schemeClr val="accent1">
                <a:lumMod val="60000"/>
              </a:schemeClr>
            </a:solidFill>
            <a:ln>
              <a:noFill/>
            </a:ln>
            <a:effectLst/>
          </c:spPr>
          <c:invertIfNegative val="0"/>
          <c:cat>
            <c:strRef>
              <c:f>'Objective 5'!$BA$48</c:f>
              <c:strCache>
                <c:ptCount val="1"/>
                <c:pt idx="0">
                  <c:v>Correlation</c:v>
                </c:pt>
              </c:strCache>
            </c:strRef>
          </c:cat>
          <c:val>
            <c:numRef>
              <c:f>'Objective 5'!$BA$55</c:f>
              <c:numCache>
                <c:formatCode>0.000</c:formatCode>
                <c:ptCount val="1"/>
                <c:pt idx="0">
                  <c:v>0.3181809911993515</c:v>
                </c:pt>
              </c:numCache>
            </c:numRef>
          </c:val>
          <c:extLst>
            <c:ext xmlns:c16="http://schemas.microsoft.com/office/drawing/2014/chart" uri="{C3380CC4-5D6E-409C-BE32-E72D297353CC}">
              <c16:uniqueId val="{00000006-5FAC-43B4-9CA1-2EB337577B89}"/>
            </c:ext>
          </c:extLst>
        </c:ser>
        <c:ser>
          <c:idx val="7"/>
          <c:order val="7"/>
          <c:tx>
            <c:strRef>
              <c:f>'Objective 5'!$AZ$56</c:f>
              <c:strCache>
                <c:ptCount val="1"/>
                <c:pt idx="0">
                  <c:v>Pulses and products</c:v>
                </c:pt>
              </c:strCache>
            </c:strRef>
          </c:tx>
          <c:spPr>
            <a:solidFill>
              <a:schemeClr val="accent2">
                <a:lumMod val="60000"/>
              </a:schemeClr>
            </a:solidFill>
            <a:ln>
              <a:noFill/>
            </a:ln>
            <a:effectLst/>
          </c:spPr>
          <c:invertIfNegative val="0"/>
          <c:cat>
            <c:strRef>
              <c:f>'Objective 5'!$BA$48</c:f>
              <c:strCache>
                <c:ptCount val="1"/>
                <c:pt idx="0">
                  <c:v>Correlation</c:v>
                </c:pt>
              </c:strCache>
            </c:strRef>
          </c:cat>
          <c:val>
            <c:numRef>
              <c:f>'Objective 5'!$BA$56</c:f>
              <c:numCache>
                <c:formatCode>0.000</c:formatCode>
                <c:ptCount val="1"/>
                <c:pt idx="0">
                  <c:v>0.32827955780966361</c:v>
                </c:pt>
              </c:numCache>
            </c:numRef>
          </c:val>
          <c:extLst>
            <c:ext xmlns:c16="http://schemas.microsoft.com/office/drawing/2014/chart" uri="{C3380CC4-5D6E-409C-BE32-E72D297353CC}">
              <c16:uniqueId val="{00000007-5FAC-43B4-9CA1-2EB337577B89}"/>
            </c:ext>
          </c:extLst>
        </c:ser>
        <c:ser>
          <c:idx val="8"/>
          <c:order val="8"/>
          <c:tx>
            <c:strRef>
              <c:f>'Objective 5'!$AZ$57</c:f>
              <c:strCache>
                <c:ptCount val="1"/>
                <c:pt idx="0">
                  <c:v>Sugar and Confectionery</c:v>
                </c:pt>
              </c:strCache>
            </c:strRef>
          </c:tx>
          <c:spPr>
            <a:solidFill>
              <a:schemeClr val="accent3">
                <a:lumMod val="60000"/>
              </a:schemeClr>
            </a:solidFill>
            <a:ln>
              <a:noFill/>
            </a:ln>
            <a:effectLst/>
          </c:spPr>
          <c:invertIfNegative val="0"/>
          <c:cat>
            <c:strRef>
              <c:f>'Objective 5'!$BA$48</c:f>
              <c:strCache>
                <c:ptCount val="1"/>
                <c:pt idx="0">
                  <c:v>Correlation</c:v>
                </c:pt>
              </c:strCache>
            </c:strRef>
          </c:cat>
          <c:val>
            <c:numRef>
              <c:f>'Objective 5'!$BA$57</c:f>
              <c:numCache>
                <c:formatCode>0.000</c:formatCode>
                <c:ptCount val="1"/>
                <c:pt idx="0">
                  <c:v>0.59320610876757995</c:v>
                </c:pt>
              </c:numCache>
            </c:numRef>
          </c:val>
          <c:extLst>
            <c:ext xmlns:c16="http://schemas.microsoft.com/office/drawing/2014/chart" uri="{C3380CC4-5D6E-409C-BE32-E72D297353CC}">
              <c16:uniqueId val="{00000008-5FAC-43B4-9CA1-2EB337577B89}"/>
            </c:ext>
          </c:extLst>
        </c:ser>
        <c:ser>
          <c:idx val="9"/>
          <c:order val="9"/>
          <c:tx>
            <c:strRef>
              <c:f>'Objective 5'!$AZ$58</c:f>
              <c:strCache>
                <c:ptCount val="1"/>
                <c:pt idx="0">
                  <c:v>Spices</c:v>
                </c:pt>
              </c:strCache>
            </c:strRef>
          </c:tx>
          <c:spPr>
            <a:solidFill>
              <a:schemeClr val="accent4">
                <a:lumMod val="60000"/>
              </a:schemeClr>
            </a:solidFill>
            <a:ln>
              <a:noFill/>
            </a:ln>
            <a:effectLst/>
          </c:spPr>
          <c:invertIfNegative val="0"/>
          <c:cat>
            <c:strRef>
              <c:f>'Objective 5'!$BA$48</c:f>
              <c:strCache>
                <c:ptCount val="1"/>
                <c:pt idx="0">
                  <c:v>Correlation</c:v>
                </c:pt>
              </c:strCache>
            </c:strRef>
          </c:cat>
          <c:val>
            <c:numRef>
              <c:f>'Objective 5'!$BA$58</c:f>
              <c:numCache>
                <c:formatCode>0.000</c:formatCode>
                <c:ptCount val="1"/>
                <c:pt idx="0">
                  <c:v>0.48407259348339088</c:v>
                </c:pt>
              </c:numCache>
            </c:numRef>
          </c:val>
          <c:extLst>
            <c:ext xmlns:c16="http://schemas.microsoft.com/office/drawing/2014/chart" uri="{C3380CC4-5D6E-409C-BE32-E72D297353CC}">
              <c16:uniqueId val="{00000009-5FAC-43B4-9CA1-2EB337577B89}"/>
            </c:ext>
          </c:extLst>
        </c:ser>
        <c:ser>
          <c:idx val="10"/>
          <c:order val="10"/>
          <c:tx>
            <c:strRef>
              <c:f>'Objective 5'!$AZ$59</c:f>
              <c:strCache>
                <c:ptCount val="1"/>
                <c:pt idx="0">
                  <c:v>Non-alcoholic beverages</c:v>
                </c:pt>
              </c:strCache>
            </c:strRef>
          </c:tx>
          <c:spPr>
            <a:solidFill>
              <a:schemeClr val="accent5">
                <a:lumMod val="60000"/>
              </a:schemeClr>
            </a:solidFill>
            <a:ln>
              <a:noFill/>
            </a:ln>
            <a:effectLst/>
          </c:spPr>
          <c:invertIfNegative val="0"/>
          <c:cat>
            <c:strRef>
              <c:f>'Objective 5'!$BA$48</c:f>
              <c:strCache>
                <c:ptCount val="1"/>
                <c:pt idx="0">
                  <c:v>Correlation</c:v>
                </c:pt>
              </c:strCache>
            </c:strRef>
          </c:cat>
          <c:val>
            <c:numRef>
              <c:f>'Objective 5'!$BA$59</c:f>
              <c:numCache>
                <c:formatCode>0.000</c:formatCode>
                <c:ptCount val="1"/>
                <c:pt idx="0">
                  <c:v>0.67363560853303528</c:v>
                </c:pt>
              </c:numCache>
            </c:numRef>
          </c:val>
          <c:extLst>
            <c:ext xmlns:c16="http://schemas.microsoft.com/office/drawing/2014/chart" uri="{C3380CC4-5D6E-409C-BE32-E72D297353CC}">
              <c16:uniqueId val="{0000000A-5FAC-43B4-9CA1-2EB337577B89}"/>
            </c:ext>
          </c:extLst>
        </c:ser>
        <c:ser>
          <c:idx val="11"/>
          <c:order val="11"/>
          <c:tx>
            <c:strRef>
              <c:f>'Objective 5'!$AZ$60</c:f>
              <c:strCache>
                <c:ptCount val="1"/>
                <c:pt idx="0">
                  <c:v>Prepared meals, snacks, sweets etc.</c:v>
                </c:pt>
              </c:strCache>
            </c:strRef>
          </c:tx>
          <c:spPr>
            <a:solidFill>
              <a:schemeClr val="accent6">
                <a:lumMod val="60000"/>
              </a:schemeClr>
            </a:solidFill>
            <a:ln>
              <a:noFill/>
            </a:ln>
            <a:effectLst/>
          </c:spPr>
          <c:invertIfNegative val="0"/>
          <c:cat>
            <c:strRef>
              <c:f>'Objective 5'!$BA$48</c:f>
              <c:strCache>
                <c:ptCount val="1"/>
                <c:pt idx="0">
                  <c:v>Correlation</c:v>
                </c:pt>
              </c:strCache>
            </c:strRef>
          </c:cat>
          <c:val>
            <c:numRef>
              <c:f>'Objective 5'!$BA$60</c:f>
              <c:numCache>
                <c:formatCode>0.000</c:formatCode>
                <c:ptCount val="1"/>
                <c:pt idx="0">
                  <c:v>0.6372776218727122</c:v>
                </c:pt>
              </c:numCache>
            </c:numRef>
          </c:val>
          <c:extLst>
            <c:ext xmlns:c16="http://schemas.microsoft.com/office/drawing/2014/chart" uri="{C3380CC4-5D6E-409C-BE32-E72D297353CC}">
              <c16:uniqueId val="{0000000B-5FAC-43B4-9CA1-2EB337577B89}"/>
            </c:ext>
          </c:extLst>
        </c:ser>
        <c:ser>
          <c:idx val="12"/>
          <c:order val="12"/>
          <c:tx>
            <c:strRef>
              <c:f>'Objective 5'!$AZ$61</c:f>
              <c:strCache>
                <c:ptCount val="1"/>
                <c:pt idx="0">
                  <c:v>Food and beverages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5'!$BA$48</c:f>
              <c:strCache>
                <c:ptCount val="1"/>
                <c:pt idx="0">
                  <c:v>Correlation</c:v>
                </c:pt>
              </c:strCache>
            </c:strRef>
          </c:cat>
          <c:val>
            <c:numRef>
              <c:f>'Objective 5'!$BA$61</c:f>
              <c:numCache>
                <c:formatCode>0.000</c:formatCode>
                <c:ptCount val="1"/>
                <c:pt idx="0">
                  <c:v>0.71062473987820551</c:v>
                </c:pt>
              </c:numCache>
            </c:numRef>
          </c:val>
          <c:extLst>
            <c:ext xmlns:c16="http://schemas.microsoft.com/office/drawing/2014/chart" uri="{C3380CC4-5D6E-409C-BE32-E72D297353CC}">
              <c16:uniqueId val="{0000000C-5FAC-43B4-9CA1-2EB337577B89}"/>
            </c:ext>
          </c:extLst>
        </c:ser>
        <c:ser>
          <c:idx val="13"/>
          <c:order val="13"/>
          <c:tx>
            <c:strRef>
              <c:f>'Objective 5'!$AZ$62</c:f>
              <c:strCache>
                <c:ptCount val="1"/>
                <c:pt idx="0">
                  <c:v>Pan, tobacco and intoxicants</c:v>
                </c:pt>
              </c:strCache>
            </c:strRef>
          </c:tx>
          <c:spPr>
            <a:solidFill>
              <a:schemeClr val="accent2">
                <a:lumMod val="80000"/>
                <a:lumOff val="20000"/>
              </a:schemeClr>
            </a:solidFill>
            <a:ln>
              <a:noFill/>
            </a:ln>
            <a:effectLst/>
          </c:spPr>
          <c:invertIfNegative val="0"/>
          <c:cat>
            <c:strRef>
              <c:f>'Objective 5'!$BA$48</c:f>
              <c:strCache>
                <c:ptCount val="1"/>
                <c:pt idx="0">
                  <c:v>Correlation</c:v>
                </c:pt>
              </c:strCache>
            </c:strRef>
          </c:cat>
          <c:val>
            <c:numRef>
              <c:f>'Objective 5'!$BA$62</c:f>
              <c:numCache>
                <c:formatCode>0.000</c:formatCode>
                <c:ptCount val="1"/>
                <c:pt idx="0">
                  <c:v>0.53198804801284261</c:v>
                </c:pt>
              </c:numCache>
            </c:numRef>
          </c:val>
          <c:extLst>
            <c:ext xmlns:c16="http://schemas.microsoft.com/office/drawing/2014/chart" uri="{C3380CC4-5D6E-409C-BE32-E72D297353CC}">
              <c16:uniqueId val="{0000000D-5FAC-43B4-9CA1-2EB337577B89}"/>
            </c:ext>
          </c:extLst>
        </c:ser>
        <c:ser>
          <c:idx val="14"/>
          <c:order val="14"/>
          <c:tx>
            <c:strRef>
              <c:f>'Objective 5'!$AZ$63</c:f>
              <c:strCache>
                <c:ptCount val="1"/>
                <c:pt idx="0">
                  <c:v>Clothing</c:v>
                </c:pt>
              </c:strCache>
            </c:strRef>
          </c:tx>
          <c:spPr>
            <a:solidFill>
              <a:schemeClr val="accent3">
                <a:lumMod val="80000"/>
                <a:lumOff val="20000"/>
              </a:schemeClr>
            </a:solidFill>
            <a:ln>
              <a:noFill/>
            </a:ln>
            <a:effectLst/>
          </c:spPr>
          <c:invertIfNegative val="0"/>
          <c:cat>
            <c:strRef>
              <c:f>'Objective 5'!$BA$48</c:f>
              <c:strCache>
                <c:ptCount val="1"/>
                <c:pt idx="0">
                  <c:v>Correlation</c:v>
                </c:pt>
              </c:strCache>
            </c:strRef>
          </c:cat>
          <c:val>
            <c:numRef>
              <c:f>'Objective 5'!$BA$63</c:f>
              <c:numCache>
                <c:formatCode>0.000</c:formatCode>
                <c:ptCount val="1"/>
                <c:pt idx="0">
                  <c:v>0.66973199895598479</c:v>
                </c:pt>
              </c:numCache>
            </c:numRef>
          </c:val>
          <c:extLst>
            <c:ext xmlns:c16="http://schemas.microsoft.com/office/drawing/2014/chart" uri="{C3380CC4-5D6E-409C-BE32-E72D297353CC}">
              <c16:uniqueId val="{0000000E-5FAC-43B4-9CA1-2EB337577B89}"/>
            </c:ext>
          </c:extLst>
        </c:ser>
        <c:ser>
          <c:idx val="15"/>
          <c:order val="15"/>
          <c:tx>
            <c:strRef>
              <c:f>'Objective 5'!$AZ$64</c:f>
              <c:strCache>
                <c:ptCount val="1"/>
                <c:pt idx="0">
                  <c:v>Footwear</c:v>
                </c:pt>
              </c:strCache>
            </c:strRef>
          </c:tx>
          <c:spPr>
            <a:solidFill>
              <a:schemeClr val="accent4">
                <a:lumMod val="80000"/>
                <a:lumOff val="20000"/>
              </a:schemeClr>
            </a:solidFill>
            <a:ln>
              <a:noFill/>
            </a:ln>
            <a:effectLst/>
          </c:spPr>
          <c:invertIfNegative val="0"/>
          <c:cat>
            <c:strRef>
              <c:f>'Objective 5'!$BA$48</c:f>
              <c:strCache>
                <c:ptCount val="1"/>
                <c:pt idx="0">
                  <c:v>Correlation</c:v>
                </c:pt>
              </c:strCache>
            </c:strRef>
          </c:cat>
          <c:val>
            <c:numRef>
              <c:f>'Objective 5'!$BA$64</c:f>
              <c:numCache>
                <c:formatCode>0.000</c:formatCode>
                <c:ptCount val="1"/>
                <c:pt idx="0">
                  <c:v>0.69542611371821583</c:v>
                </c:pt>
              </c:numCache>
            </c:numRef>
          </c:val>
          <c:extLst>
            <c:ext xmlns:c16="http://schemas.microsoft.com/office/drawing/2014/chart" uri="{C3380CC4-5D6E-409C-BE32-E72D297353CC}">
              <c16:uniqueId val="{0000000F-5FAC-43B4-9CA1-2EB337577B89}"/>
            </c:ext>
          </c:extLst>
        </c:ser>
        <c:ser>
          <c:idx val="16"/>
          <c:order val="16"/>
          <c:tx>
            <c:strRef>
              <c:f>'Objective 5'!$AZ$65</c:f>
              <c:strCache>
                <c:ptCount val="1"/>
                <c:pt idx="0">
                  <c:v>Clothing and footwear</c:v>
                </c:pt>
              </c:strCache>
            </c:strRef>
          </c:tx>
          <c:spPr>
            <a:solidFill>
              <a:schemeClr val="accent5">
                <a:lumMod val="80000"/>
                <a:lumOff val="20000"/>
              </a:schemeClr>
            </a:solidFill>
            <a:ln>
              <a:noFill/>
            </a:ln>
            <a:effectLst/>
          </c:spPr>
          <c:invertIfNegative val="0"/>
          <c:cat>
            <c:strRef>
              <c:f>'Objective 5'!$BA$48</c:f>
              <c:strCache>
                <c:ptCount val="1"/>
                <c:pt idx="0">
                  <c:v>Correlation</c:v>
                </c:pt>
              </c:strCache>
            </c:strRef>
          </c:cat>
          <c:val>
            <c:numRef>
              <c:f>'Objective 5'!$BA$65</c:f>
              <c:numCache>
                <c:formatCode>0.000</c:formatCode>
                <c:ptCount val="1"/>
                <c:pt idx="0">
                  <c:v>0.67404706817547133</c:v>
                </c:pt>
              </c:numCache>
            </c:numRef>
          </c:val>
          <c:extLst>
            <c:ext xmlns:c16="http://schemas.microsoft.com/office/drawing/2014/chart" uri="{C3380CC4-5D6E-409C-BE32-E72D297353CC}">
              <c16:uniqueId val="{00000010-5FAC-43B4-9CA1-2EB337577B89}"/>
            </c:ext>
          </c:extLst>
        </c:ser>
        <c:ser>
          <c:idx val="17"/>
          <c:order val="17"/>
          <c:tx>
            <c:strRef>
              <c:f>'Objective 5'!$AZ$66</c:f>
              <c:strCache>
                <c:ptCount val="1"/>
                <c:pt idx="0">
                  <c:v>Housing</c:v>
                </c:pt>
              </c:strCache>
            </c:strRef>
          </c:tx>
          <c:spPr>
            <a:solidFill>
              <a:schemeClr val="accent6">
                <a:lumMod val="80000"/>
                <a:lumOff val="20000"/>
              </a:schemeClr>
            </a:solidFill>
            <a:ln>
              <a:noFill/>
            </a:ln>
            <a:effectLst/>
          </c:spPr>
          <c:invertIfNegative val="0"/>
          <c:cat>
            <c:strRef>
              <c:f>'Objective 5'!$BA$48</c:f>
              <c:strCache>
                <c:ptCount val="1"/>
                <c:pt idx="0">
                  <c:v>Correlation</c:v>
                </c:pt>
              </c:strCache>
            </c:strRef>
          </c:cat>
          <c:val>
            <c:numRef>
              <c:f>'Objective 5'!$BA$66</c:f>
              <c:numCache>
                <c:formatCode>0.000</c:formatCode>
                <c:ptCount val="1"/>
                <c:pt idx="0">
                  <c:v>0.58516043867432177</c:v>
                </c:pt>
              </c:numCache>
            </c:numRef>
          </c:val>
          <c:extLst>
            <c:ext xmlns:c16="http://schemas.microsoft.com/office/drawing/2014/chart" uri="{C3380CC4-5D6E-409C-BE32-E72D297353CC}">
              <c16:uniqueId val="{00000011-5FAC-43B4-9CA1-2EB337577B89}"/>
            </c:ext>
          </c:extLst>
        </c:ser>
        <c:ser>
          <c:idx val="18"/>
          <c:order val="18"/>
          <c:tx>
            <c:strRef>
              <c:f>'Objective 5'!$AZ$67</c:f>
              <c:strCache>
                <c:ptCount val="1"/>
                <c:pt idx="0">
                  <c:v>Fuel and light</c:v>
                </c:pt>
              </c:strCache>
            </c:strRef>
          </c:tx>
          <c:spPr>
            <a:solidFill>
              <a:schemeClr val="accent1">
                <a:lumMod val="80000"/>
              </a:schemeClr>
            </a:solidFill>
            <a:ln>
              <a:noFill/>
            </a:ln>
            <a:effectLst/>
          </c:spPr>
          <c:invertIfNegative val="0"/>
          <c:cat>
            <c:strRef>
              <c:f>'Objective 5'!$BA$48</c:f>
              <c:strCache>
                <c:ptCount val="1"/>
                <c:pt idx="0">
                  <c:v>Correlation</c:v>
                </c:pt>
              </c:strCache>
            </c:strRef>
          </c:cat>
          <c:val>
            <c:numRef>
              <c:f>'Objective 5'!$BA$67</c:f>
              <c:numCache>
                <c:formatCode>0.000</c:formatCode>
                <c:ptCount val="1"/>
                <c:pt idx="0">
                  <c:v>0.71309992458713189</c:v>
                </c:pt>
              </c:numCache>
            </c:numRef>
          </c:val>
          <c:extLst>
            <c:ext xmlns:c16="http://schemas.microsoft.com/office/drawing/2014/chart" uri="{C3380CC4-5D6E-409C-BE32-E72D297353CC}">
              <c16:uniqueId val="{00000012-5FAC-43B4-9CA1-2EB337577B89}"/>
            </c:ext>
          </c:extLst>
        </c:ser>
        <c:ser>
          <c:idx val="19"/>
          <c:order val="19"/>
          <c:tx>
            <c:strRef>
              <c:f>'Objective 5'!$AZ$68</c:f>
              <c:strCache>
                <c:ptCount val="1"/>
                <c:pt idx="0">
                  <c:v>Household goods and services</c:v>
                </c:pt>
              </c:strCache>
            </c:strRef>
          </c:tx>
          <c:spPr>
            <a:solidFill>
              <a:schemeClr val="accent2">
                <a:lumMod val="80000"/>
              </a:schemeClr>
            </a:solidFill>
            <a:ln>
              <a:noFill/>
            </a:ln>
            <a:effectLst/>
          </c:spPr>
          <c:invertIfNegative val="0"/>
          <c:cat>
            <c:strRef>
              <c:f>'Objective 5'!$BA$48</c:f>
              <c:strCache>
                <c:ptCount val="1"/>
                <c:pt idx="0">
                  <c:v>Correlation</c:v>
                </c:pt>
              </c:strCache>
            </c:strRef>
          </c:cat>
          <c:val>
            <c:numRef>
              <c:f>'Objective 5'!$BA$68</c:f>
              <c:numCache>
                <c:formatCode>0.000</c:formatCode>
                <c:ptCount val="1"/>
                <c:pt idx="0">
                  <c:v>0.65529572408233072</c:v>
                </c:pt>
              </c:numCache>
            </c:numRef>
          </c:val>
          <c:extLst>
            <c:ext xmlns:c16="http://schemas.microsoft.com/office/drawing/2014/chart" uri="{C3380CC4-5D6E-409C-BE32-E72D297353CC}">
              <c16:uniqueId val="{00000013-5FAC-43B4-9CA1-2EB337577B89}"/>
            </c:ext>
          </c:extLst>
        </c:ser>
        <c:ser>
          <c:idx val="20"/>
          <c:order val="20"/>
          <c:tx>
            <c:strRef>
              <c:f>'Objective 5'!$AZ$69</c:f>
              <c:strCache>
                <c:ptCount val="1"/>
                <c:pt idx="0">
                  <c:v>Health</c:v>
                </c:pt>
              </c:strCache>
            </c:strRef>
          </c:tx>
          <c:spPr>
            <a:solidFill>
              <a:schemeClr val="accent3">
                <a:lumMod val="80000"/>
              </a:schemeClr>
            </a:solidFill>
            <a:ln>
              <a:noFill/>
            </a:ln>
            <a:effectLst/>
          </c:spPr>
          <c:invertIfNegative val="0"/>
          <c:cat>
            <c:strRef>
              <c:f>'Objective 5'!$BA$48</c:f>
              <c:strCache>
                <c:ptCount val="1"/>
                <c:pt idx="0">
                  <c:v>Correlation</c:v>
                </c:pt>
              </c:strCache>
            </c:strRef>
          </c:cat>
          <c:val>
            <c:numRef>
              <c:f>'Objective 5'!$BA$69</c:f>
              <c:numCache>
                <c:formatCode>0.000</c:formatCode>
                <c:ptCount val="1"/>
                <c:pt idx="0">
                  <c:v>0.61803081568928886</c:v>
                </c:pt>
              </c:numCache>
            </c:numRef>
          </c:val>
          <c:extLst>
            <c:ext xmlns:c16="http://schemas.microsoft.com/office/drawing/2014/chart" uri="{C3380CC4-5D6E-409C-BE32-E72D297353CC}">
              <c16:uniqueId val="{00000014-5FAC-43B4-9CA1-2EB337577B89}"/>
            </c:ext>
          </c:extLst>
        </c:ser>
        <c:ser>
          <c:idx val="21"/>
          <c:order val="21"/>
          <c:tx>
            <c:strRef>
              <c:f>'Objective 5'!$AZ$70</c:f>
              <c:strCache>
                <c:ptCount val="1"/>
                <c:pt idx="0">
                  <c:v>Transport and communication</c:v>
                </c:pt>
              </c:strCache>
            </c:strRef>
          </c:tx>
          <c:spPr>
            <a:solidFill>
              <a:schemeClr val="accent4">
                <a:lumMod val="80000"/>
              </a:schemeClr>
            </a:solidFill>
            <a:ln>
              <a:noFill/>
            </a:ln>
            <a:effectLst/>
          </c:spPr>
          <c:invertIfNegative val="0"/>
          <c:dLbls>
            <c:dLbl>
              <c:idx val="0"/>
              <c:layout>
                <c:manualLayout>
                  <c:x val="-0.10522521328223448"/>
                  <c:y val="-1.0356733752568101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21-5FAC-43B4-9CA1-2EB337577B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5'!$BA$48</c:f>
              <c:strCache>
                <c:ptCount val="1"/>
                <c:pt idx="0">
                  <c:v>Correlation</c:v>
                </c:pt>
              </c:strCache>
            </c:strRef>
          </c:cat>
          <c:val>
            <c:numRef>
              <c:f>'Objective 5'!$BA$70</c:f>
              <c:numCache>
                <c:formatCode>0.000</c:formatCode>
                <c:ptCount val="1"/>
                <c:pt idx="0">
                  <c:v>0.77467889235032394</c:v>
                </c:pt>
              </c:numCache>
            </c:numRef>
          </c:val>
          <c:extLst>
            <c:ext xmlns:c16="http://schemas.microsoft.com/office/drawing/2014/chart" uri="{C3380CC4-5D6E-409C-BE32-E72D297353CC}">
              <c16:uniqueId val="{00000015-5FAC-43B4-9CA1-2EB337577B89}"/>
            </c:ext>
          </c:extLst>
        </c:ser>
        <c:ser>
          <c:idx val="22"/>
          <c:order val="22"/>
          <c:tx>
            <c:strRef>
              <c:f>'Objective 5'!$AZ$71</c:f>
              <c:strCache>
                <c:ptCount val="1"/>
                <c:pt idx="0">
                  <c:v>Recreation and amusement</c:v>
                </c:pt>
              </c:strCache>
            </c:strRef>
          </c:tx>
          <c:spPr>
            <a:solidFill>
              <a:schemeClr val="accent5">
                <a:lumMod val="80000"/>
              </a:schemeClr>
            </a:solidFill>
            <a:ln>
              <a:noFill/>
            </a:ln>
            <a:effectLst/>
          </c:spPr>
          <c:invertIfNegative val="0"/>
          <c:dLbls>
            <c:dLbl>
              <c:idx val="0"/>
              <c:layout>
                <c:manualLayout>
                  <c:x val="4.612612089084249E-2"/>
                  <c:y val="-7.2497136267976811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22-5FAC-43B4-9CA1-2EB337577B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5'!$BA$48</c:f>
              <c:strCache>
                <c:ptCount val="1"/>
                <c:pt idx="0">
                  <c:v>Correlation</c:v>
                </c:pt>
              </c:strCache>
            </c:strRef>
          </c:cat>
          <c:val>
            <c:numRef>
              <c:f>'Objective 5'!$BA$71</c:f>
              <c:numCache>
                <c:formatCode>0.000</c:formatCode>
                <c:ptCount val="1"/>
                <c:pt idx="0">
                  <c:v>0.72468118622294608</c:v>
                </c:pt>
              </c:numCache>
            </c:numRef>
          </c:val>
          <c:extLst>
            <c:ext xmlns:c16="http://schemas.microsoft.com/office/drawing/2014/chart" uri="{C3380CC4-5D6E-409C-BE32-E72D297353CC}">
              <c16:uniqueId val="{00000016-5FAC-43B4-9CA1-2EB337577B89}"/>
            </c:ext>
          </c:extLst>
        </c:ser>
        <c:ser>
          <c:idx val="23"/>
          <c:order val="23"/>
          <c:tx>
            <c:strRef>
              <c:f>'Objective 5'!$AZ$72</c:f>
              <c:strCache>
                <c:ptCount val="1"/>
                <c:pt idx="0">
                  <c:v>Education</c:v>
                </c:pt>
              </c:strCache>
            </c:strRef>
          </c:tx>
          <c:spPr>
            <a:solidFill>
              <a:schemeClr val="accent6">
                <a:lumMod val="80000"/>
              </a:schemeClr>
            </a:solidFill>
            <a:ln>
              <a:noFill/>
            </a:ln>
            <a:effectLst/>
          </c:spPr>
          <c:invertIfNegative val="0"/>
          <c:cat>
            <c:strRef>
              <c:f>'Objective 5'!$BA$48</c:f>
              <c:strCache>
                <c:ptCount val="1"/>
                <c:pt idx="0">
                  <c:v>Correlation</c:v>
                </c:pt>
              </c:strCache>
            </c:strRef>
          </c:cat>
          <c:val>
            <c:numRef>
              <c:f>'Objective 5'!$BA$72</c:f>
              <c:numCache>
                <c:formatCode>0.000</c:formatCode>
                <c:ptCount val="1"/>
                <c:pt idx="0">
                  <c:v>0.60020938982186933</c:v>
                </c:pt>
              </c:numCache>
            </c:numRef>
          </c:val>
          <c:extLst>
            <c:ext xmlns:c16="http://schemas.microsoft.com/office/drawing/2014/chart" uri="{C3380CC4-5D6E-409C-BE32-E72D297353CC}">
              <c16:uniqueId val="{00000017-5FAC-43B4-9CA1-2EB337577B89}"/>
            </c:ext>
          </c:extLst>
        </c:ser>
        <c:ser>
          <c:idx val="24"/>
          <c:order val="24"/>
          <c:tx>
            <c:strRef>
              <c:f>'Objective 5'!$AZ$73</c:f>
              <c:strCache>
                <c:ptCount val="1"/>
                <c:pt idx="0">
                  <c:v>Personal care and effects</c:v>
                </c:pt>
              </c:strCache>
            </c:strRef>
          </c:tx>
          <c:spPr>
            <a:solidFill>
              <a:schemeClr val="accent1">
                <a:lumMod val="60000"/>
                <a:lumOff val="40000"/>
              </a:schemeClr>
            </a:solidFill>
            <a:ln>
              <a:noFill/>
            </a:ln>
            <a:effectLst/>
          </c:spPr>
          <c:invertIfNegative val="0"/>
          <c:cat>
            <c:strRef>
              <c:f>'Objective 5'!$BA$48</c:f>
              <c:strCache>
                <c:ptCount val="1"/>
                <c:pt idx="0">
                  <c:v>Correlation</c:v>
                </c:pt>
              </c:strCache>
            </c:strRef>
          </c:cat>
          <c:val>
            <c:numRef>
              <c:f>'Objective 5'!$BA$73</c:f>
              <c:numCache>
                <c:formatCode>0.000</c:formatCode>
                <c:ptCount val="1"/>
                <c:pt idx="0">
                  <c:v>0.56206288710108587</c:v>
                </c:pt>
              </c:numCache>
            </c:numRef>
          </c:val>
          <c:extLst>
            <c:ext xmlns:c16="http://schemas.microsoft.com/office/drawing/2014/chart" uri="{C3380CC4-5D6E-409C-BE32-E72D297353CC}">
              <c16:uniqueId val="{00000018-5FAC-43B4-9CA1-2EB337577B89}"/>
            </c:ext>
          </c:extLst>
        </c:ser>
        <c:ser>
          <c:idx val="25"/>
          <c:order val="25"/>
          <c:tx>
            <c:strRef>
              <c:f>'Objective 5'!$AZ$74</c:f>
              <c:strCache>
                <c:ptCount val="1"/>
                <c:pt idx="0">
                  <c:v>Miscellaneous</c:v>
                </c:pt>
              </c:strCache>
            </c:strRef>
          </c:tx>
          <c:spPr>
            <a:solidFill>
              <a:schemeClr val="accent2">
                <a:lumMod val="60000"/>
                <a:lumOff val="40000"/>
              </a:schemeClr>
            </a:solidFill>
            <a:ln>
              <a:noFill/>
            </a:ln>
            <a:effectLst/>
          </c:spPr>
          <c:invertIfNegative val="0"/>
          <c:cat>
            <c:strRef>
              <c:f>'Objective 5'!$BA$48</c:f>
              <c:strCache>
                <c:ptCount val="1"/>
                <c:pt idx="0">
                  <c:v>Correlation</c:v>
                </c:pt>
              </c:strCache>
            </c:strRef>
          </c:cat>
          <c:val>
            <c:numRef>
              <c:f>'Objective 5'!$BA$74</c:f>
              <c:numCache>
                <c:formatCode>0.000</c:formatCode>
                <c:ptCount val="1"/>
                <c:pt idx="0">
                  <c:v>0.67557116447265553</c:v>
                </c:pt>
              </c:numCache>
            </c:numRef>
          </c:val>
          <c:extLst>
            <c:ext xmlns:c16="http://schemas.microsoft.com/office/drawing/2014/chart" uri="{C3380CC4-5D6E-409C-BE32-E72D297353CC}">
              <c16:uniqueId val="{00000019-5FAC-43B4-9CA1-2EB337577B89}"/>
            </c:ext>
          </c:extLst>
        </c:ser>
        <c:dLbls>
          <c:showLegendKey val="0"/>
          <c:showVal val="0"/>
          <c:showCatName val="0"/>
          <c:showSerName val="0"/>
          <c:showPercent val="0"/>
          <c:showBubbleSize val="0"/>
        </c:dLbls>
        <c:gapWidth val="219"/>
        <c:overlap val="-27"/>
        <c:axId val="119095551"/>
        <c:axId val="119096511"/>
      </c:barChart>
      <c:catAx>
        <c:axId val="11909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6511"/>
        <c:crosses val="autoZero"/>
        <c:auto val="1"/>
        <c:lblAlgn val="ctr"/>
        <c:lblOffset val="100"/>
        <c:noMultiLvlLbl val="0"/>
      </c:catAx>
      <c:valAx>
        <c:axId val="119096511"/>
        <c:scaling>
          <c:orientation val="minMax"/>
        </c:scaling>
        <c:delete val="1"/>
        <c:axPos val="l"/>
        <c:numFmt formatCode="0.000" sourceLinked="1"/>
        <c:majorTickMark val="none"/>
        <c:minorTickMark val="none"/>
        <c:tickLblPos val="nextTo"/>
        <c:crossAx val="1190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Categories getting affected</a:t>
            </a:r>
            <a:r>
              <a:rPr lang="en-IN" b="1" baseline="0">
                <a:solidFill>
                  <a:schemeClr val="bg1"/>
                </a:solidFill>
              </a:rPr>
              <a:t> by Increasing Oil Prices in </a:t>
            </a:r>
            <a:r>
              <a:rPr lang="en-IN" b="1">
                <a:solidFill>
                  <a:schemeClr val="bg1"/>
                </a:solidFill>
              </a:rPr>
              <a:t>Rural Sector during COVID</a:t>
            </a:r>
            <a:r>
              <a:rPr lang="en-IN" b="1" baseline="0">
                <a:solidFill>
                  <a:schemeClr val="bg1"/>
                </a:solidFill>
              </a:rPr>
              <a:t>-19 </a:t>
            </a:r>
            <a:endParaRPr lang="en-IN" b="1">
              <a:solidFill>
                <a:schemeClr val="bg1"/>
              </a:solidFill>
            </a:endParaRPr>
          </a:p>
        </c:rich>
      </c:tx>
      <c:overlay val="0"/>
      <c:spPr>
        <a:solidFill>
          <a:schemeClr val="bg2">
            <a:lumMod val="50000"/>
          </a:schemeClr>
        </a:solidFill>
        <a:ln w="0">
          <a:solidFill>
            <a:schemeClr val="accent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IN"/>
        </a:p>
      </c:txPr>
    </c:title>
    <c:autoTitleDeleted val="0"/>
    <c:plotArea>
      <c:layout/>
      <c:barChart>
        <c:barDir val="col"/>
        <c:grouping val="clustered"/>
        <c:varyColors val="0"/>
        <c:ser>
          <c:idx val="0"/>
          <c:order val="0"/>
          <c:tx>
            <c:strRef>
              <c:f>'Objective 5'!$AZ$80</c:f>
              <c:strCache>
                <c:ptCount val="1"/>
                <c:pt idx="0">
                  <c:v>Cereals and products</c:v>
                </c:pt>
              </c:strCache>
            </c:strRef>
          </c:tx>
          <c:spPr>
            <a:solidFill>
              <a:schemeClr val="accent1"/>
            </a:solidFill>
            <a:ln>
              <a:noFill/>
            </a:ln>
            <a:effectLst/>
          </c:spPr>
          <c:invertIfNegative val="0"/>
          <c:cat>
            <c:strRef>
              <c:f>'Objective 5'!$BA$79</c:f>
              <c:strCache>
                <c:ptCount val="1"/>
                <c:pt idx="0">
                  <c:v>Correlation</c:v>
                </c:pt>
              </c:strCache>
            </c:strRef>
          </c:cat>
          <c:val>
            <c:numRef>
              <c:f>'Objective 5'!$BA$80</c:f>
              <c:numCache>
                <c:formatCode>0.000</c:formatCode>
                <c:ptCount val="1"/>
                <c:pt idx="0">
                  <c:v>0.43967741350151651</c:v>
                </c:pt>
              </c:numCache>
            </c:numRef>
          </c:val>
          <c:extLst>
            <c:ext xmlns:c16="http://schemas.microsoft.com/office/drawing/2014/chart" uri="{C3380CC4-5D6E-409C-BE32-E72D297353CC}">
              <c16:uniqueId val="{00000000-3148-4BAF-9DEF-CE360823A3F5}"/>
            </c:ext>
          </c:extLst>
        </c:ser>
        <c:ser>
          <c:idx val="1"/>
          <c:order val="1"/>
          <c:tx>
            <c:strRef>
              <c:f>'Objective 5'!$AZ$81</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5'!$BA$79</c:f>
              <c:strCache>
                <c:ptCount val="1"/>
                <c:pt idx="0">
                  <c:v>Correlation</c:v>
                </c:pt>
              </c:strCache>
            </c:strRef>
          </c:cat>
          <c:val>
            <c:numRef>
              <c:f>'Objective 5'!$BA$81</c:f>
              <c:numCache>
                <c:formatCode>0.000</c:formatCode>
                <c:ptCount val="1"/>
                <c:pt idx="0">
                  <c:v>0.79800414752255533</c:v>
                </c:pt>
              </c:numCache>
            </c:numRef>
          </c:val>
          <c:extLst>
            <c:ext xmlns:c16="http://schemas.microsoft.com/office/drawing/2014/chart" uri="{C3380CC4-5D6E-409C-BE32-E72D297353CC}">
              <c16:uniqueId val="{00000001-3148-4BAF-9DEF-CE360823A3F5}"/>
            </c:ext>
          </c:extLst>
        </c:ser>
        <c:ser>
          <c:idx val="2"/>
          <c:order val="2"/>
          <c:tx>
            <c:strRef>
              <c:f>'Objective 5'!$AZ$82</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5'!$BA$79</c:f>
              <c:strCache>
                <c:ptCount val="1"/>
                <c:pt idx="0">
                  <c:v>Correlation</c:v>
                </c:pt>
              </c:strCache>
            </c:strRef>
          </c:cat>
          <c:val>
            <c:numRef>
              <c:f>'Objective 5'!$BA$82</c:f>
              <c:numCache>
                <c:formatCode>0.000</c:formatCode>
                <c:ptCount val="1"/>
                <c:pt idx="0">
                  <c:v>-8.5100464778394405E-2</c:v>
                </c:pt>
              </c:numCache>
            </c:numRef>
          </c:val>
          <c:extLst>
            <c:ext xmlns:c16="http://schemas.microsoft.com/office/drawing/2014/chart" uri="{C3380CC4-5D6E-409C-BE32-E72D297353CC}">
              <c16:uniqueId val="{00000002-3148-4BAF-9DEF-CE360823A3F5}"/>
            </c:ext>
          </c:extLst>
        </c:ser>
        <c:ser>
          <c:idx val="3"/>
          <c:order val="3"/>
          <c:tx>
            <c:strRef>
              <c:f>'Objective 5'!$AZ$83</c:f>
              <c:strCache>
                <c:ptCount val="1"/>
                <c:pt idx="0">
                  <c:v>Milk and products</c:v>
                </c:pt>
              </c:strCache>
            </c:strRef>
          </c:tx>
          <c:spPr>
            <a:solidFill>
              <a:schemeClr val="accent4"/>
            </a:solidFill>
            <a:ln>
              <a:noFill/>
            </a:ln>
            <a:effectLst/>
          </c:spPr>
          <c:invertIfNegative val="0"/>
          <c:cat>
            <c:strRef>
              <c:f>'Objective 5'!$BA$79</c:f>
              <c:strCache>
                <c:ptCount val="1"/>
                <c:pt idx="0">
                  <c:v>Correlation</c:v>
                </c:pt>
              </c:strCache>
            </c:strRef>
          </c:cat>
          <c:val>
            <c:numRef>
              <c:f>'Objective 5'!$BA$83</c:f>
              <c:numCache>
                <c:formatCode>0.000</c:formatCode>
                <c:ptCount val="1"/>
                <c:pt idx="0">
                  <c:v>0.53178113782795255</c:v>
                </c:pt>
              </c:numCache>
            </c:numRef>
          </c:val>
          <c:extLst>
            <c:ext xmlns:c16="http://schemas.microsoft.com/office/drawing/2014/chart" uri="{C3380CC4-5D6E-409C-BE32-E72D297353CC}">
              <c16:uniqueId val="{00000003-3148-4BAF-9DEF-CE360823A3F5}"/>
            </c:ext>
          </c:extLst>
        </c:ser>
        <c:ser>
          <c:idx val="4"/>
          <c:order val="4"/>
          <c:tx>
            <c:strRef>
              <c:f>'Objective 5'!$AZ$84</c:f>
              <c:strCache>
                <c:ptCount val="1"/>
                <c:pt idx="0">
                  <c:v>Oils and fats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5'!$BA$79</c:f>
              <c:strCache>
                <c:ptCount val="1"/>
                <c:pt idx="0">
                  <c:v>Correlation</c:v>
                </c:pt>
              </c:strCache>
            </c:strRef>
          </c:cat>
          <c:val>
            <c:numRef>
              <c:f>'Objective 5'!$BA$84</c:f>
              <c:numCache>
                <c:formatCode>0.000</c:formatCode>
                <c:ptCount val="1"/>
                <c:pt idx="0">
                  <c:v>-0.37402221512606959</c:v>
                </c:pt>
              </c:numCache>
            </c:numRef>
          </c:val>
          <c:extLst>
            <c:ext xmlns:c16="http://schemas.microsoft.com/office/drawing/2014/chart" uri="{C3380CC4-5D6E-409C-BE32-E72D297353CC}">
              <c16:uniqueId val="{00000004-3148-4BAF-9DEF-CE360823A3F5}"/>
            </c:ext>
          </c:extLst>
        </c:ser>
        <c:ser>
          <c:idx val="5"/>
          <c:order val="5"/>
          <c:tx>
            <c:strRef>
              <c:f>'Objective 5'!$AZ$85</c:f>
              <c:strCache>
                <c:ptCount val="1"/>
                <c:pt idx="0">
                  <c:v>Fruits</c:v>
                </c:pt>
              </c:strCache>
            </c:strRef>
          </c:tx>
          <c:spPr>
            <a:solidFill>
              <a:schemeClr val="accent6"/>
            </a:solidFill>
            <a:ln>
              <a:noFill/>
            </a:ln>
            <a:effectLst/>
          </c:spPr>
          <c:invertIfNegative val="0"/>
          <c:cat>
            <c:strRef>
              <c:f>'Objective 5'!$BA$79</c:f>
              <c:strCache>
                <c:ptCount val="1"/>
                <c:pt idx="0">
                  <c:v>Correlation</c:v>
                </c:pt>
              </c:strCache>
            </c:strRef>
          </c:cat>
          <c:val>
            <c:numRef>
              <c:f>'Objective 5'!$BA$85</c:f>
              <c:numCache>
                <c:formatCode>0.000</c:formatCode>
                <c:ptCount val="1"/>
                <c:pt idx="0">
                  <c:v>0.61570176385429909</c:v>
                </c:pt>
              </c:numCache>
            </c:numRef>
          </c:val>
          <c:extLst>
            <c:ext xmlns:c16="http://schemas.microsoft.com/office/drawing/2014/chart" uri="{C3380CC4-5D6E-409C-BE32-E72D297353CC}">
              <c16:uniqueId val="{00000005-3148-4BAF-9DEF-CE360823A3F5}"/>
            </c:ext>
          </c:extLst>
        </c:ser>
        <c:ser>
          <c:idx val="6"/>
          <c:order val="6"/>
          <c:tx>
            <c:strRef>
              <c:f>'Objective 5'!$AZ$86</c:f>
              <c:strCache>
                <c:ptCount val="1"/>
                <c:pt idx="0">
                  <c:v>Vegetables</c:v>
                </c:pt>
              </c:strCache>
            </c:strRef>
          </c:tx>
          <c:spPr>
            <a:solidFill>
              <a:schemeClr val="accent1">
                <a:lumMod val="60000"/>
              </a:schemeClr>
            </a:solidFill>
            <a:ln>
              <a:noFill/>
            </a:ln>
            <a:effectLst/>
          </c:spPr>
          <c:invertIfNegative val="0"/>
          <c:cat>
            <c:strRef>
              <c:f>'Objective 5'!$BA$79</c:f>
              <c:strCache>
                <c:ptCount val="1"/>
                <c:pt idx="0">
                  <c:v>Correlation</c:v>
                </c:pt>
              </c:strCache>
            </c:strRef>
          </c:cat>
          <c:val>
            <c:numRef>
              <c:f>'Objective 5'!$BA$86</c:f>
              <c:numCache>
                <c:formatCode>0.000</c:formatCode>
                <c:ptCount val="1"/>
                <c:pt idx="0">
                  <c:v>0.25710793882310806</c:v>
                </c:pt>
              </c:numCache>
            </c:numRef>
          </c:val>
          <c:extLst>
            <c:ext xmlns:c16="http://schemas.microsoft.com/office/drawing/2014/chart" uri="{C3380CC4-5D6E-409C-BE32-E72D297353CC}">
              <c16:uniqueId val="{00000006-3148-4BAF-9DEF-CE360823A3F5}"/>
            </c:ext>
          </c:extLst>
        </c:ser>
        <c:ser>
          <c:idx val="7"/>
          <c:order val="7"/>
          <c:tx>
            <c:strRef>
              <c:f>'Objective 5'!$AZ$87</c:f>
              <c:strCache>
                <c:ptCount val="1"/>
                <c:pt idx="0">
                  <c:v>Pulses and products</c:v>
                </c:pt>
              </c:strCache>
            </c:strRef>
          </c:tx>
          <c:spPr>
            <a:solidFill>
              <a:schemeClr val="accent2">
                <a:lumMod val="60000"/>
              </a:schemeClr>
            </a:solidFill>
            <a:ln>
              <a:noFill/>
            </a:ln>
            <a:effectLst/>
          </c:spPr>
          <c:invertIfNegative val="0"/>
          <c:cat>
            <c:strRef>
              <c:f>'Objective 5'!$BA$79</c:f>
              <c:strCache>
                <c:ptCount val="1"/>
                <c:pt idx="0">
                  <c:v>Correlation</c:v>
                </c:pt>
              </c:strCache>
            </c:strRef>
          </c:cat>
          <c:val>
            <c:numRef>
              <c:f>'Objective 5'!$BA$87</c:f>
              <c:numCache>
                <c:formatCode>0.000</c:formatCode>
                <c:ptCount val="1"/>
                <c:pt idx="0">
                  <c:v>0.39591751844887518</c:v>
                </c:pt>
              </c:numCache>
            </c:numRef>
          </c:val>
          <c:extLst>
            <c:ext xmlns:c16="http://schemas.microsoft.com/office/drawing/2014/chart" uri="{C3380CC4-5D6E-409C-BE32-E72D297353CC}">
              <c16:uniqueId val="{00000007-3148-4BAF-9DEF-CE360823A3F5}"/>
            </c:ext>
          </c:extLst>
        </c:ser>
        <c:ser>
          <c:idx val="8"/>
          <c:order val="8"/>
          <c:tx>
            <c:strRef>
              <c:f>'Objective 5'!$AZ$88</c:f>
              <c:strCache>
                <c:ptCount val="1"/>
                <c:pt idx="0">
                  <c:v>Sugar and Confectionery</c:v>
                </c:pt>
              </c:strCache>
            </c:strRef>
          </c:tx>
          <c:spPr>
            <a:solidFill>
              <a:schemeClr val="accent3">
                <a:lumMod val="60000"/>
              </a:schemeClr>
            </a:solidFill>
            <a:ln>
              <a:noFill/>
            </a:ln>
            <a:effectLst/>
          </c:spPr>
          <c:invertIfNegative val="0"/>
          <c:cat>
            <c:strRef>
              <c:f>'Objective 5'!$BA$79</c:f>
              <c:strCache>
                <c:ptCount val="1"/>
                <c:pt idx="0">
                  <c:v>Correlation</c:v>
                </c:pt>
              </c:strCache>
            </c:strRef>
          </c:cat>
          <c:val>
            <c:numRef>
              <c:f>'Objective 5'!$BA$88</c:f>
              <c:numCache>
                <c:formatCode>0.000</c:formatCode>
                <c:ptCount val="1"/>
                <c:pt idx="0">
                  <c:v>0.59931102676795189</c:v>
                </c:pt>
              </c:numCache>
            </c:numRef>
          </c:val>
          <c:extLst>
            <c:ext xmlns:c16="http://schemas.microsoft.com/office/drawing/2014/chart" uri="{C3380CC4-5D6E-409C-BE32-E72D297353CC}">
              <c16:uniqueId val="{00000008-3148-4BAF-9DEF-CE360823A3F5}"/>
            </c:ext>
          </c:extLst>
        </c:ser>
        <c:ser>
          <c:idx val="9"/>
          <c:order val="9"/>
          <c:tx>
            <c:strRef>
              <c:f>'Objective 5'!$AZ$89</c:f>
              <c:strCache>
                <c:ptCount val="1"/>
                <c:pt idx="0">
                  <c:v>Spices</c:v>
                </c:pt>
              </c:strCache>
            </c:strRef>
          </c:tx>
          <c:spPr>
            <a:solidFill>
              <a:schemeClr val="accent4">
                <a:lumMod val="60000"/>
              </a:schemeClr>
            </a:solidFill>
            <a:ln>
              <a:noFill/>
            </a:ln>
            <a:effectLst/>
          </c:spPr>
          <c:invertIfNegative val="0"/>
          <c:cat>
            <c:strRef>
              <c:f>'Objective 5'!$BA$79</c:f>
              <c:strCache>
                <c:ptCount val="1"/>
                <c:pt idx="0">
                  <c:v>Correlation</c:v>
                </c:pt>
              </c:strCache>
            </c:strRef>
          </c:cat>
          <c:val>
            <c:numRef>
              <c:f>'Objective 5'!$BA$89</c:f>
              <c:numCache>
                <c:formatCode>0.000</c:formatCode>
                <c:ptCount val="1"/>
                <c:pt idx="0">
                  <c:v>0.47021074456900253</c:v>
                </c:pt>
              </c:numCache>
            </c:numRef>
          </c:val>
          <c:extLst>
            <c:ext xmlns:c16="http://schemas.microsoft.com/office/drawing/2014/chart" uri="{C3380CC4-5D6E-409C-BE32-E72D297353CC}">
              <c16:uniqueId val="{00000009-3148-4BAF-9DEF-CE360823A3F5}"/>
            </c:ext>
          </c:extLst>
        </c:ser>
        <c:ser>
          <c:idx val="10"/>
          <c:order val="10"/>
          <c:tx>
            <c:strRef>
              <c:f>'Objective 5'!$AZ$90</c:f>
              <c:strCache>
                <c:ptCount val="1"/>
                <c:pt idx="0">
                  <c:v>Non-alcoholic beverages</c:v>
                </c:pt>
              </c:strCache>
            </c:strRef>
          </c:tx>
          <c:spPr>
            <a:solidFill>
              <a:schemeClr val="accent5">
                <a:lumMod val="60000"/>
              </a:schemeClr>
            </a:solidFill>
            <a:ln>
              <a:noFill/>
            </a:ln>
            <a:effectLst/>
          </c:spPr>
          <c:invertIfNegative val="0"/>
          <c:cat>
            <c:strRef>
              <c:f>'Objective 5'!$BA$79</c:f>
              <c:strCache>
                <c:ptCount val="1"/>
                <c:pt idx="0">
                  <c:v>Correlation</c:v>
                </c:pt>
              </c:strCache>
            </c:strRef>
          </c:cat>
          <c:val>
            <c:numRef>
              <c:f>'Objective 5'!$BA$90</c:f>
              <c:numCache>
                <c:formatCode>0.000</c:formatCode>
                <c:ptCount val="1"/>
                <c:pt idx="0">
                  <c:v>0.70793975468007342</c:v>
                </c:pt>
              </c:numCache>
            </c:numRef>
          </c:val>
          <c:extLst>
            <c:ext xmlns:c16="http://schemas.microsoft.com/office/drawing/2014/chart" uri="{C3380CC4-5D6E-409C-BE32-E72D297353CC}">
              <c16:uniqueId val="{0000000A-3148-4BAF-9DEF-CE360823A3F5}"/>
            </c:ext>
          </c:extLst>
        </c:ser>
        <c:ser>
          <c:idx val="11"/>
          <c:order val="11"/>
          <c:tx>
            <c:strRef>
              <c:f>'Objective 5'!$AZ$91</c:f>
              <c:strCache>
                <c:ptCount val="1"/>
                <c:pt idx="0">
                  <c:v>Prepared meals, snacks, sweets etc.</c:v>
                </c:pt>
              </c:strCache>
            </c:strRef>
          </c:tx>
          <c:spPr>
            <a:solidFill>
              <a:schemeClr val="accent6">
                <a:lumMod val="60000"/>
              </a:schemeClr>
            </a:solidFill>
            <a:ln>
              <a:noFill/>
            </a:ln>
            <a:effectLst/>
          </c:spPr>
          <c:invertIfNegative val="0"/>
          <c:cat>
            <c:strRef>
              <c:f>'Objective 5'!$BA$79</c:f>
              <c:strCache>
                <c:ptCount val="1"/>
                <c:pt idx="0">
                  <c:v>Correlation</c:v>
                </c:pt>
              </c:strCache>
            </c:strRef>
          </c:cat>
          <c:val>
            <c:numRef>
              <c:f>'Objective 5'!$BA$91</c:f>
              <c:numCache>
                <c:formatCode>0.000</c:formatCode>
                <c:ptCount val="1"/>
                <c:pt idx="0">
                  <c:v>0.64315356890690223</c:v>
                </c:pt>
              </c:numCache>
            </c:numRef>
          </c:val>
          <c:extLst>
            <c:ext xmlns:c16="http://schemas.microsoft.com/office/drawing/2014/chart" uri="{C3380CC4-5D6E-409C-BE32-E72D297353CC}">
              <c16:uniqueId val="{0000000B-3148-4BAF-9DEF-CE360823A3F5}"/>
            </c:ext>
          </c:extLst>
        </c:ser>
        <c:ser>
          <c:idx val="12"/>
          <c:order val="12"/>
          <c:tx>
            <c:strRef>
              <c:f>'Objective 5'!$AZ$92</c:f>
              <c:strCache>
                <c:ptCount val="1"/>
                <c:pt idx="0">
                  <c:v>Food and beverages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5'!$BA$79</c:f>
              <c:strCache>
                <c:ptCount val="1"/>
                <c:pt idx="0">
                  <c:v>Correlation</c:v>
                </c:pt>
              </c:strCache>
            </c:strRef>
          </c:cat>
          <c:val>
            <c:numRef>
              <c:f>'Objective 5'!$BA$92</c:f>
              <c:numCache>
                <c:formatCode>0.000</c:formatCode>
                <c:ptCount val="1"/>
                <c:pt idx="0">
                  <c:v>0.70332138373781061</c:v>
                </c:pt>
              </c:numCache>
            </c:numRef>
          </c:val>
          <c:extLst>
            <c:ext xmlns:c16="http://schemas.microsoft.com/office/drawing/2014/chart" uri="{C3380CC4-5D6E-409C-BE32-E72D297353CC}">
              <c16:uniqueId val="{0000000C-3148-4BAF-9DEF-CE360823A3F5}"/>
            </c:ext>
          </c:extLst>
        </c:ser>
        <c:ser>
          <c:idx val="13"/>
          <c:order val="13"/>
          <c:tx>
            <c:strRef>
              <c:f>'Objective 5'!$AZ$93</c:f>
              <c:strCache>
                <c:ptCount val="1"/>
                <c:pt idx="0">
                  <c:v>Pan, tobacco and intoxicants</c:v>
                </c:pt>
              </c:strCache>
            </c:strRef>
          </c:tx>
          <c:spPr>
            <a:solidFill>
              <a:schemeClr val="accent2">
                <a:lumMod val="80000"/>
                <a:lumOff val="20000"/>
              </a:schemeClr>
            </a:solidFill>
            <a:ln>
              <a:noFill/>
            </a:ln>
            <a:effectLst/>
          </c:spPr>
          <c:invertIfNegative val="0"/>
          <c:cat>
            <c:strRef>
              <c:f>'Objective 5'!$BA$79</c:f>
              <c:strCache>
                <c:ptCount val="1"/>
                <c:pt idx="0">
                  <c:v>Correlation</c:v>
                </c:pt>
              </c:strCache>
            </c:strRef>
          </c:cat>
          <c:val>
            <c:numRef>
              <c:f>'Objective 5'!$BA$93</c:f>
              <c:numCache>
                <c:formatCode>0.000</c:formatCode>
                <c:ptCount val="1"/>
                <c:pt idx="0">
                  <c:v>0.55257466315110326</c:v>
                </c:pt>
              </c:numCache>
            </c:numRef>
          </c:val>
          <c:extLst>
            <c:ext xmlns:c16="http://schemas.microsoft.com/office/drawing/2014/chart" uri="{C3380CC4-5D6E-409C-BE32-E72D297353CC}">
              <c16:uniqueId val="{0000000D-3148-4BAF-9DEF-CE360823A3F5}"/>
            </c:ext>
          </c:extLst>
        </c:ser>
        <c:ser>
          <c:idx val="14"/>
          <c:order val="14"/>
          <c:tx>
            <c:strRef>
              <c:f>'Objective 5'!$AZ$94</c:f>
              <c:strCache>
                <c:ptCount val="1"/>
                <c:pt idx="0">
                  <c:v>Clothing</c:v>
                </c:pt>
              </c:strCache>
            </c:strRef>
          </c:tx>
          <c:spPr>
            <a:solidFill>
              <a:schemeClr val="accent3">
                <a:lumMod val="80000"/>
                <a:lumOff val="20000"/>
              </a:schemeClr>
            </a:solidFill>
            <a:ln>
              <a:noFill/>
            </a:ln>
            <a:effectLst/>
          </c:spPr>
          <c:invertIfNegative val="0"/>
          <c:cat>
            <c:strRef>
              <c:f>'Objective 5'!$BA$79</c:f>
              <c:strCache>
                <c:ptCount val="1"/>
                <c:pt idx="0">
                  <c:v>Correlation</c:v>
                </c:pt>
              </c:strCache>
            </c:strRef>
          </c:cat>
          <c:val>
            <c:numRef>
              <c:f>'Objective 5'!$BA$94</c:f>
              <c:numCache>
                <c:formatCode>0.000</c:formatCode>
                <c:ptCount val="1"/>
                <c:pt idx="0">
                  <c:v>0.67435563452530056</c:v>
                </c:pt>
              </c:numCache>
            </c:numRef>
          </c:val>
          <c:extLst>
            <c:ext xmlns:c16="http://schemas.microsoft.com/office/drawing/2014/chart" uri="{C3380CC4-5D6E-409C-BE32-E72D297353CC}">
              <c16:uniqueId val="{0000000E-3148-4BAF-9DEF-CE360823A3F5}"/>
            </c:ext>
          </c:extLst>
        </c:ser>
        <c:ser>
          <c:idx val="15"/>
          <c:order val="15"/>
          <c:tx>
            <c:strRef>
              <c:f>'Objective 5'!$AZ$95</c:f>
              <c:strCache>
                <c:ptCount val="1"/>
                <c:pt idx="0">
                  <c:v>Footwear</c:v>
                </c:pt>
              </c:strCache>
            </c:strRef>
          </c:tx>
          <c:spPr>
            <a:solidFill>
              <a:schemeClr val="accent4">
                <a:lumMod val="80000"/>
                <a:lumOff val="20000"/>
              </a:schemeClr>
            </a:solidFill>
            <a:ln>
              <a:noFill/>
            </a:ln>
            <a:effectLst/>
          </c:spPr>
          <c:invertIfNegative val="0"/>
          <c:cat>
            <c:strRef>
              <c:f>'Objective 5'!$BA$79</c:f>
              <c:strCache>
                <c:ptCount val="1"/>
                <c:pt idx="0">
                  <c:v>Correlation</c:v>
                </c:pt>
              </c:strCache>
            </c:strRef>
          </c:cat>
          <c:val>
            <c:numRef>
              <c:f>'Objective 5'!$BA$95</c:f>
              <c:numCache>
                <c:formatCode>0.000</c:formatCode>
                <c:ptCount val="1"/>
                <c:pt idx="0">
                  <c:v>0.41723597031600562</c:v>
                </c:pt>
              </c:numCache>
            </c:numRef>
          </c:val>
          <c:extLst>
            <c:ext xmlns:c16="http://schemas.microsoft.com/office/drawing/2014/chart" uri="{C3380CC4-5D6E-409C-BE32-E72D297353CC}">
              <c16:uniqueId val="{0000000F-3148-4BAF-9DEF-CE360823A3F5}"/>
            </c:ext>
          </c:extLst>
        </c:ser>
        <c:ser>
          <c:idx val="16"/>
          <c:order val="16"/>
          <c:tx>
            <c:strRef>
              <c:f>'Objective 5'!$AZ$96</c:f>
              <c:strCache>
                <c:ptCount val="1"/>
                <c:pt idx="0">
                  <c:v>Clothing and footwear</c:v>
                </c:pt>
              </c:strCache>
            </c:strRef>
          </c:tx>
          <c:spPr>
            <a:solidFill>
              <a:schemeClr val="accent5">
                <a:lumMod val="80000"/>
                <a:lumOff val="20000"/>
              </a:schemeClr>
            </a:solidFill>
            <a:ln>
              <a:noFill/>
            </a:ln>
            <a:effectLst/>
          </c:spPr>
          <c:invertIfNegative val="0"/>
          <c:cat>
            <c:strRef>
              <c:f>'Objective 5'!$BA$79</c:f>
              <c:strCache>
                <c:ptCount val="1"/>
                <c:pt idx="0">
                  <c:v>Correlation</c:v>
                </c:pt>
              </c:strCache>
            </c:strRef>
          </c:cat>
          <c:val>
            <c:numRef>
              <c:f>'Objective 5'!$BA$96</c:f>
              <c:numCache>
                <c:formatCode>0.000</c:formatCode>
                <c:ptCount val="1"/>
                <c:pt idx="0">
                  <c:v>0.67941153351696315</c:v>
                </c:pt>
              </c:numCache>
            </c:numRef>
          </c:val>
          <c:extLst>
            <c:ext xmlns:c16="http://schemas.microsoft.com/office/drawing/2014/chart" uri="{C3380CC4-5D6E-409C-BE32-E72D297353CC}">
              <c16:uniqueId val="{00000010-3148-4BAF-9DEF-CE360823A3F5}"/>
            </c:ext>
          </c:extLst>
        </c:ser>
        <c:ser>
          <c:idx val="17"/>
          <c:order val="17"/>
          <c:tx>
            <c:strRef>
              <c:f>'Objective 5'!$AZ$97</c:f>
              <c:strCache>
                <c:ptCount val="1"/>
                <c:pt idx="0">
                  <c:v>Housing</c:v>
                </c:pt>
              </c:strCache>
            </c:strRef>
          </c:tx>
          <c:spPr>
            <a:solidFill>
              <a:schemeClr val="accent6">
                <a:lumMod val="80000"/>
                <a:lumOff val="20000"/>
              </a:schemeClr>
            </a:solidFill>
            <a:ln>
              <a:noFill/>
            </a:ln>
            <a:effectLst/>
          </c:spPr>
          <c:invertIfNegative val="0"/>
          <c:cat>
            <c:strRef>
              <c:f>'Objective 5'!$BA$79</c:f>
              <c:strCache>
                <c:ptCount val="1"/>
                <c:pt idx="0">
                  <c:v>Correlation</c:v>
                </c:pt>
              </c:strCache>
            </c:strRef>
          </c:cat>
          <c:val>
            <c:numRef>
              <c:f>'Objective 5'!$BA$97</c:f>
              <c:numCache>
                <c:formatCode>0.000</c:formatCode>
                <c:ptCount val="1"/>
                <c:pt idx="0">
                  <c:v>6.6056760675050477E-16</c:v>
                </c:pt>
              </c:numCache>
            </c:numRef>
          </c:val>
          <c:extLst>
            <c:ext xmlns:c16="http://schemas.microsoft.com/office/drawing/2014/chart" uri="{C3380CC4-5D6E-409C-BE32-E72D297353CC}">
              <c16:uniqueId val="{00000011-3148-4BAF-9DEF-CE360823A3F5}"/>
            </c:ext>
          </c:extLst>
        </c:ser>
        <c:ser>
          <c:idx val="18"/>
          <c:order val="18"/>
          <c:tx>
            <c:strRef>
              <c:f>'Objective 5'!$AZ$98</c:f>
              <c:strCache>
                <c:ptCount val="1"/>
                <c:pt idx="0">
                  <c:v>Fuel and light</c:v>
                </c:pt>
              </c:strCache>
            </c:strRef>
          </c:tx>
          <c:spPr>
            <a:solidFill>
              <a:schemeClr val="accent1">
                <a:lumMod val="80000"/>
              </a:schemeClr>
            </a:solidFill>
            <a:ln>
              <a:noFill/>
            </a:ln>
            <a:effectLst/>
          </c:spPr>
          <c:invertIfNegative val="0"/>
          <c:cat>
            <c:strRef>
              <c:f>'Objective 5'!$BA$79</c:f>
              <c:strCache>
                <c:ptCount val="1"/>
                <c:pt idx="0">
                  <c:v>Correlation</c:v>
                </c:pt>
              </c:strCache>
            </c:strRef>
          </c:cat>
          <c:val>
            <c:numRef>
              <c:f>'Objective 5'!$BA$98</c:f>
              <c:numCache>
                <c:formatCode>0.000</c:formatCode>
                <c:ptCount val="1"/>
                <c:pt idx="0">
                  <c:v>0.71983801699214089</c:v>
                </c:pt>
              </c:numCache>
            </c:numRef>
          </c:val>
          <c:extLst>
            <c:ext xmlns:c16="http://schemas.microsoft.com/office/drawing/2014/chart" uri="{C3380CC4-5D6E-409C-BE32-E72D297353CC}">
              <c16:uniqueId val="{00000012-3148-4BAF-9DEF-CE360823A3F5}"/>
            </c:ext>
          </c:extLst>
        </c:ser>
        <c:ser>
          <c:idx val="19"/>
          <c:order val="19"/>
          <c:tx>
            <c:strRef>
              <c:f>'Objective 5'!$AZ$99</c:f>
              <c:strCache>
                <c:ptCount val="1"/>
                <c:pt idx="0">
                  <c:v>Household goods and services</c:v>
                </c:pt>
              </c:strCache>
            </c:strRef>
          </c:tx>
          <c:spPr>
            <a:solidFill>
              <a:schemeClr val="accent2">
                <a:lumMod val="80000"/>
              </a:schemeClr>
            </a:solidFill>
            <a:ln>
              <a:noFill/>
            </a:ln>
            <a:effectLst/>
          </c:spPr>
          <c:invertIfNegative val="0"/>
          <c:cat>
            <c:strRef>
              <c:f>'Objective 5'!$BA$79</c:f>
              <c:strCache>
                <c:ptCount val="1"/>
                <c:pt idx="0">
                  <c:v>Correlation</c:v>
                </c:pt>
              </c:strCache>
            </c:strRef>
          </c:cat>
          <c:val>
            <c:numRef>
              <c:f>'Objective 5'!$BA$99</c:f>
              <c:numCache>
                <c:formatCode>0.000</c:formatCode>
                <c:ptCount val="1"/>
                <c:pt idx="0">
                  <c:v>0.63935857372233784</c:v>
                </c:pt>
              </c:numCache>
            </c:numRef>
          </c:val>
          <c:extLst>
            <c:ext xmlns:c16="http://schemas.microsoft.com/office/drawing/2014/chart" uri="{C3380CC4-5D6E-409C-BE32-E72D297353CC}">
              <c16:uniqueId val="{00000013-3148-4BAF-9DEF-CE360823A3F5}"/>
            </c:ext>
          </c:extLst>
        </c:ser>
        <c:ser>
          <c:idx val="20"/>
          <c:order val="20"/>
          <c:tx>
            <c:strRef>
              <c:f>'Objective 5'!$AZ$100</c:f>
              <c:strCache>
                <c:ptCount val="1"/>
                <c:pt idx="0">
                  <c:v>Health</c:v>
                </c:pt>
              </c:strCache>
            </c:strRef>
          </c:tx>
          <c:spPr>
            <a:solidFill>
              <a:schemeClr val="accent3">
                <a:lumMod val="80000"/>
              </a:schemeClr>
            </a:solidFill>
            <a:ln>
              <a:noFill/>
            </a:ln>
            <a:effectLst/>
          </c:spPr>
          <c:invertIfNegative val="0"/>
          <c:cat>
            <c:strRef>
              <c:f>'Objective 5'!$BA$79</c:f>
              <c:strCache>
                <c:ptCount val="1"/>
                <c:pt idx="0">
                  <c:v>Correlation</c:v>
                </c:pt>
              </c:strCache>
            </c:strRef>
          </c:cat>
          <c:val>
            <c:numRef>
              <c:f>'Objective 5'!$BA$100</c:f>
              <c:numCache>
                <c:formatCode>0.000</c:formatCode>
                <c:ptCount val="1"/>
                <c:pt idx="0">
                  <c:v>0.62380785883711687</c:v>
                </c:pt>
              </c:numCache>
            </c:numRef>
          </c:val>
          <c:extLst>
            <c:ext xmlns:c16="http://schemas.microsoft.com/office/drawing/2014/chart" uri="{C3380CC4-5D6E-409C-BE32-E72D297353CC}">
              <c16:uniqueId val="{00000014-3148-4BAF-9DEF-CE360823A3F5}"/>
            </c:ext>
          </c:extLst>
        </c:ser>
        <c:ser>
          <c:idx val="21"/>
          <c:order val="21"/>
          <c:tx>
            <c:strRef>
              <c:f>'Objective 5'!$AZ$101</c:f>
              <c:strCache>
                <c:ptCount val="1"/>
                <c:pt idx="0">
                  <c:v>Transport and communication</c:v>
                </c:pt>
              </c:strCache>
            </c:strRef>
          </c:tx>
          <c:spPr>
            <a:solidFill>
              <a:schemeClr val="accent4">
                <a:lumMod val="80000"/>
              </a:schemeClr>
            </a:solidFill>
            <a:ln>
              <a:noFill/>
            </a:ln>
            <a:effectLst/>
          </c:spPr>
          <c:invertIfNegative val="0"/>
          <c:dLbls>
            <c:dLbl>
              <c:idx val="0"/>
              <c:layout>
                <c:manualLayout>
                  <c:x val="-0.10522521328223448"/>
                  <c:y val="-1.0356733752568101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3148-4BAF-9DEF-CE360823A3F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5'!$BA$79</c:f>
              <c:strCache>
                <c:ptCount val="1"/>
                <c:pt idx="0">
                  <c:v>Correlation</c:v>
                </c:pt>
              </c:strCache>
            </c:strRef>
          </c:cat>
          <c:val>
            <c:numRef>
              <c:f>'Objective 5'!$BA$101</c:f>
              <c:numCache>
                <c:formatCode>0.000</c:formatCode>
                <c:ptCount val="1"/>
                <c:pt idx="0">
                  <c:v>0.76938126984421429</c:v>
                </c:pt>
              </c:numCache>
            </c:numRef>
          </c:val>
          <c:extLst>
            <c:ext xmlns:c16="http://schemas.microsoft.com/office/drawing/2014/chart" uri="{C3380CC4-5D6E-409C-BE32-E72D297353CC}">
              <c16:uniqueId val="{00000016-3148-4BAF-9DEF-CE360823A3F5}"/>
            </c:ext>
          </c:extLst>
        </c:ser>
        <c:ser>
          <c:idx val="22"/>
          <c:order val="22"/>
          <c:tx>
            <c:strRef>
              <c:f>'Objective 5'!$AZ$102</c:f>
              <c:strCache>
                <c:ptCount val="1"/>
                <c:pt idx="0">
                  <c:v>Recreation and amusement</c:v>
                </c:pt>
              </c:strCache>
            </c:strRef>
          </c:tx>
          <c:spPr>
            <a:solidFill>
              <a:schemeClr val="accent5">
                <a:lumMod val="80000"/>
              </a:schemeClr>
            </a:solidFill>
            <a:ln>
              <a:noFill/>
            </a:ln>
            <a:effectLst/>
          </c:spPr>
          <c:invertIfNegative val="0"/>
          <c:dLbls>
            <c:dLbl>
              <c:idx val="0"/>
              <c:layout>
                <c:manualLayout>
                  <c:x val="4.612612089084249E-2"/>
                  <c:y val="-7.2497136267976811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3148-4BAF-9DEF-CE360823A3F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5'!$BA$79</c:f>
              <c:strCache>
                <c:ptCount val="1"/>
                <c:pt idx="0">
                  <c:v>Correlation</c:v>
                </c:pt>
              </c:strCache>
            </c:strRef>
          </c:cat>
          <c:val>
            <c:numRef>
              <c:f>'Objective 5'!$BA$102</c:f>
              <c:numCache>
                <c:formatCode>0.000</c:formatCode>
                <c:ptCount val="1"/>
                <c:pt idx="0">
                  <c:v>0.6904560612455668</c:v>
                </c:pt>
              </c:numCache>
            </c:numRef>
          </c:val>
          <c:extLst>
            <c:ext xmlns:c16="http://schemas.microsoft.com/office/drawing/2014/chart" uri="{C3380CC4-5D6E-409C-BE32-E72D297353CC}">
              <c16:uniqueId val="{00000018-3148-4BAF-9DEF-CE360823A3F5}"/>
            </c:ext>
          </c:extLst>
        </c:ser>
        <c:ser>
          <c:idx val="23"/>
          <c:order val="23"/>
          <c:tx>
            <c:strRef>
              <c:f>'Objective 5'!$AZ$103</c:f>
              <c:strCache>
                <c:ptCount val="1"/>
                <c:pt idx="0">
                  <c:v>Education</c:v>
                </c:pt>
              </c:strCache>
            </c:strRef>
          </c:tx>
          <c:spPr>
            <a:solidFill>
              <a:schemeClr val="accent6">
                <a:lumMod val="80000"/>
              </a:schemeClr>
            </a:solidFill>
            <a:ln>
              <a:noFill/>
            </a:ln>
            <a:effectLst/>
          </c:spPr>
          <c:invertIfNegative val="0"/>
          <c:cat>
            <c:strRef>
              <c:f>'Objective 5'!$BA$79</c:f>
              <c:strCache>
                <c:ptCount val="1"/>
                <c:pt idx="0">
                  <c:v>Correlation</c:v>
                </c:pt>
              </c:strCache>
            </c:strRef>
          </c:cat>
          <c:val>
            <c:numRef>
              <c:f>'Objective 5'!$BA$103</c:f>
              <c:numCache>
                <c:formatCode>0.000</c:formatCode>
                <c:ptCount val="1"/>
                <c:pt idx="0">
                  <c:v>0.59896562649382146</c:v>
                </c:pt>
              </c:numCache>
            </c:numRef>
          </c:val>
          <c:extLst>
            <c:ext xmlns:c16="http://schemas.microsoft.com/office/drawing/2014/chart" uri="{C3380CC4-5D6E-409C-BE32-E72D297353CC}">
              <c16:uniqueId val="{00000019-3148-4BAF-9DEF-CE360823A3F5}"/>
            </c:ext>
          </c:extLst>
        </c:ser>
        <c:ser>
          <c:idx val="24"/>
          <c:order val="24"/>
          <c:tx>
            <c:strRef>
              <c:f>'Objective 5'!$AZ$104</c:f>
              <c:strCache>
                <c:ptCount val="1"/>
                <c:pt idx="0">
                  <c:v>Personal care and effects</c:v>
                </c:pt>
              </c:strCache>
            </c:strRef>
          </c:tx>
          <c:spPr>
            <a:solidFill>
              <a:schemeClr val="accent1">
                <a:lumMod val="60000"/>
                <a:lumOff val="40000"/>
              </a:schemeClr>
            </a:solidFill>
            <a:ln>
              <a:noFill/>
            </a:ln>
            <a:effectLst/>
          </c:spPr>
          <c:invertIfNegative val="0"/>
          <c:cat>
            <c:strRef>
              <c:f>'Objective 5'!$BA$79</c:f>
              <c:strCache>
                <c:ptCount val="1"/>
                <c:pt idx="0">
                  <c:v>Correlation</c:v>
                </c:pt>
              </c:strCache>
            </c:strRef>
          </c:cat>
          <c:val>
            <c:numRef>
              <c:f>'Objective 5'!$BA$104</c:f>
              <c:numCache>
                <c:formatCode>0.000</c:formatCode>
                <c:ptCount val="1"/>
                <c:pt idx="0">
                  <c:v>0.57000059989610963</c:v>
                </c:pt>
              </c:numCache>
            </c:numRef>
          </c:val>
          <c:extLst>
            <c:ext xmlns:c16="http://schemas.microsoft.com/office/drawing/2014/chart" uri="{C3380CC4-5D6E-409C-BE32-E72D297353CC}">
              <c16:uniqueId val="{0000001A-3148-4BAF-9DEF-CE360823A3F5}"/>
            </c:ext>
          </c:extLst>
        </c:ser>
        <c:ser>
          <c:idx val="25"/>
          <c:order val="25"/>
          <c:tx>
            <c:strRef>
              <c:f>'Objective 5'!$AZ$105</c:f>
              <c:strCache>
                <c:ptCount val="1"/>
                <c:pt idx="0">
                  <c:v>Miscellaneous</c:v>
                </c:pt>
              </c:strCache>
            </c:strRef>
          </c:tx>
          <c:spPr>
            <a:solidFill>
              <a:schemeClr val="accent2">
                <a:lumMod val="60000"/>
                <a:lumOff val="40000"/>
              </a:schemeClr>
            </a:solidFill>
            <a:ln>
              <a:noFill/>
            </a:ln>
            <a:effectLst/>
          </c:spPr>
          <c:invertIfNegative val="0"/>
          <c:cat>
            <c:strRef>
              <c:f>'Objective 5'!$BA$79</c:f>
              <c:strCache>
                <c:ptCount val="1"/>
                <c:pt idx="0">
                  <c:v>Correlation</c:v>
                </c:pt>
              </c:strCache>
            </c:strRef>
          </c:cat>
          <c:val>
            <c:numRef>
              <c:f>'Objective 5'!$BA$105</c:f>
              <c:numCache>
                <c:formatCode>0.000</c:formatCode>
                <c:ptCount val="1"/>
                <c:pt idx="0">
                  <c:v>0.66353503489468635</c:v>
                </c:pt>
              </c:numCache>
            </c:numRef>
          </c:val>
          <c:extLst>
            <c:ext xmlns:c16="http://schemas.microsoft.com/office/drawing/2014/chart" uri="{C3380CC4-5D6E-409C-BE32-E72D297353CC}">
              <c16:uniqueId val="{0000001B-3148-4BAF-9DEF-CE360823A3F5}"/>
            </c:ext>
          </c:extLst>
        </c:ser>
        <c:dLbls>
          <c:showLegendKey val="0"/>
          <c:showVal val="0"/>
          <c:showCatName val="0"/>
          <c:showSerName val="0"/>
          <c:showPercent val="0"/>
          <c:showBubbleSize val="0"/>
        </c:dLbls>
        <c:gapWidth val="219"/>
        <c:overlap val="-27"/>
        <c:axId val="119095551"/>
        <c:axId val="119096511"/>
      </c:barChart>
      <c:catAx>
        <c:axId val="11909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6511"/>
        <c:crosses val="autoZero"/>
        <c:auto val="1"/>
        <c:lblAlgn val="ctr"/>
        <c:lblOffset val="100"/>
        <c:noMultiLvlLbl val="0"/>
      </c:catAx>
      <c:valAx>
        <c:axId val="119096511"/>
        <c:scaling>
          <c:orientation val="minMax"/>
        </c:scaling>
        <c:delete val="1"/>
        <c:axPos val="l"/>
        <c:numFmt formatCode="0.000" sourceLinked="1"/>
        <c:majorTickMark val="none"/>
        <c:minorTickMark val="none"/>
        <c:tickLblPos val="nextTo"/>
        <c:crossAx val="1190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Categories getting affected</a:t>
            </a:r>
            <a:r>
              <a:rPr lang="en-IN" b="1" baseline="0">
                <a:solidFill>
                  <a:schemeClr val="bg1"/>
                </a:solidFill>
              </a:rPr>
              <a:t> by Increasing Oil Prices in </a:t>
            </a:r>
            <a:r>
              <a:rPr lang="en-IN" b="1">
                <a:solidFill>
                  <a:schemeClr val="bg1"/>
                </a:solidFill>
              </a:rPr>
              <a:t>Urban Sector during COVID</a:t>
            </a:r>
            <a:r>
              <a:rPr lang="en-IN" b="1" baseline="0">
                <a:solidFill>
                  <a:schemeClr val="bg1"/>
                </a:solidFill>
              </a:rPr>
              <a:t>-19 </a:t>
            </a:r>
            <a:endParaRPr lang="en-IN" b="1">
              <a:solidFill>
                <a:schemeClr val="bg1"/>
              </a:solidFill>
            </a:endParaRPr>
          </a:p>
        </c:rich>
      </c:tx>
      <c:overlay val="0"/>
      <c:spPr>
        <a:solidFill>
          <a:schemeClr val="bg2">
            <a:lumMod val="50000"/>
          </a:schemeClr>
        </a:solidFill>
        <a:ln w="0">
          <a:solidFill>
            <a:schemeClr val="accent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IN"/>
        </a:p>
      </c:txPr>
    </c:title>
    <c:autoTitleDeleted val="0"/>
    <c:plotArea>
      <c:layout/>
      <c:barChart>
        <c:barDir val="col"/>
        <c:grouping val="clustered"/>
        <c:varyColors val="0"/>
        <c:ser>
          <c:idx val="0"/>
          <c:order val="0"/>
          <c:tx>
            <c:strRef>
              <c:f>'Objective 5'!$AZ$112</c:f>
              <c:strCache>
                <c:ptCount val="1"/>
                <c:pt idx="0">
                  <c:v>Cereals and products</c:v>
                </c:pt>
              </c:strCache>
            </c:strRef>
          </c:tx>
          <c:spPr>
            <a:solidFill>
              <a:schemeClr val="accent1"/>
            </a:solidFill>
            <a:ln>
              <a:noFill/>
            </a:ln>
            <a:effectLst/>
          </c:spPr>
          <c:invertIfNegative val="0"/>
          <c:cat>
            <c:strRef>
              <c:f>'Objective 5'!$BA$111</c:f>
              <c:strCache>
                <c:ptCount val="1"/>
                <c:pt idx="0">
                  <c:v>Correlation</c:v>
                </c:pt>
              </c:strCache>
            </c:strRef>
          </c:cat>
          <c:val>
            <c:numRef>
              <c:f>'Objective 5'!$BA$112</c:f>
              <c:numCache>
                <c:formatCode>0.000</c:formatCode>
                <c:ptCount val="1"/>
                <c:pt idx="0">
                  <c:v>0.45418301312705278</c:v>
                </c:pt>
              </c:numCache>
            </c:numRef>
          </c:val>
          <c:extLst>
            <c:ext xmlns:c16="http://schemas.microsoft.com/office/drawing/2014/chart" uri="{C3380CC4-5D6E-409C-BE32-E72D297353CC}">
              <c16:uniqueId val="{00000000-8019-41BA-9644-01CCF9100923}"/>
            </c:ext>
          </c:extLst>
        </c:ser>
        <c:ser>
          <c:idx val="1"/>
          <c:order val="1"/>
          <c:tx>
            <c:strRef>
              <c:f>'Objective 5'!$AZ$113</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5'!$BA$111</c:f>
              <c:strCache>
                <c:ptCount val="1"/>
                <c:pt idx="0">
                  <c:v>Correlation</c:v>
                </c:pt>
              </c:strCache>
            </c:strRef>
          </c:cat>
          <c:val>
            <c:numRef>
              <c:f>'Objective 5'!$BA$113</c:f>
              <c:numCache>
                <c:formatCode>0.000</c:formatCode>
                <c:ptCount val="1"/>
                <c:pt idx="0">
                  <c:v>0.80354773894547604</c:v>
                </c:pt>
              </c:numCache>
            </c:numRef>
          </c:val>
          <c:extLst>
            <c:ext xmlns:c16="http://schemas.microsoft.com/office/drawing/2014/chart" uri="{C3380CC4-5D6E-409C-BE32-E72D297353CC}">
              <c16:uniqueId val="{00000001-8019-41BA-9644-01CCF9100923}"/>
            </c:ext>
          </c:extLst>
        </c:ser>
        <c:ser>
          <c:idx val="2"/>
          <c:order val="2"/>
          <c:tx>
            <c:strRef>
              <c:f>'Objective 5'!$AZ$114</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5'!$BA$111</c:f>
              <c:strCache>
                <c:ptCount val="1"/>
                <c:pt idx="0">
                  <c:v>Correlation</c:v>
                </c:pt>
              </c:strCache>
            </c:strRef>
          </c:cat>
          <c:val>
            <c:numRef>
              <c:f>'Objective 5'!$BA$114</c:f>
              <c:numCache>
                <c:formatCode>0.000</c:formatCode>
                <c:ptCount val="1"/>
                <c:pt idx="0">
                  <c:v>-0.12853003713202737</c:v>
                </c:pt>
              </c:numCache>
            </c:numRef>
          </c:val>
          <c:extLst>
            <c:ext xmlns:c16="http://schemas.microsoft.com/office/drawing/2014/chart" uri="{C3380CC4-5D6E-409C-BE32-E72D297353CC}">
              <c16:uniqueId val="{00000002-8019-41BA-9644-01CCF9100923}"/>
            </c:ext>
          </c:extLst>
        </c:ser>
        <c:ser>
          <c:idx val="3"/>
          <c:order val="3"/>
          <c:tx>
            <c:strRef>
              <c:f>'Objective 5'!$AZ$115</c:f>
              <c:strCache>
                <c:ptCount val="1"/>
                <c:pt idx="0">
                  <c:v>Milk and products</c:v>
                </c:pt>
              </c:strCache>
            </c:strRef>
          </c:tx>
          <c:spPr>
            <a:solidFill>
              <a:schemeClr val="accent4"/>
            </a:solidFill>
            <a:ln>
              <a:noFill/>
            </a:ln>
            <a:effectLst/>
          </c:spPr>
          <c:invertIfNegative val="0"/>
          <c:cat>
            <c:strRef>
              <c:f>'Objective 5'!$BA$111</c:f>
              <c:strCache>
                <c:ptCount val="1"/>
                <c:pt idx="0">
                  <c:v>Correlation</c:v>
                </c:pt>
              </c:strCache>
            </c:strRef>
          </c:cat>
          <c:val>
            <c:numRef>
              <c:f>'Objective 5'!$BA$115</c:f>
              <c:numCache>
                <c:formatCode>0.000</c:formatCode>
                <c:ptCount val="1"/>
                <c:pt idx="0">
                  <c:v>0.52712816402664231</c:v>
                </c:pt>
              </c:numCache>
            </c:numRef>
          </c:val>
          <c:extLst>
            <c:ext xmlns:c16="http://schemas.microsoft.com/office/drawing/2014/chart" uri="{C3380CC4-5D6E-409C-BE32-E72D297353CC}">
              <c16:uniqueId val="{00000003-8019-41BA-9644-01CCF9100923}"/>
            </c:ext>
          </c:extLst>
        </c:ser>
        <c:ser>
          <c:idx val="4"/>
          <c:order val="4"/>
          <c:tx>
            <c:strRef>
              <c:f>'Objective 5'!$AZ$116</c:f>
              <c:strCache>
                <c:ptCount val="1"/>
                <c:pt idx="0">
                  <c:v>Oils and fats</c:v>
                </c:pt>
              </c:strCache>
            </c:strRef>
          </c:tx>
          <c:spPr>
            <a:solidFill>
              <a:schemeClr val="accent5"/>
            </a:solidFill>
            <a:ln>
              <a:noFill/>
            </a:ln>
            <a:effectLst/>
          </c:spPr>
          <c:invertIfNegative val="0"/>
          <c:cat>
            <c:strRef>
              <c:f>'Objective 5'!$BA$111</c:f>
              <c:strCache>
                <c:ptCount val="1"/>
                <c:pt idx="0">
                  <c:v>Correlation</c:v>
                </c:pt>
              </c:strCache>
            </c:strRef>
          </c:cat>
          <c:val>
            <c:numRef>
              <c:f>'Objective 5'!$BA$116</c:f>
              <c:numCache>
                <c:formatCode>0.000</c:formatCode>
                <c:ptCount val="1"/>
                <c:pt idx="0">
                  <c:v>0.14754687558497298</c:v>
                </c:pt>
              </c:numCache>
            </c:numRef>
          </c:val>
          <c:extLst>
            <c:ext xmlns:c16="http://schemas.microsoft.com/office/drawing/2014/chart" uri="{C3380CC4-5D6E-409C-BE32-E72D297353CC}">
              <c16:uniqueId val="{00000004-8019-41BA-9644-01CCF9100923}"/>
            </c:ext>
          </c:extLst>
        </c:ser>
        <c:ser>
          <c:idx val="5"/>
          <c:order val="5"/>
          <c:tx>
            <c:strRef>
              <c:f>'Objective 5'!$AZ$117</c:f>
              <c:strCache>
                <c:ptCount val="1"/>
                <c:pt idx="0">
                  <c:v>Fruits</c:v>
                </c:pt>
              </c:strCache>
            </c:strRef>
          </c:tx>
          <c:spPr>
            <a:solidFill>
              <a:schemeClr val="accent6"/>
            </a:solidFill>
            <a:ln>
              <a:noFill/>
            </a:ln>
            <a:effectLst/>
          </c:spPr>
          <c:invertIfNegative val="0"/>
          <c:cat>
            <c:strRef>
              <c:f>'Objective 5'!$BA$111</c:f>
              <c:strCache>
                <c:ptCount val="1"/>
                <c:pt idx="0">
                  <c:v>Correlation</c:v>
                </c:pt>
              </c:strCache>
            </c:strRef>
          </c:cat>
          <c:val>
            <c:numRef>
              <c:f>'Objective 5'!$BA$117</c:f>
              <c:numCache>
                <c:formatCode>0.000</c:formatCode>
                <c:ptCount val="1"/>
                <c:pt idx="0">
                  <c:v>0.47562872369076126</c:v>
                </c:pt>
              </c:numCache>
            </c:numRef>
          </c:val>
          <c:extLst>
            <c:ext xmlns:c16="http://schemas.microsoft.com/office/drawing/2014/chart" uri="{C3380CC4-5D6E-409C-BE32-E72D297353CC}">
              <c16:uniqueId val="{00000005-8019-41BA-9644-01CCF9100923}"/>
            </c:ext>
          </c:extLst>
        </c:ser>
        <c:ser>
          <c:idx val="6"/>
          <c:order val="6"/>
          <c:tx>
            <c:strRef>
              <c:f>'Objective 5'!$AZ$118</c:f>
              <c:strCache>
                <c:ptCount val="1"/>
                <c:pt idx="0">
                  <c:v>Vegetables</c:v>
                </c:pt>
              </c:strCache>
            </c:strRef>
          </c:tx>
          <c:spPr>
            <a:solidFill>
              <a:schemeClr val="accent1">
                <a:lumMod val="60000"/>
              </a:schemeClr>
            </a:solidFill>
            <a:ln>
              <a:noFill/>
            </a:ln>
            <a:effectLst/>
          </c:spPr>
          <c:invertIfNegative val="0"/>
          <c:cat>
            <c:strRef>
              <c:f>'Objective 5'!$BA$111</c:f>
              <c:strCache>
                <c:ptCount val="1"/>
                <c:pt idx="0">
                  <c:v>Correlation</c:v>
                </c:pt>
              </c:strCache>
            </c:strRef>
          </c:cat>
          <c:val>
            <c:numRef>
              <c:f>'Objective 5'!$BA$118</c:f>
              <c:numCache>
                <c:formatCode>0.000</c:formatCode>
                <c:ptCount val="1"/>
                <c:pt idx="0">
                  <c:v>0.36537309891406133</c:v>
                </c:pt>
              </c:numCache>
            </c:numRef>
          </c:val>
          <c:extLst>
            <c:ext xmlns:c16="http://schemas.microsoft.com/office/drawing/2014/chart" uri="{C3380CC4-5D6E-409C-BE32-E72D297353CC}">
              <c16:uniqueId val="{00000006-8019-41BA-9644-01CCF9100923}"/>
            </c:ext>
          </c:extLst>
        </c:ser>
        <c:ser>
          <c:idx val="7"/>
          <c:order val="7"/>
          <c:tx>
            <c:strRef>
              <c:f>'Objective 5'!$AZ$119</c:f>
              <c:strCache>
                <c:ptCount val="1"/>
                <c:pt idx="0">
                  <c:v>Pulses and products</c:v>
                </c:pt>
              </c:strCache>
            </c:strRef>
          </c:tx>
          <c:spPr>
            <a:solidFill>
              <a:schemeClr val="accent2">
                <a:lumMod val="60000"/>
              </a:schemeClr>
            </a:solidFill>
            <a:ln>
              <a:noFill/>
            </a:ln>
            <a:effectLst/>
          </c:spPr>
          <c:invertIfNegative val="0"/>
          <c:cat>
            <c:strRef>
              <c:f>'Objective 5'!$BA$111</c:f>
              <c:strCache>
                <c:ptCount val="1"/>
                <c:pt idx="0">
                  <c:v>Correlation</c:v>
                </c:pt>
              </c:strCache>
            </c:strRef>
          </c:cat>
          <c:val>
            <c:numRef>
              <c:f>'Objective 5'!$BA$119</c:f>
              <c:numCache>
                <c:formatCode>0.000</c:formatCode>
                <c:ptCount val="1"/>
                <c:pt idx="0">
                  <c:v>0.20631870418693474</c:v>
                </c:pt>
              </c:numCache>
            </c:numRef>
          </c:val>
          <c:extLst>
            <c:ext xmlns:c16="http://schemas.microsoft.com/office/drawing/2014/chart" uri="{C3380CC4-5D6E-409C-BE32-E72D297353CC}">
              <c16:uniqueId val="{00000007-8019-41BA-9644-01CCF9100923}"/>
            </c:ext>
          </c:extLst>
        </c:ser>
        <c:ser>
          <c:idx val="8"/>
          <c:order val="8"/>
          <c:tx>
            <c:strRef>
              <c:f>'Objective 5'!$AZ$120</c:f>
              <c:strCache>
                <c:ptCount val="1"/>
                <c:pt idx="0">
                  <c:v>Sugar and Confectionery</c:v>
                </c:pt>
              </c:strCache>
            </c:strRef>
          </c:tx>
          <c:spPr>
            <a:solidFill>
              <a:schemeClr val="accent3">
                <a:lumMod val="60000"/>
              </a:schemeClr>
            </a:solidFill>
            <a:ln>
              <a:noFill/>
            </a:ln>
            <a:effectLst/>
          </c:spPr>
          <c:invertIfNegative val="0"/>
          <c:cat>
            <c:strRef>
              <c:f>'Objective 5'!$BA$111</c:f>
              <c:strCache>
                <c:ptCount val="1"/>
                <c:pt idx="0">
                  <c:v>Correlation</c:v>
                </c:pt>
              </c:strCache>
            </c:strRef>
          </c:cat>
          <c:val>
            <c:numRef>
              <c:f>'Objective 5'!$BA$120</c:f>
              <c:numCache>
                <c:formatCode>0.000</c:formatCode>
                <c:ptCount val="1"/>
                <c:pt idx="0">
                  <c:v>0.62960039294013392</c:v>
                </c:pt>
              </c:numCache>
            </c:numRef>
          </c:val>
          <c:extLst>
            <c:ext xmlns:c16="http://schemas.microsoft.com/office/drawing/2014/chart" uri="{C3380CC4-5D6E-409C-BE32-E72D297353CC}">
              <c16:uniqueId val="{00000008-8019-41BA-9644-01CCF9100923}"/>
            </c:ext>
          </c:extLst>
        </c:ser>
        <c:ser>
          <c:idx val="9"/>
          <c:order val="9"/>
          <c:tx>
            <c:strRef>
              <c:f>'Objective 5'!$AZ$121</c:f>
              <c:strCache>
                <c:ptCount val="1"/>
                <c:pt idx="0">
                  <c:v>Spices</c:v>
                </c:pt>
              </c:strCache>
            </c:strRef>
          </c:tx>
          <c:spPr>
            <a:solidFill>
              <a:schemeClr val="accent4">
                <a:lumMod val="60000"/>
              </a:schemeClr>
            </a:solidFill>
            <a:ln>
              <a:noFill/>
            </a:ln>
            <a:effectLst/>
          </c:spPr>
          <c:invertIfNegative val="0"/>
          <c:cat>
            <c:strRef>
              <c:f>'Objective 5'!$BA$111</c:f>
              <c:strCache>
                <c:ptCount val="1"/>
                <c:pt idx="0">
                  <c:v>Correlation</c:v>
                </c:pt>
              </c:strCache>
            </c:strRef>
          </c:cat>
          <c:val>
            <c:numRef>
              <c:f>'Objective 5'!$BA$121</c:f>
              <c:numCache>
                <c:formatCode>0.000</c:formatCode>
                <c:ptCount val="1"/>
                <c:pt idx="0">
                  <c:v>0.5174696746483991</c:v>
                </c:pt>
              </c:numCache>
            </c:numRef>
          </c:val>
          <c:extLst>
            <c:ext xmlns:c16="http://schemas.microsoft.com/office/drawing/2014/chart" uri="{C3380CC4-5D6E-409C-BE32-E72D297353CC}">
              <c16:uniqueId val="{00000009-8019-41BA-9644-01CCF9100923}"/>
            </c:ext>
          </c:extLst>
        </c:ser>
        <c:ser>
          <c:idx val="10"/>
          <c:order val="10"/>
          <c:tx>
            <c:strRef>
              <c:f>'Objective 5'!$AZ$122</c:f>
              <c:strCache>
                <c:ptCount val="1"/>
                <c:pt idx="0">
                  <c:v>Non-alcoholic beverages</c:v>
                </c:pt>
              </c:strCache>
            </c:strRef>
          </c:tx>
          <c:spPr>
            <a:solidFill>
              <a:schemeClr val="accent5">
                <a:lumMod val="60000"/>
              </a:schemeClr>
            </a:solidFill>
            <a:ln>
              <a:noFill/>
            </a:ln>
            <a:effectLst/>
          </c:spPr>
          <c:invertIfNegative val="0"/>
          <c:cat>
            <c:strRef>
              <c:f>'Objective 5'!$BA$111</c:f>
              <c:strCache>
                <c:ptCount val="1"/>
                <c:pt idx="0">
                  <c:v>Correlation</c:v>
                </c:pt>
              </c:strCache>
            </c:strRef>
          </c:cat>
          <c:val>
            <c:numRef>
              <c:f>'Objective 5'!$BA$122</c:f>
              <c:numCache>
                <c:formatCode>0.000</c:formatCode>
                <c:ptCount val="1"/>
                <c:pt idx="0">
                  <c:v>0.61424497610827677</c:v>
                </c:pt>
              </c:numCache>
            </c:numRef>
          </c:val>
          <c:extLst>
            <c:ext xmlns:c16="http://schemas.microsoft.com/office/drawing/2014/chart" uri="{C3380CC4-5D6E-409C-BE32-E72D297353CC}">
              <c16:uniqueId val="{0000000A-8019-41BA-9644-01CCF9100923}"/>
            </c:ext>
          </c:extLst>
        </c:ser>
        <c:ser>
          <c:idx val="11"/>
          <c:order val="11"/>
          <c:tx>
            <c:strRef>
              <c:f>'Objective 5'!$AZ$123</c:f>
              <c:strCache>
                <c:ptCount val="1"/>
                <c:pt idx="0">
                  <c:v>Prepared meals, snacks, sweets etc.</c:v>
                </c:pt>
              </c:strCache>
            </c:strRef>
          </c:tx>
          <c:spPr>
            <a:solidFill>
              <a:schemeClr val="accent6">
                <a:lumMod val="60000"/>
              </a:schemeClr>
            </a:solidFill>
            <a:ln>
              <a:noFill/>
            </a:ln>
            <a:effectLst/>
          </c:spPr>
          <c:invertIfNegative val="0"/>
          <c:cat>
            <c:strRef>
              <c:f>'Objective 5'!$BA$111</c:f>
              <c:strCache>
                <c:ptCount val="1"/>
                <c:pt idx="0">
                  <c:v>Correlation</c:v>
                </c:pt>
              </c:strCache>
            </c:strRef>
          </c:cat>
          <c:val>
            <c:numRef>
              <c:f>'Objective 5'!$BA$123</c:f>
              <c:numCache>
                <c:formatCode>0.000</c:formatCode>
                <c:ptCount val="1"/>
                <c:pt idx="0">
                  <c:v>0.63317417829070699</c:v>
                </c:pt>
              </c:numCache>
            </c:numRef>
          </c:val>
          <c:extLst>
            <c:ext xmlns:c16="http://schemas.microsoft.com/office/drawing/2014/chart" uri="{C3380CC4-5D6E-409C-BE32-E72D297353CC}">
              <c16:uniqueId val="{0000000B-8019-41BA-9644-01CCF9100923}"/>
            </c:ext>
          </c:extLst>
        </c:ser>
        <c:ser>
          <c:idx val="12"/>
          <c:order val="12"/>
          <c:tx>
            <c:strRef>
              <c:f>'Objective 5'!$AZ$124</c:f>
              <c:strCache>
                <c:ptCount val="1"/>
                <c:pt idx="0">
                  <c:v>Food and beverages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5'!$BA$111</c:f>
              <c:strCache>
                <c:ptCount val="1"/>
                <c:pt idx="0">
                  <c:v>Correlation</c:v>
                </c:pt>
              </c:strCache>
            </c:strRef>
          </c:cat>
          <c:val>
            <c:numRef>
              <c:f>'Objective 5'!$BA$124</c:f>
              <c:numCache>
                <c:formatCode>0.000</c:formatCode>
                <c:ptCount val="1"/>
                <c:pt idx="0">
                  <c:v>0.72069841841759164</c:v>
                </c:pt>
              </c:numCache>
            </c:numRef>
          </c:val>
          <c:extLst>
            <c:ext xmlns:c16="http://schemas.microsoft.com/office/drawing/2014/chart" uri="{C3380CC4-5D6E-409C-BE32-E72D297353CC}">
              <c16:uniqueId val="{0000000C-8019-41BA-9644-01CCF9100923}"/>
            </c:ext>
          </c:extLst>
        </c:ser>
        <c:ser>
          <c:idx val="13"/>
          <c:order val="13"/>
          <c:tx>
            <c:strRef>
              <c:f>'Objective 5'!$AZ$125</c:f>
              <c:strCache>
                <c:ptCount val="1"/>
                <c:pt idx="0">
                  <c:v>Pan, tobacco and intoxicants</c:v>
                </c:pt>
              </c:strCache>
            </c:strRef>
          </c:tx>
          <c:spPr>
            <a:solidFill>
              <a:schemeClr val="accent2">
                <a:lumMod val="80000"/>
                <a:lumOff val="20000"/>
              </a:schemeClr>
            </a:solidFill>
            <a:ln>
              <a:noFill/>
            </a:ln>
            <a:effectLst/>
          </c:spPr>
          <c:invertIfNegative val="0"/>
          <c:cat>
            <c:strRef>
              <c:f>'Objective 5'!$BA$111</c:f>
              <c:strCache>
                <c:ptCount val="1"/>
                <c:pt idx="0">
                  <c:v>Correlation</c:v>
                </c:pt>
              </c:strCache>
            </c:strRef>
          </c:cat>
          <c:val>
            <c:numRef>
              <c:f>'Objective 5'!$BA$125</c:f>
              <c:numCache>
                <c:formatCode>0.000</c:formatCode>
                <c:ptCount val="1"/>
                <c:pt idx="0">
                  <c:v>0.46395959906050971</c:v>
                </c:pt>
              </c:numCache>
            </c:numRef>
          </c:val>
          <c:extLst>
            <c:ext xmlns:c16="http://schemas.microsoft.com/office/drawing/2014/chart" uri="{C3380CC4-5D6E-409C-BE32-E72D297353CC}">
              <c16:uniqueId val="{0000000D-8019-41BA-9644-01CCF9100923}"/>
            </c:ext>
          </c:extLst>
        </c:ser>
        <c:ser>
          <c:idx val="14"/>
          <c:order val="14"/>
          <c:tx>
            <c:strRef>
              <c:f>'Objective 5'!$AZ$126</c:f>
              <c:strCache>
                <c:ptCount val="1"/>
                <c:pt idx="0">
                  <c:v>Clothing</c:v>
                </c:pt>
              </c:strCache>
            </c:strRef>
          </c:tx>
          <c:spPr>
            <a:solidFill>
              <a:schemeClr val="accent3">
                <a:lumMod val="80000"/>
                <a:lumOff val="20000"/>
              </a:schemeClr>
            </a:solidFill>
            <a:ln>
              <a:noFill/>
            </a:ln>
            <a:effectLst/>
          </c:spPr>
          <c:invertIfNegative val="0"/>
          <c:cat>
            <c:strRef>
              <c:f>'Objective 5'!$BA$111</c:f>
              <c:strCache>
                <c:ptCount val="1"/>
                <c:pt idx="0">
                  <c:v>Correlation</c:v>
                </c:pt>
              </c:strCache>
            </c:strRef>
          </c:cat>
          <c:val>
            <c:numRef>
              <c:f>'Objective 5'!$BA$126</c:f>
              <c:numCache>
                <c:formatCode>0.000</c:formatCode>
                <c:ptCount val="1"/>
                <c:pt idx="0">
                  <c:v>0.66248420449690781</c:v>
                </c:pt>
              </c:numCache>
            </c:numRef>
          </c:val>
          <c:extLst>
            <c:ext xmlns:c16="http://schemas.microsoft.com/office/drawing/2014/chart" uri="{C3380CC4-5D6E-409C-BE32-E72D297353CC}">
              <c16:uniqueId val="{0000000E-8019-41BA-9644-01CCF9100923}"/>
            </c:ext>
          </c:extLst>
        </c:ser>
        <c:ser>
          <c:idx val="15"/>
          <c:order val="15"/>
          <c:tx>
            <c:strRef>
              <c:f>'Objective 5'!$AZ$127</c:f>
              <c:strCache>
                <c:ptCount val="1"/>
                <c:pt idx="0">
                  <c:v>Footwear</c:v>
                </c:pt>
              </c:strCache>
            </c:strRef>
          </c:tx>
          <c:spPr>
            <a:solidFill>
              <a:schemeClr val="accent4">
                <a:lumMod val="80000"/>
                <a:lumOff val="20000"/>
              </a:schemeClr>
            </a:solidFill>
            <a:ln>
              <a:noFill/>
            </a:ln>
            <a:effectLst/>
          </c:spPr>
          <c:invertIfNegative val="0"/>
          <c:cat>
            <c:strRef>
              <c:f>'Objective 5'!$BA$111</c:f>
              <c:strCache>
                <c:ptCount val="1"/>
                <c:pt idx="0">
                  <c:v>Correlation</c:v>
                </c:pt>
              </c:strCache>
            </c:strRef>
          </c:cat>
          <c:val>
            <c:numRef>
              <c:f>'Objective 5'!$BA$127</c:f>
              <c:numCache>
                <c:formatCode>0.000</c:formatCode>
                <c:ptCount val="1"/>
                <c:pt idx="0">
                  <c:v>0.66978773399856317</c:v>
                </c:pt>
              </c:numCache>
            </c:numRef>
          </c:val>
          <c:extLst>
            <c:ext xmlns:c16="http://schemas.microsoft.com/office/drawing/2014/chart" uri="{C3380CC4-5D6E-409C-BE32-E72D297353CC}">
              <c16:uniqueId val="{0000000F-8019-41BA-9644-01CCF9100923}"/>
            </c:ext>
          </c:extLst>
        </c:ser>
        <c:ser>
          <c:idx val="16"/>
          <c:order val="16"/>
          <c:tx>
            <c:strRef>
              <c:f>'Objective 5'!$AZ$128</c:f>
              <c:strCache>
                <c:ptCount val="1"/>
                <c:pt idx="0">
                  <c:v>Clothing and footwear</c:v>
                </c:pt>
              </c:strCache>
            </c:strRef>
          </c:tx>
          <c:spPr>
            <a:solidFill>
              <a:schemeClr val="accent5">
                <a:lumMod val="80000"/>
                <a:lumOff val="20000"/>
              </a:schemeClr>
            </a:solidFill>
            <a:ln>
              <a:noFill/>
            </a:ln>
            <a:effectLst/>
          </c:spPr>
          <c:invertIfNegative val="0"/>
          <c:cat>
            <c:strRef>
              <c:f>'Objective 5'!$BA$111</c:f>
              <c:strCache>
                <c:ptCount val="1"/>
                <c:pt idx="0">
                  <c:v>Correlation</c:v>
                </c:pt>
              </c:strCache>
            </c:strRef>
          </c:cat>
          <c:val>
            <c:numRef>
              <c:f>'Objective 5'!$BA$128</c:f>
              <c:numCache>
                <c:formatCode>0.000</c:formatCode>
                <c:ptCount val="1"/>
                <c:pt idx="0">
                  <c:v>0.66380899336677335</c:v>
                </c:pt>
              </c:numCache>
            </c:numRef>
          </c:val>
          <c:extLst>
            <c:ext xmlns:c16="http://schemas.microsoft.com/office/drawing/2014/chart" uri="{C3380CC4-5D6E-409C-BE32-E72D297353CC}">
              <c16:uniqueId val="{00000010-8019-41BA-9644-01CCF9100923}"/>
            </c:ext>
          </c:extLst>
        </c:ser>
        <c:ser>
          <c:idx val="17"/>
          <c:order val="17"/>
          <c:tx>
            <c:strRef>
              <c:f>'Objective 5'!$AZ$129</c:f>
              <c:strCache>
                <c:ptCount val="1"/>
                <c:pt idx="0">
                  <c:v>Housing</c:v>
                </c:pt>
              </c:strCache>
            </c:strRef>
          </c:tx>
          <c:spPr>
            <a:solidFill>
              <a:schemeClr val="accent6">
                <a:lumMod val="80000"/>
                <a:lumOff val="20000"/>
              </a:schemeClr>
            </a:solidFill>
            <a:ln>
              <a:noFill/>
            </a:ln>
            <a:effectLst/>
          </c:spPr>
          <c:invertIfNegative val="0"/>
          <c:cat>
            <c:strRef>
              <c:f>'Objective 5'!$BA$111</c:f>
              <c:strCache>
                <c:ptCount val="1"/>
                <c:pt idx="0">
                  <c:v>Correlation</c:v>
                </c:pt>
              </c:strCache>
            </c:strRef>
          </c:cat>
          <c:val>
            <c:numRef>
              <c:f>'Objective 5'!$BA$129</c:f>
              <c:numCache>
                <c:formatCode>0.000</c:formatCode>
                <c:ptCount val="1"/>
                <c:pt idx="0">
                  <c:v>0.58516043867432177</c:v>
                </c:pt>
              </c:numCache>
            </c:numRef>
          </c:val>
          <c:extLst>
            <c:ext xmlns:c16="http://schemas.microsoft.com/office/drawing/2014/chart" uri="{C3380CC4-5D6E-409C-BE32-E72D297353CC}">
              <c16:uniqueId val="{00000011-8019-41BA-9644-01CCF9100923}"/>
            </c:ext>
          </c:extLst>
        </c:ser>
        <c:ser>
          <c:idx val="18"/>
          <c:order val="18"/>
          <c:tx>
            <c:strRef>
              <c:f>'Objective 5'!$AZ$130</c:f>
              <c:strCache>
                <c:ptCount val="1"/>
                <c:pt idx="0">
                  <c:v>Fuel and light</c:v>
                </c:pt>
              </c:strCache>
            </c:strRef>
          </c:tx>
          <c:spPr>
            <a:solidFill>
              <a:schemeClr val="accent1">
                <a:lumMod val="80000"/>
              </a:schemeClr>
            </a:solidFill>
            <a:ln>
              <a:noFill/>
            </a:ln>
            <a:effectLst/>
          </c:spPr>
          <c:invertIfNegative val="0"/>
          <c:cat>
            <c:strRef>
              <c:f>'Objective 5'!$BA$111</c:f>
              <c:strCache>
                <c:ptCount val="1"/>
                <c:pt idx="0">
                  <c:v>Correlation</c:v>
                </c:pt>
              </c:strCache>
            </c:strRef>
          </c:cat>
          <c:val>
            <c:numRef>
              <c:f>'Objective 5'!$BA$130</c:f>
              <c:numCache>
                <c:formatCode>0.000</c:formatCode>
                <c:ptCount val="1"/>
                <c:pt idx="0">
                  <c:v>0.70210253743243556</c:v>
                </c:pt>
              </c:numCache>
            </c:numRef>
          </c:val>
          <c:extLst>
            <c:ext xmlns:c16="http://schemas.microsoft.com/office/drawing/2014/chart" uri="{C3380CC4-5D6E-409C-BE32-E72D297353CC}">
              <c16:uniqueId val="{00000012-8019-41BA-9644-01CCF9100923}"/>
            </c:ext>
          </c:extLst>
        </c:ser>
        <c:ser>
          <c:idx val="19"/>
          <c:order val="19"/>
          <c:tx>
            <c:strRef>
              <c:f>'Objective 5'!$AZ$131</c:f>
              <c:strCache>
                <c:ptCount val="1"/>
                <c:pt idx="0">
                  <c:v>Household goods and services</c:v>
                </c:pt>
              </c:strCache>
            </c:strRef>
          </c:tx>
          <c:spPr>
            <a:solidFill>
              <a:schemeClr val="accent2">
                <a:lumMod val="80000"/>
              </a:schemeClr>
            </a:solidFill>
            <a:ln>
              <a:noFill/>
            </a:ln>
            <a:effectLst/>
          </c:spPr>
          <c:invertIfNegative val="0"/>
          <c:cat>
            <c:strRef>
              <c:f>'Objective 5'!$BA$111</c:f>
              <c:strCache>
                <c:ptCount val="1"/>
                <c:pt idx="0">
                  <c:v>Correlation</c:v>
                </c:pt>
              </c:strCache>
            </c:strRef>
          </c:cat>
          <c:val>
            <c:numRef>
              <c:f>'Objective 5'!$BA$131</c:f>
              <c:numCache>
                <c:formatCode>0.000</c:formatCode>
                <c:ptCount val="1"/>
                <c:pt idx="0">
                  <c:v>0.67467459355115278</c:v>
                </c:pt>
              </c:numCache>
            </c:numRef>
          </c:val>
          <c:extLst>
            <c:ext xmlns:c16="http://schemas.microsoft.com/office/drawing/2014/chart" uri="{C3380CC4-5D6E-409C-BE32-E72D297353CC}">
              <c16:uniqueId val="{00000013-8019-41BA-9644-01CCF9100923}"/>
            </c:ext>
          </c:extLst>
        </c:ser>
        <c:ser>
          <c:idx val="20"/>
          <c:order val="20"/>
          <c:tx>
            <c:strRef>
              <c:f>'Objective 5'!$AZ$132</c:f>
              <c:strCache>
                <c:ptCount val="1"/>
                <c:pt idx="0">
                  <c:v>Health</c:v>
                </c:pt>
              </c:strCache>
            </c:strRef>
          </c:tx>
          <c:spPr>
            <a:solidFill>
              <a:schemeClr val="accent3">
                <a:lumMod val="80000"/>
              </a:schemeClr>
            </a:solidFill>
            <a:ln>
              <a:noFill/>
            </a:ln>
            <a:effectLst/>
          </c:spPr>
          <c:invertIfNegative val="0"/>
          <c:cat>
            <c:strRef>
              <c:f>'Objective 5'!$BA$111</c:f>
              <c:strCache>
                <c:ptCount val="1"/>
                <c:pt idx="0">
                  <c:v>Correlation</c:v>
                </c:pt>
              </c:strCache>
            </c:strRef>
          </c:cat>
          <c:val>
            <c:numRef>
              <c:f>'Objective 5'!$BA$132</c:f>
              <c:numCache>
                <c:formatCode>0.000</c:formatCode>
                <c:ptCount val="1"/>
                <c:pt idx="0">
                  <c:v>0.61102982212634016</c:v>
                </c:pt>
              </c:numCache>
            </c:numRef>
          </c:val>
          <c:extLst>
            <c:ext xmlns:c16="http://schemas.microsoft.com/office/drawing/2014/chart" uri="{C3380CC4-5D6E-409C-BE32-E72D297353CC}">
              <c16:uniqueId val="{00000014-8019-41BA-9644-01CCF9100923}"/>
            </c:ext>
          </c:extLst>
        </c:ser>
        <c:ser>
          <c:idx val="21"/>
          <c:order val="21"/>
          <c:tx>
            <c:strRef>
              <c:f>'Objective 5'!$AZ$133</c:f>
              <c:strCache>
                <c:ptCount val="1"/>
                <c:pt idx="0">
                  <c:v>Transport and communication</c:v>
                </c:pt>
              </c:strCache>
            </c:strRef>
          </c:tx>
          <c:spPr>
            <a:solidFill>
              <a:schemeClr val="accent4">
                <a:lumMod val="80000"/>
              </a:schemeClr>
            </a:solidFill>
            <a:ln>
              <a:noFill/>
            </a:ln>
            <a:effectLst/>
          </c:spPr>
          <c:invertIfNegative val="0"/>
          <c:dLbls>
            <c:dLbl>
              <c:idx val="0"/>
              <c:layout>
                <c:manualLayout>
                  <c:x val="-0.10522521328223448"/>
                  <c:y val="-1.0356733752568101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8019-41BA-9644-01CCF910092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5'!$BA$111</c:f>
              <c:strCache>
                <c:ptCount val="1"/>
                <c:pt idx="0">
                  <c:v>Correlation</c:v>
                </c:pt>
              </c:strCache>
            </c:strRef>
          </c:cat>
          <c:val>
            <c:numRef>
              <c:f>'Objective 5'!$BA$133</c:f>
              <c:numCache>
                <c:formatCode>0.000</c:formatCode>
                <c:ptCount val="1"/>
                <c:pt idx="0">
                  <c:v>0.77850127956786552</c:v>
                </c:pt>
              </c:numCache>
            </c:numRef>
          </c:val>
          <c:extLst>
            <c:ext xmlns:c16="http://schemas.microsoft.com/office/drawing/2014/chart" uri="{C3380CC4-5D6E-409C-BE32-E72D297353CC}">
              <c16:uniqueId val="{00000016-8019-41BA-9644-01CCF9100923}"/>
            </c:ext>
          </c:extLst>
        </c:ser>
        <c:ser>
          <c:idx val="22"/>
          <c:order val="22"/>
          <c:tx>
            <c:strRef>
              <c:f>'Objective 5'!$AZ$134</c:f>
              <c:strCache>
                <c:ptCount val="1"/>
                <c:pt idx="0">
                  <c:v>Recreation and amusement</c:v>
                </c:pt>
              </c:strCache>
            </c:strRef>
          </c:tx>
          <c:spPr>
            <a:solidFill>
              <a:schemeClr val="accent5">
                <a:lumMod val="80000"/>
              </a:schemeClr>
            </a:solidFill>
            <a:ln>
              <a:noFill/>
            </a:ln>
            <a:effectLst/>
          </c:spPr>
          <c:invertIfNegative val="0"/>
          <c:dLbls>
            <c:dLbl>
              <c:idx val="0"/>
              <c:layout>
                <c:manualLayout>
                  <c:x val="4.612612089084249E-2"/>
                  <c:y val="-7.2497136267976811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8019-41BA-9644-01CCF910092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5'!$BA$111</c:f>
              <c:strCache>
                <c:ptCount val="1"/>
                <c:pt idx="0">
                  <c:v>Correlation</c:v>
                </c:pt>
              </c:strCache>
            </c:strRef>
          </c:cat>
          <c:val>
            <c:numRef>
              <c:f>'Objective 5'!$BA$134</c:f>
              <c:numCache>
                <c:formatCode>0.000</c:formatCode>
                <c:ptCount val="1"/>
                <c:pt idx="0">
                  <c:v>0.74350476723663572</c:v>
                </c:pt>
              </c:numCache>
            </c:numRef>
          </c:val>
          <c:extLst>
            <c:ext xmlns:c16="http://schemas.microsoft.com/office/drawing/2014/chart" uri="{C3380CC4-5D6E-409C-BE32-E72D297353CC}">
              <c16:uniqueId val="{00000018-8019-41BA-9644-01CCF9100923}"/>
            </c:ext>
          </c:extLst>
        </c:ser>
        <c:ser>
          <c:idx val="23"/>
          <c:order val="23"/>
          <c:tx>
            <c:strRef>
              <c:f>'Objective 5'!$AZ$135</c:f>
              <c:strCache>
                <c:ptCount val="1"/>
                <c:pt idx="0">
                  <c:v>Education</c:v>
                </c:pt>
              </c:strCache>
            </c:strRef>
          </c:tx>
          <c:spPr>
            <a:solidFill>
              <a:schemeClr val="accent6">
                <a:lumMod val="80000"/>
              </a:schemeClr>
            </a:solidFill>
            <a:ln>
              <a:noFill/>
            </a:ln>
            <a:effectLst/>
          </c:spPr>
          <c:invertIfNegative val="0"/>
          <c:cat>
            <c:strRef>
              <c:f>'Objective 5'!$BA$111</c:f>
              <c:strCache>
                <c:ptCount val="1"/>
                <c:pt idx="0">
                  <c:v>Correlation</c:v>
                </c:pt>
              </c:strCache>
            </c:strRef>
          </c:cat>
          <c:val>
            <c:numRef>
              <c:f>'Objective 5'!$BA$135</c:f>
              <c:numCache>
                <c:formatCode>0.000</c:formatCode>
                <c:ptCount val="1"/>
                <c:pt idx="0">
                  <c:v>0.60051486984855684</c:v>
                </c:pt>
              </c:numCache>
            </c:numRef>
          </c:val>
          <c:extLst>
            <c:ext xmlns:c16="http://schemas.microsoft.com/office/drawing/2014/chart" uri="{C3380CC4-5D6E-409C-BE32-E72D297353CC}">
              <c16:uniqueId val="{00000019-8019-41BA-9644-01CCF9100923}"/>
            </c:ext>
          </c:extLst>
        </c:ser>
        <c:ser>
          <c:idx val="24"/>
          <c:order val="24"/>
          <c:tx>
            <c:strRef>
              <c:f>'Objective 5'!$AZ$136</c:f>
              <c:strCache>
                <c:ptCount val="1"/>
                <c:pt idx="0">
                  <c:v>Personal care and effects</c:v>
                </c:pt>
              </c:strCache>
            </c:strRef>
          </c:tx>
          <c:spPr>
            <a:solidFill>
              <a:schemeClr val="accent1">
                <a:lumMod val="60000"/>
                <a:lumOff val="40000"/>
              </a:schemeClr>
            </a:solidFill>
            <a:ln>
              <a:noFill/>
            </a:ln>
            <a:effectLst/>
          </c:spPr>
          <c:invertIfNegative val="0"/>
          <c:cat>
            <c:strRef>
              <c:f>'Objective 5'!$BA$111</c:f>
              <c:strCache>
                <c:ptCount val="1"/>
                <c:pt idx="0">
                  <c:v>Correlation</c:v>
                </c:pt>
              </c:strCache>
            </c:strRef>
          </c:cat>
          <c:val>
            <c:numRef>
              <c:f>'Objective 5'!$BA$136</c:f>
              <c:numCache>
                <c:formatCode>0.000</c:formatCode>
                <c:ptCount val="1"/>
                <c:pt idx="0">
                  <c:v>0.54787981998836288</c:v>
                </c:pt>
              </c:numCache>
            </c:numRef>
          </c:val>
          <c:extLst>
            <c:ext xmlns:c16="http://schemas.microsoft.com/office/drawing/2014/chart" uri="{C3380CC4-5D6E-409C-BE32-E72D297353CC}">
              <c16:uniqueId val="{0000001A-8019-41BA-9644-01CCF9100923}"/>
            </c:ext>
          </c:extLst>
        </c:ser>
        <c:ser>
          <c:idx val="25"/>
          <c:order val="25"/>
          <c:tx>
            <c:strRef>
              <c:f>'Objective 5'!$AZ$137</c:f>
              <c:strCache>
                <c:ptCount val="1"/>
                <c:pt idx="0">
                  <c:v>Miscellaneous</c:v>
                </c:pt>
              </c:strCache>
            </c:strRef>
          </c:tx>
          <c:spPr>
            <a:solidFill>
              <a:schemeClr val="accent2">
                <a:lumMod val="60000"/>
                <a:lumOff val="40000"/>
              </a:schemeClr>
            </a:solidFill>
            <a:ln>
              <a:noFill/>
            </a:ln>
            <a:effectLst/>
          </c:spPr>
          <c:invertIfNegative val="0"/>
          <c:cat>
            <c:strRef>
              <c:f>'Objective 5'!$BA$111</c:f>
              <c:strCache>
                <c:ptCount val="1"/>
                <c:pt idx="0">
                  <c:v>Correlation</c:v>
                </c:pt>
              </c:strCache>
            </c:strRef>
          </c:cat>
          <c:val>
            <c:numRef>
              <c:f>'Objective 5'!$BA$137</c:f>
              <c:numCache>
                <c:formatCode>0.000</c:formatCode>
                <c:ptCount val="1"/>
                <c:pt idx="0">
                  <c:v>0.68714439022663709</c:v>
                </c:pt>
              </c:numCache>
            </c:numRef>
          </c:val>
          <c:extLst>
            <c:ext xmlns:c16="http://schemas.microsoft.com/office/drawing/2014/chart" uri="{C3380CC4-5D6E-409C-BE32-E72D297353CC}">
              <c16:uniqueId val="{0000001B-8019-41BA-9644-01CCF9100923}"/>
            </c:ext>
          </c:extLst>
        </c:ser>
        <c:dLbls>
          <c:showLegendKey val="0"/>
          <c:showVal val="0"/>
          <c:showCatName val="0"/>
          <c:showSerName val="0"/>
          <c:showPercent val="0"/>
          <c:showBubbleSize val="0"/>
        </c:dLbls>
        <c:gapWidth val="219"/>
        <c:overlap val="-27"/>
        <c:axId val="119095551"/>
        <c:axId val="119096511"/>
      </c:barChart>
      <c:catAx>
        <c:axId val="11909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6511"/>
        <c:crosses val="autoZero"/>
        <c:auto val="1"/>
        <c:lblAlgn val="ctr"/>
        <c:lblOffset val="100"/>
        <c:noMultiLvlLbl val="0"/>
      </c:catAx>
      <c:valAx>
        <c:axId val="119096511"/>
        <c:scaling>
          <c:orientation val="minMax"/>
        </c:scaling>
        <c:delete val="1"/>
        <c:axPos val="l"/>
        <c:numFmt formatCode="0.000" sourceLinked="1"/>
        <c:majorTickMark val="none"/>
        <c:minorTickMark val="none"/>
        <c:tickLblPos val="nextTo"/>
        <c:crossAx val="1190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Average values increase from 2019-20 to 2020-21 of Rural+Urban Sector</a:t>
            </a:r>
          </a:p>
        </c:rich>
      </c:tx>
      <c:overlay val="0"/>
      <c:spPr>
        <a:solidFill>
          <a:schemeClr val="bg2">
            <a:lumMod val="50000"/>
          </a:schemeClr>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
          <c:y val="3.7038249126004116E-3"/>
          <c:w val="0.84863851281835712"/>
          <c:h val="0.58186644717398806"/>
        </c:manualLayout>
      </c:layout>
      <c:lineChart>
        <c:grouping val="standard"/>
        <c:varyColors val="0"/>
        <c:ser>
          <c:idx val="2"/>
          <c:order val="2"/>
          <c:tx>
            <c:strRef>
              <c:f>Dashboard!$Q$91</c:f>
              <c:strCache>
                <c:ptCount val="1"/>
                <c:pt idx="0">
                  <c:v>% Rise in Average Value
from 2019-20 to 2020-21</c:v>
                </c:pt>
              </c:strCache>
            </c:strRef>
          </c:tx>
          <c:spPr>
            <a:ln w="28575" cap="rnd">
              <a:solidFill>
                <a:schemeClr val="accent4"/>
              </a:solidFill>
              <a:round/>
            </a:ln>
            <a:effectLst/>
          </c:spPr>
          <c:marker>
            <c:symbol val="none"/>
          </c:marker>
          <c:dLbls>
            <c:dLbl>
              <c:idx val="1"/>
              <c:layout>
                <c:manualLayout>
                  <c:x val="3.3719126754268545E-2"/>
                  <c:y val="3.5499220601101514E-2"/>
                </c:manualLayout>
              </c:layout>
              <c:spPr>
                <a:solidFill>
                  <a:srgbClr val="70AD4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B252-49E5-ADAF-82A2C7030444}"/>
                </c:ext>
              </c:extLst>
            </c:dLbl>
            <c:dLbl>
              <c:idx val="5"/>
              <c:spPr>
                <a:solidFill>
                  <a:srgbClr val="70AD4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B252-49E5-ADAF-82A2C7030444}"/>
                </c:ext>
              </c:extLst>
            </c:dLbl>
            <c:dLbl>
              <c:idx val="6"/>
              <c:spPr>
                <a:solidFill>
                  <a:srgbClr val="70AD4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252-49E5-ADAF-82A2C703044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Dashboard!$N$92:$N$101</c:f>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f>Dashboard!$Q$92:$Q$101</c:f>
              <c:numCache>
                <c:formatCode>0.00%</c:formatCode>
                <c:ptCount val="10"/>
                <c:pt idx="0">
                  <c:v>3.7602950319816794E-2</c:v>
                </c:pt>
                <c:pt idx="1">
                  <c:v>5.8042803308605603E-2</c:v>
                </c:pt>
                <c:pt idx="2">
                  <c:v>2.1882942143818414E-2</c:v>
                </c:pt>
                <c:pt idx="3">
                  <c:v>1.9322731316725947E-2</c:v>
                </c:pt>
                <c:pt idx="4">
                  <c:v>2.0018740948973501E-2</c:v>
                </c:pt>
                <c:pt idx="5">
                  <c:v>4.3684144939977507E-2</c:v>
                </c:pt>
                <c:pt idx="6">
                  <c:v>5.2093657086223877E-2</c:v>
                </c:pt>
                <c:pt idx="7">
                  <c:v>3.1425945076410264E-2</c:v>
                </c:pt>
                <c:pt idx="8">
                  <c:v>1.9227169407674938E-2</c:v>
                </c:pt>
                <c:pt idx="9">
                  <c:v>3.790087463556855E-2</c:v>
                </c:pt>
              </c:numCache>
            </c:numRef>
          </c:val>
          <c:smooth val="0"/>
          <c:extLst xmlns:c15="http://schemas.microsoft.com/office/drawing/2012/chart">
            <c:ext xmlns:c16="http://schemas.microsoft.com/office/drawing/2014/chart" uri="{C3380CC4-5D6E-409C-BE32-E72D297353CC}">
              <c16:uniqueId val="{00000002-11A6-4999-A347-77F0DBB67F69}"/>
            </c:ext>
          </c:extLst>
        </c:ser>
        <c:dLbls>
          <c:dLblPos val="t"/>
          <c:showLegendKey val="0"/>
          <c:showVal val="1"/>
          <c:showCatName val="0"/>
          <c:showSerName val="0"/>
          <c:showPercent val="0"/>
          <c:showBubbleSize val="0"/>
        </c:dLbls>
        <c:smooth val="0"/>
        <c:axId val="2133243359"/>
        <c:axId val="2133248159"/>
        <c:extLst>
          <c:ext xmlns:c15="http://schemas.microsoft.com/office/drawing/2012/chart" uri="{02D57815-91ED-43cb-92C2-25804820EDAC}">
            <c15:filteredLineSeries>
              <c15:ser>
                <c:idx val="0"/>
                <c:order val="0"/>
                <c:tx>
                  <c:strRef>
                    <c:extLst>
                      <c:ext uri="{02D57815-91ED-43cb-92C2-25804820EDAC}">
                        <c15:formulaRef>
                          <c15:sqref>Dashboard!$O$91</c15:sqref>
                        </c15:formulaRef>
                      </c:ext>
                    </c:extLst>
                    <c:strCache>
                      <c:ptCount val="1"/>
                      <c:pt idx="0">
                        <c:v>2019-20
(June-May)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Dashboard!$N$92:$N$101</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c:ext uri="{02D57815-91ED-43cb-92C2-25804820EDAC}">
                        <c15:formulaRef>
                          <c15:sqref>Dashboard!$O$92:$O$101</c15:sqref>
                        </c15:formulaRef>
                      </c:ext>
                    </c:extLst>
                    <c:numCache>
                      <c:formatCode>0.00</c:formatCode>
                      <c:ptCount val="10"/>
                      <c:pt idx="0">
                        <c:v>144.86666666666665</c:v>
                      </c:pt>
                      <c:pt idx="1">
                        <c:v>165.60000000000002</c:v>
                      </c:pt>
                      <c:pt idx="2">
                        <c:v>145.39166666666662</c:v>
                      </c:pt>
                      <c:pt idx="3">
                        <c:v>146.97083333333333</c:v>
                      </c:pt>
                      <c:pt idx="4">
                        <c:v>143.80000000000004</c:v>
                      </c:pt>
                      <c:pt idx="5">
                        <c:v>143.89166666666668</c:v>
                      </c:pt>
                      <c:pt idx="6">
                        <c:v>127.52500000000002</c:v>
                      </c:pt>
                      <c:pt idx="7">
                        <c:v>140.4916666666667</c:v>
                      </c:pt>
                      <c:pt idx="8">
                        <c:v>152.81666666666663</c:v>
                      </c:pt>
                      <c:pt idx="9">
                        <c:v>140.25</c:v>
                      </c:pt>
                    </c:numCache>
                  </c:numRef>
                </c:val>
                <c:smooth val="0"/>
                <c:extLst>
                  <c:ext xmlns:c16="http://schemas.microsoft.com/office/drawing/2014/chart" uri="{C3380CC4-5D6E-409C-BE32-E72D297353CC}">
                    <c16:uniqueId val="{00000000-11A6-4999-A347-77F0DBB67F6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Dashboard!$P$91</c15:sqref>
                        </c15:formulaRef>
                      </c:ext>
                    </c:extLst>
                    <c:strCache>
                      <c:ptCount val="1"/>
                      <c:pt idx="0">
                        <c:v>2020-21
(June-May)</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Dashboard!$N$92:$N$101</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xmlns:c15="http://schemas.microsoft.com/office/drawing/2012/chart">
                      <c:ext xmlns:c15="http://schemas.microsoft.com/office/drawing/2012/chart" uri="{02D57815-91ED-43cb-92C2-25804820EDAC}">
                        <c15:formulaRef>
                          <c15:sqref>Dashboard!$P$92:$P$101</c15:sqref>
                        </c15:formulaRef>
                      </c:ext>
                    </c:extLst>
                    <c:numCache>
                      <c:formatCode>0.00</c:formatCode>
                      <c:ptCount val="10"/>
                      <c:pt idx="0">
                        <c:v>156.18717948717949</c:v>
                      </c:pt>
                      <c:pt idx="1">
                        <c:v>186.00833333333333</c:v>
                      </c:pt>
                      <c:pt idx="2">
                        <c:v>151.89722222222224</c:v>
                      </c:pt>
                      <c:pt idx="3">
                        <c:v>152.76249999999999</c:v>
                      </c:pt>
                      <c:pt idx="4">
                        <c:v>149.67500000000004</c:v>
                      </c:pt>
                      <c:pt idx="5">
                        <c:v>157.03749999999999</c:v>
                      </c:pt>
                      <c:pt idx="6">
                        <c:v>141.54166666666666</c:v>
                      </c:pt>
                      <c:pt idx="7">
                        <c:v>149.60833333333332</c:v>
                      </c:pt>
                      <c:pt idx="8">
                        <c:v>158.80833333333334</c:v>
                      </c:pt>
                      <c:pt idx="9">
                        <c:v>151.30000000000001</c:v>
                      </c:pt>
                    </c:numCache>
                  </c:numRef>
                </c:val>
                <c:smooth val="0"/>
                <c:extLst xmlns:c15="http://schemas.microsoft.com/office/drawing/2012/chart">
                  <c:ext xmlns:c16="http://schemas.microsoft.com/office/drawing/2014/chart" uri="{C3380CC4-5D6E-409C-BE32-E72D297353CC}">
                    <c16:uniqueId val="{00000001-11A6-4999-A347-77F0DBB67F69}"/>
                  </c:ext>
                </c:extLst>
              </c15:ser>
            </c15:filteredLineSeries>
          </c:ext>
        </c:extLst>
      </c:lineChart>
      <c:catAx>
        <c:axId val="213324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33248159"/>
        <c:crosses val="autoZero"/>
        <c:auto val="1"/>
        <c:lblAlgn val="ctr"/>
        <c:lblOffset val="100"/>
        <c:noMultiLvlLbl val="0"/>
      </c:catAx>
      <c:valAx>
        <c:axId val="2133248159"/>
        <c:scaling>
          <c:orientation val="minMax"/>
        </c:scaling>
        <c:delete val="1"/>
        <c:axPos val="l"/>
        <c:numFmt formatCode="0.00%" sourceLinked="1"/>
        <c:majorTickMark val="none"/>
        <c:minorTickMark val="none"/>
        <c:tickLblPos val="nextTo"/>
        <c:crossAx val="2133243359"/>
        <c:crosses val="autoZero"/>
        <c:crossBetween val="between"/>
      </c:valAx>
      <c:spPr>
        <a:noFill/>
        <a:ln>
          <a:noFill/>
        </a:ln>
        <a:effectLst/>
      </c:spPr>
    </c:plotArea>
    <c:legend>
      <c:legendPos val="r"/>
      <c:layout>
        <c:manualLayout>
          <c:xMode val="edge"/>
          <c:yMode val="edge"/>
          <c:x val="0.85835634633355262"/>
          <c:y val="6.6044186896074913E-2"/>
          <c:w val="0.13056776156656721"/>
          <c:h val="0.8679116262078500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bg1"/>
                </a:solidFill>
                <a:latin typeface="Calibri" panose="020F0502020204030204"/>
              </a:rPr>
              <a:t>Absolute Change in Inflation Rate before and after COVID-19 Pandemic in Rural Sector</a:t>
            </a:r>
          </a:p>
        </c:rich>
      </c:tx>
      <c:overlay val="0"/>
      <c:spPr>
        <a:solidFill>
          <a:schemeClr val="bg2">
            <a:lumMod val="50000"/>
          </a:schemeClr>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Dashboard!$R$171</c:f>
              <c:strCache>
                <c:ptCount val="1"/>
                <c:pt idx="0">
                  <c:v>%Difference</c:v>
                </c:pt>
              </c:strCache>
            </c:strRef>
          </c:tx>
          <c:spPr>
            <a:ln w="28575" cap="rnd">
              <a:solidFill>
                <a:schemeClr val="accent4"/>
              </a:solidFill>
              <a:round/>
            </a:ln>
            <a:effectLst/>
          </c:spPr>
          <c:marker>
            <c:symbol val="none"/>
          </c:marker>
          <c:dLbls>
            <c:dLbl>
              <c:idx val="5"/>
              <c:spPr>
                <a:solidFill>
                  <a:srgbClr val="00B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DE88-4883-97FC-68E68929C3DC}"/>
                </c:ext>
              </c:extLst>
            </c:dLbl>
            <c:dLbl>
              <c:idx val="6"/>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E88-4883-97FC-68E68929C3D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Dashboard!$N$172:$N$178</c:f>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f>Dashboard!$R$172:$R$178</c:f>
              <c:numCache>
                <c:formatCode>0.0%</c:formatCode>
                <c:ptCount val="7"/>
                <c:pt idx="0">
                  <c:v>1.6979578969491094E-2</c:v>
                </c:pt>
                <c:pt idx="1">
                  <c:v>-1.0863139225539414E-2</c:v>
                </c:pt>
                <c:pt idx="2">
                  <c:v>-1.657618112510097E-2</c:v>
                </c:pt>
                <c:pt idx="3">
                  <c:v>-2.8902371759514666E-2</c:v>
                </c:pt>
                <c:pt idx="4">
                  <c:v>1.7795798839894073E-2</c:v>
                </c:pt>
                <c:pt idx="5">
                  <c:v>2.827955649682342E-2</c:v>
                </c:pt>
                <c:pt idx="6">
                  <c:v>-3.8079470198675448E-2</c:v>
                </c:pt>
              </c:numCache>
            </c:numRef>
          </c:val>
          <c:smooth val="0"/>
          <c:extLst>
            <c:ext xmlns:c16="http://schemas.microsoft.com/office/drawing/2014/chart" uri="{C3380CC4-5D6E-409C-BE32-E72D297353CC}">
              <c16:uniqueId val="{00000003-508D-4920-BBF2-9465F64A67C8}"/>
            </c:ext>
          </c:extLst>
        </c:ser>
        <c:dLbls>
          <c:showLegendKey val="0"/>
          <c:showVal val="0"/>
          <c:showCatName val="0"/>
          <c:showSerName val="0"/>
          <c:showPercent val="0"/>
          <c:showBubbleSize val="0"/>
        </c:dLbls>
        <c:smooth val="0"/>
        <c:axId val="493654384"/>
        <c:axId val="493656784"/>
        <c:extLst>
          <c:ext xmlns:c15="http://schemas.microsoft.com/office/drawing/2012/chart" uri="{02D57815-91ED-43cb-92C2-25804820EDAC}">
            <c15:filteredLineSeries>
              <c15:ser>
                <c:idx val="0"/>
                <c:order val="0"/>
                <c:tx>
                  <c:strRef>
                    <c:extLst>
                      <c:ext uri="{02D57815-91ED-43cb-92C2-25804820EDAC}">
                        <c15:formulaRef>
                          <c15:sqref>Dashboard!$O$171</c15:sqref>
                        </c15:formulaRef>
                      </c:ext>
                    </c:extLst>
                    <c:strCache>
                      <c:ptCount val="1"/>
                      <c:pt idx="0">
                        <c:v>Average before March 2020</c:v>
                      </c:pt>
                    </c:strCache>
                  </c:strRef>
                </c:tx>
                <c:spPr>
                  <a:ln w="28575" cap="rnd">
                    <a:solidFill>
                      <a:schemeClr val="accent1"/>
                    </a:solidFill>
                    <a:round/>
                  </a:ln>
                  <a:effectLst/>
                </c:spPr>
                <c:marker>
                  <c:symbol val="none"/>
                </c:marker>
                <c:cat>
                  <c:strRef>
                    <c:extLst>
                      <c:ext uri="{02D57815-91ED-43cb-92C2-25804820EDAC}">
                        <c15:formulaRef>
                          <c15:sqref>Dashboard!$N$172:$N$178</c15:sqref>
                        </c15:formulaRef>
                      </c:ext>
                    </c:extLst>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extLst>
                      <c:ext uri="{02D57815-91ED-43cb-92C2-25804820EDAC}">
                        <c15:formulaRef>
                          <c15:sqref>Dashboard!$O$172:$O$178</c15:sqref>
                        </c15:formulaRef>
                      </c:ext>
                    </c:extLst>
                    <c:numCache>
                      <c:formatCode>0.0</c:formatCode>
                      <c:ptCount val="7"/>
                      <c:pt idx="0">
                        <c:v>146.40512820512819</c:v>
                      </c:pt>
                      <c:pt idx="1">
                        <c:v>150.35555555555553</c:v>
                      </c:pt>
                      <c:pt idx="2">
                        <c:v>144.28333333333333</c:v>
                      </c:pt>
                      <c:pt idx="3">
                        <c:v>151.08333333333334</c:v>
                      </c:pt>
                      <c:pt idx="4">
                        <c:v>147.97500000000002</c:v>
                      </c:pt>
                      <c:pt idx="5">
                        <c:v>133.78333333333333</c:v>
                      </c:pt>
                      <c:pt idx="6">
                        <c:v>161.06666666666666</c:v>
                      </c:pt>
                    </c:numCache>
                  </c:numRef>
                </c:val>
                <c:smooth val="0"/>
                <c:extLst>
                  <c:ext xmlns:c16="http://schemas.microsoft.com/office/drawing/2014/chart" uri="{C3380CC4-5D6E-409C-BE32-E72D297353CC}">
                    <c16:uniqueId val="{00000000-508D-4920-BBF2-9465F64A67C8}"/>
                  </c:ext>
                </c:extLst>
              </c15:ser>
            </c15:filteredLineSeries>
            <c15:filteredLineSeries>
              <c15:ser>
                <c:idx val="1"/>
                <c:order val="1"/>
                <c:tx>
                  <c:strRef>
                    <c:extLst>
                      <c:ext xmlns:c15="http://schemas.microsoft.com/office/drawing/2012/chart" uri="{02D57815-91ED-43cb-92C2-25804820EDAC}">
                        <c15:formulaRef>
                          <c15:sqref>Dashboard!$P$171</c15:sqref>
                        </c15:formulaRef>
                      </c:ext>
                    </c:extLst>
                    <c:strCache>
                      <c:ptCount val="1"/>
                      <c:pt idx="0">
                        <c:v>Mar-20</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Dashboard!$N$172:$N$178</c15:sqref>
                        </c15:formulaRef>
                      </c:ext>
                    </c:extLst>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extLst>
                      <c:ext xmlns:c15="http://schemas.microsoft.com/office/drawing/2012/chart" uri="{02D57815-91ED-43cb-92C2-25804820EDAC}">
                        <c15:formulaRef>
                          <c15:sqref>Dashboard!$P$172:$P$178</c15:sqref>
                        </c15:formulaRef>
                      </c:ext>
                    </c:extLst>
                    <c:numCache>
                      <c:formatCode>0.0</c:formatCode>
                      <c:ptCount val="7"/>
                      <c:pt idx="0">
                        <c:v>145.73846153846151</c:v>
                      </c:pt>
                      <c:pt idx="1">
                        <c:v>151.16666666666666</c:v>
                      </c:pt>
                      <c:pt idx="2">
                        <c:v>146.35000000000002</c:v>
                      </c:pt>
                      <c:pt idx="3">
                        <c:v>151.5</c:v>
                      </c:pt>
                      <c:pt idx="4">
                        <c:v>150.89999999999998</c:v>
                      </c:pt>
                      <c:pt idx="5">
                        <c:v>135.80000000000001</c:v>
                      </c:pt>
                      <c:pt idx="6">
                        <c:v>161.19999999999999</c:v>
                      </c:pt>
                    </c:numCache>
                  </c:numRef>
                </c:val>
                <c:smooth val="0"/>
                <c:extLst xmlns:c15="http://schemas.microsoft.com/office/drawing/2012/chart">
                  <c:ext xmlns:c16="http://schemas.microsoft.com/office/drawing/2014/chart" uri="{C3380CC4-5D6E-409C-BE32-E72D297353CC}">
                    <c16:uniqueId val="{00000001-508D-4920-BBF2-9465F64A67C8}"/>
                  </c:ext>
                </c:extLst>
              </c15:ser>
            </c15:filteredLineSeries>
            <c15:filteredLineSeries>
              <c15:ser>
                <c:idx val="2"/>
                <c:order val="2"/>
                <c:tx>
                  <c:strRef>
                    <c:extLst>
                      <c:ext xmlns:c15="http://schemas.microsoft.com/office/drawing/2012/chart" uri="{02D57815-91ED-43cb-92C2-25804820EDAC}">
                        <c15:formulaRef>
                          <c15:sqref>Dashboard!$Q$171</c15:sqref>
                        </c15:formulaRef>
                      </c:ext>
                    </c:extLst>
                    <c:strCache>
                      <c:ptCount val="1"/>
                      <c:pt idx="0">
                        <c:v>Average after March 2020</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Dashboard!$N$172:$N$178</c15:sqref>
                        </c15:formulaRef>
                      </c:ext>
                    </c:extLst>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extLst>
                      <c:ext xmlns:c15="http://schemas.microsoft.com/office/drawing/2012/chart" uri="{02D57815-91ED-43cb-92C2-25804820EDAC}">
                        <c15:formulaRef>
                          <c15:sqref>Dashboard!$Q$172:$Q$178</c15:sqref>
                        </c15:formulaRef>
                      </c:ext>
                    </c:extLst>
                    <c:numCache>
                      <c:formatCode>0.0</c:formatCode>
                      <c:ptCount val="7"/>
                      <c:pt idx="0">
                        <c:v>148.89102564102564</c:v>
                      </c:pt>
                      <c:pt idx="1">
                        <c:v>148.7222222222222</c:v>
                      </c:pt>
                      <c:pt idx="2">
                        <c:v>141.89166666666668</c:v>
                      </c:pt>
                      <c:pt idx="3">
                        <c:v>146.71666666666667</c:v>
                      </c:pt>
                      <c:pt idx="4">
                        <c:v>150.60833333333335</c:v>
                      </c:pt>
                      <c:pt idx="5">
                        <c:v>137.56666666666669</c:v>
                      </c:pt>
                      <c:pt idx="6">
                        <c:v>154.93333333333334</c:v>
                      </c:pt>
                    </c:numCache>
                  </c:numRef>
                </c:val>
                <c:smooth val="0"/>
                <c:extLst xmlns:c15="http://schemas.microsoft.com/office/drawing/2012/chart">
                  <c:ext xmlns:c16="http://schemas.microsoft.com/office/drawing/2014/chart" uri="{C3380CC4-5D6E-409C-BE32-E72D297353CC}">
                    <c16:uniqueId val="{00000002-508D-4920-BBF2-9465F64A67C8}"/>
                  </c:ext>
                </c:extLst>
              </c15:ser>
            </c15:filteredLineSeries>
          </c:ext>
        </c:extLst>
      </c:lineChart>
      <c:catAx>
        <c:axId val="49365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93656784"/>
        <c:crosses val="autoZero"/>
        <c:auto val="1"/>
        <c:lblAlgn val="ctr"/>
        <c:lblOffset val="100"/>
        <c:noMultiLvlLbl val="0"/>
      </c:catAx>
      <c:valAx>
        <c:axId val="493656784"/>
        <c:scaling>
          <c:orientation val="minMax"/>
        </c:scaling>
        <c:delete val="1"/>
        <c:axPos val="l"/>
        <c:numFmt formatCode="0.0%" sourceLinked="1"/>
        <c:majorTickMark val="none"/>
        <c:minorTickMark val="none"/>
        <c:tickLblPos val="nextTo"/>
        <c:crossAx val="49365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bg1"/>
                </a:solidFill>
                <a:latin typeface="Calibri" panose="020F0502020204030204"/>
              </a:rPr>
              <a:t>Absolute Change in Inflation Rate before and after COVID-19 Pandemic in Urban Sector</a:t>
            </a:r>
          </a:p>
        </c:rich>
      </c:tx>
      <c:overlay val="0"/>
      <c:spPr>
        <a:solidFill>
          <a:schemeClr val="bg2">
            <a:lumMod val="50000"/>
          </a:schemeClr>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Dashboard!$R$189</c:f>
              <c:strCache>
                <c:ptCount val="1"/>
                <c:pt idx="0">
                  <c:v>%Difference</c:v>
                </c:pt>
              </c:strCache>
            </c:strRef>
          </c:tx>
          <c:spPr>
            <a:ln w="28575" cap="rnd">
              <a:solidFill>
                <a:schemeClr val="accent4"/>
              </a:solidFill>
              <a:round/>
            </a:ln>
            <a:effectLst/>
          </c:spPr>
          <c:marker>
            <c:symbol val="none"/>
          </c:marker>
          <c:dLbls>
            <c:dLbl>
              <c:idx val="5"/>
              <c:spPr>
                <a:solidFill>
                  <a:srgbClr val="70AD4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742-45ED-B269-9E405585AB16}"/>
                </c:ext>
              </c:extLst>
            </c:dLbl>
            <c:dLbl>
              <c:idx val="6"/>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2742-45ED-B269-9E405585AB1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Dashboard!$N$190:$N$196</c:f>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f>Dashboard!$R$190:$R$196</c:f>
              <c:numCache>
                <c:formatCode>0.0%</c:formatCode>
                <c:ptCount val="7"/>
                <c:pt idx="0">
                  <c:v>3.3151295382061373E-2</c:v>
                </c:pt>
                <c:pt idx="1">
                  <c:v>1.2906272133469544E-2</c:v>
                </c:pt>
                <c:pt idx="2">
                  <c:v>1.3931798309530804E-2</c:v>
                </c:pt>
                <c:pt idx="3">
                  <c:v>9.2061214729792177E-3</c:v>
                </c:pt>
                <c:pt idx="4">
                  <c:v>3.6297427463878817E-2</c:v>
                </c:pt>
                <c:pt idx="5">
                  <c:v>5.5473073289242884E-2</c:v>
                </c:pt>
                <c:pt idx="6">
                  <c:v>-1.5033468671129145E-2</c:v>
                </c:pt>
              </c:numCache>
            </c:numRef>
          </c:val>
          <c:smooth val="0"/>
          <c:extLst>
            <c:ext xmlns:c16="http://schemas.microsoft.com/office/drawing/2014/chart" uri="{C3380CC4-5D6E-409C-BE32-E72D297353CC}">
              <c16:uniqueId val="{00000003-E286-44A1-A0A8-975DD5549D3D}"/>
            </c:ext>
          </c:extLst>
        </c:ser>
        <c:dLbls>
          <c:showLegendKey val="0"/>
          <c:showVal val="0"/>
          <c:showCatName val="0"/>
          <c:showSerName val="0"/>
          <c:showPercent val="0"/>
          <c:showBubbleSize val="0"/>
        </c:dLbls>
        <c:smooth val="0"/>
        <c:axId val="493654384"/>
        <c:axId val="493656784"/>
        <c:extLst>
          <c:ext xmlns:c15="http://schemas.microsoft.com/office/drawing/2012/chart" uri="{02D57815-91ED-43cb-92C2-25804820EDAC}">
            <c15:filteredLineSeries>
              <c15:ser>
                <c:idx val="0"/>
                <c:order val="0"/>
                <c:tx>
                  <c:strRef>
                    <c:extLst>
                      <c:ext uri="{02D57815-91ED-43cb-92C2-25804820EDAC}">
                        <c15:formulaRef>
                          <c15:sqref>Dashboard!$O$189</c15:sqref>
                        </c15:formulaRef>
                      </c:ext>
                    </c:extLst>
                    <c:strCache>
                      <c:ptCount val="1"/>
                      <c:pt idx="0">
                        <c:v>Average before March 2020</c:v>
                      </c:pt>
                    </c:strCache>
                  </c:strRef>
                </c:tx>
                <c:spPr>
                  <a:ln w="28575" cap="rnd">
                    <a:solidFill>
                      <a:schemeClr val="accent1"/>
                    </a:solidFill>
                    <a:round/>
                  </a:ln>
                  <a:effectLst/>
                </c:spPr>
                <c:marker>
                  <c:symbol val="none"/>
                </c:marker>
                <c:cat>
                  <c:strRef>
                    <c:extLst>
                      <c:ext uri="{02D57815-91ED-43cb-92C2-25804820EDAC}">
                        <c15:formulaRef>
                          <c15:sqref>Dashboard!$N$190:$N$196</c15:sqref>
                        </c15:formulaRef>
                      </c:ext>
                    </c:extLst>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extLst>
                      <c:ext uri="{02D57815-91ED-43cb-92C2-25804820EDAC}">
                        <c15:formulaRef>
                          <c15:sqref>Dashboard!$O$190:$O$196</c15:sqref>
                        </c15:formulaRef>
                      </c:ext>
                    </c:extLst>
                    <c:numCache>
                      <c:formatCode>0.0</c:formatCode>
                      <c:ptCount val="7"/>
                      <c:pt idx="0">
                        <c:v>146.72435897435895</c:v>
                      </c:pt>
                      <c:pt idx="1">
                        <c:v>141.1888888888889</c:v>
                      </c:pt>
                      <c:pt idx="2">
                        <c:v>142.95833333333331</c:v>
                      </c:pt>
                      <c:pt idx="3">
                        <c:v>139.4</c:v>
                      </c:pt>
                      <c:pt idx="4">
                        <c:v>141.88333333333333</c:v>
                      </c:pt>
                      <c:pt idx="5">
                        <c:v>123.48333333333333</c:v>
                      </c:pt>
                      <c:pt idx="6">
                        <c:v>151.88333333333333</c:v>
                      </c:pt>
                    </c:numCache>
                  </c:numRef>
                </c:val>
                <c:smooth val="0"/>
                <c:extLst>
                  <c:ext xmlns:c16="http://schemas.microsoft.com/office/drawing/2014/chart" uri="{C3380CC4-5D6E-409C-BE32-E72D297353CC}">
                    <c16:uniqueId val="{00000004-E286-44A1-A0A8-975DD5549D3D}"/>
                  </c:ext>
                </c:extLst>
              </c15:ser>
            </c15:filteredLineSeries>
            <c15:filteredLineSeries>
              <c15:ser>
                <c:idx val="1"/>
                <c:order val="1"/>
                <c:tx>
                  <c:strRef>
                    <c:extLst>
                      <c:ext xmlns:c15="http://schemas.microsoft.com/office/drawing/2012/chart" uri="{02D57815-91ED-43cb-92C2-25804820EDAC}">
                        <c15:formulaRef>
                          <c15:sqref>Dashboard!$P$189</c15:sqref>
                        </c15:formulaRef>
                      </c:ext>
                    </c:extLst>
                    <c:strCache>
                      <c:ptCount val="1"/>
                      <c:pt idx="0">
                        <c:v>Mar-20</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Dashboard!$N$190:$N$196</c15:sqref>
                        </c15:formulaRef>
                      </c:ext>
                    </c:extLst>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extLst>
                      <c:ext xmlns:c15="http://schemas.microsoft.com/office/drawing/2012/chart" uri="{02D57815-91ED-43cb-92C2-25804820EDAC}">
                        <c15:formulaRef>
                          <c15:sqref>Dashboard!$P$190:$P$196</c15:sqref>
                        </c15:formulaRef>
                      </c:ext>
                    </c:extLst>
                    <c:numCache>
                      <c:formatCode>0.0</c:formatCode>
                      <c:ptCount val="7"/>
                      <c:pt idx="0">
                        <c:v>146.03846153846155</c:v>
                      </c:pt>
                      <c:pt idx="1">
                        <c:v>142.36666666666667</c:v>
                      </c:pt>
                      <c:pt idx="2">
                        <c:v>147.94999999999999</c:v>
                      </c:pt>
                      <c:pt idx="3">
                        <c:v>140.80000000000001</c:v>
                      </c:pt>
                      <c:pt idx="4">
                        <c:v>145.15</c:v>
                      </c:pt>
                      <c:pt idx="5">
                        <c:v>124.6</c:v>
                      </c:pt>
                      <c:pt idx="6">
                        <c:v>152.5</c:v>
                      </c:pt>
                    </c:numCache>
                  </c:numRef>
                </c:val>
                <c:smooth val="0"/>
                <c:extLst xmlns:c15="http://schemas.microsoft.com/office/drawing/2012/chart">
                  <c:ext xmlns:c16="http://schemas.microsoft.com/office/drawing/2014/chart" uri="{C3380CC4-5D6E-409C-BE32-E72D297353CC}">
                    <c16:uniqueId val="{00000005-E286-44A1-A0A8-975DD5549D3D}"/>
                  </c:ext>
                </c:extLst>
              </c15:ser>
            </c15:filteredLineSeries>
            <c15:filteredLineSeries>
              <c15:ser>
                <c:idx val="2"/>
                <c:order val="2"/>
                <c:tx>
                  <c:strRef>
                    <c:extLst>
                      <c:ext xmlns:c15="http://schemas.microsoft.com/office/drawing/2012/chart" uri="{02D57815-91ED-43cb-92C2-25804820EDAC}">
                        <c15:formulaRef>
                          <c15:sqref>Dashboard!$Q$189</c15:sqref>
                        </c15:formulaRef>
                      </c:ext>
                    </c:extLst>
                    <c:strCache>
                      <c:ptCount val="1"/>
                      <c:pt idx="0">
                        <c:v>Average after March 2020</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Dashboard!$N$190:$N$196</c15:sqref>
                        </c15:formulaRef>
                      </c:ext>
                    </c:extLst>
                    <c:strCache>
                      <c:ptCount val="7"/>
                      <c:pt idx="0">
                        <c:v>FOOD AND BEVERAGES</c:v>
                      </c:pt>
                      <c:pt idx="1">
                        <c:v>CLOTHING AND FOOTWEAR</c:v>
                      </c:pt>
                      <c:pt idx="2">
                        <c:v>HOUSING UTILITIES</c:v>
                      </c:pt>
                      <c:pt idx="3">
                        <c:v>HOUSEHOLD GOODS AND SERVICES</c:v>
                      </c:pt>
                      <c:pt idx="4">
                        <c:v>HEALTH AND PERSONAL CARE</c:v>
                      </c:pt>
                      <c:pt idx="5">
                        <c:v>TRANSPORT AND COMMUNICATION</c:v>
                      </c:pt>
                      <c:pt idx="6">
                        <c:v>EDUCATION</c:v>
                      </c:pt>
                    </c:strCache>
                  </c:strRef>
                </c:cat>
                <c:val>
                  <c:numRef>
                    <c:extLst>
                      <c:ext xmlns:c15="http://schemas.microsoft.com/office/drawing/2012/chart" uri="{02D57815-91ED-43cb-92C2-25804820EDAC}">
                        <c15:formulaRef>
                          <c15:sqref>Dashboard!$Q$190:$Q$196</c15:sqref>
                        </c15:formulaRef>
                      </c:ext>
                    </c:extLst>
                    <c:numCache>
                      <c:formatCode>0.0</c:formatCode>
                      <c:ptCount val="7"/>
                      <c:pt idx="0">
                        <c:v>151.58846153846153</c:v>
                      </c:pt>
                      <c:pt idx="1">
                        <c:v>143.01111111111109</c:v>
                      </c:pt>
                      <c:pt idx="2">
                        <c:v>144.94999999999999</c:v>
                      </c:pt>
                      <c:pt idx="3">
                        <c:v>140.68333333333331</c:v>
                      </c:pt>
                      <c:pt idx="4">
                        <c:v>147.03333333333333</c:v>
                      </c:pt>
                      <c:pt idx="5">
                        <c:v>130.33333333333334</c:v>
                      </c:pt>
                      <c:pt idx="6">
                        <c:v>149.6</c:v>
                      </c:pt>
                    </c:numCache>
                  </c:numRef>
                </c:val>
                <c:smooth val="0"/>
                <c:extLst xmlns:c15="http://schemas.microsoft.com/office/drawing/2012/chart">
                  <c:ext xmlns:c16="http://schemas.microsoft.com/office/drawing/2014/chart" uri="{C3380CC4-5D6E-409C-BE32-E72D297353CC}">
                    <c16:uniqueId val="{00000006-E286-44A1-A0A8-975DD5549D3D}"/>
                  </c:ext>
                </c:extLst>
              </c15:ser>
            </c15:filteredLineSeries>
          </c:ext>
        </c:extLst>
      </c:lineChart>
      <c:catAx>
        <c:axId val="49365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93656784"/>
        <c:crosses val="autoZero"/>
        <c:auto val="1"/>
        <c:lblAlgn val="ctr"/>
        <c:lblOffset val="100"/>
        <c:noMultiLvlLbl val="0"/>
      </c:catAx>
      <c:valAx>
        <c:axId val="493656784"/>
        <c:scaling>
          <c:orientation val="minMax"/>
        </c:scaling>
        <c:delete val="1"/>
        <c:axPos val="l"/>
        <c:numFmt formatCode="0.0%" sourceLinked="1"/>
        <c:majorTickMark val="none"/>
        <c:minorTickMark val="none"/>
        <c:tickLblPos val="nextTo"/>
        <c:crossAx val="49365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bg1"/>
                </a:solidFill>
              </a:rPr>
              <a:t>Overall Correlation in Rural+Urban Sector</a:t>
            </a:r>
          </a:p>
        </c:rich>
      </c:tx>
      <c:overlay val="0"/>
      <c:spPr>
        <a:solidFill>
          <a:schemeClr val="bg2">
            <a:lumMod val="5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Dashboard!$O$242</c:f>
              <c:strCache>
                <c:ptCount val="1"/>
                <c:pt idx="0">
                  <c:v>Correlation</c:v>
                </c:pt>
              </c:strCache>
            </c:strRef>
          </c:tx>
          <c:spPr>
            <a:solidFill>
              <a:schemeClr val="accent1"/>
            </a:solidFill>
            <a:ln>
              <a:noFill/>
            </a:ln>
            <a:effectLst/>
          </c:spPr>
          <c:invertIfNegative val="0"/>
          <c:dLbls>
            <c:dLbl>
              <c:idx val="6"/>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1215-45EC-8C1A-BB61DC172D7D}"/>
                </c:ext>
              </c:extLst>
            </c:dLbl>
            <c:dLbl>
              <c:idx val="7"/>
              <c:spPr>
                <a:solidFill>
                  <a:srgbClr val="70AD4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215-45EC-8C1A-BB61DC172D7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Dashboard!$N$243:$N$252</c:f>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f>Dashboard!$O$243:$O$252</c:f>
              <c:numCache>
                <c:formatCode>0.0000</c:formatCode>
                <c:ptCount val="10"/>
                <c:pt idx="0">
                  <c:v>0.57810448057556574</c:v>
                </c:pt>
                <c:pt idx="1">
                  <c:v>0.53198804801284261</c:v>
                </c:pt>
                <c:pt idx="2">
                  <c:v>0.68047870812523537</c:v>
                </c:pt>
                <c:pt idx="3">
                  <c:v>0.67852511370740187</c:v>
                </c:pt>
                <c:pt idx="4">
                  <c:v>0.65529572408233072</c:v>
                </c:pt>
                <c:pt idx="5">
                  <c:v>0.59070707815160128</c:v>
                </c:pt>
                <c:pt idx="6">
                  <c:v>0.77467889235032394</c:v>
                </c:pt>
                <c:pt idx="7">
                  <c:v>0.72468118622294608</c:v>
                </c:pt>
                <c:pt idx="8">
                  <c:v>0.60020938982186933</c:v>
                </c:pt>
                <c:pt idx="9">
                  <c:v>0.67557116447265553</c:v>
                </c:pt>
              </c:numCache>
            </c:numRef>
          </c:val>
          <c:extLst>
            <c:ext xmlns:c16="http://schemas.microsoft.com/office/drawing/2014/chart" uri="{C3380CC4-5D6E-409C-BE32-E72D297353CC}">
              <c16:uniqueId val="{00000000-9E51-47CA-97F3-6E8EFB4D609D}"/>
            </c:ext>
          </c:extLst>
        </c:ser>
        <c:dLbls>
          <c:showLegendKey val="0"/>
          <c:showVal val="0"/>
          <c:showCatName val="0"/>
          <c:showSerName val="0"/>
          <c:showPercent val="0"/>
          <c:showBubbleSize val="0"/>
        </c:dLbls>
        <c:gapWidth val="182"/>
        <c:axId val="880924320"/>
        <c:axId val="880917600"/>
      </c:barChart>
      <c:catAx>
        <c:axId val="8809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a:softEdge rad="0"/>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80917600"/>
        <c:crosses val="autoZero"/>
        <c:auto val="1"/>
        <c:lblAlgn val="ctr"/>
        <c:lblOffset val="100"/>
        <c:noMultiLvlLbl val="0"/>
      </c:catAx>
      <c:valAx>
        <c:axId val="880917600"/>
        <c:scaling>
          <c:orientation val="minMax"/>
        </c:scaling>
        <c:delete val="1"/>
        <c:axPos val="b"/>
        <c:numFmt formatCode="0.0000" sourceLinked="1"/>
        <c:majorTickMark val="none"/>
        <c:minorTickMark val="none"/>
        <c:tickLblPos val="nextTo"/>
        <c:crossAx val="8809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a:scene3d>
      <a:camera prst="orthographicFront"/>
      <a:lightRig rig="threePt" dir="t"/>
    </a:scene3d>
    <a:sp3d>
      <a:bevelT w="0"/>
    </a:sp3d>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Absolute % Change in Prices from 2019-20 to 2020-21</a:t>
            </a:r>
          </a:p>
        </c:rich>
      </c:tx>
      <c:overlay val="0"/>
      <c:spPr>
        <a:solidFill>
          <a:schemeClr val="bg2">
            <a:lumMod val="50000"/>
          </a:schemeClr>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1"/>
          <c:order val="1"/>
          <c:tx>
            <c:strRef>
              <c:f>Dashboard!$P$105</c:f>
              <c:strCache>
                <c:ptCount val="1"/>
                <c:pt idx="0">
                  <c:v>Absolute % increase from
2019-20 to 2020-21</c:v>
                </c:pt>
              </c:strCache>
            </c:strRef>
          </c:tx>
          <c:spPr>
            <a:solidFill>
              <a:schemeClr val="accent1"/>
            </a:solidFill>
            <a:ln w="101600">
              <a:solidFill>
                <a:schemeClr val="accent1"/>
              </a:solidFill>
            </a:ln>
            <a:effectLst/>
          </c:spPr>
          <c:invertIfNegative val="0"/>
          <c:dLbls>
            <c:dLbl>
              <c:idx val="1"/>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D6FB-4513-A6F1-B9D90CC96913}"/>
                </c:ext>
              </c:extLst>
            </c:dLbl>
            <c:dLbl>
              <c:idx val="6"/>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D72D-4ECC-847E-BF2995810F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Dashboard!$N$106:$N$115</c:f>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f>Dashboard!$P$106:$P$115</c:f>
              <c:numCache>
                <c:formatCode>0%</c:formatCode>
                <c:ptCount val="10"/>
                <c:pt idx="0">
                  <c:v>7.8144359092357438E-2</c:v>
                </c:pt>
                <c:pt idx="1">
                  <c:v>0.12323872785829287</c:v>
                </c:pt>
                <c:pt idx="2">
                  <c:v>4.4745037351216502E-2</c:v>
                </c:pt>
                <c:pt idx="3">
                  <c:v>3.9406911802228273E-2</c:v>
                </c:pt>
                <c:pt idx="4">
                  <c:v>4.0855354659248944E-2</c:v>
                </c:pt>
                <c:pt idx="5">
                  <c:v>9.1359240169108569E-2</c:v>
                </c:pt>
                <c:pt idx="6">
                  <c:v>0.10991308893680952</c:v>
                </c:pt>
                <c:pt idx="7">
                  <c:v>6.4891156059077873E-2</c:v>
                </c:pt>
                <c:pt idx="8">
                  <c:v>3.920820154869694E-2</c:v>
                </c:pt>
                <c:pt idx="9">
                  <c:v>7.8787878787878865E-2</c:v>
                </c:pt>
              </c:numCache>
            </c:numRef>
          </c:val>
          <c:extLst>
            <c:ext xmlns:c16="http://schemas.microsoft.com/office/drawing/2014/chart" uri="{C3380CC4-5D6E-409C-BE32-E72D297353CC}">
              <c16:uniqueId val="{00000001-F679-4D78-8148-59E5C73D612F}"/>
            </c:ext>
          </c:extLst>
        </c:ser>
        <c:dLbls>
          <c:showLegendKey val="0"/>
          <c:showVal val="0"/>
          <c:showCatName val="0"/>
          <c:showSerName val="0"/>
          <c:showPercent val="0"/>
          <c:showBubbleSize val="0"/>
        </c:dLbls>
        <c:gapWidth val="182"/>
        <c:axId val="488761408"/>
        <c:axId val="488765248"/>
        <c:extLst>
          <c:ext xmlns:c15="http://schemas.microsoft.com/office/drawing/2012/chart" uri="{02D57815-91ED-43cb-92C2-25804820EDAC}">
            <c15:filteredBarSeries>
              <c15:ser>
                <c:idx val="0"/>
                <c:order val="0"/>
                <c:tx>
                  <c:strRef>
                    <c:extLst>
                      <c:ext uri="{02D57815-91ED-43cb-92C2-25804820EDAC}">
                        <c15:formulaRef>
                          <c15:sqref>Dashboard!$O$105</c15:sqref>
                        </c15:formulaRef>
                      </c:ext>
                    </c:extLst>
                    <c:strCache>
                      <c:ptCount val="1"/>
                    </c:strCache>
                  </c:strRef>
                </c:tx>
                <c:spPr>
                  <a:solidFill>
                    <a:schemeClr val="accent1"/>
                  </a:solidFill>
                  <a:ln>
                    <a:noFill/>
                  </a:ln>
                  <a:effectLst/>
                </c:spPr>
                <c:invertIfNegative val="0"/>
                <c:cat>
                  <c:strRef>
                    <c:extLst>
                      <c:ext uri="{02D57815-91ED-43cb-92C2-25804820EDAC}">
                        <c15:formulaRef>
                          <c15:sqref>Dashboard!$N$106:$N$115</c15:sqref>
                        </c15:formulaRef>
                      </c:ext>
                    </c:extLst>
                    <c:strCache>
                      <c:ptCount val="10"/>
                      <c:pt idx="0">
                        <c:v>FOOD AND BEVERAGES</c:v>
                      </c:pt>
                      <c:pt idx="1">
                        <c:v>TOBACCO AND INTOXICANTS</c:v>
                      </c:pt>
                      <c:pt idx="2">
                        <c:v>CLOTHING AND FOOTWEAR</c:v>
                      </c:pt>
                      <c:pt idx="3">
                        <c:v>HOUSING UTILITIES</c:v>
                      </c:pt>
                      <c:pt idx="4">
                        <c:v>HOUSEHOLD GOODS AND SERVICES</c:v>
                      </c:pt>
                      <c:pt idx="5">
                        <c:v>HEALTH AND PERSONAL CARE</c:v>
                      </c:pt>
                      <c:pt idx="6">
                        <c:v>TRANSPORT AND COMMUNICATION</c:v>
                      </c:pt>
                      <c:pt idx="7">
                        <c:v>RECREATION AND AMUSEMENT</c:v>
                      </c:pt>
                      <c:pt idx="8">
                        <c:v>EDUCATION</c:v>
                      </c:pt>
                      <c:pt idx="9">
                        <c:v>MISCELLANEOUS</c:v>
                      </c:pt>
                    </c:strCache>
                  </c:strRef>
                </c:cat>
                <c:val>
                  <c:numRef>
                    <c:extLst>
                      <c:ext uri="{02D57815-91ED-43cb-92C2-25804820EDAC}">
                        <c15:formulaRef>
                          <c15:sqref>Dashboard!$O$106:$O$115</c15:sqref>
                        </c15:formulaRef>
                      </c:ext>
                    </c:extLst>
                    <c:numCache>
                      <c:formatCode>General</c:formatCode>
                      <c:ptCount val="10"/>
                    </c:numCache>
                  </c:numRef>
                </c:val>
                <c:extLst>
                  <c:ext xmlns:c16="http://schemas.microsoft.com/office/drawing/2014/chart" uri="{C3380CC4-5D6E-409C-BE32-E72D297353CC}">
                    <c16:uniqueId val="{00000000-F679-4D78-8148-59E5C73D612F}"/>
                  </c:ext>
                </c:extLst>
              </c15:ser>
            </c15:filteredBarSeries>
          </c:ext>
        </c:extLst>
      </c:barChart>
      <c:catAx>
        <c:axId val="48876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88765248"/>
        <c:crosses val="autoZero"/>
        <c:auto val="1"/>
        <c:lblAlgn val="ctr"/>
        <c:lblOffset val="100"/>
        <c:noMultiLvlLbl val="0"/>
      </c:catAx>
      <c:valAx>
        <c:axId val="488765248"/>
        <c:scaling>
          <c:orientation val="minMax"/>
        </c:scaling>
        <c:delete val="1"/>
        <c:axPos val="b"/>
        <c:numFmt formatCode="0%" sourceLinked="1"/>
        <c:majorTickMark val="none"/>
        <c:minorTickMark val="none"/>
        <c:tickLblPos val="nextTo"/>
        <c:crossAx val="48876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 Contribution of Broader Categories in May 2023</a:t>
            </a:r>
          </a:p>
        </c:rich>
      </c:tx>
      <c:layout>
        <c:manualLayout>
          <c:xMode val="edge"/>
          <c:yMode val="edge"/>
          <c:x val="0.16810323709536309"/>
          <c:y val="3.4337322239865334E-3"/>
        </c:manualLayout>
      </c:layout>
      <c:overlay val="0"/>
      <c:spPr>
        <a:solidFill>
          <a:schemeClr val="accent3">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3301040147759308"/>
          <c:y val="0.21027665212360433"/>
          <c:w val="0.61299173714396815"/>
          <c:h val="0.7896639901421079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34-43D8-8FD4-2F14BB920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34-43D8-8FD4-2F14BB920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34-43D8-8FD4-2F14BB920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34-43D8-8FD4-2F14BB920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34-43D8-8FD4-2F14BB9207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34-43D8-8FD4-2F14BB9207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34-43D8-8FD4-2F14BB92075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34-43D8-8FD4-2F14BB9207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34-43D8-8FD4-2F14BB92075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34-43D8-8FD4-2F14BB920754}"/>
              </c:ext>
            </c:extLst>
          </c:dPt>
          <c:dLbls>
            <c:spPr>
              <a:solidFill>
                <a:schemeClr val="bg1">
                  <a:lumMod val="95000"/>
                </a:schemeClr>
              </a:solidFill>
              <a:ln cap="sq">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1'!$J$2:$J$11</c:f>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f>'Objective 1'!$K$2:$K$11</c:f>
              <c:numCache>
                <c:formatCode>0.00%</c:formatCode>
                <c:ptCount val="10"/>
                <c:pt idx="0">
                  <c:v>0.49395186250591705</c:v>
                </c:pt>
                <c:pt idx="1">
                  <c:v>4.4066562283800015E-2</c:v>
                </c:pt>
                <c:pt idx="2">
                  <c:v>0.11651312675235771</c:v>
                </c:pt>
                <c:pt idx="3">
                  <c:v>7.5680005826020455E-2</c:v>
                </c:pt>
                <c:pt idx="4">
                  <c:v>3.8240541819903127E-2</c:v>
                </c:pt>
                <c:pt idx="5">
                  <c:v>8.0937989294687387E-2</c:v>
                </c:pt>
                <c:pt idx="6">
                  <c:v>3.604121909478207E-2</c:v>
                </c:pt>
                <c:pt idx="7">
                  <c:v>3.7446746531697189E-2</c:v>
                </c:pt>
                <c:pt idx="8">
                  <c:v>3.8757601136073988E-2</c:v>
                </c:pt>
                <c:pt idx="9">
                  <c:v>3.8364344754760943E-2</c:v>
                </c:pt>
              </c:numCache>
            </c:numRef>
          </c:val>
          <c:extLst>
            <c:ext xmlns:c16="http://schemas.microsoft.com/office/drawing/2014/chart" uri="{C3380CC4-5D6E-409C-BE32-E72D297353CC}">
              <c16:uniqueId val="{00000000-9D4B-444A-8852-B2AF7C90EBE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Distribution of Rural Area in 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69-4B47-BF7C-B9D17B6308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69-4B47-BF7C-B9D17B6308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69-4B47-BF7C-B9D17B6308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69-4B47-BF7C-B9D17B6308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69-4B47-BF7C-B9D17B6308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69-4B47-BF7C-B9D17B6308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369-4B47-BF7C-B9D17B6308D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369-4B47-BF7C-B9D17B6308D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369-4B47-BF7C-B9D17B6308D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369-4B47-BF7C-B9D17B630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1'!$J$25:$J$34</c:f>
              <c:strCache>
                <c:ptCount val="10"/>
                <c:pt idx="0">
                  <c:v>FOOD &amp; BEVERAGES</c:v>
                </c:pt>
                <c:pt idx="1">
                  <c:v>TOBACCO &amp; INTOXICANTS</c:v>
                </c:pt>
                <c:pt idx="2">
                  <c:v>CLOTHING &amp; FOOTWEAR</c:v>
                </c:pt>
                <c:pt idx="3">
                  <c:v>HOUSING - UTILITIES</c:v>
                </c:pt>
                <c:pt idx="4">
                  <c:v>HOUSEHOLD GOODS &amp; SERVICES</c:v>
                </c:pt>
                <c:pt idx="5">
                  <c:v>HEALTH &amp; PERSONAL CARE</c:v>
                </c:pt>
                <c:pt idx="6">
                  <c:v>TRANSPORT &amp; COMMUNICATION</c:v>
                </c:pt>
                <c:pt idx="7">
                  <c:v>RECREATION &amp; AMUSEMENT</c:v>
                </c:pt>
                <c:pt idx="8">
                  <c:v>EDUCATION SECTOR</c:v>
                </c:pt>
                <c:pt idx="9">
                  <c:v>MISCELLANEOUS-ALL</c:v>
                </c:pt>
              </c:strCache>
            </c:strRef>
          </c:cat>
          <c:val>
            <c:numRef>
              <c:f>'Objective 1'!$K$25:$K$34</c:f>
              <c:numCache>
                <c:formatCode>0.00%</c:formatCode>
                <c:ptCount val="10"/>
                <c:pt idx="0">
                  <c:v>0.49098609663613985</c:v>
                </c:pt>
                <c:pt idx="1">
                  <c:v>4.4326673614652853E-2</c:v>
                </c:pt>
                <c:pt idx="2">
                  <c:v>0.11486351642016097</c:v>
                </c:pt>
                <c:pt idx="3">
                  <c:v>7.1357296494223552E-2</c:v>
                </c:pt>
                <c:pt idx="4">
                  <c:v>3.9869614386766297E-2</c:v>
                </c:pt>
                <c:pt idx="5">
                  <c:v>8.2644078320065636E-2</c:v>
                </c:pt>
                <c:pt idx="6">
                  <c:v>3.7629997560813352E-2</c:v>
                </c:pt>
                <c:pt idx="7">
                  <c:v>3.8539148945606137E-2</c:v>
                </c:pt>
                <c:pt idx="8">
                  <c:v>3.9980486506862978E-2</c:v>
                </c:pt>
                <c:pt idx="9">
                  <c:v>3.980309111470829E-2</c:v>
                </c:pt>
              </c:numCache>
            </c:numRef>
          </c:val>
          <c:extLst>
            <c:ext xmlns:c16="http://schemas.microsoft.com/office/drawing/2014/chart" uri="{C3380CC4-5D6E-409C-BE32-E72D297353CC}">
              <c16:uniqueId val="{00000000-3157-4BCD-9EFF-CEC1343ED25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Rural Sector</cx:v>
        </cx:txData>
      </cx:tx>
      <cx:spPr>
        <a:solidFill>
          <a:schemeClr val="bg2">
            <a:lumMod val="50000"/>
          </a:schemeClr>
        </a:solidFill>
      </cx:spPr>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Rural Sector</a:t>
          </a:r>
        </a:p>
      </cx:txPr>
    </cx:title>
    <cx:plotArea>
      <cx:plotAreaRegion>
        <cx:series layoutId="treemap" uniqueId="{CBA98263-C0FE-43BF-B448-393F6228492E}" formatIdx="0">
          <cx:tx>
            <cx:txData>
              <cx:f>_xlchart.v1.1</cx:f>
              <cx:v>Rural</cx:v>
            </cx:txData>
          </cx:tx>
          <cx:dataLabels pos="inEnd">
            <cx:txPr>
              <a:bodyPr spcFirstLastPara="1" vertOverflow="ellipsis" horzOverflow="overflow" wrap="square" lIns="0" tIns="0" rIns="0" bIns="0" anchor="ctr" anchorCtr="1"/>
              <a:lstStyle/>
              <a:p>
                <a:pPr algn="ctr" rtl="0">
                  <a:defRPr sz="1100"/>
                </a:pPr>
                <a:endParaRPr lang="en-US" sz="11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Urban Sector</cx:v>
        </cx:txData>
      </cx:tx>
      <cx:spPr>
        <a:solidFill>
          <a:schemeClr val="bg2">
            <a:lumMod val="50000"/>
          </a:schemeClr>
        </a:solidFill>
      </cx:spPr>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Urban Sector</a:t>
          </a:r>
        </a:p>
      </cx:txPr>
    </cx:title>
    <cx:plotArea>
      <cx:plotAreaRegion>
        <cx:series layoutId="treemap" uniqueId="{C541AFD1-BF9F-4BD9-A8A9-CD6BACDA2630}" formatIdx="1">
          <cx:tx>
            <cx:txData>
              <cx:f>_xlchart.v1.10</cx:f>
              <cx:v>Urban</cx:v>
            </cx:txData>
          </cx:tx>
          <cx:dataLabels pos="inEnd">
            <cx:txPr>
              <a:bodyPr spcFirstLastPara="1" vertOverflow="ellipsis" horzOverflow="overflow" wrap="square" lIns="0" tIns="0" rIns="0" bIns="0" anchor="ctr" anchorCtr="1"/>
              <a:lstStyle/>
              <a:p>
                <a:pPr algn="ctr" rtl="0">
                  <a:defRPr sz="1100"/>
                </a:pPr>
                <a:endParaRPr lang="en-US" sz="11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Rural+Urban Sector</cx:v>
        </cx:txData>
      </cx:tx>
      <cx:spPr>
        <a:solidFill>
          <a:schemeClr val="bg2">
            <a:lumMod val="50000"/>
          </a:schemeClr>
        </a:solidFill>
      </cx:spPr>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Rural+Urban Sector</a:t>
          </a:r>
        </a:p>
      </cx:txPr>
    </cx:title>
    <cx:plotArea>
      <cx:plotAreaRegion>
        <cx:series layoutId="treemap" uniqueId="{06FC3BB9-1267-4515-BD8A-E83B2B433D66}" formatIdx="2">
          <cx:tx>
            <cx:txData>
              <cx:f>_xlchart.v1.13</cx:f>
              <cx:v>Rural+Urban</cx:v>
            </cx:txData>
          </cx:tx>
          <cx:dataLabels pos="inEnd">
            <cx:txPr>
              <a:bodyPr spcFirstLastPara="1" vertOverflow="ellipsis" horzOverflow="overflow" wrap="square" lIns="0" tIns="0" rIns="0" bIns="0" anchor="ctr" anchorCtr="1"/>
              <a:lstStyle/>
              <a:p>
                <a:pPr algn="ctr" rtl="0">
                  <a:defRPr sz="1100"/>
                </a:pPr>
                <a:endParaRPr lang="en-US" sz="11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M-o-M Total Inflation Rate over the Months in Rural+Urban Sector</cx:v>
        </cx:txData>
      </cx:tx>
      <cx:spPr>
        <a:solidFill>
          <a:schemeClr val="bg2">
            <a:lumMod val="50000"/>
          </a:schemeClr>
        </a:solidFill>
      </cx:spPr>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M-o-M Total Inflation Rate over the Months in Rural+Urban Sector</a:t>
          </a:r>
        </a:p>
      </cx:txPr>
    </cx:title>
    <cx:plotArea>
      <cx:plotAreaRegion>
        <cx:series layoutId="waterfall" uniqueId="{4D376474-9C9F-49B4-A24B-46B41DA91790}">
          <cx:tx>
            <cx:txData>
              <cx:f>_xlchart.v1.4</cx:f>
              <cx:v>Values</cx:v>
            </cx:txData>
          </cx:tx>
          <cx:dataLabels pos="outEnd">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legend pos="t" align="ctr" overlay="0">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legend>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Absolute Change in Inflation Rate before and after COVID-19 Pandemic for All Categories</cx:v>
        </cx:txData>
      </cx:tx>
      <cx:spPr>
        <a:solidFill>
          <a:schemeClr val="bg2">
            <a:lumMod val="50000"/>
          </a:schemeClr>
        </a:solidFill>
      </cx:spPr>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Absolute Change in Inflation Rate before and after COVID-19 Pandemic for All Categories</a:t>
          </a:r>
        </a:p>
      </cx:txPr>
    </cx:title>
    <cx:plotArea>
      <cx:plotAreaRegion>
        <cx:series layoutId="waterfall" uniqueId="{4D599C76-769C-4117-92A4-0CC322AE3A57}" formatIdx="3">
          <cx:tx>
            <cx:txData>
              <cx:f>_xlchart.v1.7</cx:f>
              <cx:v>%Difference</cx:v>
            </cx:txData>
          </cx:tx>
          <cx:dataLabels pos="ctr">
            <cx:txPr>
              <a:bodyPr spcFirstLastPara="1" vertOverflow="ellipsis" horzOverflow="overflow" wrap="square" lIns="0" tIns="0" rIns="0" bIns="0" anchor="ctr" anchorCtr="1"/>
              <a:lstStyle/>
              <a:p>
                <a:pPr algn="ctr" rtl="0">
                  <a:defRPr sz="1200" b="1">
                    <a:solidFill>
                      <a:schemeClr val="tx1">
                        <a:lumMod val="95000"/>
                        <a:lumOff val="5000"/>
                      </a:schemeClr>
                    </a:solidFill>
                  </a:defRPr>
                </a:pPr>
                <a:endParaRPr lang="en-US" sz="1200" b="1" i="0" u="none" strike="noStrike" baseline="0">
                  <a:solidFill>
                    <a:schemeClr val="tx1">
                      <a:lumMod val="95000"/>
                      <a:lumOff val="5000"/>
                    </a:schemeClr>
                  </a:solidFill>
                  <a:latin typeface="Calibri" panose="020F0502020204030204"/>
                </a:endParaRPr>
              </a:p>
            </cx:txPr>
            <cx:visibility seriesName="0" categoryName="0" value="1"/>
            <cx:separator>, </cx:separator>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legend pos="r" align="ctr" overlay="0">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5.xml"/><Relationship Id="rId3" Type="http://schemas.openxmlformats.org/officeDocument/2006/relationships/chart" Target="../charts/chart3.xml"/><Relationship Id="rId7" Type="http://schemas.microsoft.com/office/2014/relationships/chartEx" Target="../charts/chartEx4.xml"/><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11" Type="http://schemas.openxmlformats.org/officeDocument/2006/relationships/chart" Target="../charts/chart6.xml"/><Relationship Id="rId5" Type="http://schemas.microsoft.com/office/2014/relationships/chartEx" Target="../charts/chartEx2.xml"/><Relationship Id="rId10" Type="http://schemas.openxmlformats.org/officeDocument/2006/relationships/chart" Target="../charts/chart5.xml"/><Relationship Id="rId4" Type="http://schemas.microsoft.com/office/2014/relationships/chartEx" Target="../charts/chartEx1.xml"/><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17</xdr:col>
      <xdr:colOff>285746</xdr:colOff>
      <xdr:row>78</xdr:row>
      <xdr:rowOff>0</xdr:rowOff>
    </xdr:from>
    <xdr:to>
      <xdr:col>22</xdr:col>
      <xdr:colOff>362856</xdr:colOff>
      <xdr:row>96</xdr:row>
      <xdr:rowOff>127000</xdr:rowOff>
    </xdr:to>
    <xdr:graphicFrame macro="">
      <xdr:nvGraphicFramePr>
        <xdr:cNvPr id="7" name="Chart 6">
          <a:extLst>
            <a:ext uri="{FF2B5EF4-FFF2-40B4-BE49-F238E27FC236}">
              <a16:creationId xmlns:a16="http://schemas.microsoft.com/office/drawing/2014/main" id="{0B62480E-C168-5025-4F8B-3F519A09D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207818</xdr:colOff>
      <xdr:row>31</xdr:row>
      <xdr:rowOff>8083</xdr:rowOff>
    </xdr:from>
    <xdr:to>
      <xdr:col>27</xdr:col>
      <xdr:colOff>602154</xdr:colOff>
      <xdr:row>45</xdr:row>
      <xdr:rowOff>165101</xdr:rowOff>
    </xdr:to>
    <xdr:graphicFrame macro="">
      <xdr:nvGraphicFramePr>
        <xdr:cNvPr id="8" name="Chart 7">
          <a:extLst>
            <a:ext uri="{FF2B5EF4-FFF2-40B4-BE49-F238E27FC236}">
              <a16:creationId xmlns:a16="http://schemas.microsoft.com/office/drawing/2014/main" id="{CF82DDDE-3B0B-A40B-12C8-58EC0521E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442232</xdr:colOff>
      <xdr:row>78</xdr:row>
      <xdr:rowOff>15877</xdr:rowOff>
    </xdr:from>
    <xdr:to>
      <xdr:col>28</xdr:col>
      <xdr:colOff>852415</xdr:colOff>
      <xdr:row>96</xdr:row>
      <xdr:rowOff>124733</xdr:rowOff>
    </xdr:to>
    <xdr:graphicFrame macro="">
      <xdr:nvGraphicFramePr>
        <xdr:cNvPr id="9" name="Chart 8">
          <a:extLst>
            <a:ext uri="{FF2B5EF4-FFF2-40B4-BE49-F238E27FC236}">
              <a16:creationId xmlns:a16="http://schemas.microsoft.com/office/drawing/2014/main" id="{FEF6E2E4-AF82-89CB-E221-573EB48EA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197304</xdr:colOff>
      <xdr:row>46</xdr:row>
      <xdr:rowOff>28801</xdr:rowOff>
    </xdr:from>
    <xdr:to>
      <xdr:col>20</xdr:col>
      <xdr:colOff>506451</xdr:colOff>
      <xdr:row>73</xdr:row>
      <xdr:rowOff>170090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A1F141B-D880-8CB8-5350-7B88D2D69F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850054" y="11065101"/>
              <a:ext cx="5871747" cy="51768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611209</xdr:colOff>
      <xdr:row>46</xdr:row>
      <xdr:rowOff>34019</xdr:rowOff>
    </xdr:from>
    <xdr:to>
      <xdr:col>23</xdr:col>
      <xdr:colOff>483144</xdr:colOff>
      <xdr:row>73</xdr:row>
      <xdr:rowOff>176839</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34863CD-60F1-4CA1-B7D0-9C67A36660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1826559" y="11070319"/>
              <a:ext cx="5859985" cy="5178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596790</xdr:colOff>
      <xdr:row>46</xdr:row>
      <xdr:rowOff>56696</xdr:rowOff>
    </xdr:from>
    <xdr:to>
      <xdr:col>27</xdr:col>
      <xdr:colOff>593642</xdr:colOff>
      <xdr:row>74</xdr:row>
      <xdr:rowOff>12138</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EE4D1100-59C8-4002-9547-A760BDA5AD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7800190" y="11092996"/>
              <a:ext cx="5864252" cy="51814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822377</xdr:colOff>
      <xdr:row>119</xdr:row>
      <xdr:rowOff>158749</xdr:rowOff>
    </xdr:from>
    <xdr:to>
      <xdr:col>27</xdr:col>
      <xdr:colOff>603770</xdr:colOff>
      <xdr:row>137</xdr:row>
      <xdr:rowOff>-1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389090-03B0-453C-A2F8-6BFD1504D8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887377" y="26193749"/>
              <a:ext cx="20787193" cy="3219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654778</xdr:colOff>
      <xdr:row>158</xdr:row>
      <xdr:rowOff>2502</xdr:rowOff>
    </xdr:from>
    <xdr:to>
      <xdr:col>28</xdr:col>
      <xdr:colOff>10409</xdr:colOff>
      <xdr:row>166</xdr:row>
      <xdr:rowOff>20824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01C4544-D28B-4A3C-15E0-4B3359CC4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8028378" y="33352702"/>
              <a:ext cx="15871981" cy="15486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665188</xdr:colOff>
      <xdr:row>166</xdr:row>
      <xdr:rowOff>33724</xdr:rowOff>
    </xdr:from>
    <xdr:to>
      <xdr:col>28</xdr:col>
      <xdr:colOff>0</xdr:colOff>
      <xdr:row>183</xdr:row>
      <xdr:rowOff>166556</xdr:rowOff>
    </xdr:to>
    <xdr:graphicFrame macro="">
      <xdr:nvGraphicFramePr>
        <xdr:cNvPr id="11" name="Chart 10">
          <a:extLst>
            <a:ext uri="{FF2B5EF4-FFF2-40B4-BE49-F238E27FC236}">
              <a16:creationId xmlns:a16="http://schemas.microsoft.com/office/drawing/2014/main" id="{0E2012DF-BAC7-F217-0C0E-91FA1A77C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655850</xdr:colOff>
      <xdr:row>184</xdr:row>
      <xdr:rowOff>52046</xdr:rowOff>
    </xdr:from>
    <xdr:to>
      <xdr:col>28</xdr:col>
      <xdr:colOff>18406</xdr:colOff>
      <xdr:row>202</xdr:row>
      <xdr:rowOff>49550</xdr:rowOff>
    </xdr:to>
    <xdr:graphicFrame macro="">
      <xdr:nvGraphicFramePr>
        <xdr:cNvPr id="12" name="Chart 11">
          <a:extLst>
            <a:ext uri="{FF2B5EF4-FFF2-40B4-BE49-F238E27FC236}">
              <a16:creationId xmlns:a16="http://schemas.microsoft.com/office/drawing/2014/main" id="{23D84D12-0666-43E7-BD34-957181314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577491</xdr:colOff>
      <xdr:row>240</xdr:row>
      <xdr:rowOff>12221</xdr:rowOff>
    </xdr:from>
    <xdr:to>
      <xdr:col>21</xdr:col>
      <xdr:colOff>2152686</xdr:colOff>
      <xdr:row>259</xdr:row>
      <xdr:rowOff>86591</xdr:rowOff>
    </xdr:to>
    <xdr:graphicFrame macro="">
      <xdr:nvGraphicFramePr>
        <xdr:cNvPr id="13" name="Chart 12">
          <a:extLst>
            <a:ext uri="{FF2B5EF4-FFF2-40B4-BE49-F238E27FC236}">
              <a16:creationId xmlns:a16="http://schemas.microsoft.com/office/drawing/2014/main" id="{CAD5F2CE-A777-9E43-F003-48F928084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300198</xdr:colOff>
      <xdr:row>97</xdr:row>
      <xdr:rowOff>15119</xdr:rowOff>
    </xdr:from>
    <xdr:to>
      <xdr:col>28</xdr:col>
      <xdr:colOff>850445</xdr:colOff>
      <xdr:row>116</xdr:row>
      <xdr:rowOff>68035</xdr:rowOff>
    </xdr:to>
    <xdr:graphicFrame macro="">
      <xdr:nvGraphicFramePr>
        <xdr:cNvPr id="3" name="Chart 2">
          <a:extLst>
            <a:ext uri="{FF2B5EF4-FFF2-40B4-BE49-F238E27FC236}">
              <a16:creationId xmlns:a16="http://schemas.microsoft.com/office/drawing/2014/main" id="{B1A6DB2B-60E9-CD31-7DE3-8671EBEE6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4750</xdr:rowOff>
    </xdr:from>
    <xdr:to>
      <xdr:col>16</xdr:col>
      <xdr:colOff>553363</xdr:colOff>
      <xdr:row>21</xdr:row>
      <xdr:rowOff>88712</xdr:rowOff>
    </xdr:to>
    <xdr:graphicFrame macro="">
      <xdr:nvGraphicFramePr>
        <xdr:cNvPr id="3" name="Chart 2">
          <a:extLst>
            <a:ext uri="{FF2B5EF4-FFF2-40B4-BE49-F238E27FC236}">
              <a16:creationId xmlns:a16="http://schemas.microsoft.com/office/drawing/2014/main" id="{BB4C25C1-C596-4987-E53F-6CC5CB38A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254001</xdr:colOff>
      <xdr:row>35</xdr:row>
      <xdr:rowOff>11792</xdr:rowOff>
    </xdr:from>
    <xdr:to>
      <xdr:col>11</xdr:col>
      <xdr:colOff>105835</xdr:colOff>
      <xdr:row>50</xdr:row>
      <xdr:rowOff>33564</xdr:rowOff>
    </xdr:to>
    <xdr:graphicFrame macro="">
      <xdr:nvGraphicFramePr>
        <xdr:cNvPr id="4" name="Chart 3">
          <a:extLst>
            <a:ext uri="{FF2B5EF4-FFF2-40B4-BE49-F238E27FC236}">
              <a16:creationId xmlns:a16="http://schemas.microsoft.com/office/drawing/2014/main" id="{BE6A34C6-FF87-37EC-6BD6-C3686D281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175389</xdr:colOff>
      <xdr:row>35</xdr:row>
      <xdr:rowOff>1</xdr:rowOff>
    </xdr:from>
    <xdr:to>
      <xdr:col>15</xdr:col>
      <xdr:colOff>34782</xdr:colOff>
      <xdr:row>50</xdr:row>
      <xdr:rowOff>21773</xdr:rowOff>
    </xdr:to>
    <xdr:graphicFrame macro="">
      <xdr:nvGraphicFramePr>
        <xdr:cNvPr id="5" name="Chart 4">
          <a:extLst>
            <a:ext uri="{FF2B5EF4-FFF2-40B4-BE49-F238E27FC236}">
              <a16:creationId xmlns:a16="http://schemas.microsoft.com/office/drawing/2014/main" id="{5868DD37-E2B8-4B28-B99A-B8B7903C0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90724</xdr:colOff>
      <xdr:row>35</xdr:row>
      <xdr:rowOff>9071</xdr:rowOff>
    </xdr:from>
    <xdr:to>
      <xdr:col>19</xdr:col>
      <xdr:colOff>544286</xdr:colOff>
      <xdr:row>50</xdr:row>
      <xdr:rowOff>30843</xdr:rowOff>
    </xdr:to>
    <xdr:graphicFrame macro="">
      <xdr:nvGraphicFramePr>
        <xdr:cNvPr id="6" name="Chart 5">
          <a:extLst>
            <a:ext uri="{FF2B5EF4-FFF2-40B4-BE49-F238E27FC236}">
              <a16:creationId xmlns:a16="http://schemas.microsoft.com/office/drawing/2014/main" id="{DB0F5E03-856E-448D-A30C-29C6DAAC8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29633</xdr:colOff>
      <xdr:row>0</xdr:row>
      <xdr:rowOff>12700</xdr:rowOff>
    </xdr:from>
    <xdr:to>
      <xdr:col>11</xdr:col>
      <xdr:colOff>1066800</xdr:colOff>
      <xdr:row>20</xdr:row>
      <xdr:rowOff>25400</xdr:rowOff>
    </xdr:to>
    <xdr:graphicFrame macro="">
      <xdr:nvGraphicFramePr>
        <xdr:cNvPr id="6" name="Chart 5">
          <a:extLst>
            <a:ext uri="{FF2B5EF4-FFF2-40B4-BE49-F238E27FC236}">
              <a16:creationId xmlns:a16="http://schemas.microsoft.com/office/drawing/2014/main" id="{839D6A6D-6F62-BAE8-B422-834F9720F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1473200</xdr:colOff>
      <xdr:row>0</xdr:row>
      <xdr:rowOff>0</xdr:rowOff>
    </xdr:from>
    <xdr:to>
      <xdr:col>14</xdr:col>
      <xdr:colOff>1485900</xdr:colOff>
      <xdr:row>20</xdr:row>
      <xdr:rowOff>0</xdr:rowOff>
    </xdr:to>
    <xdr:graphicFrame macro="">
      <xdr:nvGraphicFramePr>
        <xdr:cNvPr id="2" name="Chart 1">
          <a:extLst>
            <a:ext uri="{FF2B5EF4-FFF2-40B4-BE49-F238E27FC236}">
              <a16:creationId xmlns:a16="http://schemas.microsoft.com/office/drawing/2014/main" id="{4DC401C2-37F6-709C-F27E-FC542B849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12700</xdr:colOff>
      <xdr:row>33</xdr:row>
      <xdr:rowOff>171450</xdr:rowOff>
    </xdr:from>
    <xdr:to>
      <xdr:col>13</xdr:col>
      <xdr:colOff>3987800</xdr:colOff>
      <xdr:row>58</xdr:row>
      <xdr:rowOff>63500</xdr:rowOff>
    </xdr:to>
    <xdr:graphicFrame macro="">
      <xdr:nvGraphicFramePr>
        <xdr:cNvPr id="5" name="Chart 4">
          <a:extLst>
            <a:ext uri="{FF2B5EF4-FFF2-40B4-BE49-F238E27FC236}">
              <a16:creationId xmlns:a16="http://schemas.microsoft.com/office/drawing/2014/main" id="{E2A73BBB-7150-1408-6448-26656A1F6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xdr:colOff>
      <xdr:row>73</xdr:row>
      <xdr:rowOff>143741</xdr:rowOff>
    </xdr:from>
    <xdr:to>
      <xdr:col>14</xdr:col>
      <xdr:colOff>577273</xdr:colOff>
      <xdr:row>89</xdr:row>
      <xdr:rowOff>43296</xdr:rowOff>
    </xdr:to>
    <xdr:graphicFrame macro="">
      <xdr:nvGraphicFramePr>
        <xdr:cNvPr id="3" name="Chart 2">
          <a:extLst>
            <a:ext uri="{FF2B5EF4-FFF2-40B4-BE49-F238E27FC236}">
              <a16:creationId xmlns:a16="http://schemas.microsoft.com/office/drawing/2014/main" id="{08273835-371C-F674-66D4-4C162A2D8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294818</xdr:colOff>
      <xdr:row>49</xdr:row>
      <xdr:rowOff>20871</xdr:rowOff>
    </xdr:from>
    <xdr:to>
      <xdr:col>23</xdr:col>
      <xdr:colOff>232833</xdr:colOff>
      <xdr:row>68</xdr:row>
      <xdr:rowOff>6</xdr:rowOff>
    </xdr:to>
    <xdr:graphicFrame macro="">
      <xdr:nvGraphicFramePr>
        <xdr:cNvPr id="2" name="Chart 1">
          <a:extLst>
            <a:ext uri="{FF2B5EF4-FFF2-40B4-BE49-F238E27FC236}">
              <a16:creationId xmlns:a16="http://schemas.microsoft.com/office/drawing/2014/main" id="{DCBD2BDD-F4EE-574E-3F99-D43C977F9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281216</xdr:colOff>
      <xdr:row>69</xdr:row>
      <xdr:rowOff>0</xdr:rowOff>
    </xdr:from>
    <xdr:to>
      <xdr:col>23</xdr:col>
      <xdr:colOff>254000</xdr:colOff>
      <xdr:row>87</xdr:row>
      <xdr:rowOff>160563</xdr:rowOff>
    </xdr:to>
    <xdr:graphicFrame macro="">
      <xdr:nvGraphicFramePr>
        <xdr:cNvPr id="3" name="Chart 2">
          <a:extLst>
            <a:ext uri="{FF2B5EF4-FFF2-40B4-BE49-F238E27FC236}">
              <a16:creationId xmlns:a16="http://schemas.microsoft.com/office/drawing/2014/main" id="{3340B649-1E06-40E7-AC77-BAF044939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281216</xdr:colOff>
      <xdr:row>88</xdr:row>
      <xdr:rowOff>154215</xdr:rowOff>
    </xdr:from>
    <xdr:to>
      <xdr:col>23</xdr:col>
      <xdr:colOff>275167</xdr:colOff>
      <xdr:row>107</xdr:row>
      <xdr:rowOff>133350</xdr:rowOff>
    </xdr:to>
    <xdr:graphicFrame macro="">
      <xdr:nvGraphicFramePr>
        <xdr:cNvPr id="4" name="Chart 3">
          <a:extLst>
            <a:ext uri="{FF2B5EF4-FFF2-40B4-BE49-F238E27FC236}">
              <a16:creationId xmlns:a16="http://schemas.microsoft.com/office/drawing/2014/main" id="{1221647A-7DA3-4886-88CA-50D04511E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31751</xdr:colOff>
      <xdr:row>28</xdr:row>
      <xdr:rowOff>156935</xdr:rowOff>
    </xdr:from>
    <xdr:to>
      <xdr:col>2</xdr:col>
      <xdr:colOff>9072</xdr:colOff>
      <xdr:row>43</xdr:row>
      <xdr:rowOff>178706</xdr:rowOff>
    </xdr:to>
    <xdr:graphicFrame macro="">
      <xdr:nvGraphicFramePr>
        <xdr:cNvPr id="5" name="Chart 4">
          <a:extLst>
            <a:ext uri="{FF2B5EF4-FFF2-40B4-BE49-F238E27FC236}">
              <a16:creationId xmlns:a16="http://schemas.microsoft.com/office/drawing/2014/main" id="{B95084A3-26E8-F4DC-79D5-9B5E7D0E2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91098</xdr:colOff>
      <xdr:row>28</xdr:row>
      <xdr:rowOff>163288</xdr:rowOff>
    </xdr:from>
    <xdr:to>
      <xdr:col>8</xdr:col>
      <xdr:colOff>169332</xdr:colOff>
      <xdr:row>44</xdr:row>
      <xdr:rowOff>3631</xdr:rowOff>
    </xdr:to>
    <xdr:graphicFrame macro="">
      <xdr:nvGraphicFramePr>
        <xdr:cNvPr id="7" name="Chart 6">
          <a:extLst>
            <a:ext uri="{FF2B5EF4-FFF2-40B4-BE49-F238E27FC236}">
              <a16:creationId xmlns:a16="http://schemas.microsoft.com/office/drawing/2014/main" id="{5B58D49D-C551-4AF6-AC1B-9076795D3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268762</xdr:colOff>
      <xdr:row>28</xdr:row>
      <xdr:rowOff>163287</xdr:rowOff>
    </xdr:from>
    <xdr:to>
      <xdr:col>14</xdr:col>
      <xdr:colOff>0</xdr:colOff>
      <xdr:row>44</xdr:row>
      <xdr:rowOff>3630</xdr:rowOff>
    </xdr:to>
    <xdr:graphicFrame macro="">
      <xdr:nvGraphicFramePr>
        <xdr:cNvPr id="8" name="Chart 7">
          <a:extLst>
            <a:ext uri="{FF2B5EF4-FFF2-40B4-BE49-F238E27FC236}">
              <a16:creationId xmlns:a16="http://schemas.microsoft.com/office/drawing/2014/main" id="{42CFC2CB-8CF0-472A-80A9-AF1597FA9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242454</xdr:colOff>
      <xdr:row>62</xdr:row>
      <xdr:rowOff>42717</xdr:rowOff>
    </xdr:from>
    <xdr:to>
      <xdr:col>32</xdr:col>
      <xdr:colOff>473363</xdr:colOff>
      <xdr:row>76</xdr:row>
      <xdr:rowOff>107372</xdr:rowOff>
    </xdr:to>
    <xdr:graphicFrame macro="">
      <xdr:nvGraphicFramePr>
        <xdr:cNvPr id="3" name="Chart 2">
          <a:extLst>
            <a:ext uri="{FF2B5EF4-FFF2-40B4-BE49-F238E27FC236}">
              <a16:creationId xmlns:a16="http://schemas.microsoft.com/office/drawing/2014/main" id="{F2933897-21FA-0CCA-AE3C-911AD22DD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265544</xdr:colOff>
      <xdr:row>77</xdr:row>
      <xdr:rowOff>8081</xdr:rowOff>
    </xdr:from>
    <xdr:to>
      <xdr:col>37</xdr:col>
      <xdr:colOff>392545</xdr:colOff>
      <xdr:row>91</xdr:row>
      <xdr:rowOff>118918</xdr:rowOff>
    </xdr:to>
    <xdr:graphicFrame macro="">
      <xdr:nvGraphicFramePr>
        <xdr:cNvPr id="4" name="Chart 3">
          <a:extLst>
            <a:ext uri="{FF2B5EF4-FFF2-40B4-BE49-F238E27FC236}">
              <a16:creationId xmlns:a16="http://schemas.microsoft.com/office/drawing/2014/main" id="{3B76D9D9-E0A3-F8C0-5536-36AB7BEFB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277091</xdr:colOff>
      <xdr:row>92</xdr:row>
      <xdr:rowOff>54265</xdr:rowOff>
    </xdr:from>
    <xdr:to>
      <xdr:col>37</xdr:col>
      <xdr:colOff>404091</xdr:colOff>
      <xdr:row>106</xdr:row>
      <xdr:rowOff>165101</xdr:rowOff>
    </xdr:to>
    <xdr:graphicFrame macro="">
      <xdr:nvGraphicFramePr>
        <xdr:cNvPr id="5" name="Chart 4">
          <a:extLst>
            <a:ext uri="{FF2B5EF4-FFF2-40B4-BE49-F238E27FC236}">
              <a16:creationId xmlns:a16="http://schemas.microsoft.com/office/drawing/2014/main" id="{5AD9D508-2312-2498-157D-89F3D833F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230909</xdr:colOff>
      <xdr:row>107</xdr:row>
      <xdr:rowOff>77355</xdr:rowOff>
    </xdr:from>
    <xdr:to>
      <xdr:col>37</xdr:col>
      <xdr:colOff>461819</xdr:colOff>
      <xdr:row>122</xdr:row>
      <xdr:rowOff>49646</xdr:rowOff>
    </xdr:to>
    <xdr:graphicFrame macro="">
      <xdr:nvGraphicFramePr>
        <xdr:cNvPr id="10" name="Chart 9">
          <a:extLst>
            <a:ext uri="{FF2B5EF4-FFF2-40B4-BE49-F238E27FC236}">
              <a16:creationId xmlns:a16="http://schemas.microsoft.com/office/drawing/2014/main" id="{DF469DD7-60A3-5827-9094-460D5F74F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54</xdr:col>
      <xdr:colOff>15863</xdr:colOff>
      <xdr:row>46</xdr:row>
      <xdr:rowOff>4232</xdr:rowOff>
    </xdr:from>
    <xdr:to>
      <xdr:col>59</xdr:col>
      <xdr:colOff>1054100</xdr:colOff>
      <xdr:row>74</xdr:row>
      <xdr:rowOff>-1</xdr:rowOff>
    </xdr:to>
    <xdr:graphicFrame macro="">
      <xdr:nvGraphicFramePr>
        <xdr:cNvPr id="12" name="Chart 11">
          <a:extLst>
            <a:ext uri="{FF2B5EF4-FFF2-40B4-BE49-F238E27FC236}">
              <a16:creationId xmlns:a16="http://schemas.microsoft.com/office/drawing/2014/main" id="{065A751A-1EDA-3CC6-EBA5-48967563E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54</xdr:col>
      <xdr:colOff>10573</xdr:colOff>
      <xdr:row>77</xdr:row>
      <xdr:rowOff>12699</xdr:rowOff>
    </xdr:from>
    <xdr:to>
      <xdr:col>60</xdr:col>
      <xdr:colOff>0</xdr:colOff>
      <xdr:row>105</xdr:row>
      <xdr:rowOff>0</xdr:rowOff>
    </xdr:to>
    <xdr:graphicFrame macro="">
      <xdr:nvGraphicFramePr>
        <xdr:cNvPr id="13" name="Chart 12">
          <a:extLst>
            <a:ext uri="{FF2B5EF4-FFF2-40B4-BE49-F238E27FC236}">
              <a16:creationId xmlns:a16="http://schemas.microsoft.com/office/drawing/2014/main" id="{19F56F23-AD93-419D-BB76-301B6B58A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1610773</xdr:colOff>
      <xdr:row>109</xdr:row>
      <xdr:rowOff>8464</xdr:rowOff>
    </xdr:from>
    <xdr:to>
      <xdr:col>60</xdr:col>
      <xdr:colOff>0</xdr:colOff>
      <xdr:row>137</xdr:row>
      <xdr:rowOff>12699</xdr:rowOff>
    </xdr:to>
    <xdr:graphicFrame macro="">
      <xdr:nvGraphicFramePr>
        <xdr:cNvPr id="14" name="Chart 13">
          <a:extLst>
            <a:ext uri="{FF2B5EF4-FFF2-40B4-BE49-F238E27FC236}">
              <a16:creationId xmlns:a16="http://schemas.microsoft.com/office/drawing/2014/main" id="{9BA77081-21A0-47C9-9863-5EEB986E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il Kumar Sharma" refreshedDate="45687.690047800927" createdVersion="8" refreshedVersion="8" minRefreshableVersion="3" recordCount="372" xr:uid="{314472A5-CA91-4952-B7AA-3ABBD2C4ED5F}">
  <cacheSource type="worksheet">
    <worksheetSource ref="A1:BO373" sheet="All_India_Index- Analysis"/>
  </cacheSource>
  <cacheFields count="67">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s v="December"/>
        <s v="November " u="1"/>
        <s v="Marcrh" u="1"/>
      </sharedItems>
    </cacheField>
    <cacheField name="Cereals and products" numFmtId="0">
      <sharedItems containsMixedTypes="1" containsNumber="1" minValue="107.5" maxValue="174.8"/>
    </cacheField>
    <cacheField name="Meat and fish" numFmtId="0">
      <sharedItems containsMixedTypes="1" containsNumber="1" minValue="106.3" maxValue="223.4"/>
    </cacheField>
    <cacheField name="Egg" numFmtId="0">
      <sharedItems containsMixedTypes="1" containsNumber="1" minValue="102.7" maxValue="197"/>
    </cacheField>
    <cacheField name="Milk and products" numFmtId="0">
      <sharedItems containsMixedTypes="1" containsNumber="1" minValue="103.6" maxValue="179.6"/>
    </cacheField>
    <cacheField name="Oils and fats" numFmtId="0">
      <sharedItems containsMixedTypes="1" containsNumber="1" minValue="101.1" maxValue="209.9"/>
    </cacheField>
    <cacheField name="Fruits" numFmtId="0">
      <sharedItems containsMixedTypes="1" containsNumber="1" minValue="102.3" maxValue="179.5"/>
    </cacheField>
    <cacheField name="Vegetables" numFmtId="0">
      <sharedItems containsMixedTypes="1" containsNumber="1" minValue="101.4" maxValue="245.3"/>
    </cacheField>
    <cacheField name="Pulses and products" numFmtId="0">
      <sharedItems containsMixedTypes="1" containsNumber="1" minValue="103.5" maxValue="191.6"/>
    </cacheField>
    <cacheField name="Sugar and Confectionery" numFmtId="0">
      <sharedItems containsMixedTypes="1" containsNumber="1" minValue="85.3" maxValue="124.2"/>
    </cacheField>
    <cacheField name="Spices" numFmtId="0">
      <sharedItems containsMixedTypes="1" containsNumber="1" minValue="101.8" maxValue="221"/>
    </cacheField>
    <cacheField name="Non-alcoholic beverages" numFmtId="0">
      <sharedItems containsMixedTypes="1" containsNumber="1" minValue="104.8" maxValue="178.7"/>
    </cacheField>
    <cacheField name="Prepared meals, snacks, sweets etc." numFmtId="0">
      <sharedItems containsMixedTypes="1" containsNumber="1" minValue="106.7" maxValue="197.7"/>
    </cacheField>
    <cacheField name="Food and beverages" numFmtId="0">
      <sharedItems containsMixedTypes="1" containsNumber="1" minValue="105.5" maxValue="183.3"/>
    </cacheField>
    <cacheField name="Pan, tobacco and intoxicants" numFmtId="0">
      <sharedItems containsMixedTypes="1" containsNumber="1" minValue="105.1" maxValue="204.2"/>
    </cacheField>
    <cacheField name="Clothing" numFmtId="0">
      <sharedItems containsMixedTypes="1" containsNumber="1" minValue="105.9" maxValue="191.2"/>
    </cacheField>
    <cacheField name="Footwear" numFmtId="0">
      <sharedItems containsMixedTypes="1" containsNumber="1" minValue="105" maxValue="187.9"/>
    </cacheField>
    <cacheField name="Clothing and footwear" numFmtId="0">
      <sharedItems containsMixedTypes="1" containsNumber="1" minValue="105.8" maxValue="190.8"/>
    </cacheField>
    <cacheField name="Housing" numFmtId="0">
      <sharedItems containsMixedTypes="1" containsNumber="1" minValue="100.3" maxValue="175.6"/>
    </cacheField>
    <cacheField name="Fuel and light" numFmtId="0">
      <sharedItems containsMixedTypes="1" containsNumber="1" minValue="105.4" maxValue="183.4"/>
    </cacheField>
    <cacheField name="Household goods and services" numFmtId="0">
      <sharedItems containsMixedTypes="1" containsNumber="1" minValue="104.8" maxValue="179.8"/>
    </cacheField>
    <cacheField name="Health" numFmtId="0">
      <sharedItems containsMixedTypes="1" containsNumber="1" minValue="104" maxValue="187.8"/>
    </cacheField>
    <cacheField name="Transport and communication" numFmtId="0">
      <sharedItems containsMixedTypes="1" containsNumber="1" minValue="103.2" maxValue="169.7"/>
    </cacheField>
    <cacheField name="Recreation and amusement" numFmtId="0">
      <sharedItems containsMixedTypes="1" containsNumber="1" minValue="102.9" maxValue="173.8"/>
    </cacheField>
    <cacheField name="Education" numFmtId="0">
      <sharedItems containsMixedTypes="1" containsNumber="1" minValue="103.5" maxValue="180.3"/>
    </cacheField>
    <cacheField name="Personal care and effects" numFmtId="0">
      <sharedItems containsMixedTypes="1" containsNumber="1" minValue="102.1" maxValue="185.6"/>
    </cacheField>
    <cacheField name="Miscellaneous" numFmtId="0">
      <sharedItems containsMixedTypes="1" containsNumber="1" minValue="103.7" maxValue="179.5"/>
    </cacheField>
    <cacheField name="General index" numFmtId="0">
      <sharedItems containsMixedTypes="1" containsNumber="1" minValue="104" maxValue="179.8"/>
    </cacheField>
    <cacheField name="Cereals and products_Mod" numFmtId="0">
      <sharedItems containsSemiMixedTypes="0" containsString="0" containsNumber="1" minValue="107.5" maxValue="174.8"/>
    </cacheField>
    <cacheField name="Meat and fish_Mod" numFmtId="0">
      <sharedItems containsSemiMixedTypes="0" containsString="0" containsNumber="1" minValue="106.3" maxValue="223.4"/>
    </cacheField>
    <cacheField name="Egg_Mod" numFmtId="0">
      <sharedItems containsSemiMixedTypes="0" containsString="0" containsNumber="1" minValue="102.7" maxValue="197"/>
    </cacheField>
    <cacheField name="Milk and products_Mod" numFmtId="0">
      <sharedItems containsSemiMixedTypes="0" containsString="0" containsNumber="1" minValue="103.6" maxValue="179.6"/>
    </cacheField>
    <cacheField name="Oils and fats_Mod" numFmtId="0">
      <sharedItems containsSemiMixedTypes="0" containsString="0" containsNumber="1" minValue="101.1" maxValue="186"/>
    </cacheField>
    <cacheField name="Fruits_Mod" numFmtId="0">
      <sharedItems containsSemiMixedTypes="0" containsString="0" containsNumber="1" minValue="102.3" maxValue="179.5"/>
    </cacheField>
    <cacheField name="Vegetables_Mod" numFmtId="0">
      <sharedItems containsSemiMixedTypes="0" containsString="0" containsNumber="1" minValue="101.4" maxValue="225.2"/>
    </cacheField>
    <cacheField name="Pulses and products_Mod" numFmtId="0">
      <sharedItems containsSemiMixedTypes="0" containsString="0" containsNumber="1" minValue="103.5" maxValue="191.6"/>
    </cacheField>
    <cacheField name="Sugar and Confectionery_Mod" numFmtId="0">
      <sharedItems containsSemiMixedTypes="0" containsString="0" containsNumber="1" minValue="85.3" maxValue="124.2"/>
    </cacheField>
    <cacheField name="Spices_Mod" numFmtId="0">
      <sharedItems containsSemiMixedTypes="0" containsString="0" containsNumber="1" minValue="101.8" maxValue="211.9"/>
    </cacheField>
    <cacheField name="Non-alcoholic beverages_Mod" numFmtId="0">
      <sharedItems containsSemiMixedTypes="0" containsString="0" containsNumber="1" minValue="104.8" maxValue="178.7"/>
    </cacheField>
    <cacheField name="Prepared meals, snacks, sweets etc._Mod" numFmtId="0">
      <sharedItems containsSemiMixedTypes="0" containsString="0" containsNumber="1" minValue="106.7" maxValue="197.7"/>
    </cacheField>
    <cacheField name="Food and beverages_Mod" numFmtId="0">
      <sharedItems containsSemiMixedTypes="0" containsString="0" containsNumber="1" minValue="105.5" maxValue="183.3"/>
    </cacheField>
    <cacheField name="Pan, tobacco and intoxicants_Mod" numFmtId="0">
      <sharedItems containsSemiMixedTypes="0" containsString="0" containsNumber="1" minValue="105.1" maxValue="204.2"/>
    </cacheField>
    <cacheField name="Clothing_Mod" numFmtId="0">
      <sharedItems containsSemiMixedTypes="0" containsString="0" containsNumber="1" minValue="105.9" maxValue="191.2"/>
    </cacheField>
    <cacheField name="Footwear_Mod" numFmtId="0">
      <sharedItems containsSemiMixedTypes="0" containsString="0" containsNumber="1" minValue="105" maxValue="185.2"/>
    </cacheField>
    <cacheField name="Clothing and footwear_Mod" numFmtId="0">
      <sharedItems containsSemiMixedTypes="0" containsString="0" containsNumber="1" minValue="105.8" maxValue="190.8"/>
    </cacheField>
    <cacheField name="Housing_Mod" numFmtId="0">
      <sharedItems containsSemiMixedTypes="0" containsString="0" containsNumber="1" minValue="100.3" maxValue="175.6"/>
    </cacheField>
    <cacheField name="Fuel and light_Mod" numFmtId="0">
      <sharedItems containsSemiMixedTypes="0" containsString="0" containsNumber="1" minValue="105.4" maxValue="183.4"/>
    </cacheField>
    <cacheField name="Household goods and services_Mod" numFmtId="0">
      <sharedItems containsSemiMixedTypes="0" containsString="0" containsNumber="1" minValue="104.8" maxValue="179.8"/>
    </cacheField>
    <cacheField name="Health_Mod" numFmtId="0">
      <sharedItems containsSemiMixedTypes="0" containsString="0" containsNumber="1" minValue="104" maxValue="187.8"/>
    </cacheField>
    <cacheField name="Transport and communication_Mod" numFmtId="0">
      <sharedItems containsSemiMixedTypes="0" containsString="0" containsNumber="1" minValue="103.2" maxValue="169.7"/>
    </cacheField>
    <cacheField name="Recreation and amusement_Mod" numFmtId="0">
      <sharedItems containsSemiMixedTypes="0" containsString="0" containsNumber="1" minValue="102.9" maxValue="173.8"/>
    </cacheField>
    <cacheField name="Education_Mod" numFmtId="0">
      <sharedItems containsSemiMixedTypes="0" containsString="0" containsNumber="1" minValue="103.5" maxValue="180.3"/>
    </cacheField>
    <cacheField name="Personal care and effects_Mod" numFmtId="0">
      <sharedItems containsSemiMixedTypes="0" containsString="0" containsNumber="1" minValue="102.1" maxValue="185.6"/>
    </cacheField>
    <cacheField name="Miscellaneous_Mod" numFmtId="0">
      <sharedItems containsSemiMixedTypes="0" containsString="0" containsNumber="1" minValue="103.7" maxValue="179.5"/>
    </cacheField>
    <cacheField name="General index_Mod" numFmtId="0">
      <sharedItems containsSemiMixedTypes="0" containsString="0" containsNumber="1" minValue="104" maxValue="179.8"/>
    </cacheField>
    <cacheField name="FOOD AND BEVERAGES_ALL" numFmtId="0">
      <sharedItems containsSemiMixedTypes="0" containsString="0" containsNumber="1" minValue="1371.6999999999998" maxValue="2335.1"/>
    </cacheField>
    <cacheField name="TOBACCO AND INTOXICANTS_ALL" numFmtId="0">
      <sharedItems containsSemiMixedTypes="0" containsString="0" containsNumber="1" minValue="105.1" maxValue="204.2"/>
    </cacheField>
    <cacheField name="CLOTHING AND FOOTWEAR_ALL" numFmtId="0">
      <sharedItems containsSemiMixedTypes="0" containsString="0" containsNumber="1" minValue="316.7" maxValue="559.29999999999995"/>
    </cacheField>
    <cacheField name="HOUSING UTILITIES_ALL" numFmtId="0">
      <sharedItems containsSemiMixedTypes="0" containsString="0" containsNumber="1" minValue="205.7" maxValue="359"/>
    </cacheField>
    <cacheField name="HOUSEHOLD GOODS AND SERVICES_ALL" numFmtId="0">
      <sharedItems containsSemiMixedTypes="0" containsString="0" containsNumber="1" minValue="104.8" maxValue="179.8"/>
    </cacheField>
    <cacheField name="HEALTH AND PERSONAL CARE_ALL" numFmtId="0">
      <sharedItems containsSemiMixedTypes="0" containsString="0" containsNumber="1" minValue="207.8" maxValue="372.70000000000005"/>
    </cacheField>
    <cacheField name="TRANSPORT AND COMMUNICATION_ALL" numFmtId="0">
      <sharedItems containsSemiMixedTypes="0" containsString="0" containsNumber="1" minValue="103.2" maxValue="169.7"/>
    </cacheField>
    <cacheField name="RECREATION AND AMUSEMENT_ALL" numFmtId="0">
      <sharedItems containsSemiMixedTypes="0" containsString="0" containsNumber="1" minValue="102.9" maxValue="173.8"/>
    </cacheField>
    <cacheField name="EDUCATION_ALL" numFmtId="0">
      <sharedItems containsSemiMixedTypes="0" containsString="0" containsNumber="1" minValue="103.5" maxValue="180.3"/>
    </cacheField>
    <cacheField name="MISCELLANEOUS_ALL" numFmtId="0">
      <sharedItems containsSemiMixedTypes="0" containsString="0" containsNumber="1" minValue="103.7" maxValue="179.5"/>
    </cacheField>
  </cacheFields>
  <extLst>
    <ext xmlns:x14="http://schemas.microsoft.com/office/spreadsheetml/2009/9/main" uri="{725AE2AE-9491-48be-B2B4-4EB974FC3084}">
      <x14:pivotCacheDefinition pivotCacheId="1992136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n v="107.5"/>
    <n v="106.3"/>
    <n v="108.1"/>
    <n v="104.9"/>
    <n v="106.1"/>
    <n v="103.9"/>
    <n v="101.9"/>
    <n v="106.1"/>
    <n v="106.8"/>
    <n v="103.1"/>
    <n v="104.8"/>
    <n v="106.7"/>
    <n v="105.5"/>
    <n v="105.1"/>
    <n v="106.5"/>
    <n v="105.8"/>
    <n v="106.4"/>
    <n v="139.30000000000001"/>
    <n v="105.5"/>
    <n v="104.8"/>
    <n v="104"/>
    <n v="103.3"/>
    <n v="103.4"/>
    <n v="103.8"/>
    <n v="104.7"/>
    <n v="104"/>
    <n v="105.1"/>
    <n v="1371.6999999999998"/>
    <n v="105.1"/>
    <n v="318.70000000000005"/>
    <n v="244.8"/>
    <n v="104.8"/>
    <n v="208.7"/>
    <n v="103.3"/>
    <n v="103.4"/>
    <n v="103.8"/>
    <n v="104"/>
  </r>
  <r>
    <x v="1"/>
    <x v="0"/>
    <x v="0"/>
    <n v="110.5"/>
    <n v="109.1"/>
    <n v="113"/>
    <n v="103.6"/>
    <n v="103.4"/>
    <n v="102.3"/>
    <n v="102.9"/>
    <n v="105.8"/>
    <n v="105.1"/>
    <n v="101.8"/>
    <n v="105.1"/>
    <n v="107.9"/>
    <n v="105.9"/>
    <n v="105.2"/>
    <n v="105.9"/>
    <n v="105"/>
    <n v="105.8"/>
    <n v="100.3"/>
    <n v="105.4"/>
    <n v="104.8"/>
    <n v="104.1"/>
    <n v="103.2"/>
    <n v="102.9"/>
    <n v="103.5"/>
    <n v="104.3"/>
    <n v="103.7"/>
    <n v="104"/>
    <n v="110.5"/>
    <n v="109.1"/>
    <n v="113"/>
    <n v="103.6"/>
    <n v="103.4"/>
    <n v="102.3"/>
    <n v="102.9"/>
    <n v="105.8"/>
    <n v="105.1"/>
    <n v="101.8"/>
    <n v="105.1"/>
    <n v="107.9"/>
    <n v="105.9"/>
    <n v="105.2"/>
    <n v="105.9"/>
    <n v="105"/>
    <n v="105.8"/>
    <n v="100.3"/>
    <n v="105.4"/>
    <n v="104.8"/>
    <n v="104.1"/>
    <n v="103.2"/>
    <n v="102.9"/>
    <n v="103.5"/>
    <n v="104.3"/>
    <n v="103.7"/>
    <n v="104"/>
    <n v="1376.4"/>
    <n v="105.2"/>
    <n v="316.7"/>
    <n v="205.7"/>
    <n v="104.8"/>
    <n v="208.39999999999998"/>
    <n v="103.2"/>
    <n v="102.9"/>
    <n v="103.5"/>
    <n v="103.7"/>
  </r>
  <r>
    <x v="2"/>
    <x v="0"/>
    <x v="0"/>
    <n v="108.4"/>
    <n v="107.3"/>
    <n v="110"/>
    <n v="104.4"/>
    <n v="105.1"/>
    <n v="103.2"/>
    <n v="102.2"/>
    <n v="106"/>
    <n v="106.2"/>
    <n v="102.7"/>
    <n v="104.9"/>
    <n v="107.3"/>
    <n v="105.6"/>
    <n v="105.1"/>
    <n v="106.3"/>
    <n v="105.5"/>
    <n v="106.2"/>
    <n v="100.3"/>
    <n v="105.5"/>
    <n v="104.8"/>
    <n v="104"/>
    <n v="103.2"/>
    <n v="103.1"/>
    <n v="103.6"/>
    <n v="104.5"/>
    <n v="103.9"/>
    <n v="104.6"/>
    <n v="108.4"/>
    <n v="107.3"/>
    <n v="110"/>
    <n v="104.4"/>
    <n v="105.1"/>
    <n v="103.2"/>
    <n v="102.2"/>
    <n v="106"/>
    <n v="106.2"/>
    <n v="102.7"/>
    <n v="104.9"/>
    <n v="107.3"/>
    <n v="105.6"/>
    <n v="105.1"/>
    <n v="106.3"/>
    <n v="105.5"/>
    <n v="106.2"/>
    <n v="100.3"/>
    <n v="105.5"/>
    <n v="104.8"/>
    <n v="104"/>
    <n v="103.2"/>
    <n v="103.1"/>
    <n v="103.6"/>
    <n v="104.5"/>
    <n v="103.9"/>
    <n v="104.6"/>
    <n v="1373.3000000000002"/>
    <n v="105.1"/>
    <n v="318"/>
    <n v="205.8"/>
    <n v="104.8"/>
    <n v="208.5"/>
    <n v="103.2"/>
    <n v="103.1"/>
    <n v="103.6"/>
    <n v="103.9"/>
  </r>
  <r>
    <x v="0"/>
    <x v="0"/>
    <x v="1"/>
    <n v="109.2"/>
    <n v="108.7"/>
    <n v="110.2"/>
    <n v="105.4"/>
    <n v="106.7"/>
    <n v="104"/>
    <n v="102.4"/>
    <n v="105.9"/>
    <n v="105.7"/>
    <n v="103.1"/>
    <n v="105.1"/>
    <n v="107.7"/>
    <n v="106.3"/>
    <n v="105.6"/>
    <n v="107.1"/>
    <n v="106.3"/>
    <n v="107"/>
    <s v="NA"/>
    <n v="106.2"/>
    <n v="105.2"/>
    <n v="104.4"/>
    <n v="103.9"/>
    <n v="104"/>
    <n v="104.1"/>
    <n v="104.6"/>
    <n v="104.4"/>
    <n v="105.8"/>
    <n v="109.2"/>
    <n v="108.7"/>
    <n v="110.2"/>
    <n v="105.4"/>
    <n v="106.7"/>
    <n v="104"/>
    <n v="102.4"/>
    <n v="105.9"/>
    <n v="105.7"/>
    <n v="103.1"/>
    <n v="105.1"/>
    <n v="107.7"/>
    <n v="106.3"/>
    <n v="105.6"/>
    <n v="107.1"/>
    <n v="106.3"/>
    <n v="107"/>
    <n v="139.30000000000001"/>
    <n v="106.2"/>
    <n v="105.2"/>
    <n v="104.4"/>
    <n v="103.9"/>
    <n v="104"/>
    <n v="104.1"/>
    <n v="104.6"/>
    <n v="104.4"/>
    <n v="105.8"/>
    <n v="1380.3999999999999"/>
    <n v="105.6"/>
    <n v="320.39999999999998"/>
    <n v="245.5"/>
    <n v="105.2"/>
    <n v="209"/>
    <n v="103.9"/>
    <n v="104"/>
    <n v="104.1"/>
    <n v="104.4"/>
  </r>
  <r>
    <x v="1"/>
    <x v="0"/>
    <x v="1"/>
    <n v="112.9"/>
    <n v="112.9"/>
    <n v="116.9"/>
    <n v="104"/>
    <n v="103.5"/>
    <n v="103.1"/>
    <n v="104.9"/>
    <n v="104.1"/>
    <n v="103.8"/>
    <n v="102.3"/>
    <n v="106"/>
    <n v="109"/>
    <n v="107.2"/>
    <n v="106"/>
    <n v="106.6"/>
    <n v="105.5"/>
    <n v="106.4"/>
    <n v="100.4"/>
    <n v="105.7"/>
    <n v="105.2"/>
    <n v="104.7"/>
    <n v="104.4"/>
    <n v="103.3"/>
    <n v="103.7"/>
    <n v="104.3"/>
    <n v="104.3"/>
    <n v="104.7"/>
    <n v="112.9"/>
    <n v="112.9"/>
    <n v="116.9"/>
    <n v="104"/>
    <n v="103.5"/>
    <n v="103.1"/>
    <n v="104.9"/>
    <n v="104.1"/>
    <n v="103.8"/>
    <n v="102.3"/>
    <n v="106"/>
    <n v="109"/>
    <n v="107.2"/>
    <n v="106"/>
    <n v="106.6"/>
    <n v="105.5"/>
    <n v="106.4"/>
    <n v="100.4"/>
    <n v="105.7"/>
    <n v="105.2"/>
    <n v="104.7"/>
    <n v="104.4"/>
    <n v="103.3"/>
    <n v="103.7"/>
    <n v="104.3"/>
    <n v="104.3"/>
    <n v="104.7"/>
    <n v="1390.6000000000001"/>
    <n v="106"/>
    <n v="318.5"/>
    <n v="206.10000000000002"/>
    <n v="105.2"/>
    <n v="209"/>
    <n v="104.4"/>
    <n v="103.3"/>
    <n v="103.7"/>
    <n v="104.3"/>
  </r>
  <r>
    <x v="2"/>
    <x v="0"/>
    <x v="1"/>
    <n v="110.4"/>
    <n v="110.2"/>
    <n v="112.8"/>
    <n v="104.9"/>
    <n v="105.5"/>
    <n v="103.6"/>
    <n v="103.2"/>
    <n v="105.3"/>
    <n v="105.1"/>
    <n v="102.8"/>
    <n v="105.5"/>
    <n v="108.3"/>
    <n v="106.6"/>
    <n v="105.7"/>
    <n v="106.9"/>
    <n v="106"/>
    <n v="106.8"/>
    <n v="100.4"/>
    <n v="106"/>
    <n v="105.2"/>
    <n v="104.5"/>
    <n v="104.2"/>
    <n v="103.6"/>
    <n v="103.9"/>
    <n v="104.5"/>
    <n v="104.4"/>
    <n v="105.3"/>
    <n v="110.4"/>
    <n v="110.2"/>
    <n v="112.8"/>
    <n v="104.9"/>
    <n v="105.5"/>
    <n v="103.6"/>
    <n v="103.2"/>
    <n v="105.3"/>
    <n v="105.1"/>
    <n v="102.8"/>
    <n v="105.5"/>
    <n v="108.3"/>
    <n v="106.6"/>
    <n v="105.7"/>
    <n v="106.9"/>
    <n v="106"/>
    <n v="106.8"/>
    <n v="100.4"/>
    <n v="106"/>
    <n v="105.2"/>
    <n v="104.5"/>
    <n v="104.2"/>
    <n v="103.6"/>
    <n v="103.9"/>
    <n v="104.5"/>
    <n v="104.4"/>
    <n v="105.3"/>
    <n v="1384.2"/>
    <n v="105.7"/>
    <n v="319.7"/>
    <n v="206.4"/>
    <n v="105.2"/>
    <n v="209"/>
    <n v="104.2"/>
    <n v="103.6"/>
    <n v="103.9"/>
    <n v="104.4"/>
  </r>
  <r>
    <x v="0"/>
    <x v="0"/>
    <x v="2"/>
    <n v="110.2"/>
    <n v="108.8"/>
    <n v="109.9"/>
    <n v="105.6"/>
    <n v="106.2"/>
    <n v="105.7"/>
    <n v="101.4"/>
    <n v="105.7"/>
    <n v="105"/>
    <n v="103.3"/>
    <n v="105.6"/>
    <n v="108.2"/>
    <n v="106.6"/>
    <n v="106.5"/>
    <n v="107.6"/>
    <n v="106.8"/>
    <n v="107.5"/>
    <s v="NA"/>
    <n v="106.1"/>
    <n v="105.6"/>
    <n v="104.7"/>
    <n v="104.6"/>
    <n v="104"/>
    <n v="104.3"/>
    <n v="104.3"/>
    <n v="104.6"/>
    <n v="106"/>
    <n v="110.2"/>
    <n v="108.8"/>
    <n v="109.9"/>
    <n v="105.6"/>
    <n v="106.2"/>
    <n v="105.7"/>
    <n v="101.4"/>
    <n v="105.7"/>
    <n v="105"/>
    <n v="103.3"/>
    <n v="105.6"/>
    <n v="108.2"/>
    <n v="106.6"/>
    <n v="106.5"/>
    <n v="107.6"/>
    <n v="106.8"/>
    <n v="107.5"/>
    <n v="139.30000000000001"/>
    <n v="106.1"/>
    <n v="105.6"/>
    <n v="104.7"/>
    <n v="104.6"/>
    <n v="104"/>
    <n v="104.3"/>
    <n v="104.3"/>
    <n v="104.6"/>
    <n v="106"/>
    <n v="1382.2"/>
    <n v="106.5"/>
    <n v="321.89999999999998"/>
    <n v="245.4"/>
    <n v="105.6"/>
    <n v="209"/>
    <n v="104.6"/>
    <n v="104"/>
    <n v="104.3"/>
    <n v="104.6"/>
  </r>
  <r>
    <x v="1"/>
    <x v="0"/>
    <x v="2"/>
    <n v="113.9"/>
    <n v="111.4"/>
    <n v="113.2"/>
    <n v="104.3"/>
    <n v="102.7"/>
    <n v="104.9"/>
    <n v="103.8"/>
    <n v="103.5"/>
    <n v="102.6"/>
    <n v="102.4"/>
    <n v="107"/>
    <n v="109.8"/>
    <n v="107.3"/>
    <n v="106.8"/>
    <n v="107.2"/>
    <n v="106"/>
    <n v="107"/>
    <n v="100.4"/>
    <n v="106"/>
    <n v="105.7"/>
    <n v="105.2"/>
    <n v="105.5"/>
    <n v="103.5"/>
    <n v="103.8"/>
    <n v="104.2"/>
    <n v="104.9"/>
    <n v="105"/>
    <n v="113.9"/>
    <n v="111.4"/>
    <n v="113.2"/>
    <n v="104.3"/>
    <n v="102.7"/>
    <n v="104.9"/>
    <n v="103.8"/>
    <n v="103.5"/>
    <n v="102.6"/>
    <n v="102.4"/>
    <n v="107"/>
    <n v="109.8"/>
    <n v="107.3"/>
    <n v="106.8"/>
    <n v="107.2"/>
    <n v="106"/>
    <n v="107"/>
    <n v="100.4"/>
    <n v="106"/>
    <n v="105.7"/>
    <n v="105.2"/>
    <n v="105.5"/>
    <n v="103.5"/>
    <n v="103.8"/>
    <n v="104.2"/>
    <n v="104.9"/>
    <n v="105"/>
    <n v="1386.8"/>
    <n v="106.8"/>
    <n v="320.2"/>
    <n v="206.4"/>
    <n v="105.7"/>
    <n v="209.4"/>
    <n v="105.5"/>
    <n v="103.5"/>
    <n v="103.8"/>
    <n v="104.9"/>
  </r>
  <r>
    <x v="2"/>
    <x v="0"/>
    <x v="2"/>
    <n v="111.4"/>
    <n v="109.7"/>
    <n v="111.2"/>
    <n v="105.1"/>
    <n v="104.9"/>
    <n v="105.3"/>
    <n v="102.2"/>
    <n v="105"/>
    <n v="104.2"/>
    <n v="103"/>
    <n v="106.2"/>
    <n v="108.9"/>
    <n v="106.9"/>
    <n v="106.6"/>
    <n v="107.4"/>
    <n v="106.5"/>
    <n v="107.3"/>
    <n v="100.4"/>
    <n v="106.1"/>
    <n v="105.6"/>
    <n v="104.9"/>
    <n v="105.1"/>
    <n v="103.7"/>
    <n v="104"/>
    <n v="104.3"/>
    <n v="104.7"/>
    <n v="105.5"/>
    <n v="111.4"/>
    <n v="109.7"/>
    <n v="111.2"/>
    <n v="105.1"/>
    <n v="104.9"/>
    <n v="105.3"/>
    <n v="102.2"/>
    <n v="105"/>
    <n v="104.2"/>
    <n v="103"/>
    <n v="106.2"/>
    <n v="108.9"/>
    <n v="106.9"/>
    <n v="106.6"/>
    <n v="107.4"/>
    <n v="106.5"/>
    <n v="107.3"/>
    <n v="100.4"/>
    <n v="106.1"/>
    <n v="105.6"/>
    <n v="104.9"/>
    <n v="105.1"/>
    <n v="103.7"/>
    <n v="104"/>
    <n v="104.3"/>
    <n v="104.7"/>
    <n v="105.5"/>
    <n v="1384.0000000000002"/>
    <n v="106.6"/>
    <n v="321.2"/>
    <n v="206.5"/>
    <n v="105.6"/>
    <n v="209.2"/>
    <n v="105.1"/>
    <n v="103.7"/>
    <n v="104"/>
    <n v="104.7"/>
  </r>
  <r>
    <x v="0"/>
    <x v="0"/>
    <x v="3"/>
    <n v="110.2"/>
    <n v="109.5"/>
    <n v="106.9"/>
    <n v="106.3"/>
    <n v="105.7"/>
    <n v="108.3"/>
    <n v="103.4"/>
    <n v="105.7"/>
    <n v="104.2"/>
    <n v="103.2"/>
    <n v="106.5"/>
    <n v="108.8"/>
    <n v="107.1"/>
    <n v="107.1"/>
    <n v="108.1"/>
    <n v="107.4"/>
    <n v="108"/>
    <s v="NA"/>
    <n v="106.5"/>
    <n v="106.1"/>
    <n v="105.1"/>
    <n v="104.4"/>
    <n v="104.5"/>
    <n v="104.8"/>
    <n v="102.7"/>
    <n v="104.6"/>
    <n v="106.4"/>
    <n v="110.2"/>
    <n v="109.5"/>
    <n v="106.9"/>
    <n v="106.3"/>
    <n v="105.7"/>
    <n v="108.3"/>
    <n v="103.4"/>
    <n v="105.7"/>
    <n v="104.2"/>
    <n v="103.2"/>
    <n v="106.5"/>
    <n v="108.8"/>
    <n v="107.1"/>
    <n v="107.1"/>
    <n v="108.1"/>
    <n v="107.4"/>
    <n v="108"/>
    <n v="139.30000000000001"/>
    <n v="106.5"/>
    <n v="106.1"/>
    <n v="105.1"/>
    <n v="104.4"/>
    <n v="104.5"/>
    <n v="104.8"/>
    <n v="102.7"/>
    <n v="104.6"/>
    <n v="106.4"/>
    <n v="1385.8"/>
    <n v="107.1"/>
    <n v="323.5"/>
    <n v="245.8"/>
    <n v="106.1"/>
    <n v="207.8"/>
    <n v="104.4"/>
    <n v="104.5"/>
    <n v="104.8"/>
    <n v="104.6"/>
  </r>
  <r>
    <x v="1"/>
    <x v="0"/>
    <x v="3"/>
    <n v="114.6"/>
    <n v="113.4"/>
    <n v="106"/>
    <n v="104.7"/>
    <n v="102.1"/>
    <n v="109.5"/>
    <n v="109.7"/>
    <n v="104.6"/>
    <n v="102"/>
    <n v="103.5"/>
    <n v="108.2"/>
    <n v="110.6"/>
    <n v="108.8"/>
    <n v="108.5"/>
    <n v="107.9"/>
    <n v="106.4"/>
    <n v="107.7"/>
    <n v="100.5"/>
    <n v="106.4"/>
    <n v="106.5"/>
    <n v="105.7"/>
    <n v="105"/>
    <n v="104"/>
    <n v="105.2"/>
    <n v="103.2"/>
    <n v="105.1"/>
    <n v="105.7"/>
    <n v="114.6"/>
    <n v="113.4"/>
    <n v="106"/>
    <n v="104.7"/>
    <n v="102.1"/>
    <n v="109.5"/>
    <n v="109.7"/>
    <n v="104.6"/>
    <n v="102"/>
    <n v="103.5"/>
    <n v="108.2"/>
    <n v="110.6"/>
    <n v="108.8"/>
    <n v="108.5"/>
    <n v="107.9"/>
    <n v="106.4"/>
    <n v="107.7"/>
    <n v="100.5"/>
    <n v="106.4"/>
    <n v="106.5"/>
    <n v="105.7"/>
    <n v="105"/>
    <n v="104"/>
    <n v="105.2"/>
    <n v="103.2"/>
    <n v="105.1"/>
    <n v="105.7"/>
    <n v="1397.6999999999998"/>
    <n v="108.5"/>
    <n v="322"/>
    <n v="206.9"/>
    <n v="106.5"/>
    <n v="208.9"/>
    <n v="105"/>
    <n v="104"/>
    <n v="105.2"/>
    <n v="105.1"/>
  </r>
  <r>
    <x v="2"/>
    <x v="0"/>
    <x v="3"/>
    <n v="111.6"/>
    <n v="110.9"/>
    <n v="106.6"/>
    <n v="105.7"/>
    <n v="104.4"/>
    <n v="108.9"/>
    <n v="105.5"/>
    <n v="105.3"/>
    <n v="103.5"/>
    <n v="103.3"/>
    <n v="107.2"/>
    <n v="109.6"/>
    <n v="107.7"/>
    <n v="107.5"/>
    <n v="108"/>
    <n v="107"/>
    <n v="107.9"/>
    <n v="100.5"/>
    <n v="106.5"/>
    <n v="106.3"/>
    <n v="105.3"/>
    <n v="104.7"/>
    <n v="104.2"/>
    <n v="105"/>
    <n v="102.9"/>
    <n v="104.8"/>
    <n v="106.1"/>
    <n v="111.6"/>
    <n v="110.9"/>
    <n v="106.6"/>
    <n v="105.7"/>
    <n v="104.4"/>
    <n v="108.9"/>
    <n v="105.5"/>
    <n v="105.3"/>
    <n v="103.5"/>
    <n v="103.3"/>
    <n v="107.2"/>
    <n v="109.6"/>
    <n v="107.7"/>
    <n v="107.5"/>
    <n v="108"/>
    <n v="107"/>
    <n v="107.9"/>
    <n v="100.5"/>
    <n v="106.5"/>
    <n v="106.3"/>
    <n v="105.3"/>
    <n v="104.7"/>
    <n v="104.2"/>
    <n v="105"/>
    <n v="102.9"/>
    <n v="104.8"/>
    <n v="106.1"/>
    <n v="1390.2"/>
    <n v="107.5"/>
    <n v="322.89999999999998"/>
    <n v="207"/>
    <n v="106.3"/>
    <n v="208.2"/>
    <n v="104.7"/>
    <n v="104.2"/>
    <n v="105"/>
    <n v="104.8"/>
  </r>
  <r>
    <x v="0"/>
    <x v="0"/>
    <x v="4"/>
    <n v="110.9"/>
    <n v="109.8"/>
    <n v="105.9"/>
    <n v="107.5"/>
    <n v="105.3"/>
    <n v="108.1"/>
    <n v="107.3"/>
    <n v="106.1"/>
    <n v="103.7"/>
    <n v="104"/>
    <n v="107.4"/>
    <n v="109.9"/>
    <n v="108.1"/>
    <n v="108.1"/>
    <n v="108.8"/>
    <n v="107.9"/>
    <n v="108.6"/>
    <s v="NA"/>
    <n v="107.5"/>
    <n v="106.8"/>
    <n v="105.7"/>
    <n v="104.1"/>
    <n v="105"/>
    <n v="105.5"/>
    <n v="102.1"/>
    <n v="104.8"/>
    <n v="107.2"/>
    <n v="110.9"/>
    <n v="109.8"/>
    <n v="105.9"/>
    <n v="107.5"/>
    <n v="105.3"/>
    <n v="108.1"/>
    <n v="107.3"/>
    <n v="106.1"/>
    <n v="103.7"/>
    <n v="104"/>
    <n v="107.4"/>
    <n v="109.9"/>
    <n v="108.1"/>
    <n v="108.1"/>
    <n v="108.8"/>
    <n v="107.9"/>
    <n v="108.6"/>
    <n v="139.30000000000001"/>
    <n v="107.5"/>
    <n v="106.8"/>
    <n v="105.7"/>
    <n v="104.1"/>
    <n v="105"/>
    <n v="105.5"/>
    <n v="102.1"/>
    <n v="104.8"/>
    <n v="107.2"/>
    <n v="1394"/>
    <n v="108.1"/>
    <n v="325.29999999999995"/>
    <n v="246.8"/>
    <n v="106.8"/>
    <n v="207.8"/>
    <n v="104.1"/>
    <n v="105"/>
    <n v="105.5"/>
    <n v="104.8"/>
  </r>
  <r>
    <x v="1"/>
    <x v="0"/>
    <x v="4"/>
    <n v="115.4"/>
    <n v="114.2"/>
    <n v="102.7"/>
    <n v="105.5"/>
    <n v="101.5"/>
    <n v="110.6"/>
    <n v="123.7"/>
    <n v="105.2"/>
    <n v="101.9"/>
    <n v="105"/>
    <n v="109.1"/>
    <n v="111.3"/>
    <n v="111.1"/>
    <n v="109.8"/>
    <n v="108.5"/>
    <n v="106.7"/>
    <n v="108.3"/>
    <n v="100.5"/>
    <n v="107.2"/>
    <n v="107.1"/>
    <n v="106.2"/>
    <n v="103.9"/>
    <n v="104.6"/>
    <n v="105.7"/>
    <n v="102.6"/>
    <n v="104.9"/>
    <n v="106.6"/>
    <n v="115.4"/>
    <n v="114.2"/>
    <n v="102.7"/>
    <n v="105.5"/>
    <n v="101.5"/>
    <n v="110.6"/>
    <n v="123.7"/>
    <n v="105.2"/>
    <n v="101.9"/>
    <n v="105"/>
    <n v="109.1"/>
    <n v="111.3"/>
    <n v="111.1"/>
    <n v="109.8"/>
    <n v="108.5"/>
    <n v="106.7"/>
    <n v="108.3"/>
    <n v="100.5"/>
    <n v="107.2"/>
    <n v="107.1"/>
    <n v="106.2"/>
    <n v="103.9"/>
    <n v="104.6"/>
    <n v="105.7"/>
    <n v="102.6"/>
    <n v="104.9"/>
    <n v="106.6"/>
    <n v="1417.1999999999998"/>
    <n v="109.8"/>
    <n v="323.5"/>
    <n v="207.7"/>
    <n v="107.1"/>
    <n v="208.8"/>
    <n v="103.9"/>
    <n v="104.6"/>
    <n v="105.7"/>
    <n v="104.9"/>
  </r>
  <r>
    <x v="2"/>
    <x v="0"/>
    <x v="4"/>
    <n v="112.3"/>
    <n v="111.3"/>
    <n v="104.7"/>
    <n v="106.8"/>
    <n v="103.9"/>
    <n v="109.3"/>
    <n v="112.9"/>
    <n v="105.8"/>
    <n v="103.1"/>
    <n v="104.3"/>
    <n v="108.1"/>
    <n v="110.5"/>
    <n v="109.2"/>
    <n v="108.6"/>
    <n v="108.7"/>
    <n v="107.4"/>
    <n v="108.5"/>
    <n v="100.5"/>
    <n v="107.4"/>
    <n v="106.9"/>
    <n v="105.9"/>
    <n v="104"/>
    <n v="104.8"/>
    <n v="105.6"/>
    <n v="102.3"/>
    <n v="104.8"/>
    <n v="106.9"/>
    <n v="112.3"/>
    <n v="111.3"/>
    <n v="104.7"/>
    <n v="106.8"/>
    <n v="103.9"/>
    <n v="109.3"/>
    <n v="112.9"/>
    <n v="105.8"/>
    <n v="103.1"/>
    <n v="104.3"/>
    <n v="108.1"/>
    <n v="110.5"/>
    <n v="109.2"/>
    <n v="108.6"/>
    <n v="108.7"/>
    <n v="107.4"/>
    <n v="108.5"/>
    <n v="100.5"/>
    <n v="107.4"/>
    <n v="106.9"/>
    <n v="105.9"/>
    <n v="104"/>
    <n v="104.8"/>
    <n v="105.6"/>
    <n v="102.3"/>
    <n v="104.8"/>
    <n v="106.9"/>
    <n v="1402.1999999999998"/>
    <n v="108.6"/>
    <n v="324.60000000000002"/>
    <n v="207.9"/>
    <n v="106.9"/>
    <n v="208.2"/>
    <n v="104"/>
    <n v="104.8"/>
    <n v="105.6"/>
    <n v="104.8"/>
  </r>
  <r>
    <x v="0"/>
    <x v="0"/>
    <x v="5"/>
    <n v="112.3"/>
    <n v="112.1"/>
    <n v="108.1"/>
    <n v="108.3"/>
    <n v="105.9"/>
    <n v="109.2"/>
    <n v="118"/>
    <n v="106.8"/>
    <n v="104.1"/>
    <n v="105.4"/>
    <n v="108.2"/>
    <n v="111"/>
    <n v="110.6"/>
    <n v="109"/>
    <n v="109.7"/>
    <n v="108.8"/>
    <n v="109.5"/>
    <s v="NA"/>
    <n v="108.5"/>
    <n v="107.5"/>
    <n v="106.3"/>
    <n v="105"/>
    <n v="105.6"/>
    <n v="106.5"/>
    <n v="102.5"/>
    <n v="105.5"/>
    <n v="108.9"/>
    <n v="112.3"/>
    <n v="112.1"/>
    <n v="108.1"/>
    <n v="108.3"/>
    <n v="105.9"/>
    <n v="109.2"/>
    <n v="118"/>
    <n v="106.8"/>
    <n v="104.1"/>
    <n v="105.4"/>
    <n v="108.2"/>
    <n v="111"/>
    <n v="110.6"/>
    <n v="109"/>
    <n v="109.7"/>
    <n v="108.8"/>
    <n v="109.5"/>
    <n v="139.30000000000001"/>
    <n v="108.5"/>
    <n v="107.5"/>
    <n v="106.3"/>
    <n v="105"/>
    <n v="105.6"/>
    <n v="106.5"/>
    <n v="102.5"/>
    <n v="105.5"/>
    <n v="108.9"/>
    <n v="1420"/>
    <n v="109"/>
    <n v="328"/>
    <n v="247.8"/>
    <n v="107.5"/>
    <n v="208.8"/>
    <n v="105"/>
    <n v="105.6"/>
    <n v="106.5"/>
    <n v="105.5"/>
  </r>
  <r>
    <x v="1"/>
    <x v="0"/>
    <x v="5"/>
    <n v="117"/>
    <n v="120.1"/>
    <n v="112.5"/>
    <n v="107.3"/>
    <n v="101.3"/>
    <n v="112.4"/>
    <n v="143.6"/>
    <n v="105.4"/>
    <n v="101.4"/>
    <n v="106.4"/>
    <n v="110"/>
    <n v="112.2"/>
    <n v="115"/>
    <n v="110.9"/>
    <n v="109.2"/>
    <n v="107.2"/>
    <n v="108.9"/>
    <n v="106.6"/>
    <n v="108"/>
    <n v="107.7"/>
    <n v="106.5"/>
    <n v="105.2"/>
    <n v="105.2"/>
    <n v="108.1"/>
    <n v="103.3"/>
    <n v="106.1"/>
    <n v="109.7"/>
    <n v="117"/>
    <n v="120.1"/>
    <n v="112.5"/>
    <n v="107.3"/>
    <n v="101.3"/>
    <n v="112.4"/>
    <n v="143.6"/>
    <n v="105.4"/>
    <n v="101.4"/>
    <n v="106.4"/>
    <n v="110"/>
    <n v="112.2"/>
    <n v="115"/>
    <n v="110.9"/>
    <n v="109.2"/>
    <n v="107.2"/>
    <n v="108.9"/>
    <n v="106.6"/>
    <n v="108"/>
    <n v="107.7"/>
    <n v="106.5"/>
    <n v="105.2"/>
    <n v="105.2"/>
    <n v="108.1"/>
    <n v="103.3"/>
    <n v="106.1"/>
    <n v="109.7"/>
    <n v="1464.6000000000001"/>
    <n v="110.9"/>
    <n v="325.3"/>
    <n v="214.6"/>
    <n v="107.7"/>
    <n v="209.8"/>
    <n v="105.2"/>
    <n v="105.2"/>
    <n v="108.1"/>
    <n v="106.1"/>
  </r>
  <r>
    <x v="2"/>
    <x v="0"/>
    <x v="5"/>
    <n v="113.8"/>
    <n v="114.9"/>
    <n v="109.8"/>
    <n v="107.9"/>
    <n v="104.2"/>
    <n v="110.7"/>
    <n v="126.7"/>
    <n v="106.3"/>
    <n v="103.2"/>
    <n v="105.7"/>
    <n v="109"/>
    <n v="111.6"/>
    <n v="112.2"/>
    <n v="109.5"/>
    <n v="109.5"/>
    <n v="108.1"/>
    <n v="109.3"/>
    <n v="106.6"/>
    <n v="108.3"/>
    <n v="107.6"/>
    <n v="106.4"/>
    <n v="105.1"/>
    <n v="105.4"/>
    <n v="107.4"/>
    <n v="102.8"/>
    <n v="105.8"/>
    <n v="109.3"/>
    <n v="113.8"/>
    <n v="114.9"/>
    <n v="109.8"/>
    <n v="107.9"/>
    <n v="104.2"/>
    <n v="110.7"/>
    <n v="126.7"/>
    <n v="106.3"/>
    <n v="103.2"/>
    <n v="105.7"/>
    <n v="109"/>
    <n v="111.6"/>
    <n v="112.2"/>
    <n v="109.5"/>
    <n v="109.5"/>
    <n v="108.1"/>
    <n v="109.3"/>
    <n v="106.6"/>
    <n v="108.3"/>
    <n v="107.6"/>
    <n v="106.4"/>
    <n v="105.1"/>
    <n v="105.4"/>
    <n v="107.4"/>
    <n v="102.8"/>
    <n v="105.8"/>
    <n v="109.3"/>
    <n v="1436"/>
    <n v="109.5"/>
    <n v="326.89999999999998"/>
    <n v="214.89999999999998"/>
    <n v="107.6"/>
    <n v="209.2"/>
    <n v="105.1"/>
    <n v="105.4"/>
    <n v="107.4"/>
    <n v="105.8"/>
  </r>
  <r>
    <x v="0"/>
    <x v="0"/>
    <x v="6"/>
    <n v="113.4"/>
    <n v="114.9"/>
    <n v="110.5"/>
    <n v="109.3"/>
    <n v="106.2"/>
    <n v="110.3"/>
    <n v="129.19999999999999"/>
    <n v="107.1"/>
    <n v="104.3"/>
    <n v="106.4"/>
    <n v="109.1"/>
    <n v="112.1"/>
    <n v="113.1"/>
    <n v="109.8"/>
    <n v="110.5"/>
    <n v="109.5"/>
    <n v="110.3"/>
    <s v="NA"/>
    <n v="109.5"/>
    <n v="108.3"/>
    <n v="106.9"/>
    <n v="106.8"/>
    <n v="106.4"/>
    <n v="107.8"/>
    <n v="102.5"/>
    <n v="106.5"/>
    <n v="110.7"/>
    <n v="113.4"/>
    <n v="114.9"/>
    <n v="110.5"/>
    <n v="109.3"/>
    <n v="106.2"/>
    <n v="110.3"/>
    <n v="129.19999999999999"/>
    <n v="107.1"/>
    <n v="104.3"/>
    <n v="106.4"/>
    <n v="109.1"/>
    <n v="112.1"/>
    <n v="113.1"/>
    <n v="109.8"/>
    <n v="110.5"/>
    <n v="109.5"/>
    <n v="110.3"/>
    <n v="139.30000000000001"/>
    <n v="109.5"/>
    <n v="108.3"/>
    <n v="106.9"/>
    <n v="106.8"/>
    <n v="106.4"/>
    <n v="107.8"/>
    <n v="102.5"/>
    <n v="106.5"/>
    <n v="110.7"/>
    <n v="1445.8999999999996"/>
    <n v="109.8"/>
    <n v="330.3"/>
    <n v="248.8"/>
    <n v="108.3"/>
    <n v="209.4"/>
    <n v="106.8"/>
    <n v="106.4"/>
    <n v="107.8"/>
    <n v="106.5"/>
  </r>
  <r>
    <x v="1"/>
    <x v="0"/>
    <x v="6"/>
    <n v="117.8"/>
    <n v="119.2"/>
    <n v="114"/>
    <n v="108.3"/>
    <n v="101.1"/>
    <n v="113.2"/>
    <n v="160.9"/>
    <n v="105.1"/>
    <n v="101.3"/>
    <n v="107.5"/>
    <n v="110.4"/>
    <n v="113.1"/>
    <n v="117.5"/>
    <n v="111.7"/>
    <n v="109.8"/>
    <n v="107.8"/>
    <n v="109.5"/>
    <n v="107.7"/>
    <n v="108.6"/>
    <n v="108.1"/>
    <n v="107.1"/>
    <n v="107.3"/>
    <n v="105.9"/>
    <n v="110.1"/>
    <n v="103.2"/>
    <n v="107.3"/>
    <n v="111.4"/>
    <n v="117.8"/>
    <n v="119.2"/>
    <n v="114"/>
    <n v="108.3"/>
    <n v="101.1"/>
    <n v="113.2"/>
    <n v="160.9"/>
    <n v="105.1"/>
    <n v="101.3"/>
    <n v="107.5"/>
    <n v="110.4"/>
    <n v="113.1"/>
    <n v="117.5"/>
    <n v="111.7"/>
    <n v="109.8"/>
    <n v="107.8"/>
    <n v="109.5"/>
    <n v="107.7"/>
    <n v="108.6"/>
    <n v="108.1"/>
    <n v="107.1"/>
    <n v="107.3"/>
    <n v="105.9"/>
    <n v="110.1"/>
    <n v="103.2"/>
    <n v="107.3"/>
    <n v="111.4"/>
    <n v="1489.4"/>
    <n v="111.7"/>
    <n v="327.10000000000002"/>
    <n v="216.3"/>
    <n v="108.1"/>
    <n v="210.3"/>
    <n v="107.3"/>
    <n v="105.9"/>
    <n v="110.1"/>
    <n v="107.3"/>
  </r>
  <r>
    <x v="2"/>
    <x v="0"/>
    <x v="6"/>
    <n v="114.8"/>
    <n v="116.4"/>
    <n v="111.9"/>
    <n v="108.9"/>
    <n v="104.3"/>
    <n v="111.7"/>
    <n v="140"/>
    <n v="106.4"/>
    <n v="103.3"/>
    <n v="106.8"/>
    <n v="109.6"/>
    <n v="112.6"/>
    <n v="114.7"/>
    <n v="110.3"/>
    <n v="110.2"/>
    <n v="108.8"/>
    <n v="110"/>
    <n v="107.7"/>
    <n v="109.2"/>
    <n v="108.2"/>
    <n v="107"/>
    <n v="107.1"/>
    <n v="106.1"/>
    <n v="109.1"/>
    <n v="102.8"/>
    <n v="106.9"/>
    <n v="111"/>
    <n v="114.8"/>
    <n v="116.4"/>
    <n v="111.9"/>
    <n v="108.9"/>
    <n v="104.3"/>
    <n v="111.7"/>
    <n v="140"/>
    <n v="106.4"/>
    <n v="103.3"/>
    <n v="106.8"/>
    <n v="109.6"/>
    <n v="112.6"/>
    <n v="114.7"/>
    <n v="110.3"/>
    <n v="110.2"/>
    <n v="108.8"/>
    <n v="110"/>
    <n v="107.7"/>
    <n v="109.2"/>
    <n v="108.2"/>
    <n v="107"/>
    <n v="107.1"/>
    <n v="106.1"/>
    <n v="109.1"/>
    <n v="102.8"/>
    <n v="106.9"/>
    <n v="111"/>
    <n v="1461.3999999999999"/>
    <n v="110.3"/>
    <n v="329"/>
    <n v="216.9"/>
    <n v="108.2"/>
    <n v="209.8"/>
    <n v="107.1"/>
    <n v="106.1"/>
    <n v="109.1"/>
    <n v="106.9"/>
  </r>
  <r>
    <x v="0"/>
    <x v="0"/>
    <x v="7"/>
    <n v="114.3"/>
    <n v="115.4"/>
    <n v="111.1"/>
    <n v="110"/>
    <n v="106.4"/>
    <n v="110.8"/>
    <n v="138.9"/>
    <n v="107.4"/>
    <n v="104.1"/>
    <n v="106.9"/>
    <n v="109.7"/>
    <n v="112.6"/>
    <n v="114.9"/>
    <n v="110.7"/>
    <n v="111.3"/>
    <n v="110.2"/>
    <n v="111.1"/>
    <s v="NA"/>
    <n v="109.9"/>
    <n v="108.7"/>
    <n v="107.5"/>
    <n v="107.8"/>
    <n v="106.8"/>
    <n v="108.7"/>
    <n v="105"/>
    <n v="107.5"/>
    <n v="112.1"/>
    <n v="114.3"/>
    <n v="115.4"/>
    <n v="111.1"/>
    <n v="110"/>
    <n v="106.4"/>
    <n v="110.8"/>
    <n v="138.9"/>
    <n v="107.4"/>
    <n v="104.1"/>
    <n v="106.9"/>
    <n v="109.7"/>
    <n v="112.6"/>
    <n v="114.9"/>
    <n v="110.7"/>
    <n v="111.3"/>
    <n v="110.2"/>
    <n v="111.1"/>
    <n v="139.30000000000001"/>
    <n v="109.9"/>
    <n v="108.7"/>
    <n v="107.5"/>
    <n v="107.8"/>
    <n v="106.8"/>
    <n v="108.7"/>
    <n v="105"/>
    <n v="107.5"/>
    <n v="112.1"/>
    <n v="1462.5"/>
    <n v="110.7"/>
    <n v="332.6"/>
    <n v="249.20000000000002"/>
    <n v="108.7"/>
    <n v="212.5"/>
    <n v="107.8"/>
    <n v="106.8"/>
    <n v="108.7"/>
    <n v="107.5"/>
  </r>
  <r>
    <x v="1"/>
    <x v="0"/>
    <x v="7"/>
    <n v="118.3"/>
    <n v="120.4"/>
    <n v="112.7"/>
    <n v="108.9"/>
    <n v="101.1"/>
    <n v="108.7"/>
    <n v="177"/>
    <n v="104.7"/>
    <n v="101"/>
    <n v="108.5"/>
    <n v="110.9"/>
    <n v="114.3"/>
    <n v="119.6"/>
    <n v="112.4"/>
    <n v="110.6"/>
    <n v="108.3"/>
    <n v="110.2"/>
    <n v="108.9"/>
    <n v="109.3"/>
    <n v="108.7"/>
    <n v="107.6"/>
    <n v="108.1"/>
    <n v="106.5"/>
    <n v="110.8"/>
    <n v="106"/>
    <n v="108.3"/>
    <n v="112.7"/>
    <n v="118.3"/>
    <n v="120.4"/>
    <n v="112.7"/>
    <n v="108.9"/>
    <n v="101.1"/>
    <n v="108.7"/>
    <n v="177"/>
    <n v="104.7"/>
    <n v="101"/>
    <n v="108.5"/>
    <n v="110.9"/>
    <n v="114.3"/>
    <n v="119.6"/>
    <n v="112.4"/>
    <n v="110.6"/>
    <n v="108.3"/>
    <n v="110.2"/>
    <n v="108.9"/>
    <n v="109.3"/>
    <n v="108.7"/>
    <n v="107.6"/>
    <n v="108.1"/>
    <n v="106.5"/>
    <n v="110.8"/>
    <n v="106"/>
    <n v="108.3"/>
    <n v="112.7"/>
    <n v="1506.1000000000001"/>
    <n v="112.4"/>
    <n v="329.09999999999997"/>
    <n v="218.2"/>
    <n v="108.7"/>
    <n v="213.6"/>
    <n v="108.1"/>
    <n v="106.5"/>
    <n v="110.8"/>
    <n v="108.3"/>
  </r>
  <r>
    <x v="2"/>
    <x v="0"/>
    <x v="7"/>
    <n v="115.6"/>
    <n v="117.2"/>
    <n v="111.7"/>
    <n v="109.6"/>
    <n v="104.5"/>
    <n v="109.8"/>
    <n v="151.80000000000001"/>
    <n v="106.5"/>
    <n v="103.1"/>
    <n v="107.4"/>
    <n v="110.2"/>
    <n v="113.4"/>
    <n v="116.6"/>
    <n v="111.2"/>
    <n v="111"/>
    <n v="109.4"/>
    <n v="110.7"/>
    <n v="108.9"/>
    <n v="109.7"/>
    <n v="108.7"/>
    <n v="107.5"/>
    <n v="108"/>
    <n v="106.6"/>
    <n v="109.9"/>
    <n v="105.4"/>
    <n v="107.9"/>
    <n v="112.4"/>
    <n v="115.6"/>
    <n v="117.2"/>
    <n v="111.7"/>
    <n v="109.6"/>
    <n v="104.5"/>
    <n v="109.8"/>
    <n v="151.80000000000001"/>
    <n v="106.5"/>
    <n v="103.1"/>
    <n v="107.4"/>
    <n v="110.2"/>
    <n v="113.4"/>
    <n v="116.6"/>
    <n v="111.2"/>
    <n v="111"/>
    <n v="109.4"/>
    <n v="110.7"/>
    <n v="108.9"/>
    <n v="109.7"/>
    <n v="108.7"/>
    <n v="107.5"/>
    <n v="108"/>
    <n v="106.6"/>
    <n v="109.9"/>
    <n v="105.4"/>
    <n v="107.9"/>
    <n v="112.4"/>
    <n v="1477.4"/>
    <n v="111.2"/>
    <n v="331.1"/>
    <n v="218.60000000000002"/>
    <n v="108.7"/>
    <n v="212.9"/>
    <n v="108"/>
    <n v="106.6"/>
    <n v="109.9"/>
    <n v="107.9"/>
  </r>
  <r>
    <x v="0"/>
    <x v="0"/>
    <x v="8"/>
    <n v="115.4"/>
    <n v="115.7"/>
    <n v="111.7"/>
    <n v="111"/>
    <n v="107.4"/>
    <n v="110.9"/>
    <n v="154"/>
    <n v="108.1"/>
    <n v="104.2"/>
    <n v="107.9"/>
    <n v="110.4"/>
    <n v="114"/>
    <n v="117.8"/>
    <n v="111.7"/>
    <n v="112.7"/>
    <n v="111.4"/>
    <n v="112.5"/>
    <s v="NA"/>
    <n v="111.1"/>
    <n v="109.6"/>
    <n v="108.3"/>
    <n v="109.3"/>
    <n v="107.7"/>
    <n v="109.8"/>
    <n v="106.7"/>
    <n v="108.7"/>
    <n v="114.2"/>
    <n v="115.4"/>
    <n v="115.7"/>
    <n v="111.7"/>
    <n v="111"/>
    <n v="107.4"/>
    <n v="110.9"/>
    <n v="154"/>
    <n v="108.1"/>
    <n v="104.2"/>
    <n v="107.9"/>
    <n v="110.4"/>
    <n v="114"/>
    <n v="117.8"/>
    <n v="111.7"/>
    <n v="112.7"/>
    <n v="111.4"/>
    <n v="112.5"/>
    <n v="139.30000000000001"/>
    <n v="111.1"/>
    <n v="109.6"/>
    <n v="108.3"/>
    <n v="109.3"/>
    <n v="107.7"/>
    <n v="109.8"/>
    <n v="106.7"/>
    <n v="108.7"/>
    <n v="114.2"/>
    <n v="1488.5000000000002"/>
    <n v="111.7"/>
    <n v="336.6"/>
    <n v="250.4"/>
    <n v="109.6"/>
    <n v="215"/>
    <n v="109.3"/>
    <n v="107.7"/>
    <n v="109.8"/>
    <n v="108.7"/>
  </r>
  <r>
    <x v="1"/>
    <x v="0"/>
    <x v="8"/>
    <n v="118.6"/>
    <n v="119.1"/>
    <n v="113.2"/>
    <n v="109.6"/>
    <n v="101.7"/>
    <n v="103.2"/>
    <n v="174.3"/>
    <n v="105.1"/>
    <n v="100.8"/>
    <n v="109.1"/>
    <n v="111.1"/>
    <n v="115.4"/>
    <n v="119.2"/>
    <n v="112.9"/>
    <n v="111.4"/>
    <n v="109"/>
    <n v="111.1"/>
    <n v="109.7"/>
    <n v="109.5"/>
    <n v="109.6"/>
    <n v="107.9"/>
    <n v="110.4"/>
    <n v="107.4"/>
    <n v="111.2"/>
    <n v="106.9"/>
    <n v="109.4"/>
    <n v="113.2"/>
    <n v="118.6"/>
    <n v="119.1"/>
    <n v="113.2"/>
    <n v="109.6"/>
    <n v="101.7"/>
    <n v="103.2"/>
    <n v="174.3"/>
    <n v="105.1"/>
    <n v="100.8"/>
    <n v="109.1"/>
    <n v="111.1"/>
    <n v="115.4"/>
    <n v="119.2"/>
    <n v="112.9"/>
    <n v="111.4"/>
    <n v="109"/>
    <n v="111.1"/>
    <n v="109.7"/>
    <n v="109.5"/>
    <n v="109.6"/>
    <n v="107.9"/>
    <n v="110.4"/>
    <n v="107.4"/>
    <n v="111.2"/>
    <n v="106.9"/>
    <n v="109.4"/>
    <n v="113.2"/>
    <n v="1500.4"/>
    <n v="112.9"/>
    <n v="331.5"/>
    <n v="219.2"/>
    <n v="109.6"/>
    <n v="214.8"/>
    <n v="110.4"/>
    <n v="107.4"/>
    <n v="111.2"/>
    <n v="109.4"/>
  </r>
  <r>
    <x v="2"/>
    <x v="0"/>
    <x v="8"/>
    <n v="116.4"/>
    <n v="116.9"/>
    <n v="112.3"/>
    <n v="110.5"/>
    <n v="105.3"/>
    <n v="107.3"/>
    <n v="160.9"/>
    <n v="107.1"/>
    <n v="103.1"/>
    <n v="108.3"/>
    <n v="110.7"/>
    <n v="114.6"/>
    <n v="118.3"/>
    <n v="112"/>
    <n v="112.2"/>
    <n v="110.4"/>
    <n v="111.9"/>
    <n v="109.7"/>
    <n v="110.5"/>
    <n v="109.6"/>
    <n v="108.1"/>
    <n v="109.9"/>
    <n v="107.5"/>
    <n v="110.6"/>
    <n v="106.8"/>
    <n v="109"/>
    <n v="113.7"/>
    <n v="116.4"/>
    <n v="116.9"/>
    <n v="112.3"/>
    <n v="110.5"/>
    <n v="105.3"/>
    <n v="107.3"/>
    <n v="160.9"/>
    <n v="107.1"/>
    <n v="103.1"/>
    <n v="108.3"/>
    <n v="110.7"/>
    <n v="114.6"/>
    <n v="118.3"/>
    <n v="112"/>
    <n v="112.2"/>
    <n v="110.4"/>
    <n v="111.9"/>
    <n v="109.7"/>
    <n v="110.5"/>
    <n v="109.6"/>
    <n v="108.1"/>
    <n v="109.9"/>
    <n v="107.5"/>
    <n v="110.6"/>
    <n v="106.8"/>
    <n v="109"/>
    <n v="113.7"/>
    <n v="1491.6999999999998"/>
    <n v="112"/>
    <n v="334.5"/>
    <n v="220.2"/>
    <n v="109.6"/>
    <n v="214.89999999999998"/>
    <n v="109.9"/>
    <n v="107.5"/>
    <n v="110.6"/>
    <n v="109"/>
  </r>
  <r>
    <x v="0"/>
    <x v="0"/>
    <x v="9"/>
    <n v="116.3"/>
    <n v="115.4"/>
    <n v="112.6"/>
    <n v="111.7"/>
    <n v="107.7"/>
    <n v="113.2"/>
    <n v="164.9"/>
    <n v="108.3"/>
    <n v="103.9"/>
    <n v="108.2"/>
    <n v="111.1"/>
    <n v="114.9"/>
    <n v="119.8"/>
    <n v="112.2"/>
    <n v="113.6"/>
    <n v="112.3"/>
    <n v="113.4"/>
    <s v="NA"/>
    <n v="111.6"/>
    <n v="110.4"/>
    <n v="108.9"/>
    <n v="109.3"/>
    <n v="108.3"/>
    <n v="110.2"/>
    <n v="107.5"/>
    <n v="109.1"/>
    <n v="115.5"/>
    <n v="116.3"/>
    <n v="115.4"/>
    <n v="112.6"/>
    <n v="111.7"/>
    <n v="107.7"/>
    <n v="113.2"/>
    <n v="164.9"/>
    <n v="108.3"/>
    <n v="103.9"/>
    <n v="108.2"/>
    <n v="111.1"/>
    <n v="114.9"/>
    <n v="119.8"/>
    <n v="112.2"/>
    <n v="113.6"/>
    <n v="112.3"/>
    <n v="113.4"/>
    <n v="139.30000000000001"/>
    <n v="111.6"/>
    <n v="110.4"/>
    <n v="108.9"/>
    <n v="109.3"/>
    <n v="108.3"/>
    <n v="110.2"/>
    <n v="107.5"/>
    <n v="109.1"/>
    <n v="115.5"/>
    <n v="1508"/>
    <n v="112.2"/>
    <n v="339.29999999999995"/>
    <n v="250.9"/>
    <n v="110.4"/>
    <n v="216.4"/>
    <n v="109.3"/>
    <n v="108.3"/>
    <n v="110.2"/>
    <n v="109.1"/>
  </r>
  <r>
    <x v="1"/>
    <x v="0"/>
    <x v="9"/>
    <n v="118.9"/>
    <n v="118.1"/>
    <n v="114.5"/>
    <n v="110.4"/>
    <n v="102.3"/>
    <n v="106.2"/>
    <n v="183.5"/>
    <n v="105.3"/>
    <n v="100.2"/>
    <n v="109.6"/>
    <n v="111.4"/>
    <n v="116"/>
    <n v="120.8"/>
    <n v="113.5"/>
    <n v="112.5"/>
    <n v="109.7"/>
    <n v="112"/>
    <n v="110.5"/>
    <n v="109.7"/>
    <n v="110.2"/>
    <n v="108.2"/>
    <n v="109.7"/>
    <n v="108"/>
    <n v="111.3"/>
    <n v="107.3"/>
    <n v="109.4"/>
    <n v="114"/>
    <n v="118.9"/>
    <n v="118.1"/>
    <n v="114.5"/>
    <n v="110.4"/>
    <n v="102.3"/>
    <n v="106.2"/>
    <n v="183.5"/>
    <n v="105.3"/>
    <n v="100.2"/>
    <n v="109.6"/>
    <n v="111.4"/>
    <n v="116"/>
    <n v="120.8"/>
    <n v="113.5"/>
    <n v="112.5"/>
    <n v="109.7"/>
    <n v="112"/>
    <n v="110.5"/>
    <n v="109.7"/>
    <n v="110.2"/>
    <n v="108.2"/>
    <n v="109.7"/>
    <n v="108"/>
    <n v="111.3"/>
    <n v="107.3"/>
    <n v="109.4"/>
    <n v="114"/>
    <n v="1517.1999999999998"/>
    <n v="113.5"/>
    <n v="334.2"/>
    <n v="220.2"/>
    <n v="110.2"/>
    <n v="215.5"/>
    <n v="109.7"/>
    <n v="108"/>
    <n v="111.3"/>
    <n v="109.4"/>
  </r>
  <r>
    <x v="2"/>
    <x v="0"/>
    <x v="9"/>
    <n v="117.1"/>
    <n v="116.3"/>
    <n v="113.3"/>
    <n v="111.2"/>
    <n v="105.7"/>
    <n v="109.9"/>
    <n v="171.2"/>
    <n v="107.3"/>
    <n v="102.7"/>
    <n v="108.7"/>
    <n v="111.2"/>
    <n v="115.4"/>
    <n v="120.2"/>
    <n v="112.5"/>
    <n v="113.2"/>
    <n v="111.2"/>
    <n v="112.8"/>
    <n v="110.5"/>
    <n v="110.9"/>
    <n v="110.3"/>
    <n v="108.6"/>
    <n v="109.5"/>
    <n v="108.1"/>
    <n v="110.8"/>
    <n v="107.4"/>
    <n v="109.2"/>
    <n v="114.8"/>
    <n v="117.1"/>
    <n v="116.3"/>
    <n v="113.3"/>
    <n v="111.2"/>
    <n v="105.7"/>
    <n v="109.9"/>
    <n v="171.2"/>
    <n v="107.3"/>
    <n v="102.7"/>
    <n v="108.7"/>
    <n v="111.2"/>
    <n v="115.4"/>
    <n v="120.2"/>
    <n v="112.5"/>
    <n v="113.2"/>
    <n v="111.2"/>
    <n v="112.8"/>
    <n v="110.5"/>
    <n v="110.9"/>
    <n v="110.3"/>
    <n v="108.6"/>
    <n v="109.5"/>
    <n v="108.1"/>
    <n v="110.8"/>
    <n v="107.4"/>
    <n v="109.2"/>
    <n v="114.8"/>
    <n v="1510.2000000000003"/>
    <n v="112.5"/>
    <n v="337.2"/>
    <n v="221.4"/>
    <n v="110.3"/>
    <n v="216"/>
    <n v="109.5"/>
    <n v="108.1"/>
    <n v="110.8"/>
    <n v="109.2"/>
  </r>
  <r>
    <x v="0"/>
    <x v="0"/>
    <x v="10"/>
    <n v="117.3"/>
    <n v="114.9"/>
    <n v="116.2"/>
    <n v="112.8"/>
    <n v="108.9"/>
    <n v="116.6"/>
    <n v="178.1"/>
    <n v="109.1"/>
    <n v="103.6"/>
    <n v="109"/>
    <n v="111.8"/>
    <n v="116"/>
    <n v="122.5"/>
    <n v="112.8"/>
    <n v="114.6"/>
    <n v="113.1"/>
    <n v="114.4"/>
    <s v="NA"/>
    <n v="112.6"/>
    <n v="111.3"/>
    <n v="109.7"/>
    <n v="109.6"/>
    <n v="108.7"/>
    <n v="111"/>
    <n v="108.2"/>
    <n v="109.8"/>
    <n v="117.4"/>
    <n v="117.3"/>
    <n v="114.9"/>
    <n v="116.2"/>
    <n v="112.8"/>
    <n v="108.9"/>
    <n v="116.6"/>
    <n v="178.1"/>
    <n v="109.1"/>
    <n v="103.6"/>
    <n v="109"/>
    <n v="111.8"/>
    <n v="116"/>
    <n v="122.5"/>
    <n v="112.8"/>
    <n v="114.6"/>
    <n v="113.1"/>
    <n v="114.4"/>
    <n v="139.30000000000001"/>
    <n v="112.6"/>
    <n v="111.3"/>
    <n v="109.7"/>
    <n v="109.6"/>
    <n v="108.7"/>
    <n v="111"/>
    <n v="108.2"/>
    <n v="109.8"/>
    <n v="117.4"/>
    <n v="1536.8"/>
    <n v="112.8"/>
    <n v="342.1"/>
    <n v="251.9"/>
    <n v="111.3"/>
    <n v="217.9"/>
    <n v="109.6"/>
    <n v="108.7"/>
    <n v="111"/>
    <n v="109.8"/>
  </r>
  <r>
    <x v="1"/>
    <x v="0"/>
    <x v="10"/>
    <n v="119.8"/>
    <n v="116.3"/>
    <n v="122.6"/>
    <n v="112"/>
    <n v="103.2"/>
    <n v="110"/>
    <n v="192.8"/>
    <n v="106.3"/>
    <n v="99.5"/>
    <n v="110.3"/>
    <n v="111.8"/>
    <n v="117.1"/>
    <n v="122.9"/>
    <n v="114.1"/>
    <n v="113.5"/>
    <n v="110.3"/>
    <n v="113"/>
    <n v="111.1"/>
    <n v="110"/>
    <n v="110.9"/>
    <n v="108.6"/>
    <n v="109.5"/>
    <n v="108.5"/>
    <n v="111.3"/>
    <n v="107.9"/>
    <n v="109.6"/>
    <n v="115"/>
    <n v="119.8"/>
    <n v="116.3"/>
    <n v="122.6"/>
    <n v="112"/>
    <n v="103.2"/>
    <n v="110"/>
    <n v="192.8"/>
    <n v="106.3"/>
    <n v="99.5"/>
    <n v="110.3"/>
    <n v="111.8"/>
    <n v="117.1"/>
    <n v="122.9"/>
    <n v="114.1"/>
    <n v="113.5"/>
    <n v="110.3"/>
    <n v="113"/>
    <n v="111.1"/>
    <n v="110"/>
    <n v="110.9"/>
    <n v="108.6"/>
    <n v="109.5"/>
    <n v="108.5"/>
    <n v="111.3"/>
    <n v="107.9"/>
    <n v="109.6"/>
    <n v="115"/>
    <n v="1544.6"/>
    <n v="114.1"/>
    <n v="336.8"/>
    <n v="221.1"/>
    <n v="110.9"/>
    <n v="216.5"/>
    <n v="109.5"/>
    <n v="108.5"/>
    <n v="111.3"/>
    <n v="109.6"/>
  </r>
  <r>
    <x v="2"/>
    <x v="0"/>
    <x v="10"/>
    <n v="118.1"/>
    <n v="115.4"/>
    <n v="118.7"/>
    <n v="112.5"/>
    <n v="106.8"/>
    <n v="113.5"/>
    <n v="183.1"/>
    <n v="108.2"/>
    <n v="102.2"/>
    <n v="109.4"/>
    <n v="111.8"/>
    <n v="116.5"/>
    <n v="122.6"/>
    <n v="113.1"/>
    <n v="114.2"/>
    <n v="111.9"/>
    <n v="113.8"/>
    <n v="111.1"/>
    <n v="111.6"/>
    <n v="111.1"/>
    <n v="109.3"/>
    <n v="109.5"/>
    <n v="108.6"/>
    <n v="111.2"/>
    <n v="108.1"/>
    <n v="109.7"/>
    <n v="116.3"/>
    <n v="118.1"/>
    <n v="115.4"/>
    <n v="118.7"/>
    <n v="112.5"/>
    <n v="106.8"/>
    <n v="113.5"/>
    <n v="183.1"/>
    <n v="108.2"/>
    <n v="102.2"/>
    <n v="109.4"/>
    <n v="111.8"/>
    <n v="116.5"/>
    <n v="122.6"/>
    <n v="113.1"/>
    <n v="114.2"/>
    <n v="111.9"/>
    <n v="113.8"/>
    <n v="111.1"/>
    <n v="111.6"/>
    <n v="111.1"/>
    <n v="109.3"/>
    <n v="109.5"/>
    <n v="108.6"/>
    <n v="111.2"/>
    <n v="108.1"/>
    <n v="109.7"/>
    <n v="116.3"/>
    <n v="1538.8"/>
    <n v="113.1"/>
    <n v="339.90000000000003"/>
    <n v="222.7"/>
    <n v="111.1"/>
    <n v="217.39999999999998"/>
    <n v="109.5"/>
    <n v="108.6"/>
    <n v="111.2"/>
    <n v="109.7"/>
  </r>
  <r>
    <x v="0"/>
    <x v="0"/>
    <x v="11"/>
    <n v="118.4"/>
    <n v="115.9"/>
    <n v="120.4"/>
    <n v="113.8"/>
    <n v="109.5"/>
    <n v="115.5"/>
    <n v="145.69999999999999"/>
    <n v="109.5"/>
    <n v="102.9"/>
    <n v="109.8"/>
    <n v="112.1"/>
    <n v="116.8"/>
    <n v="118.7"/>
    <n v="113.6"/>
    <n v="115.8"/>
    <n v="114"/>
    <n v="115.5"/>
    <s v="NA"/>
    <n v="112.8"/>
    <n v="112.1"/>
    <n v="110.1"/>
    <n v="109.9"/>
    <n v="109.2"/>
    <n v="111.6"/>
    <n v="108.1"/>
    <n v="110.1"/>
    <n v="115.5"/>
    <n v="118.4"/>
    <n v="115.9"/>
    <n v="120.4"/>
    <n v="113.8"/>
    <n v="109.5"/>
    <n v="115.5"/>
    <n v="145.69999999999999"/>
    <n v="109.5"/>
    <n v="102.9"/>
    <n v="109.8"/>
    <n v="112.1"/>
    <n v="116.8"/>
    <n v="118.7"/>
    <n v="113.6"/>
    <n v="115.8"/>
    <n v="114"/>
    <n v="115.5"/>
    <n v="139.30000000000001"/>
    <n v="112.8"/>
    <n v="112.1"/>
    <n v="110.1"/>
    <n v="109.9"/>
    <n v="109.2"/>
    <n v="111.6"/>
    <n v="108.1"/>
    <n v="110.1"/>
    <n v="115.5"/>
    <n v="1509"/>
    <n v="113.6"/>
    <n v="345.3"/>
    <n v="252.10000000000002"/>
    <n v="112.1"/>
    <n v="218.2"/>
    <n v="109.9"/>
    <n v="109.2"/>
    <n v="111.6"/>
    <n v="110.1"/>
  </r>
  <r>
    <x v="1"/>
    <x v="0"/>
    <x v="11"/>
    <n v="120.5"/>
    <n v="118.1"/>
    <n v="128.5"/>
    <n v="112.8"/>
    <n v="103.4"/>
    <n v="110.7"/>
    <n v="144.80000000000001"/>
    <n v="107.1"/>
    <n v="98.6"/>
    <n v="111.9"/>
    <n v="112.1"/>
    <n v="118.1"/>
    <n v="117.8"/>
    <n v="115"/>
    <n v="114.2"/>
    <n v="110.9"/>
    <n v="113.7"/>
    <n v="110.7"/>
    <n v="110.4"/>
    <n v="111.3"/>
    <n v="109"/>
    <n v="109.7"/>
    <n v="108.9"/>
    <n v="111.4"/>
    <n v="107.7"/>
    <n v="109.8"/>
    <n v="113.3"/>
    <n v="120.5"/>
    <n v="118.1"/>
    <n v="128.5"/>
    <n v="112.8"/>
    <n v="103.4"/>
    <n v="110.7"/>
    <n v="144.80000000000001"/>
    <n v="107.1"/>
    <n v="98.6"/>
    <n v="111.9"/>
    <n v="112.1"/>
    <n v="118.1"/>
    <n v="117.8"/>
    <n v="115"/>
    <n v="114.2"/>
    <n v="110.9"/>
    <n v="113.7"/>
    <n v="110.7"/>
    <n v="110.4"/>
    <n v="111.3"/>
    <n v="109"/>
    <n v="109.7"/>
    <n v="108.9"/>
    <n v="111.4"/>
    <n v="107.7"/>
    <n v="109.8"/>
    <n v="113.3"/>
    <n v="1504.4"/>
    <n v="115"/>
    <n v="338.8"/>
    <n v="221.10000000000002"/>
    <n v="111.3"/>
    <n v="216.7"/>
    <n v="109.7"/>
    <n v="108.9"/>
    <n v="111.4"/>
    <n v="109.8"/>
  </r>
  <r>
    <x v="2"/>
    <x v="0"/>
    <x v="11"/>
    <n v="119.1"/>
    <n v="116.7"/>
    <n v="123.5"/>
    <n v="113.4"/>
    <n v="107.3"/>
    <n v="113.3"/>
    <n v="145.4"/>
    <n v="108.7"/>
    <n v="101.5"/>
    <n v="110.5"/>
    <n v="112.1"/>
    <n v="117.4"/>
    <n v="118.4"/>
    <n v="114"/>
    <n v="115.2"/>
    <n v="112.7"/>
    <n v="114.8"/>
    <n v="110.7"/>
    <n v="111.9"/>
    <n v="111.7"/>
    <n v="109.7"/>
    <n v="109.8"/>
    <n v="109"/>
    <n v="111.5"/>
    <n v="107.9"/>
    <n v="110"/>
    <n v="114.5"/>
    <n v="119.1"/>
    <n v="116.7"/>
    <n v="123.5"/>
    <n v="113.4"/>
    <n v="107.3"/>
    <n v="113.3"/>
    <n v="145.4"/>
    <n v="108.7"/>
    <n v="101.5"/>
    <n v="110.5"/>
    <n v="112.1"/>
    <n v="117.4"/>
    <n v="118.4"/>
    <n v="114"/>
    <n v="115.2"/>
    <n v="112.7"/>
    <n v="114.8"/>
    <n v="110.7"/>
    <n v="111.9"/>
    <n v="111.7"/>
    <n v="109.7"/>
    <n v="109.8"/>
    <n v="109"/>
    <n v="111.5"/>
    <n v="107.9"/>
    <n v="110"/>
    <n v="114.5"/>
    <n v="1507.3000000000002"/>
    <n v="114"/>
    <n v="342.7"/>
    <n v="222.60000000000002"/>
    <n v="111.7"/>
    <n v="217.60000000000002"/>
    <n v="109.8"/>
    <n v="109"/>
    <n v="111.5"/>
    <n v="110"/>
  </r>
  <r>
    <x v="0"/>
    <x v="1"/>
    <x v="0"/>
    <n v="118.9"/>
    <n v="117.1"/>
    <n v="120.5"/>
    <n v="114.4"/>
    <n v="109"/>
    <n v="115.5"/>
    <n v="123.9"/>
    <n v="109.6"/>
    <n v="101.8"/>
    <n v="110.2"/>
    <n v="112.4"/>
    <n v="117.3"/>
    <n v="116"/>
    <n v="114"/>
    <n v="116.5"/>
    <n v="114.5"/>
    <n v="116.2"/>
    <s v="NA"/>
    <n v="113"/>
    <n v="112.6"/>
    <n v="110.6"/>
    <n v="110.5"/>
    <n v="109.6"/>
    <n v="111.8"/>
    <n v="108.3"/>
    <n v="110.6"/>
    <n v="114.2"/>
    <n v="118.9"/>
    <n v="117.1"/>
    <n v="120.5"/>
    <n v="114.4"/>
    <n v="109"/>
    <n v="115.5"/>
    <n v="123.9"/>
    <n v="109.6"/>
    <n v="101.8"/>
    <n v="110.2"/>
    <n v="112.4"/>
    <n v="117.3"/>
    <n v="116"/>
    <n v="114"/>
    <n v="116.5"/>
    <n v="114.5"/>
    <n v="116.2"/>
    <n v="139.30000000000001"/>
    <n v="113"/>
    <n v="112.6"/>
    <n v="110.6"/>
    <n v="110.5"/>
    <n v="109.6"/>
    <n v="111.8"/>
    <n v="108.3"/>
    <n v="110.6"/>
    <n v="114.2"/>
    <n v="1486.6000000000001"/>
    <n v="114"/>
    <n v="347.2"/>
    <n v="252.3"/>
    <n v="112.6"/>
    <n v="218.89999999999998"/>
    <n v="110.5"/>
    <n v="109.6"/>
    <n v="111.8"/>
    <n v="110.6"/>
  </r>
  <r>
    <x v="1"/>
    <x v="1"/>
    <x v="0"/>
    <n v="121.2"/>
    <n v="122"/>
    <n v="129.9"/>
    <n v="113.6"/>
    <n v="102.9"/>
    <n v="112.1"/>
    <n v="118.9"/>
    <n v="107.5"/>
    <n v="96.9"/>
    <n v="112.7"/>
    <n v="112.1"/>
    <n v="119"/>
    <n v="115.5"/>
    <n v="115.7"/>
    <n v="114.8"/>
    <n v="111.3"/>
    <n v="114.3"/>
    <n v="111.6"/>
    <n v="111"/>
    <n v="111.9"/>
    <n v="109.7"/>
    <n v="110.8"/>
    <n v="109.8"/>
    <n v="111.5"/>
    <n v="108"/>
    <n v="110.5"/>
    <n v="112.9"/>
    <n v="121.2"/>
    <n v="122"/>
    <n v="129.9"/>
    <n v="113.6"/>
    <n v="102.9"/>
    <n v="112.1"/>
    <n v="118.9"/>
    <n v="107.5"/>
    <n v="96.9"/>
    <n v="112.7"/>
    <n v="112.1"/>
    <n v="119"/>
    <n v="115.5"/>
    <n v="115.7"/>
    <n v="114.8"/>
    <n v="111.3"/>
    <n v="114.3"/>
    <n v="111.6"/>
    <n v="111"/>
    <n v="111.9"/>
    <n v="109.7"/>
    <n v="110.8"/>
    <n v="109.8"/>
    <n v="111.5"/>
    <n v="108"/>
    <n v="110.5"/>
    <n v="112.9"/>
    <n v="1484.3"/>
    <n v="115.7"/>
    <n v="340.4"/>
    <n v="222.6"/>
    <n v="111.9"/>
    <n v="217.7"/>
    <n v="110.8"/>
    <n v="109.8"/>
    <n v="111.5"/>
    <n v="110.5"/>
  </r>
  <r>
    <x v="2"/>
    <x v="1"/>
    <x v="0"/>
    <n v="119.6"/>
    <n v="118.8"/>
    <n v="124.1"/>
    <n v="114.1"/>
    <n v="106.8"/>
    <n v="113.9"/>
    <n v="122.2"/>
    <n v="108.9"/>
    <n v="100.2"/>
    <n v="111"/>
    <n v="112.3"/>
    <n v="118.1"/>
    <n v="115.8"/>
    <n v="114.5"/>
    <n v="115.8"/>
    <n v="113.2"/>
    <n v="115.4"/>
    <n v="111.6"/>
    <n v="112.2"/>
    <n v="112.3"/>
    <n v="110.3"/>
    <n v="110.7"/>
    <n v="109.7"/>
    <n v="111.6"/>
    <n v="108.2"/>
    <n v="110.6"/>
    <n v="113.6"/>
    <n v="119.6"/>
    <n v="118.8"/>
    <n v="124.1"/>
    <n v="114.1"/>
    <n v="106.8"/>
    <n v="113.9"/>
    <n v="122.2"/>
    <n v="108.9"/>
    <n v="100.2"/>
    <n v="111"/>
    <n v="112.3"/>
    <n v="118.1"/>
    <n v="115.8"/>
    <n v="114.5"/>
    <n v="115.8"/>
    <n v="113.2"/>
    <n v="115.4"/>
    <n v="111.6"/>
    <n v="112.2"/>
    <n v="112.3"/>
    <n v="110.3"/>
    <n v="110.7"/>
    <n v="109.7"/>
    <n v="111.6"/>
    <n v="108.2"/>
    <n v="110.6"/>
    <n v="113.6"/>
    <n v="1485.7999999999997"/>
    <n v="114.5"/>
    <n v="344.4"/>
    <n v="223.8"/>
    <n v="112.3"/>
    <n v="218.5"/>
    <n v="110.7"/>
    <n v="109.7"/>
    <n v="111.6"/>
    <n v="110.6"/>
  </r>
  <r>
    <x v="0"/>
    <x v="1"/>
    <x v="1"/>
    <n v="119.4"/>
    <n v="117.7"/>
    <n v="121.2"/>
    <n v="115"/>
    <n v="109"/>
    <n v="116.6"/>
    <n v="116"/>
    <n v="109.8"/>
    <n v="101.1"/>
    <n v="110.4"/>
    <n v="112.9"/>
    <n v="117.8"/>
    <n v="115.3"/>
    <n v="114.2"/>
    <n v="117.1"/>
    <n v="114.5"/>
    <n v="116.7"/>
    <s v="NA"/>
    <n v="113.2"/>
    <n v="112.9"/>
    <n v="110.9"/>
    <n v="110.8"/>
    <n v="109.9"/>
    <n v="112"/>
    <n v="108.7"/>
    <n v="110.9"/>
    <n v="114"/>
    <n v="119.4"/>
    <n v="117.7"/>
    <n v="121.2"/>
    <n v="115"/>
    <n v="109"/>
    <n v="116.6"/>
    <n v="116"/>
    <n v="109.8"/>
    <n v="101.1"/>
    <n v="110.4"/>
    <n v="112.9"/>
    <n v="117.8"/>
    <n v="115.3"/>
    <n v="114.2"/>
    <n v="117.1"/>
    <n v="114.5"/>
    <n v="116.7"/>
    <n v="139.30000000000001"/>
    <n v="113.2"/>
    <n v="112.9"/>
    <n v="110.9"/>
    <n v="110.8"/>
    <n v="109.9"/>
    <n v="112"/>
    <n v="108.7"/>
    <n v="110.9"/>
    <n v="114"/>
    <n v="1482.2"/>
    <n v="114.2"/>
    <n v="348.3"/>
    <n v="252.5"/>
    <n v="112.9"/>
    <n v="219.60000000000002"/>
    <n v="110.8"/>
    <n v="109.9"/>
    <n v="112"/>
    <n v="110.9"/>
  </r>
  <r>
    <x v="1"/>
    <x v="1"/>
    <x v="1"/>
    <n v="121.9"/>
    <n v="122"/>
    <n v="124.5"/>
    <n v="115.2"/>
    <n v="102.5"/>
    <n v="114.1"/>
    <n v="111.5"/>
    <n v="108.2"/>
    <n v="95.4"/>
    <n v="113.5"/>
    <n v="112.1"/>
    <n v="119.9"/>
    <n v="115.2"/>
    <n v="116.2"/>
    <n v="115.3"/>
    <n v="111.7"/>
    <n v="114.7"/>
    <n v="112.5"/>
    <n v="111.1"/>
    <n v="112.6"/>
    <n v="110.4"/>
    <n v="111.3"/>
    <n v="110.3"/>
    <n v="111.6"/>
    <n v="108.7"/>
    <n v="111"/>
    <n v="113.1"/>
    <n v="121.9"/>
    <n v="122"/>
    <n v="124.5"/>
    <n v="115.2"/>
    <n v="102.5"/>
    <n v="114.1"/>
    <n v="111.5"/>
    <n v="108.2"/>
    <n v="95.4"/>
    <n v="113.5"/>
    <n v="112.1"/>
    <n v="119.9"/>
    <n v="115.2"/>
    <n v="116.2"/>
    <n v="115.3"/>
    <n v="111.7"/>
    <n v="114.7"/>
    <n v="112.5"/>
    <n v="111.1"/>
    <n v="112.6"/>
    <n v="110.4"/>
    <n v="111.3"/>
    <n v="110.3"/>
    <n v="111.6"/>
    <n v="108.7"/>
    <n v="111"/>
    <n v="113.1"/>
    <n v="1476"/>
    <n v="116.2"/>
    <n v="341.7"/>
    <n v="223.6"/>
    <n v="112.6"/>
    <n v="219.10000000000002"/>
    <n v="111.3"/>
    <n v="110.3"/>
    <n v="111.6"/>
    <n v="111"/>
  </r>
  <r>
    <x v="2"/>
    <x v="1"/>
    <x v="1"/>
    <n v="120.2"/>
    <n v="119.2"/>
    <n v="122.5"/>
    <n v="115.1"/>
    <n v="106.6"/>
    <n v="115.4"/>
    <n v="114.5"/>
    <n v="109.3"/>
    <n v="99.2"/>
    <n v="111.4"/>
    <n v="112.6"/>
    <n v="118.8"/>
    <n v="115.3"/>
    <n v="114.7"/>
    <n v="116.4"/>
    <n v="113.3"/>
    <n v="115.9"/>
    <n v="112.5"/>
    <n v="112.4"/>
    <n v="112.8"/>
    <n v="110.7"/>
    <n v="111.1"/>
    <n v="110.1"/>
    <n v="111.8"/>
    <n v="108.7"/>
    <n v="110.9"/>
    <n v="113.6"/>
    <n v="120.2"/>
    <n v="119.2"/>
    <n v="122.5"/>
    <n v="115.1"/>
    <n v="106.6"/>
    <n v="115.4"/>
    <n v="114.5"/>
    <n v="109.3"/>
    <n v="99.2"/>
    <n v="111.4"/>
    <n v="112.6"/>
    <n v="118.8"/>
    <n v="115.3"/>
    <n v="114.7"/>
    <n v="116.4"/>
    <n v="113.3"/>
    <n v="115.9"/>
    <n v="112.5"/>
    <n v="112.4"/>
    <n v="112.8"/>
    <n v="110.7"/>
    <n v="111.1"/>
    <n v="110.1"/>
    <n v="111.8"/>
    <n v="108.7"/>
    <n v="110.9"/>
    <n v="113.6"/>
    <n v="1480.1"/>
    <n v="114.7"/>
    <n v="345.6"/>
    <n v="224.9"/>
    <n v="112.8"/>
    <n v="219.4"/>
    <n v="111.1"/>
    <n v="110.1"/>
    <n v="111.8"/>
    <n v="110.9"/>
  </r>
  <r>
    <x v="0"/>
    <x v="1"/>
    <x v="2"/>
    <n v="120.1"/>
    <n v="118.1"/>
    <n v="120.7"/>
    <n v="116.1"/>
    <n v="109.3"/>
    <n v="119.6"/>
    <n v="117.9"/>
    <n v="110.2"/>
    <n v="101.2"/>
    <n v="110.7"/>
    <n v="113"/>
    <n v="118.3"/>
    <n v="116.2"/>
    <n v="114.6"/>
    <n v="117.5"/>
    <n v="114.9"/>
    <n v="117.2"/>
    <s v="NA"/>
    <n v="113.4"/>
    <n v="113.4"/>
    <n v="111.4"/>
    <n v="111.2"/>
    <n v="110.2"/>
    <n v="112.4"/>
    <n v="108.9"/>
    <n v="111.3"/>
    <n v="114.6"/>
    <n v="120.1"/>
    <n v="118.1"/>
    <n v="120.7"/>
    <n v="116.1"/>
    <n v="109.3"/>
    <n v="119.6"/>
    <n v="117.9"/>
    <n v="110.2"/>
    <n v="101.2"/>
    <n v="110.7"/>
    <n v="113"/>
    <n v="118.3"/>
    <n v="116.2"/>
    <n v="114.6"/>
    <n v="117.5"/>
    <n v="114.9"/>
    <n v="117.2"/>
    <n v="139.30000000000001"/>
    <n v="113.4"/>
    <n v="113.4"/>
    <n v="111.4"/>
    <n v="111.2"/>
    <n v="110.2"/>
    <n v="112.4"/>
    <n v="108.9"/>
    <n v="111.3"/>
    <n v="114.6"/>
    <n v="1491.4"/>
    <n v="114.6"/>
    <n v="349.6"/>
    <n v="252.70000000000002"/>
    <n v="113.4"/>
    <n v="220.3"/>
    <n v="111.2"/>
    <n v="110.2"/>
    <n v="112.4"/>
    <n v="111.3"/>
  </r>
  <r>
    <x v="1"/>
    <x v="1"/>
    <x v="2"/>
    <n v="122.1"/>
    <n v="121.4"/>
    <n v="121.5"/>
    <n v="116.2"/>
    <n v="102.8"/>
    <n v="117.7"/>
    <n v="113.3"/>
    <n v="108.9"/>
    <n v="96.3"/>
    <n v="114.1"/>
    <n v="112.2"/>
    <n v="120.5"/>
    <n v="116"/>
    <n v="116.7"/>
    <n v="115.8"/>
    <n v="112.1"/>
    <n v="115.2"/>
    <n v="113.2"/>
    <n v="110.9"/>
    <n v="113"/>
    <n v="110.8"/>
    <n v="111.6"/>
    <n v="110.9"/>
    <n v="111.8"/>
    <n v="109.2"/>
    <n v="111.4"/>
    <n v="113.7"/>
    <n v="122.1"/>
    <n v="121.4"/>
    <n v="121.5"/>
    <n v="116.2"/>
    <n v="102.8"/>
    <n v="117.7"/>
    <n v="113.3"/>
    <n v="108.9"/>
    <n v="96.3"/>
    <n v="114.1"/>
    <n v="112.2"/>
    <n v="120.5"/>
    <n v="116"/>
    <n v="116.7"/>
    <n v="115.8"/>
    <n v="112.1"/>
    <n v="115.2"/>
    <n v="113.2"/>
    <n v="110.9"/>
    <n v="113"/>
    <n v="110.8"/>
    <n v="111.6"/>
    <n v="110.9"/>
    <n v="111.8"/>
    <n v="109.2"/>
    <n v="111.4"/>
    <n v="113.7"/>
    <n v="1483"/>
    <n v="116.7"/>
    <n v="343.09999999999997"/>
    <n v="224.10000000000002"/>
    <n v="113"/>
    <n v="220"/>
    <n v="111.6"/>
    <n v="110.9"/>
    <n v="111.8"/>
    <n v="111.4"/>
  </r>
  <r>
    <x v="2"/>
    <x v="1"/>
    <x v="2"/>
    <n v="120.7"/>
    <n v="119.3"/>
    <n v="121"/>
    <n v="116.1"/>
    <n v="106.9"/>
    <n v="118.7"/>
    <n v="116.3"/>
    <n v="109.8"/>
    <n v="99.6"/>
    <n v="111.8"/>
    <n v="112.7"/>
    <n v="119.3"/>
    <n v="116.1"/>
    <n v="115.2"/>
    <n v="116.8"/>
    <n v="113.7"/>
    <n v="116.4"/>
    <n v="113.2"/>
    <n v="112.5"/>
    <n v="113.2"/>
    <n v="111.2"/>
    <n v="111.4"/>
    <n v="110.6"/>
    <n v="112"/>
    <n v="109"/>
    <n v="111.3"/>
    <n v="114.2"/>
    <n v="120.7"/>
    <n v="119.3"/>
    <n v="121"/>
    <n v="116.1"/>
    <n v="106.9"/>
    <n v="118.7"/>
    <n v="116.3"/>
    <n v="109.8"/>
    <n v="99.6"/>
    <n v="111.8"/>
    <n v="112.7"/>
    <n v="119.3"/>
    <n v="116.1"/>
    <n v="115.2"/>
    <n v="116.8"/>
    <n v="113.7"/>
    <n v="116.4"/>
    <n v="113.2"/>
    <n v="112.5"/>
    <n v="113.2"/>
    <n v="111.2"/>
    <n v="111.4"/>
    <n v="110.6"/>
    <n v="112"/>
    <n v="109"/>
    <n v="111.3"/>
    <n v="114.2"/>
    <n v="1488.2999999999997"/>
    <n v="115.2"/>
    <n v="346.9"/>
    <n v="225.7"/>
    <n v="113.2"/>
    <n v="220.2"/>
    <n v="111.4"/>
    <n v="110.6"/>
    <n v="112"/>
    <n v="111.3"/>
  </r>
  <r>
    <x v="0"/>
    <x v="1"/>
    <x v="3"/>
    <n v="120.2"/>
    <n v="118.9"/>
    <n v="118.1"/>
    <n v="117"/>
    <n v="109.7"/>
    <n v="125.5"/>
    <n v="120.5"/>
    <n v="111"/>
    <n v="102.6"/>
    <n v="111.2"/>
    <n v="113.5"/>
    <n v="118.7"/>
    <n v="117.2"/>
    <n v="115.4"/>
    <n v="118.1"/>
    <n v="116.1"/>
    <n v="117.8"/>
    <s v="NA"/>
    <n v="113.4"/>
    <n v="113.7"/>
    <n v="111.8"/>
    <n v="111.2"/>
    <n v="110.5"/>
    <n v="113"/>
    <n v="108.9"/>
    <n v="111.5"/>
    <n v="115.4"/>
    <n v="120.2"/>
    <n v="118.9"/>
    <n v="118.1"/>
    <n v="117"/>
    <n v="109.7"/>
    <n v="125.5"/>
    <n v="120.5"/>
    <n v="111"/>
    <n v="102.6"/>
    <n v="111.2"/>
    <n v="113.5"/>
    <n v="118.7"/>
    <n v="117.2"/>
    <n v="115.4"/>
    <n v="118.1"/>
    <n v="116.1"/>
    <n v="117.8"/>
    <n v="139.30000000000001"/>
    <n v="113.4"/>
    <n v="113.7"/>
    <n v="111.8"/>
    <n v="111.2"/>
    <n v="110.5"/>
    <n v="113"/>
    <n v="108.9"/>
    <n v="111.5"/>
    <n v="115.4"/>
    <n v="1504.1000000000001"/>
    <n v="115.4"/>
    <n v="352"/>
    <n v="252.70000000000002"/>
    <n v="113.7"/>
    <n v="220.7"/>
    <n v="111.2"/>
    <n v="110.5"/>
    <n v="113"/>
    <n v="111.5"/>
  </r>
  <r>
    <x v="1"/>
    <x v="1"/>
    <x v="3"/>
    <n v="122.5"/>
    <n v="121.7"/>
    <n v="113.3"/>
    <n v="117"/>
    <n v="103.1"/>
    <n v="126.7"/>
    <n v="121.2"/>
    <n v="111"/>
    <n v="100.3"/>
    <n v="115.3"/>
    <n v="112.7"/>
    <n v="121"/>
    <n v="118.2"/>
    <n v="117.6"/>
    <n v="116.3"/>
    <n v="112.5"/>
    <n v="115.7"/>
    <n v="113.9"/>
    <n v="110.9"/>
    <n v="113.4"/>
    <n v="111"/>
    <n v="111.2"/>
    <n v="111.2"/>
    <n v="112.5"/>
    <n v="109.1"/>
    <n v="111.4"/>
    <n v="114.7"/>
    <n v="122.5"/>
    <n v="121.7"/>
    <n v="113.3"/>
    <n v="117"/>
    <n v="103.1"/>
    <n v="126.7"/>
    <n v="121.2"/>
    <n v="111"/>
    <n v="100.3"/>
    <n v="115.3"/>
    <n v="112.7"/>
    <n v="121"/>
    <n v="118.2"/>
    <n v="117.6"/>
    <n v="116.3"/>
    <n v="112.5"/>
    <n v="115.7"/>
    <n v="113.9"/>
    <n v="110.9"/>
    <n v="113.4"/>
    <n v="111"/>
    <n v="111.2"/>
    <n v="111.2"/>
    <n v="112.5"/>
    <n v="109.1"/>
    <n v="111.4"/>
    <n v="114.7"/>
    <n v="1504.0000000000002"/>
    <n v="117.6"/>
    <n v="344.5"/>
    <n v="224.8"/>
    <n v="113.4"/>
    <n v="220.1"/>
    <n v="111.2"/>
    <n v="111.2"/>
    <n v="112.5"/>
    <n v="111.4"/>
  </r>
  <r>
    <x v="2"/>
    <x v="1"/>
    <x v="3"/>
    <n v="120.9"/>
    <n v="119.9"/>
    <n v="116.2"/>
    <n v="117"/>
    <n v="107.3"/>
    <n v="126.1"/>
    <n v="120.7"/>
    <n v="111"/>
    <n v="101.8"/>
    <n v="112.6"/>
    <n v="113.2"/>
    <n v="119.8"/>
    <n v="117.6"/>
    <n v="116"/>
    <n v="117.4"/>
    <n v="114.6"/>
    <n v="117"/>
    <n v="113.9"/>
    <n v="112.5"/>
    <n v="113.6"/>
    <n v="111.5"/>
    <n v="111.2"/>
    <n v="110.9"/>
    <n v="112.7"/>
    <n v="109"/>
    <n v="111.5"/>
    <n v="115.1"/>
    <n v="120.9"/>
    <n v="119.9"/>
    <n v="116.2"/>
    <n v="117"/>
    <n v="107.3"/>
    <n v="126.1"/>
    <n v="120.7"/>
    <n v="111"/>
    <n v="101.8"/>
    <n v="112.6"/>
    <n v="113.2"/>
    <n v="119.8"/>
    <n v="117.6"/>
    <n v="116"/>
    <n v="117.4"/>
    <n v="114.6"/>
    <n v="117"/>
    <n v="113.9"/>
    <n v="112.5"/>
    <n v="113.6"/>
    <n v="111.5"/>
    <n v="111.2"/>
    <n v="110.9"/>
    <n v="112.7"/>
    <n v="109"/>
    <n v="111.5"/>
    <n v="115.1"/>
    <n v="1504.1"/>
    <n v="116"/>
    <n v="349"/>
    <n v="226.4"/>
    <n v="113.6"/>
    <n v="220.5"/>
    <n v="111.2"/>
    <n v="110.9"/>
    <n v="112.7"/>
    <n v="111.5"/>
  </r>
  <r>
    <x v="0"/>
    <x v="1"/>
    <x v="4"/>
    <n v="120.3"/>
    <n v="120.2"/>
    <n v="116.9"/>
    <n v="118"/>
    <n v="110.1"/>
    <n v="126.3"/>
    <n v="123.9"/>
    <n v="111.5"/>
    <n v="103.5"/>
    <n v="111.6"/>
    <n v="114.2"/>
    <n v="119.2"/>
    <n v="118.2"/>
    <n v="116.3"/>
    <n v="118.7"/>
    <n v="116.8"/>
    <n v="118.5"/>
    <s v="NA"/>
    <n v="113.4"/>
    <n v="114.1"/>
    <n v="112.1"/>
    <n v="111.4"/>
    <n v="110.9"/>
    <n v="113.1"/>
    <n v="108.9"/>
    <n v="111.8"/>
    <n v="116"/>
    <n v="120.3"/>
    <n v="120.2"/>
    <n v="116.9"/>
    <n v="118"/>
    <n v="110.1"/>
    <n v="126.3"/>
    <n v="123.9"/>
    <n v="111.5"/>
    <n v="103.5"/>
    <n v="111.6"/>
    <n v="114.2"/>
    <n v="119.2"/>
    <n v="118.2"/>
    <n v="116.3"/>
    <n v="118.7"/>
    <n v="116.8"/>
    <n v="118.5"/>
    <n v="139.30000000000001"/>
    <n v="113.4"/>
    <n v="114.1"/>
    <n v="112.1"/>
    <n v="111.4"/>
    <n v="110.9"/>
    <n v="113.1"/>
    <n v="108.9"/>
    <n v="111.8"/>
    <n v="116"/>
    <n v="1513.8999999999999"/>
    <n v="116.3"/>
    <n v="354"/>
    <n v="252.70000000000002"/>
    <n v="114.1"/>
    <n v="221"/>
    <n v="111.4"/>
    <n v="110.9"/>
    <n v="113.1"/>
    <n v="111.8"/>
  </r>
  <r>
    <x v="1"/>
    <x v="1"/>
    <x v="4"/>
    <n v="122.7"/>
    <n v="124.1"/>
    <n v="114.2"/>
    <n v="119.1"/>
    <n v="103.5"/>
    <n v="129.19999999999999"/>
    <n v="127"/>
    <n v="112.6"/>
    <n v="101.3"/>
    <n v="117"/>
    <n v="112.9"/>
    <n v="121.7"/>
    <n v="120"/>
    <n v="118.3"/>
    <n v="116.8"/>
    <n v="112.9"/>
    <n v="116.2"/>
    <n v="114.3"/>
    <n v="111.1"/>
    <n v="114.1"/>
    <n v="111.2"/>
    <n v="111.3"/>
    <n v="111.5"/>
    <n v="112.9"/>
    <n v="109.3"/>
    <n v="111.7"/>
    <n v="115.6"/>
    <n v="122.7"/>
    <n v="124.1"/>
    <n v="114.2"/>
    <n v="119.1"/>
    <n v="103.5"/>
    <n v="129.19999999999999"/>
    <n v="127"/>
    <n v="112.6"/>
    <n v="101.3"/>
    <n v="117"/>
    <n v="112.9"/>
    <n v="121.7"/>
    <n v="120"/>
    <n v="118.3"/>
    <n v="116.8"/>
    <n v="112.9"/>
    <n v="116.2"/>
    <n v="114.3"/>
    <n v="111.1"/>
    <n v="114.1"/>
    <n v="111.2"/>
    <n v="111.3"/>
    <n v="111.5"/>
    <n v="112.9"/>
    <n v="109.3"/>
    <n v="111.7"/>
    <n v="115.6"/>
    <n v="1525.3000000000002"/>
    <n v="118.3"/>
    <n v="345.9"/>
    <n v="225.39999999999998"/>
    <n v="114.1"/>
    <n v="220.5"/>
    <n v="111.3"/>
    <n v="111.5"/>
    <n v="112.9"/>
    <n v="111.7"/>
  </r>
  <r>
    <x v="2"/>
    <x v="1"/>
    <x v="4"/>
    <n v="121.1"/>
    <n v="121.6"/>
    <n v="115.9"/>
    <n v="118.4"/>
    <n v="107.7"/>
    <n v="127.7"/>
    <n v="125"/>
    <n v="111.9"/>
    <n v="102.8"/>
    <n v="113.4"/>
    <n v="113.7"/>
    <n v="120.4"/>
    <n v="118.9"/>
    <n v="116.8"/>
    <n v="118"/>
    <n v="115.2"/>
    <n v="117.6"/>
    <n v="114.3"/>
    <n v="112.5"/>
    <n v="114.1"/>
    <n v="111.8"/>
    <n v="111.3"/>
    <n v="111.2"/>
    <n v="113"/>
    <n v="109.1"/>
    <n v="111.8"/>
    <n v="115.8"/>
    <n v="121.1"/>
    <n v="121.6"/>
    <n v="115.9"/>
    <n v="118.4"/>
    <n v="107.7"/>
    <n v="127.7"/>
    <n v="125"/>
    <n v="111.9"/>
    <n v="102.8"/>
    <n v="113.4"/>
    <n v="113.7"/>
    <n v="120.4"/>
    <n v="118.9"/>
    <n v="116.8"/>
    <n v="118"/>
    <n v="115.2"/>
    <n v="117.6"/>
    <n v="114.3"/>
    <n v="112.5"/>
    <n v="114.1"/>
    <n v="111.8"/>
    <n v="111.3"/>
    <n v="111.2"/>
    <n v="113"/>
    <n v="109.1"/>
    <n v="111.8"/>
    <n v="115.8"/>
    <n v="1518.5000000000005"/>
    <n v="116.8"/>
    <n v="350.79999999999995"/>
    <n v="226.8"/>
    <n v="114.1"/>
    <n v="220.89999999999998"/>
    <n v="111.3"/>
    <n v="111.2"/>
    <n v="113"/>
    <n v="111.8"/>
  </r>
  <r>
    <x v="0"/>
    <x v="1"/>
    <x v="5"/>
    <n v="120.7"/>
    <n v="121.6"/>
    <n v="116.1"/>
    <n v="119.3"/>
    <n v="110.3"/>
    <n v="125.8"/>
    <n v="129.30000000000001"/>
    <n v="112.2"/>
    <n v="103.6"/>
    <n v="112.3"/>
    <n v="114.9"/>
    <n v="120.1"/>
    <n v="119.5"/>
    <n v="117.3"/>
    <n v="119.7"/>
    <n v="117.3"/>
    <n v="119.3"/>
    <s v="NA"/>
    <n v="114.4"/>
    <n v="114.9"/>
    <n v="112.8"/>
    <n v="112.2"/>
    <n v="111.4"/>
    <n v="114.3"/>
    <n v="108"/>
    <n v="112.3"/>
    <n v="117"/>
    <n v="120.7"/>
    <n v="121.6"/>
    <n v="116.1"/>
    <n v="119.3"/>
    <n v="110.3"/>
    <n v="125.8"/>
    <n v="129.30000000000001"/>
    <n v="112.2"/>
    <n v="103.6"/>
    <n v="112.3"/>
    <n v="114.9"/>
    <n v="120.1"/>
    <n v="119.5"/>
    <n v="117.3"/>
    <n v="119.7"/>
    <n v="117.3"/>
    <n v="119.3"/>
    <n v="139.30000000000001"/>
    <n v="114.4"/>
    <n v="114.9"/>
    <n v="112.8"/>
    <n v="112.2"/>
    <n v="111.4"/>
    <n v="114.3"/>
    <n v="108"/>
    <n v="112.3"/>
    <n v="117"/>
    <n v="1525.6999999999998"/>
    <n v="117.3"/>
    <n v="356.3"/>
    <n v="253.70000000000002"/>
    <n v="114.9"/>
    <n v="220.8"/>
    <n v="112.2"/>
    <n v="111.4"/>
    <n v="114.3"/>
    <n v="112.3"/>
  </r>
  <r>
    <x v="1"/>
    <x v="1"/>
    <x v="5"/>
    <n v="123.1"/>
    <n v="125.9"/>
    <n v="115.4"/>
    <n v="120.4"/>
    <n v="103.4"/>
    <n v="131.19999999999999"/>
    <n v="137.5"/>
    <n v="112.8"/>
    <n v="101.4"/>
    <n v="118.3"/>
    <n v="113.2"/>
    <n v="122.4"/>
    <n v="122"/>
    <n v="119"/>
    <n v="117.4"/>
    <n v="113.2"/>
    <n v="116.7"/>
    <n v="113.9"/>
    <n v="111.2"/>
    <n v="114.3"/>
    <n v="111.4"/>
    <n v="111.5"/>
    <n v="111.8"/>
    <n v="115.1"/>
    <n v="108.7"/>
    <n v="112.2"/>
    <n v="116.4"/>
    <n v="123.1"/>
    <n v="125.9"/>
    <n v="115.4"/>
    <n v="120.4"/>
    <n v="103.4"/>
    <n v="131.19999999999999"/>
    <n v="137.5"/>
    <n v="112.8"/>
    <n v="101.4"/>
    <n v="118.3"/>
    <n v="113.2"/>
    <n v="122.4"/>
    <n v="122"/>
    <n v="119"/>
    <n v="117.4"/>
    <n v="113.2"/>
    <n v="116.7"/>
    <n v="113.9"/>
    <n v="111.2"/>
    <n v="114.3"/>
    <n v="111.4"/>
    <n v="111.5"/>
    <n v="111.8"/>
    <n v="115.1"/>
    <n v="108.7"/>
    <n v="112.2"/>
    <n v="116.4"/>
    <n v="1547"/>
    <n v="119"/>
    <n v="347.3"/>
    <n v="225.10000000000002"/>
    <n v="114.3"/>
    <n v="220.10000000000002"/>
    <n v="111.5"/>
    <n v="111.8"/>
    <n v="115.1"/>
    <n v="112.2"/>
  </r>
  <r>
    <x v="2"/>
    <x v="1"/>
    <x v="5"/>
    <n v="121.5"/>
    <n v="123.1"/>
    <n v="115.8"/>
    <n v="119.7"/>
    <n v="107.8"/>
    <n v="128.30000000000001"/>
    <n v="132.1"/>
    <n v="112.4"/>
    <n v="102.9"/>
    <n v="114.3"/>
    <n v="114.2"/>
    <n v="121.2"/>
    <n v="120.4"/>
    <n v="117.8"/>
    <n v="118.8"/>
    <n v="115.6"/>
    <n v="118.3"/>
    <n v="113.9"/>
    <n v="113.2"/>
    <n v="114.6"/>
    <n v="112.3"/>
    <n v="111.8"/>
    <n v="111.6"/>
    <n v="114.8"/>
    <n v="108.3"/>
    <n v="112.3"/>
    <n v="116.7"/>
    <n v="121.5"/>
    <n v="123.1"/>
    <n v="115.8"/>
    <n v="119.7"/>
    <n v="107.8"/>
    <n v="128.30000000000001"/>
    <n v="132.1"/>
    <n v="112.4"/>
    <n v="102.9"/>
    <n v="114.3"/>
    <n v="114.2"/>
    <n v="121.2"/>
    <n v="120.4"/>
    <n v="117.8"/>
    <n v="118.8"/>
    <n v="115.6"/>
    <n v="118.3"/>
    <n v="113.9"/>
    <n v="113.2"/>
    <n v="114.6"/>
    <n v="112.3"/>
    <n v="111.8"/>
    <n v="111.6"/>
    <n v="114.8"/>
    <n v="108.3"/>
    <n v="112.3"/>
    <n v="116.7"/>
    <n v="1533.7000000000003"/>
    <n v="117.8"/>
    <n v="352.7"/>
    <n v="227.10000000000002"/>
    <n v="114.6"/>
    <n v="220.6"/>
    <n v="111.8"/>
    <n v="111.6"/>
    <n v="114.8"/>
    <n v="112.3"/>
  </r>
  <r>
    <x v="0"/>
    <x v="1"/>
    <x v="6"/>
    <n v="121.7"/>
    <n v="122.5"/>
    <n v="117.7"/>
    <n v="120.6"/>
    <n v="110.4"/>
    <n v="129.1"/>
    <n v="150.1"/>
    <n v="113.2"/>
    <n v="104.8"/>
    <n v="113.3"/>
    <n v="115.6"/>
    <n v="120.9"/>
    <n v="123.3"/>
    <n v="118"/>
    <n v="120.7"/>
    <n v="118.3"/>
    <n v="120.3"/>
    <s v="NA"/>
    <n v="115.3"/>
    <n v="115.4"/>
    <n v="113.4"/>
    <n v="113.2"/>
    <n v="111.8"/>
    <n v="115.5"/>
    <n v="108.8"/>
    <n v="113.1"/>
    <n v="119.5"/>
    <n v="121.7"/>
    <n v="122.5"/>
    <n v="117.7"/>
    <n v="120.6"/>
    <n v="110.4"/>
    <n v="129.1"/>
    <n v="150.1"/>
    <n v="113.2"/>
    <n v="104.8"/>
    <n v="113.3"/>
    <n v="115.6"/>
    <n v="120.9"/>
    <n v="123.3"/>
    <n v="118"/>
    <n v="120.7"/>
    <n v="118.3"/>
    <n v="120.3"/>
    <n v="139.30000000000001"/>
    <n v="115.3"/>
    <n v="115.4"/>
    <n v="113.4"/>
    <n v="113.2"/>
    <n v="111.8"/>
    <n v="115.5"/>
    <n v="108.8"/>
    <n v="113.1"/>
    <n v="119.5"/>
    <n v="1563.2"/>
    <n v="118"/>
    <n v="359.3"/>
    <n v="254.60000000000002"/>
    <n v="115.4"/>
    <n v="222.2"/>
    <n v="113.2"/>
    <n v="111.8"/>
    <n v="115.5"/>
    <n v="113.1"/>
  </r>
  <r>
    <x v="1"/>
    <x v="1"/>
    <x v="6"/>
    <n v="123.8"/>
    <n v="126.4"/>
    <n v="118"/>
    <n v="121.6"/>
    <n v="103.5"/>
    <n v="133.69999999999999"/>
    <n v="172.4"/>
    <n v="113.1"/>
    <n v="102.7"/>
    <n v="120"/>
    <n v="113.8"/>
    <n v="123.4"/>
    <n v="127.1"/>
    <n v="121"/>
    <n v="118"/>
    <n v="113.6"/>
    <n v="117.4"/>
    <n v="114.8"/>
    <n v="111.6"/>
    <n v="114.9"/>
    <n v="111.5"/>
    <n v="113"/>
    <n v="112.4"/>
    <n v="117.8"/>
    <n v="109.7"/>
    <n v="113.5"/>
    <n v="118.9"/>
    <n v="123.8"/>
    <n v="126.4"/>
    <n v="118"/>
    <n v="121.6"/>
    <n v="103.5"/>
    <n v="133.69999999999999"/>
    <n v="172.4"/>
    <n v="113.1"/>
    <n v="102.7"/>
    <n v="120"/>
    <n v="113.8"/>
    <n v="123.4"/>
    <n v="127.1"/>
    <n v="121"/>
    <n v="118"/>
    <n v="113.6"/>
    <n v="117.4"/>
    <n v="114.8"/>
    <n v="111.6"/>
    <n v="114.9"/>
    <n v="111.5"/>
    <n v="113"/>
    <n v="112.4"/>
    <n v="117.8"/>
    <n v="109.7"/>
    <n v="113.5"/>
    <n v="118.9"/>
    <n v="1599.5"/>
    <n v="121"/>
    <n v="349"/>
    <n v="226.39999999999998"/>
    <n v="114.9"/>
    <n v="221.2"/>
    <n v="113"/>
    <n v="112.4"/>
    <n v="117.8"/>
    <n v="113.5"/>
  </r>
  <r>
    <x v="2"/>
    <x v="1"/>
    <x v="6"/>
    <n v="122.4"/>
    <n v="123.9"/>
    <n v="117.8"/>
    <n v="121"/>
    <n v="107.9"/>
    <n v="131.19999999999999"/>
    <n v="157.69999999999999"/>
    <n v="113.2"/>
    <n v="104.1"/>
    <n v="115.5"/>
    <n v="114.8"/>
    <n v="122.1"/>
    <n v="124.7"/>
    <n v="118.8"/>
    <n v="119.6"/>
    <n v="116.3"/>
    <n v="119.1"/>
    <n v="114.8"/>
    <n v="113.9"/>
    <n v="115.2"/>
    <n v="112.7"/>
    <n v="113.1"/>
    <n v="112.1"/>
    <n v="116.8"/>
    <n v="109.2"/>
    <n v="113.3"/>
    <n v="119.2"/>
    <n v="122.4"/>
    <n v="123.9"/>
    <n v="117.8"/>
    <n v="121"/>
    <n v="107.9"/>
    <n v="131.19999999999999"/>
    <n v="157.69999999999999"/>
    <n v="113.2"/>
    <n v="104.1"/>
    <n v="115.5"/>
    <n v="114.8"/>
    <n v="122.1"/>
    <n v="124.7"/>
    <n v="118.8"/>
    <n v="119.6"/>
    <n v="116.3"/>
    <n v="119.1"/>
    <n v="114.8"/>
    <n v="113.9"/>
    <n v="115.2"/>
    <n v="112.7"/>
    <n v="113.1"/>
    <n v="112.1"/>
    <n v="116.8"/>
    <n v="109.2"/>
    <n v="113.3"/>
    <n v="119.2"/>
    <n v="1576.3"/>
    <n v="118.8"/>
    <n v="355"/>
    <n v="228.7"/>
    <n v="115.2"/>
    <n v="221.9"/>
    <n v="113.1"/>
    <n v="112.1"/>
    <n v="116.8"/>
    <n v="113.3"/>
  </r>
  <r>
    <x v="0"/>
    <x v="1"/>
    <x v="7"/>
    <n v="121.8"/>
    <n v="122.8"/>
    <n v="117.8"/>
    <n v="121.9"/>
    <n v="110.6"/>
    <n v="129.69999999999999"/>
    <n v="161.1"/>
    <n v="114.1"/>
    <n v="105.1"/>
    <n v="114.6"/>
    <n v="115.8"/>
    <n v="121.7"/>
    <n v="125.3"/>
    <n v="118.8"/>
    <n v="120.9"/>
    <n v="118.8"/>
    <n v="120.7"/>
    <s v="NA"/>
    <n v="115.4"/>
    <n v="115.9"/>
    <n v="114"/>
    <n v="113.2"/>
    <n v="112.2"/>
    <n v="116.2"/>
    <n v="109.4"/>
    <n v="113.5"/>
    <n v="120.7"/>
    <n v="121.8"/>
    <n v="122.8"/>
    <n v="117.8"/>
    <n v="121.9"/>
    <n v="110.6"/>
    <n v="129.69999999999999"/>
    <n v="161.1"/>
    <n v="114.1"/>
    <n v="105.1"/>
    <n v="114.6"/>
    <n v="115.8"/>
    <n v="121.7"/>
    <n v="125.3"/>
    <n v="118.8"/>
    <n v="120.9"/>
    <n v="118.8"/>
    <n v="120.7"/>
    <n v="139.30000000000001"/>
    <n v="115.4"/>
    <n v="115.9"/>
    <n v="114"/>
    <n v="113.2"/>
    <n v="112.2"/>
    <n v="116.2"/>
    <n v="109.4"/>
    <n v="113.5"/>
    <n v="120.7"/>
    <n v="1582.2999999999997"/>
    <n v="118.8"/>
    <n v="360.4"/>
    <n v="254.70000000000002"/>
    <n v="115.9"/>
    <n v="223.4"/>
    <n v="113.2"/>
    <n v="112.2"/>
    <n v="116.2"/>
    <n v="113.5"/>
  </r>
  <r>
    <x v="1"/>
    <x v="1"/>
    <x v="7"/>
    <n v="124.8"/>
    <n v="127.3"/>
    <n v="116.5"/>
    <n v="122.2"/>
    <n v="103.6"/>
    <n v="132.69999999999999"/>
    <n v="181.9"/>
    <n v="115.2"/>
    <n v="102.7"/>
    <n v="122.1"/>
    <n v="114.4"/>
    <n v="124.7"/>
    <n v="128.9"/>
    <n v="123"/>
    <n v="118.6"/>
    <n v="114.1"/>
    <n v="117.9"/>
    <n v="115.5"/>
    <n v="111.8"/>
    <n v="115.3"/>
    <n v="112.2"/>
    <n v="112.5"/>
    <n v="112.9"/>
    <n v="119.2"/>
    <n v="110.5"/>
    <n v="113.9"/>
    <n v="119.9"/>
    <n v="124.8"/>
    <n v="127.3"/>
    <n v="116.5"/>
    <n v="122.2"/>
    <n v="103.6"/>
    <n v="132.69999999999999"/>
    <n v="181.9"/>
    <n v="115.2"/>
    <n v="102.7"/>
    <n v="122.1"/>
    <n v="114.4"/>
    <n v="124.7"/>
    <n v="128.9"/>
    <n v="123"/>
    <n v="118.6"/>
    <n v="114.1"/>
    <n v="117.9"/>
    <n v="115.5"/>
    <n v="111.8"/>
    <n v="115.3"/>
    <n v="112.2"/>
    <n v="112.5"/>
    <n v="112.9"/>
    <n v="119.2"/>
    <n v="110.5"/>
    <n v="113.9"/>
    <n v="119.9"/>
    <n v="1617"/>
    <n v="123"/>
    <n v="350.6"/>
    <n v="227.3"/>
    <n v="115.3"/>
    <n v="222.7"/>
    <n v="112.5"/>
    <n v="112.9"/>
    <n v="119.2"/>
    <n v="113.9"/>
  </r>
  <r>
    <x v="2"/>
    <x v="1"/>
    <x v="7"/>
    <n v="122.7"/>
    <n v="124.4"/>
    <n v="117.3"/>
    <n v="122"/>
    <n v="108"/>
    <n v="131.1"/>
    <n v="168.2"/>
    <n v="114.5"/>
    <n v="104.3"/>
    <n v="117.1"/>
    <n v="115.2"/>
    <n v="123.1"/>
    <n v="126.6"/>
    <n v="119.9"/>
    <n v="120"/>
    <n v="116.8"/>
    <n v="119.6"/>
    <n v="115.5"/>
    <n v="114"/>
    <n v="115.6"/>
    <n v="113.3"/>
    <n v="112.8"/>
    <n v="112.6"/>
    <n v="118"/>
    <n v="109.9"/>
    <n v="113.7"/>
    <n v="120.3"/>
    <n v="122.7"/>
    <n v="124.4"/>
    <n v="117.3"/>
    <n v="122"/>
    <n v="108"/>
    <n v="131.1"/>
    <n v="168.2"/>
    <n v="114.5"/>
    <n v="104.3"/>
    <n v="117.1"/>
    <n v="115.2"/>
    <n v="123.1"/>
    <n v="126.6"/>
    <n v="119.9"/>
    <n v="120"/>
    <n v="116.8"/>
    <n v="119.6"/>
    <n v="115.5"/>
    <n v="114"/>
    <n v="115.6"/>
    <n v="113.3"/>
    <n v="112.8"/>
    <n v="112.6"/>
    <n v="118"/>
    <n v="109.9"/>
    <n v="113.7"/>
    <n v="120.3"/>
    <n v="1594.4999999999998"/>
    <n v="119.9"/>
    <n v="356.4"/>
    <n v="229.5"/>
    <n v="115.6"/>
    <n v="223.2"/>
    <n v="112.8"/>
    <n v="112.6"/>
    <n v="118"/>
    <n v="113.7"/>
  </r>
  <r>
    <x v="0"/>
    <x v="1"/>
    <x v="8"/>
    <n v="122.3"/>
    <n v="122.4"/>
    <n v="117.8"/>
    <n v="122.7"/>
    <n v="110.4"/>
    <n v="129.80000000000001"/>
    <n v="158.80000000000001"/>
    <n v="115"/>
    <n v="104.7"/>
    <n v="114.9"/>
    <n v="116.5"/>
    <n v="122.6"/>
    <n v="125.3"/>
    <n v="119.5"/>
    <n v="121.7"/>
    <n v="119.2"/>
    <n v="121.3"/>
    <s v="NA"/>
    <n v="115.8"/>
    <n v="116.7"/>
    <n v="114.5"/>
    <n v="112.8"/>
    <n v="112.6"/>
    <n v="116.6"/>
    <n v="109.1"/>
    <n v="113.7"/>
    <n v="120.9"/>
    <n v="122.3"/>
    <n v="122.4"/>
    <n v="117.8"/>
    <n v="122.7"/>
    <n v="110.4"/>
    <n v="129.80000000000001"/>
    <n v="158.80000000000001"/>
    <n v="115"/>
    <n v="104.7"/>
    <n v="114.9"/>
    <n v="116.5"/>
    <n v="122.6"/>
    <n v="125.3"/>
    <n v="119.5"/>
    <n v="121.7"/>
    <n v="119.2"/>
    <n v="121.3"/>
    <n v="139.30000000000001"/>
    <n v="115.8"/>
    <n v="116.7"/>
    <n v="114.5"/>
    <n v="112.8"/>
    <n v="112.6"/>
    <n v="116.6"/>
    <n v="109.1"/>
    <n v="113.7"/>
    <n v="120.9"/>
    <n v="1583.2"/>
    <n v="119.5"/>
    <n v="362.2"/>
    <n v="255.10000000000002"/>
    <n v="116.7"/>
    <n v="223.6"/>
    <n v="112.8"/>
    <n v="112.6"/>
    <n v="116.6"/>
    <n v="113.7"/>
  </r>
  <r>
    <x v="1"/>
    <x v="1"/>
    <x v="8"/>
    <n v="124.2"/>
    <n v="125.4"/>
    <n v="116.4"/>
    <n v="122.7"/>
    <n v="103.5"/>
    <n v="124.5"/>
    <n v="168.6"/>
    <n v="116.9"/>
    <n v="101.9"/>
    <n v="122.9"/>
    <n v="114.8"/>
    <n v="125.2"/>
    <n v="126.7"/>
    <n v="124.3"/>
    <n v="119.2"/>
    <n v="114.5"/>
    <n v="118.4"/>
    <n v="116.1"/>
    <n v="111.8"/>
    <n v="115.5"/>
    <n v="112.3"/>
    <n v="111.2"/>
    <n v="113.4"/>
    <n v="120"/>
    <n v="110"/>
    <n v="113.6"/>
    <n v="119.2"/>
    <n v="124.2"/>
    <n v="125.4"/>
    <n v="116.4"/>
    <n v="122.7"/>
    <n v="103.5"/>
    <n v="124.5"/>
    <n v="168.6"/>
    <n v="116.9"/>
    <n v="101.9"/>
    <n v="122.9"/>
    <n v="114.8"/>
    <n v="125.2"/>
    <n v="126.7"/>
    <n v="124.3"/>
    <n v="119.2"/>
    <n v="114.5"/>
    <n v="118.4"/>
    <n v="116.1"/>
    <n v="111.8"/>
    <n v="115.5"/>
    <n v="112.3"/>
    <n v="111.2"/>
    <n v="113.4"/>
    <n v="120"/>
    <n v="110"/>
    <n v="113.6"/>
    <n v="119.2"/>
    <n v="1593.7000000000003"/>
    <n v="124.3"/>
    <n v="352.1"/>
    <n v="227.89999999999998"/>
    <n v="115.5"/>
    <n v="222.3"/>
    <n v="111.2"/>
    <n v="113.4"/>
    <n v="120"/>
    <n v="113.6"/>
  </r>
  <r>
    <x v="2"/>
    <x v="1"/>
    <x v="8"/>
    <n v="122.9"/>
    <n v="123.5"/>
    <n v="117.3"/>
    <n v="122.7"/>
    <n v="107.9"/>
    <n v="127.3"/>
    <n v="162.1"/>
    <n v="115.6"/>
    <n v="103.8"/>
    <n v="117.6"/>
    <n v="115.8"/>
    <n v="123.8"/>
    <n v="125.8"/>
    <n v="120.8"/>
    <n v="120.7"/>
    <n v="117.2"/>
    <n v="120.1"/>
    <n v="116.1"/>
    <n v="114.3"/>
    <n v="116.1"/>
    <n v="113.7"/>
    <n v="112"/>
    <n v="113.1"/>
    <n v="118.6"/>
    <n v="109.5"/>
    <n v="113.7"/>
    <n v="120.1"/>
    <n v="122.9"/>
    <n v="123.5"/>
    <n v="117.3"/>
    <n v="122.7"/>
    <n v="107.9"/>
    <n v="127.3"/>
    <n v="162.1"/>
    <n v="115.6"/>
    <n v="103.8"/>
    <n v="117.6"/>
    <n v="115.8"/>
    <n v="123.8"/>
    <n v="125.8"/>
    <n v="120.8"/>
    <n v="120.7"/>
    <n v="117.2"/>
    <n v="120.1"/>
    <n v="116.1"/>
    <n v="114.3"/>
    <n v="116.1"/>
    <n v="113.7"/>
    <n v="112"/>
    <n v="113.1"/>
    <n v="118.6"/>
    <n v="109.5"/>
    <n v="113.7"/>
    <n v="120.1"/>
    <n v="1586.0999999999997"/>
    <n v="120.8"/>
    <n v="358"/>
    <n v="230.39999999999998"/>
    <n v="116.1"/>
    <n v="223.2"/>
    <n v="112"/>
    <n v="113.1"/>
    <n v="118.6"/>
    <n v="113.7"/>
  </r>
  <r>
    <x v="0"/>
    <x v="1"/>
    <x v="9"/>
    <n v="122.6"/>
    <n v="122.5"/>
    <n v="118.3"/>
    <n v="123.2"/>
    <n v="110.5"/>
    <n v="128.9"/>
    <n v="155.30000000000001"/>
    <n v="115.5"/>
    <n v="104"/>
    <n v="115.3"/>
    <n v="116.8"/>
    <n v="123.2"/>
    <n v="125.1"/>
    <n v="120"/>
    <n v="122.7"/>
    <n v="120.3"/>
    <n v="122.3"/>
    <s v="NA"/>
    <n v="116.4"/>
    <n v="117.5"/>
    <n v="115.3"/>
    <n v="112.6"/>
    <n v="113"/>
    <n v="116.9"/>
    <n v="109.3"/>
    <n v="114"/>
    <n v="121"/>
    <n v="122.6"/>
    <n v="122.5"/>
    <n v="118.3"/>
    <n v="123.2"/>
    <n v="110.5"/>
    <n v="128.9"/>
    <n v="155.30000000000001"/>
    <n v="115.5"/>
    <n v="104"/>
    <n v="115.3"/>
    <n v="116.8"/>
    <n v="123.2"/>
    <n v="125.1"/>
    <n v="120"/>
    <n v="122.7"/>
    <n v="120.3"/>
    <n v="122.3"/>
    <n v="139.30000000000001"/>
    <n v="116.4"/>
    <n v="117.5"/>
    <n v="115.3"/>
    <n v="112.6"/>
    <n v="113"/>
    <n v="116.9"/>
    <n v="109.3"/>
    <n v="114"/>
    <n v="121"/>
    <n v="1581.1999999999998"/>
    <n v="120"/>
    <n v="365.3"/>
    <n v="255.70000000000002"/>
    <n v="117.5"/>
    <n v="224.6"/>
    <n v="112.6"/>
    <n v="113"/>
    <n v="116.9"/>
    <n v="114"/>
  </r>
  <r>
    <x v="1"/>
    <x v="1"/>
    <x v="9"/>
    <n v="124.6"/>
    <n v="126.1"/>
    <n v="117.8"/>
    <n v="123.1"/>
    <n v="103.5"/>
    <n v="123.5"/>
    <n v="159.6"/>
    <n v="117.4"/>
    <n v="101.2"/>
    <n v="123.8"/>
    <n v="115.2"/>
    <n v="125.9"/>
    <n v="125.8"/>
    <n v="124.3"/>
    <n v="119.6"/>
    <n v="114.9"/>
    <n v="118.9"/>
    <n v="116.7"/>
    <n v="112"/>
    <n v="115.8"/>
    <n v="112.6"/>
    <n v="111"/>
    <n v="113.6"/>
    <n v="120.2"/>
    <n v="110.1"/>
    <n v="113.7"/>
    <n v="119.1"/>
    <n v="124.6"/>
    <n v="126.1"/>
    <n v="117.8"/>
    <n v="123.1"/>
    <n v="103.5"/>
    <n v="123.5"/>
    <n v="159.6"/>
    <n v="117.4"/>
    <n v="101.2"/>
    <n v="123.8"/>
    <n v="115.2"/>
    <n v="125.9"/>
    <n v="125.8"/>
    <n v="124.3"/>
    <n v="119.6"/>
    <n v="114.9"/>
    <n v="118.9"/>
    <n v="116.7"/>
    <n v="112"/>
    <n v="115.8"/>
    <n v="112.6"/>
    <n v="111"/>
    <n v="113.6"/>
    <n v="120.2"/>
    <n v="110.1"/>
    <n v="113.7"/>
    <n v="119.1"/>
    <n v="1587.5"/>
    <n v="124.3"/>
    <n v="353.4"/>
    <n v="228.7"/>
    <n v="115.8"/>
    <n v="222.7"/>
    <n v="111"/>
    <n v="113.6"/>
    <n v="120.2"/>
    <n v="113.7"/>
  </r>
  <r>
    <x v="2"/>
    <x v="1"/>
    <x v="9"/>
    <n v="123.2"/>
    <n v="123.8"/>
    <n v="118.1"/>
    <n v="123.2"/>
    <n v="107.9"/>
    <n v="126.4"/>
    <n v="156.80000000000001"/>
    <n v="116.1"/>
    <n v="103.1"/>
    <n v="118.1"/>
    <n v="116.1"/>
    <n v="124.5"/>
    <n v="125.4"/>
    <n v="121.1"/>
    <n v="121.5"/>
    <n v="118.1"/>
    <n v="121"/>
    <n v="116.7"/>
    <n v="114.7"/>
    <n v="116.7"/>
    <n v="114.3"/>
    <n v="111.8"/>
    <n v="113.3"/>
    <n v="118.8"/>
    <n v="109.6"/>
    <n v="113.9"/>
    <n v="120.1"/>
    <n v="123.2"/>
    <n v="123.8"/>
    <n v="118.1"/>
    <n v="123.2"/>
    <n v="107.9"/>
    <n v="126.4"/>
    <n v="156.80000000000001"/>
    <n v="116.1"/>
    <n v="103.1"/>
    <n v="118.1"/>
    <n v="116.1"/>
    <n v="124.5"/>
    <n v="125.4"/>
    <n v="121.1"/>
    <n v="121.5"/>
    <n v="118.1"/>
    <n v="121"/>
    <n v="116.7"/>
    <n v="114.7"/>
    <n v="116.7"/>
    <n v="114.3"/>
    <n v="111.8"/>
    <n v="113.3"/>
    <n v="118.8"/>
    <n v="109.6"/>
    <n v="113.9"/>
    <n v="120.1"/>
    <n v="1582.7"/>
    <n v="121.1"/>
    <n v="360.6"/>
    <n v="231.4"/>
    <n v="116.7"/>
    <n v="223.89999999999998"/>
    <n v="111.8"/>
    <n v="113.3"/>
    <n v="118.8"/>
    <n v="113.9"/>
  </r>
  <r>
    <x v="0"/>
    <x v="1"/>
    <x v="10"/>
    <n v="122.7"/>
    <n v="122.6"/>
    <n v="119.9"/>
    <n v="124"/>
    <n v="110.5"/>
    <n v="128.80000000000001"/>
    <n v="152"/>
    <n v="116.2"/>
    <n v="103.3"/>
    <n v="115.8"/>
    <n v="116.8"/>
    <n v="124.5"/>
    <n v="124.9"/>
    <n v="120.8"/>
    <n v="123.3"/>
    <n v="120.5"/>
    <n v="122.9"/>
    <s v="NA"/>
    <n v="117.3"/>
    <n v="118.1"/>
    <n v="115.9"/>
    <n v="112"/>
    <n v="113.3"/>
    <n v="117.2"/>
    <n v="108.8"/>
    <n v="114.1"/>
    <n v="121.1"/>
    <n v="122.7"/>
    <n v="122.6"/>
    <n v="119.9"/>
    <n v="124"/>
    <n v="110.5"/>
    <n v="128.80000000000001"/>
    <n v="152"/>
    <n v="116.2"/>
    <n v="103.3"/>
    <n v="115.8"/>
    <n v="116.8"/>
    <n v="124.5"/>
    <n v="124.9"/>
    <n v="120.8"/>
    <n v="123.3"/>
    <n v="120.5"/>
    <n v="122.9"/>
    <n v="139.30000000000001"/>
    <n v="117.3"/>
    <n v="118.1"/>
    <n v="115.9"/>
    <n v="112"/>
    <n v="113.3"/>
    <n v="117.2"/>
    <n v="108.8"/>
    <n v="114.1"/>
    <n v="121.1"/>
    <n v="1582"/>
    <n v="120.8"/>
    <n v="366.70000000000005"/>
    <n v="256.60000000000002"/>
    <n v="118.1"/>
    <n v="224.7"/>
    <n v="112"/>
    <n v="113.3"/>
    <n v="117.2"/>
    <n v="114.1"/>
  </r>
  <r>
    <x v="1"/>
    <x v="1"/>
    <x v="10"/>
    <n v="124.5"/>
    <n v="125.6"/>
    <n v="122.7"/>
    <n v="124.6"/>
    <n v="103.2"/>
    <n v="122.2"/>
    <n v="153.19999999999999"/>
    <n v="119.3"/>
    <n v="99.8"/>
    <n v="124.6"/>
    <n v="115.8"/>
    <n v="126.9"/>
    <n v="125.4"/>
    <n v="125.8"/>
    <n v="120.3"/>
    <n v="115.4"/>
    <n v="119.5"/>
    <n v="117.1"/>
    <n v="112.6"/>
    <n v="116.4"/>
    <n v="113"/>
    <n v="109.7"/>
    <n v="114"/>
    <n v="120.3"/>
    <n v="109.6"/>
    <n v="113.4"/>
    <n v="119"/>
    <n v="124.5"/>
    <n v="125.6"/>
    <n v="122.7"/>
    <n v="124.6"/>
    <n v="103.2"/>
    <n v="122.2"/>
    <n v="153.19999999999999"/>
    <n v="119.3"/>
    <n v="99.8"/>
    <n v="124.6"/>
    <n v="115.8"/>
    <n v="126.9"/>
    <n v="125.4"/>
    <n v="125.8"/>
    <n v="120.3"/>
    <n v="115.4"/>
    <n v="119.5"/>
    <n v="117.1"/>
    <n v="112.6"/>
    <n v="116.4"/>
    <n v="113"/>
    <n v="109.7"/>
    <n v="114"/>
    <n v="120.3"/>
    <n v="109.6"/>
    <n v="113.4"/>
    <n v="119"/>
    <n v="1587.8"/>
    <n v="125.8"/>
    <n v="355.2"/>
    <n v="229.7"/>
    <n v="116.4"/>
    <n v="222.6"/>
    <n v="109.7"/>
    <n v="114"/>
    <n v="120.3"/>
    <n v="113.4"/>
  </r>
  <r>
    <x v="2"/>
    <x v="1"/>
    <x v="10"/>
    <n v="123.3"/>
    <n v="123.7"/>
    <n v="121"/>
    <n v="124.2"/>
    <n v="107.8"/>
    <n v="125.7"/>
    <n v="152.4"/>
    <n v="117.2"/>
    <n v="102.1"/>
    <n v="118.7"/>
    <n v="116.4"/>
    <n v="125.6"/>
    <n v="125.1"/>
    <n v="122.1"/>
    <n v="122.1"/>
    <n v="118.4"/>
    <n v="121.6"/>
    <n v="117.1"/>
    <n v="115.5"/>
    <n v="117.3"/>
    <n v="114.8"/>
    <n v="110.8"/>
    <n v="113.7"/>
    <n v="119"/>
    <n v="109.1"/>
    <n v="113.8"/>
    <n v="120.1"/>
    <n v="123.3"/>
    <n v="123.7"/>
    <n v="121"/>
    <n v="124.2"/>
    <n v="107.8"/>
    <n v="125.7"/>
    <n v="152.4"/>
    <n v="117.2"/>
    <n v="102.1"/>
    <n v="118.7"/>
    <n v="116.4"/>
    <n v="125.6"/>
    <n v="125.1"/>
    <n v="122.1"/>
    <n v="122.1"/>
    <n v="118.4"/>
    <n v="121.6"/>
    <n v="117.1"/>
    <n v="115.5"/>
    <n v="117.3"/>
    <n v="114.8"/>
    <n v="110.8"/>
    <n v="113.7"/>
    <n v="119"/>
    <n v="109.1"/>
    <n v="113.8"/>
    <n v="120.1"/>
    <n v="1583.2"/>
    <n v="122.1"/>
    <n v="362.1"/>
    <n v="232.6"/>
    <n v="117.3"/>
    <n v="223.89999999999998"/>
    <n v="110.8"/>
    <n v="113.7"/>
    <n v="119"/>
    <n v="113.8"/>
  </r>
  <r>
    <x v="0"/>
    <x v="1"/>
    <x v="11"/>
    <n v="122.4"/>
    <n v="122.4"/>
    <n v="121.8"/>
    <n v="124.2"/>
    <n v="110.2"/>
    <n v="128.6"/>
    <n v="140.30000000000001"/>
    <n v="116.3"/>
    <n v="102"/>
    <n v="116"/>
    <n v="117.3"/>
    <n v="124.8"/>
    <n v="123.3"/>
    <n v="121.7"/>
    <n v="123.8"/>
    <n v="120.6"/>
    <n v="123.3"/>
    <s v="NA"/>
    <n v="117.4"/>
    <n v="118.2"/>
    <n v="116.2"/>
    <n v="111.5"/>
    <n v="113.3"/>
    <n v="117.7"/>
    <n v="109.4"/>
    <n v="114.2"/>
    <n v="120.3"/>
    <n v="122.4"/>
    <n v="122.4"/>
    <n v="121.8"/>
    <n v="124.2"/>
    <n v="110.2"/>
    <n v="128.6"/>
    <n v="140.30000000000001"/>
    <n v="116.3"/>
    <n v="102"/>
    <n v="116"/>
    <n v="117.3"/>
    <n v="124.8"/>
    <n v="123.3"/>
    <n v="121.7"/>
    <n v="123.8"/>
    <n v="120.6"/>
    <n v="123.3"/>
    <n v="139.30000000000001"/>
    <n v="117.4"/>
    <n v="118.2"/>
    <n v="116.2"/>
    <n v="111.5"/>
    <n v="113.3"/>
    <n v="117.7"/>
    <n v="109.4"/>
    <n v="114.2"/>
    <n v="120.3"/>
    <n v="1569.6"/>
    <n v="121.7"/>
    <n v="367.7"/>
    <n v="256.70000000000005"/>
    <n v="118.2"/>
    <n v="225.60000000000002"/>
    <n v="111.5"/>
    <n v="113.3"/>
    <n v="117.7"/>
    <n v="114.2"/>
  </r>
  <r>
    <x v="1"/>
    <x v="1"/>
    <x v="11"/>
    <n v="124"/>
    <n v="124.7"/>
    <n v="126.3"/>
    <n v="124.9"/>
    <n v="103"/>
    <n v="122.3"/>
    <n v="141"/>
    <n v="120.1"/>
    <n v="97.8"/>
    <n v="125.4"/>
    <n v="116.1"/>
    <n v="127.6"/>
    <n v="124"/>
    <n v="126.4"/>
    <n v="120.7"/>
    <n v="115.8"/>
    <n v="120"/>
    <n v="116.5"/>
    <n v="113"/>
    <n v="116.8"/>
    <n v="113.2"/>
    <n v="108.8"/>
    <n v="114.3"/>
    <n v="120.7"/>
    <n v="110.4"/>
    <n v="113.4"/>
    <n v="118.4"/>
    <n v="124"/>
    <n v="124.7"/>
    <n v="126.3"/>
    <n v="124.9"/>
    <n v="103"/>
    <n v="122.3"/>
    <n v="141"/>
    <n v="120.1"/>
    <n v="97.8"/>
    <n v="125.4"/>
    <n v="116.1"/>
    <n v="127.6"/>
    <n v="124"/>
    <n v="126.4"/>
    <n v="120.7"/>
    <n v="115.8"/>
    <n v="120"/>
    <n v="116.5"/>
    <n v="113"/>
    <n v="116.8"/>
    <n v="113.2"/>
    <n v="108.8"/>
    <n v="114.3"/>
    <n v="120.7"/>
    <n v="110.4"/>
    <n v="113.4"/>
    <n v="118.4"/>
    <n v="1577.1999999999998"/>
    <n v="126.4"/>
    <n v="356.5"/>
    <n v="229.5"/>
    <n v="116.8"/>
    <n v="223.60000000000002"/>
    <n v="108.8"/>
    <n v="114.3"/>
    <n v="120.7"/>
    <n v="113.4"/>
  </r>
  <r>
    <x v="2"/>
    <x v="1"/>
    <x v="11"/>
    <n v="122.9"/>
    <n v="123.2"/>
    <n v="123.5"/>
    <n v="124.5"/>
    <n v="107.6"/>
    <n v="125.7"/>
    <n v="140.5"/>
    <n v="117.6"/>
    <n v="100.6"/>
    <n v="119.1"/>
    <n v="116.8"/>
    <n v="126.1"/>
    <n v="123.6"/>
    <n v="123"/>
    <n v="122.6"/>
    <n v="118.6"/>
    <n v="122"/>
    <n v="116.5"/>
    <n v="115.7"/>
    <n v="117.5"/>
    <n v="115.1"/>
    <n v="110.1"/>
    <n v="113.9"/>
    <n v="119.5"/>
    <n v="109.8"/>
    <n v="113.8"/>
    <n v="119.4"/>
    <n v="122.9"/>
    <n v="123.2"/>
    <n v="123.5"/>
    <n v="124.5"/>
    <n v="107.6"/>
    <n v="125.7"/>
    <n v="140.5"/>
    <n v="117.6"/>
    <n v="100.6"/>
    <n v="119.1"/>
    <n v="116.8"/>
    <n v="126.1"/>
    <n v="123.6"/>
    <n v="123"/>
    <n v="122.6"/>
    <n v="118.6"/>
    <n v="122"/>
    <n v="116.5"/>
    <n v="115.7"/>
    <n v="117.5"/>
    <n v="115.1"/>
    <n v="110.1"/>
    <n v="113.9"/>
    <n v="119.5"/>
    <n v="109.8"/>
    <n v="113.8"/>
    <n v="119.4"/>
    <n v="1571.6999999999998"/>
    <n v="123"/>
    <n v="363.2"/>
    <n v="232.2"/>
    <n v="117.5"/>
    <n v="224.89999999999998"/>
    <n v="110.1"/>
    <n v="113.9"/>
    <n v="119.5"/>
    <n v="113.8"/>
  </r>
  <r>
    <x v="0"/>
    <x v="2"/>
    <x v="0"/>
    <n v="123.1"/>
    <n v="123.1"/>
    <n v="122.1"/>
    <n v="124.9"/>
    <n v="111"/>
    <n v="130.4"/>
    <n v="132.30000000000001"/>
    <n v="117.2"/>
    <n v="100.5"/>
    <n v="117.2"/>
    <n v="117.9"/>
    <n v="125.6"/>
    <n v="122.8"/>
    <n v="122.7"/>
    <n v="124.4"/>
    <n v="121.6"/>
    <n v="124"/>
    <s v="NA"/>
    <n v="118.4"/>
    <n v="118.9"/>
    <n v="116.6"/>
    <n v="111"/>
    <n v="114"/>
    <n v="118.2"/>
    <n v="110.2"/>
    <n v="114.5"/>
    <n v="120.3"/>
    <n v="123.1"/>
    <n v="123.1"/>
    <n v="122.1"/>
    <n v="124.9"/>
    <n v="111"/>
    <n v="130.4"/>
    <n v="132.30000000000001"/>
    <n v="117.2"/>
    <n v="100.5"/>
    <n v="117.2"/>
    <n v="117.9"/>
    <n v="125.6"/>
    <n v="122.8"/>
    <n v="122.7"/>
    <n v="124.4"/>
    <n v="121.6"/>
    <n v="124"/>
    <n v="139.30000000000001"/>
    <n v="118.4"/>
    <n v="118.9"/>
    <n v="116.6"/>
    <n v="111"/>
    <n v="114"/>
    <n v="118.2"/>
    <n v="110.2"/>
    <n v="114.5"/>
    <n v="120.3"/>
    <n v="1568.1"/>
    <n v="122.7"/>
    <n v="370"/>
    <n v="257.70000000000005"/>
    <n v="118.9"/>
    <n v="226.8"/>
    <n v="111"/>
    <n v="114"/>
    <n v="118.2"/>
    <n v="114.5"/>
  </r>
  <r>
    <x v="1"/>
    <x v="2"/>
    <x v="0"/>
    <n v="124"/>
    <n v="125.5"/>
    <n v="126.6"/>
    <n v="125.2"/>
    <n v="104.3"/>
    <n v="121.3"/>
    <n v="134.4"/>
    <n v="122.9"/>
    <n v="96.1"/>
    <n v="126.6"/>
    <n v="116.5"/>
    <n v="128"/>
    <n v="123.5"/>
    <n v="127.4"/>
    <n v="121"/>
    <n v="116.1"/>
    <n v="120.2"/>
    <n v="117.3"/>
    <n v="113.4"/>
    <n v="117.2"/>
    <n v="113.7"/>
    <n v="107.9"/>
    <n v="114.6"/>
    <n v="120.8"/>
    <n v="111.4"/>
    <n v="113.4"/>
    <n v="118.5"/>
    <n v="124"/>
    <n v="125.5"/>
    <n v="126.6"/>
    <n v="125.2"/>
    <n v="104.3"/>
    <n v="121.3"/>
    <n v="134.4"/>
    <n v="122.9"/>
    <n v="96.1"/>
    <n v="126.6"/>
    <n v="116.5"/>
    <n v="128"/>
    <n v="123.5"/>
    <n v="127.4"/>
    <n v="121"/>
    <n v="116.1"/>
    <n v="120.2"/>
    <n v="117.3"/>
    <n v="113.4"/>
    <n v="117.2"/>
    <n v="113.7"/>
    <n v="107.9"/>
    <n v="114.6"/>
    <n v="120.8"/>
    <n v="111.4"/>
    <n v="113.4"/>
    <n v="118.5"/>
    <n v="1574.8999999999999"/>
    <n v="127.4"/>
    <n v="357.3"/>
    <n v="230.7"/>
    <n v="117.2"/>
    <n v="225.10000000000002"/>
    <n v="107.9"/>
    <n v="114.6"/>
    <n v="120.8"/>
    <n v="113.4"/>
  </r>
  <r>
    <x v="2"/>
    <x v="2"/>
    <x v="0"/>
    <n v="123.4"/>
    <n v="123.9"/>
    <n v="123.8"/>
    <n v="125"/>
    <n v="108.5"/>
    <n v="126.2"/>
    <n v="133"/>
    <n v="119.1"/>
    <n v="99"/>
    <n v="120.3"/>
    <n v="117.3"/>
    <n v="126.7"/>
    <n v="123.1"/>
    <n v="124"/>
    <n v="123.1"/>
    <n v="119.3"/>
    <n v="122.5"/>
    <n v="117.3"/>
    <n v="116.5"/>
    <n v="118.1"/>
    <n v="115.5"/>
    <n v="109.4"/>
    <n v="114.3"/>
    <n v="119.7"/>
    <n v="110.7"/>
    <n v="114"/>
    <n v="119.5"/>
    <n v="123.4"/>
    <n v="123.9"/>
    <n v="123.8"/>
    <n v="125"/>
    <n v="108.5"/>
    <n v="126.2"/>
    <n v="133"/>
    <n v="119.1"/>
    <n v="99"/>
    <n v="120.3"/>
    <n v="117.3"/>
    <n v="126.7"/>
    <n v="123.1"/>
    <n v="124"/>
    <n v="123.1"/>
    <n v="119.3"/>
    <n v="122.5"/>
    <n v="117.3"/>
    <n v="116.5"/>
    <n v="118.1"/>
    <n v="115.5"/>
    <n v="109.4"/>
    <n v="114.3"/>
    <n v="119.7"/>
    <n v="110.7"/>
    <n v="114"/>
    <n v="119.5"/>
    <n v="1569.3"/>
    <n v="124"/>
    <n v="364.9"/>
    <n v="233.8"/>
    <n v="118.1"/>
    <n v="226.2"/>
    <n v="109.4"/>
    <n v="114.3"/>
    <n v="119.7"/>
    <n v="114"/>
  </r>
  <r>
    <x v="0"/>
    <x v="2"/>
    <x v="1"/>
    <n v="123.4"/>
    <n v="124.4"/>
    <n v="122.1"/>
    <n v="125.8"/>
    <n v="111.5"/>
    <n v="129.4"/>
    <n v="128.19999999999999"/>
    <n v="118.8"/>
    <n v="100"/>
    <n v="118.6"/>
    <n v="118.8"/>
    <n v="126.8"/>
    <n v="122.8"/>
    <n v="124.2"/>
    <n v="125.4"/>
    <n v="122.7"/>
    <n v="125"/>
    <s v="NA"/>
    <n v="120"/>
    <n v="119.6"/>
    <n v="117.7"/>
    <n v="110.9"/>
    <n v="114.8"/>
    <n v="118.7"/>
    <n v="110.8"/>
    <n v="115"/>
    <n v="120.6"/>
    <n v="123.4"/>
    <n v="124.4"/>
    <n v="122.1"/>
    <n v="125.8"/>
    <n v="111.5"/>
    <n v="129.4"/>
    <n v="128.19999999999999"/>
    <n v="118.8"/>
    <n v="100"/>
    <n v="118.6"/>
    <n v="118.8"/>
    <n v="126.8"/>
    <n v="122.8"/>
    <n v="124.2"/>
    <n v="125.4"/>
    <n v="122.7"/>
    <n v="125"/>
    <n v="139.30000000000001"/>
    <n v="120"/>
    <n v="119.6"/>
    <n v="117.7"/>
    <n v="110.9"/>
    <n v="114.8"/>
    <n v="118.7"/>
    <n v="110.8"/>
    <n v="115"/>
    <n v="120.6"/>
    <n v="1570.5999999999997"/>
    <n v="124.2"/>
    <n v="373.1"/>
    <n v="259.3"/>
    <n v="119.6"/>
    <n v="228.5"/>
    <n v="110.9"/>
    <n v="114.8"/>
    <n v="118.7"/>
    <n v="115"/>
  </r>
  <r>
    <x v="1"/>
    <x v="2"/>
    <x v="1"/>
    <n v="124.3"/>
    <n v="126.5"/>
    <n v="119.5"/>
    <n v="125.6"/>
    <n v="104.9"/>
    <n v="121.6"/>
    <n v="131.80000000000001"/>
    <n v="125.1"/>
    <n v="95"/>
    <n v="127.7"/>
    <n v="116.8"/>
    <n v="128.6"/>
    <n v="123.7"/>
    <n v="128.1"/>
    <n v="121.3"/>
    <n v="116.5"/>
    <n v="120.6"/>
    <n v="118.1"/>
    <n v="114"/>
    <n v="117.7"/>
    <n v="114.1"/>
    <n v="106.8"/>
    <n v="114.9"/>
    <n v="120.4"/>
    <n v="111.7"/>
    <n v="113.2"/>
    <n v="118.7"/>
    <n v="124.3"/>
    <n v="126.5"/>
    <n v="119.5"/>
    <n v="125.6"/>
    <n v="104.9"/>
    <n v="121.6"/>
    <n v="131.80000000000001"/>
    <n v="125.1"/>
    <n v="95"/>
    <n v="127.7"/>
    <n v="116.8"/>
    <n v="128.6"/>
    <n v="123.7"/>
    <n v="128.1"/>
    <n v="121.3"/>
    <n v="116.5"/>
    <n v="120.6"/>
    <n v="118.1"/>
    <n v="114"/>
    <n v="117.7"/>
    <n v="114.1"/>
    <n v="106.8"/>
    <n v="114.9"/>
    <n v="120.4"/>
    <n v="111.7"/>
    <n v="113.2"/>
    <n v="118.7"/>
    <n v="1571.1000000000001"/>
    <n v="128.1"/>
    <n v="358.4"/>
    <n v="232.1"/>
    <n v="117.7"/>
    <n v="225.8"/>
    <n v="106.8"/>
    <n v="114.9"/>
    <n v="120.4"/>
    <n v="113.2"/>
  </r>
  <r>
    <x v="2"/>
    <x v="2"/>
    <x v="1"/>
    <n v="123.7"/>
    <n v="125.1"/>
    <n v="121.1"/>
    <n v="125.7"/>
    <n v="109.1"/>
    <n v="125.8"/>
    <n v="129.4"/>
    <n v="120.9"/>
    <n v="98.3"/>
    <n v="121.6"/>
    <n v="118"/>
    <n v="127.6"/>
    <n v="123.1"/>
    <n v="125.2"/>
    <n v="123.8"/>
    <n v="120.1"/>
    <n v="123.3"/>
    <n v="118.1"/>
    <n v="117.7"/>
    <n v="118.7"/>
    <n v="116.3"/>
    <n v="108.7"/>
    <n v="114.9"/>
    <n v="119.7"/>
    <n v="111.2"/>
    <n v="114.1"/>
    <n v="119.7"/>
    <n v="123.7"/>
    <n v="125.1"/>
    <n v="121.1"/>
    <n v="125.7"/>
    <n v="109.1"/>
    <n v="125.8"/>
    <n v="129.4"/>
    <n v="120.9"/>
    <n v="98.3"/>
    <n v="121.6"/>
    <n v="118"/>
    <n v="127.6"/>
    <n v="123.1"/>
    <n v="125.2"/>
    <n v="123.8"/>
    <n v="120.1"/>
    <n v="123.3"/>
    <n v="118.1"/>
    <n v="117.7"/>
    <n v="118.7"/>
    <n v="116.3"/>
    <n v="108.7"/>
    <n v="114.9"/>
    <n v="119.7"/>
    <n v="111.2"/>
    <n v="114.1"/>
    <n v="119.7"/>
    <n v="1569.3999999999996"/>
    <n v="125.2"/>
    <n v="367.2"/>
    <n v="235.8"/>
    <n v="118.7"/>
    <n v="227.5"/>
    <n v="108.7"/>
    <n v="114.9"/>
    <n v="119.7"/>
    <n v="114.1"/>
  </r>
  <r>
    <x v="0"/>
    <x v="2"/>
    <x v="2"/>
    <n v="123.3"/>
    <n v="124.7"/>
    <n v="118.9"/>
    <n v="126"/>
    <n v="111.8"/>
    <n v="130.9"/>
    <n v="128"/>
    <n v="119.9"/>
    <n v="98.9"/>
    <n v="119.4"/>
    <n v="118.9"/>
    <n v="127.7"/>
    <n v="123.1"/>
    <n v="124.7"/>
    <n v="126"/>
    <n v="122.9"/>
    <n v="125.5"/>
    <s v="NA"/>
    <n v="120.6"/>
    <n v="120.2"/>
    <n v="118.2"/>
    <n v="111.6"/>
    <n v="115.5"/>
    <n v="119.4"/>
    <n v="110.8"/>
    <n v="115.5"/>
    <n v="121.1"/>
    <n v="123.3"/>
    <n v="124.7"/>
    <n v="118.9"/>
    <n v="126"/>
    <n v="111.8"/>
    <n v="130.9"/>
    <n v="128"/>
    <n v="119.9"/>
    <n v="98.9"/>
    <n v="119.4"/>
    <n v="118.9"/>
    <n v="127.7"/>
    <n v="123.1"/>
    <n v="124.7"/>
    <n v="126"/>
    <n v="122.9"/>
    <n v="125.5"/>
    <n v="139.30000000000001"/>
    <n v="120.6"/>
    <n v="120.2"/>
    <n v="118.2"/>
    <n v="111.6"/>
    <n v="115.5"/>
    <n v="119.4"/>
    <n v="110.8"/>
    <n v="115.5"/>
    <n v="121.1"/>
    <n v="1571.5"/>
    <n v="124.7"/>
    <n v="374.4"/>
    <n v="259.89999999999998"/>
    <n v="120.2"/>
    <n v="229"/>
    <n v="111.6"/>
    <n v="115.5"/>
    <n v="119.4"/>
    <n v="115.5"/>
  </r>
  <r>
    <x v="1"/>
    <x v="2"/>
    <x v="2"/>
    <n v="124"/>
    <n v="126.7"/>
    <n v="113.5"/>
    <n v="125.9"/>
    <n v="104.8"/>
    <n v="123.8"/>
    <n v="131.4"/>
    <n v="127.2"/>
    <n v="93.2"/>
    <n v="127.4"/>
    <n v="117"/>
    <n v="129.19999999999999"/>
    <n v="123.9"/>
    <n v="128.80000000000001"/>
    <n v="121.7"/>
    <n v="116.9"/>
    <n v="120.9"/>
    <n v="118.6"/>
    <n v="114.4"/>
    <n v="118"/>
    <n v="114.3"/>
    <n v="108.4"/>
    <n v="115.4"/>
    <n v="120.6"/>
    <n v="111.3"/>
    <n v="113.8"/>
    <n v="119.1"/>
    <n v="124"/>
    <n v="126.7"/>
    <n v="113.5"/>
    <n v="125.9"/>
    <n v="104.8"/>
    <n v="123.8"/>
    <n v="131.4"/>
    <n v="127.2"/>
    <n v="93.2"/>
    <n v="127.4"/>
    <n v="117"/>
    <n v="129.19999999999999"/>
    <n v="123.9"/>
    <n v="128.80000000000001"/>
    <n v="121.7"/>
    <n v="116.9"/>
    <n v="120.9"/>
    <n v="118.6"/>
    <n v="114.4"/>
    <n v="118"/>
    <n v="114.3"/>
    <n v="108.4"/>
    <n v="115.4"/>
    <n v="120.6"/>
    <n v="111.3"/>
    <n v="113.8"/>
    <n v="119.1"/>
    <n v="1568.0000000000002"/>
    <n v="128.80000000000001"/>
    <n v="359.5"/>
    <n v="233"/>
    <n v="118"/>
    <n v="225.6"/>
    <n v="108.4"/>
    <n v="115.4"/>
    <n v="120.6"/>
    <n v="113.8"/>
  </r>
  <r>
    <x v="2"/>
    <x v="2"/>
    <x v="2"/>
    <n v="123.5"/>
    <n v="125.4"/>
    <n v="116.8"/>
    <n v="126"/>
    <n v="109.2"/>
    <n v="127.6"/>
    <n v="129.19999999999999"/>
    <n v="122.4"/>
    <n v="97"/>
    <n v="122.1"/>
    <n v="118.1"/>
    <n v="128.4"/>
    <n v="123.4"/>
    <n v="125.8"/>
    <n v="124.3"/>
    <n v="120.4"/>
    <n v="123.7"/>
    <n v="118.6"/>
    <n v="118.3"/>
    <n v="119.2"/>
    <n v="116.7"/>
    <n v="109.9"/>
    <n v="115.4"/>
    <n v="120.1"/>
    <n v="111"/>
    <n v="114.7"/>
    <n v="120.2"/>
    <n v="123.5"/>
    <n v="125.4"/>
    <n v="116.8"/>
    <n v="126"/>
    <n v="109.2"/>
    <n v="127.6"/>
    <n v="129.19999999999999"/>
    <n v="122.4"/>
    <n v="97"/>
    <n v="122.1"/>
    <n v="118.1"/>
    <n v="128.4"/>
    <n v="123.4"/>
    <n v="125.8"/>
    <n v="124.3"/>
    <n v="120.4"/>
    <n v="123.7"/>
    <n v="118.6"/>
    <n v="118.3"/>
    <n v="119.2"/>
    <n v="116.7"/>
    <n v="109.9"/>
    <n v="115.4"/>
    <n v="120.1"/>
    <n v="111"/>
    <n v="114.7"/>
    <n v="120.2"/>
    <n v="1569.1"/>
    <n v="125.8"/>
    <n v="368.4"/>
    <n v="236.89999999999998"/>
    <n v="119.2"/>
    <n v="227.7"/>
    <n v="109.9"/>
    <n v="115.4"/>
    <n v="120.1"/>
    <n v="114.7"/>
  </r>
  <r>
    <x v="0"/>
    <x v="2"/>
    <x v="3"/>
    <n v="123.3"/>
    <n v="125.5"/>
    <n v="117.2"/>
    <n v="126.8"/>
    <n v="111.9"/>
    <n v="134.19999999999999"/>
    <n v="127.5"/>
    <n v="121.5"/>
    <n v="97.8"/>
    <n v="119.8"/>
    <n v="119.4"/>
    <n v="128.69999999999999"/>
    <n v="123.6"/>
    <n v="125.7"/>
    <n v="126.4"/>
    <n v="123.3"/>
    <n v="126"/>
    <s v="NA"/>
    <n v="121.2"/>
    <n v="120.9"/>
    <n v="118.6"/>
    <n v="111.9"/>
    <n v="116.2"/>
    <n v="119.9"/>
    <n v="111.6"/>
    <n v="116"/>
    <n v="121.5"/>
    <n v="123.3"/>
    <n v="125.5"/>
    <n v="117.2"/>
    <n v="126.8"/>
    <n v="111.9"/>
    <n v="134.19999999999999"/>
    <n v="127.5"/>
    <n v="121.5"/>
    <n v="97.8"/>
    <n v="119.8"/>
    <n v="119.4"/>
    <n v="128.69999999999999"/>
    <n v="123.6"/>
    <n v="125.7"/>
    <n v="126.4"/>
    <n v="123.3"/>
    <n v="126"/>
    <n v="139.30000000000001"/>
    <n v="121.2"/>
    <n v="120.9"/>
    <n v="118.6"/>
    <n v="111.9"/>
    <n v="116.2"/>
    <n v="119.9"/>
    <n v="111.6"/>
    <n v="116"/>
    <n v="121.5"/>
    <n v="1577.2"/>
    <n v="125.7"/>
    <n v="375.7"/>
    <n v="260.5"/>
    <n v="120.9"/>
    <n v="230.2"/>
    <n v="111.9"/>
    <n v="116.2"/>
    <n v="119.9"/>
    <n v="116"/>
  </r>
  <r>
    <x v="1"/>
    <x v="2"/>
    <x v="3"/>
    <n v="123.8"/>
    <n v="128.19999999999999"/>
    <n v="110"/>
    <n v="126.3"/>
    <n v="104.5"/>
    <n v="130.6"/>
    <n v="130.80000000000001"/>
    <n v="131.30000000000001"/>
    <n v="91.6"/>
    <n v="127.7"/>
    <n v="117.2"/>
    <n v="129.5"/>
    <n v="124.6"/>
    <n v="130.1"/>
    <n v="122.1"/>
    <n v="117.2"/>
    <n v="121.3"/>
    <n v="119.2"/>
    <n v="114.7"/>
    <n v="118.4"/>
    <n v="114.6"/>
    <n v="108.4"/>
    <n v="115.6"/>
    <n v="121.7"/>
    <n v="111.8"/>
    <n v="114.2"/>
    <n v="119.7"/>
    <n v="123.8"/>
    <n v="128.19999999999999"/>
    <n v="110"/>
    <n v="126.3"/>
    <n v="104.5"/>
    <n v="130.6"/>
    <n v="130.80000000000001"/>
    <n v="131.30000000000001"/>
    <n v="91.6"/>
    <n v="127.7"/>
    <n v="117.2"/>
    <n v="129.5"/>
    <n v="124.6"/>
    <n v="130.1"/>
    <n v="122.1"/>
    <n v="117.2"/>
    <n v="121.3"/>
    <n v="119.2"/>
    <n v="114.7"/>
    <n v="118.4"/>
    <n v="114.6"/>
    <n v="108.4"/>
    <n v="115.6"/>
    <n v="121.7"/>
    <n v="111.8"/>
    <n v="114.2"/>
    <n v="119.7"/>
    <n v="1576.1"/>
    <n v="130.1"/>
    <n v="360.6"/>
    <n v="233.9"/>
    <n v="118.4"/>
    <n v="226.39999999999998"/>
    <n v="108.4"/>
    <n v="115.6"/>
    <n v="121.7"/>
    <n v="114.2"/>
  </r>
  <r>
    <x v="2"/>
    <x v="2"/>
    <x v="3"/>
    <n v="123.5"/>
    <n v="126.4"/>
    <n v="114.4"/>
    <n v="126.6"/>
    <n v="109.2"/>
    <n v="132.5"/>
    <n v="128.6"/>
    <n v="124.8"/>
    <n v="95.7"/>
    <n v="122.4"/>
    <n v="118.5"/>
    <n v="129.1"/>
    <n v="124"/>
    <n v="126.9"/>
    <n v="124.7"/>
    <n v="120.8"/>
    <n v="124.1"/>
    <n v="119.2"/>
    <n v="118.7"/>
    <n v="119.7"/>
    <n v="117.1"/>
    <n v="110.1"/>
    <n v="115.9"/>
    <n v="121"/>
    <n v="111.7"/>
    <n v="115.1"/>
    <n v="120.7"/>
    <n v="123.5"/>
    <n v="126.4"/>
    <n v="114.4"/>
    <n v="126.6"/>
    <n v="109.2"/>
    <n v="132.5"/>
    <n v="128.6"/>
    <n v="124.8"/>
    <n v="95.7"/>
    <n v="122.4"/>
    <n v="118.5"/>
    <n v="129.1"/>
    <n v="124"/>
    <n v="126.9"/>
    <n v="124.7"/>
    <n v="120.8"/>
    <n v="124.1"/>
    <n v="119.2"/>
    <n v="118.7"/>
    <n v="119.7"/>
    <n v="117.1"/>
    <n v="110.1"/>
    <n v="115.9"/>
    <n v="121"/>
    <n v="111.7"/>
    <n v="115.1"/>
    <n v="120.7"/>
    <n v="1575.7"/>
    <n v="126.9"/>
    <n v="369.6"/>
    <n v="237.9"/>
    <n v="119.7"/>
    <n v="228.8"/>
    <n v="110.1"/>
    <n v="115.9"/>
    <n v="121"/>
    <n v="115.1"/>
  </r>
  <r>
    <x v="0"/>
    <x v="2"/>
    <x v="4"/>
    <n v="123.5"/>
    <n v="127.1"/>
    <n v="117.3"/>
    <n v="127.7"/>
    <n v="112.5"/>
    <n v="134.1"/>
    <n v="128.5"/>
    <n v="124.3"/>
    <n v="97.6"/>
    <n v="120.7"/>
    <n v="120.2"/>
    <n v="129.80000000000001"/>
    <n v="124.4"/>
    <n v="126.7"/>
    <n v="127.3"/>
    <n v="124.1"/>
    <n v="126.8"/>
    <s v="NA"/>
    <n v="121.9"/>
    <n v="121.5"/>
    <n v="119.4"/>
    <n v="113.3"/>
    <n v="116.7"/>
    <n v="120.5"/>
    <n v="112.3"/>
    <n v="116.9"/>
    <n v="122.4"/>
    <n v="123.5"/>
    <n v="127.1"/>
    <n v="117.3"/>
    <n v="127.7"/>
    <n v="112.5"/>
    <n v="134.1"/>
    <n v="128.5"/>
    <n v="124.3"/>
    <n v="97.6"/>
    <n v="120.7"/>
    <n v="120.2"/>
    <n v="129.80000000000001"/>
    <n v="124.4"/>
    <n v="126.7"/>
    <n v="127.3"/>
    <n v="124.1"/>
    <n v="126.8"/>
    <n v="139.30000000000001"/>
    <n v="121.9"/>
    <n v="121.5"/>
    <n v="119.4"/>
    <n v="113.3"/>
    <n v="116.7"/>
    <n v="120.5"/>
    <n v="112.3"/>
    <n v="116.9"/>
    <n v="122.4"/>
    <n v="1587.7"/>
    <n v="126.7"/>
    <n v="378.2"/>
    <n v="261.20000000000005"/>
    <n v="121.5"/>
    <n v="231.7"/>
    <n v="113.3"/>
    <n v="116.7"/>
    <n v="120.5"/>
    <n v="116.9"/>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n v="123.8"/>
    <n v="129.69999999999999"/>
    <n v="111.3"/>
    <n v="126.6"/>
    <n v="105.2"/>
    <n v="130.80000000000001"/>
    <n v="135.6"/>
    <n v="142.6"/>
    <n v="90.8"/>
    <n v="128.80000000000001"/>
    <n v="117.7"/>
    <n v="129.9"/>
    <n v="126.1"/>
    <n v="131.30000000000001"/>
    <n v="122.4"/>
    <n v="117.4"/>
    <n v="121.6"/>
    <n v="119.6"/>
    <n v="114.9"/>
    <n v="118.7"/>
    <n v="114.9"/>
    <n v="110.8"/>
    <n v="116"/>
    <n v="122"/>
    <n v="112.4"/>
    <n v="115.2"/>
    <n v="120.7"/>
    <n v="1598.9"/>
    <n v="131.30000000000001"/>
    <n v="361.4"/>
    <n v="234.5"/>
    <n v="118.7"/>
    <n v="227.3"/>
    <n v="110.8"/>
    <n v="116"/>
    <n v="122"/>
    <n v="115.2"/>
  </r>
  <r>
    <x v="2"/>
    <x v="2"/>
    <x v="4"/>
    <n v="123.6"/>
    <n v="128"/>
    <n v="115"/>
    <n v="127.3"/>
    <n v="109.8"/>
    <n v="132.6"/>
    <n v="130.9"/>
    <n v="130.5"/>
    <n v="95.3"/>
    <n v="123.4"/>
    <n v="119.2"/>
    <n v="129.80000000000001"/>
    <n v="125"/>
    <n v="127.9"/>
    <n v="125.4"/>
    <n v="121.3"/>
    <n v="124.7"/>
    <n v="119.6"/>
    <n v="119.2"/>
    <n v="120.2"/>
    <n v="117.7"/>
    <n v="112"/>
    <n v="116.3"/>
    <n v="121.4"/>
    <n v="112.3"/>
    <n v="116.1"/>
    <n v="121.6"/>
    <n v="123.6"/>
    <n v="128"/>
    <n v="115"/>
    <n v="127.3"/>
    <n v="109.8"/>
    <n v="132.6"/>
    <n v="130.9"/>
    <n v="130.5"/>
    <n v="95.3"/>
    <n v="123.4"/>
    <n v="119.2"/>
    <n v="129.80000000000001"/>
    <n v="125"/>
    <n v="127.9"/>
    <n v="125.4"/>
    <n v="121.3"/>
    <n v="124.7"/>
    <n v="119.6"/>
    <n v="119.2"/>
    <n v="120.2"/>
    <n v="117.7"/>
    <n v="112"/>
    <n v="116.3"/>
    <n v="121.4"/>
    <n v="112.3"/>
    <n v="116.1"/>
    <n v="121.6"/>
    <n v="1590.4"/>
    <n v="127.9"/>
    <n v="371.4"/>
    <n v="238.8"/>
    <n v="120.2"/>
    <n v="230"/>
    <n v="112"/>
    <n v="116.3"/>
    <n v="121.4"/>
    <n v="116.1"/>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n v="124.1"/>
    <n v="130.4"/>
    <n v="122.1"/>
    <n v="128.69999999999999"/>
    <n v="114.1"/>
    <n v="133.19999999999999"/>
    <n v="135.19999999999999"/>
    <n v="131.9"/>
    <n v="96.3"/>
    <n v="123"/>
    <n v="121.1"/>
    <n v="131.19999999999999"/>
    <n v="126.6"/>
    <n v="128.19999999999999"/>
    <n v="128.4"/>
    <n v="125.1"/>
    <n v="128"/>
    <n v="139.30000000000001"/>
    <n v="122.6"/>
    <n v="122.8"/>
    <n v="120.4"/>
    <n v="114.2"/>
    <n v="117.9"/>
    <n v="122"/>
    <n v="113"/>
    <n v="117.9"/>
    <n v="124.1"/>
    <n v="1617.8999999999999"/>
    <n v="128.19999999999999"/>
    <n v="381.5"/>
    <n v="261.89999999999998"/>
    <n v="122.8"/>
    <n v="233.4"/>
    <n v="114.2"/>
    <n v="117.9"/>
    <n v="122"/>
    <n v="117.9"/>
  </r>
  <r>
    <x v="1"/>
    <x v="2"/>
    <x v="5"/>
    <n v="123.6"/>
    <n v="134.4"/>
    <n v="120.9"/>
    <n v="127.3"/>
    <n v="106"/>
    <n v="132.30000000000001"/>
    <n v="146.69999999999999"/>
    <n v="148.1"/>
    <n v="89.8"/>
    <n v="130.5"/>
    <n v="118"/>
    <n v="130.5"/>
    <n v="128.5"/>
    <n v="132.1"/>
    <n v="123.2"/>
    <n v="117.6"/>
    <n v="122.3"/>
    <n v="119"/>
    <n v="115.1"/>
    <n v="119.2"/>
    <n v="115.4"/>
    <n v="111.7"/>
    <n v="116.2"/>
    <n v="123.8"/>
    <n v="112.5"/>
    <n v="116"/>
    <n v="121.7"/>
    <n v="123.6"/>
    <n v="134.4"/>
    <n v="120.9"/>
    <n v="127.3"/>
    <n v="106"/>
    <n v="132.30000000000001"/>
    <n v="146.69999999999999"/>
    <n v="148.1"/>
    <n v="89.8"/>
    <n v="130.5"/>
    <n v="118"/>
    <n v="130.5"/>
    <n v="128.5"/>
    <n v="132.1"/>
    <n v="123.2"/>
    <n v="117.6"/>
    <n v="122.3"/>
    <n v="119"/>
    <n v="115.1"/>
    <n v="119.2"/>
    <n v="115.4"/>
    <n v="111.7"/>
    <n v="116.2"/>
    <n v="123.8"/>
    <n v="112.5"/>
    <n v="116"/>
    <n v="121.7"/>
    <n v="1636.6"/>
    <n v="132.1"/>
    <n v="363.1"/>
    <n v="234.1"/>
    <n v="119.2"/>
    <n v="227.9"/>
    <n v="111.7"/>
    <n v="116.2"/>
    <n v="123.8"/>
    <n v="116"/>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n v="123.9"/>
    <n v="131.80000000000001"/>
    <n v="121.6"/>
    <n v="128.19999999999999"/>
    <n v="111.1"/>
    <n v="132.80000000000001"/>
    <n v="139.1"/>
    <n v="137.4"/>
    <n v="94.1"/>
    <n v="125.5"/>
    <n v="119.8"/>
    <n v="130.9"/>
    <n v="127.3"/>
    <n v="129.19999999999999"/>
    <n v="126.4"/>
    <n v="122"/>
    <n v="125.7"/>
    <n v="119"/>
    <n v="119.8"/>
    <n v="121.1"/>
    <n v="118.5"/>
    <n v="112.9"/>
    <n v="116.9"/>
    <n v="123.1"/>
    <n v="112.8"/>
    <n v="117"/>
    <n v="123"/>
    <n v="1623.5"/>
    <n v="129.19999999999999"/>
    <n v="374.1"/>
    <n v="238.8"/>
    <n v="121.1"/>
    <n v="231.3"/>
    <n v="112.9"/>
    <n v="116.9"/>
    <n v="123.1"/>
    <n v="117"/>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n v="124"/>
    <n v="131.5"/>
    <n v="122"/>
    <n v="128.69999999999999"/>
    <n v="113.5"/>
    <n v="133.30000000000001"/>
    <n v="140.80000000000001"/>
    <n v="133.80000000000001"/>
    <n v="94.1"/>
    <n v="123.4"/>
    <n v="121"/>
    <n v="131.69999999999999"/>
    <n v="127.5"/>
    <n v="129.4"/>
    <n v="128.80000000000001"/>
    <n v="125.5"/>
    <n v="128.30000000000001"/>
    <n v="139.30000000000001"/>
    <n v="123"/>
    <n v="123"/>
    <n v="120.8"/>
    <n v="114.1"/>
    <n v="118"/>
    <n v="122.9"/>
    <n v="112.7"/>
    <n v="118.1"/>
    <n v="124.7"/>
    <n v="1625.3"/>
    <n v="129.4"/>
    <n v="382.6"/>
    <n v="262.3"/>
    <n v="123"/>
    <n v="233.5"/>
    <n v="114.1"/>
    <n v="118"/>
    <n v="122.9"/>
    <n v="118.1"/>
  </r>
  <r>
    <x v="1"/>
    <x v="2"/>
    <x v="6"/>
    <n v="123.2"/>
    <n v="134.30000000000001"/>
    <n v="119.5"/>
    <n v="127.7"/>
    <n v="106.3"/>
    <n v="132.80000000000001"/>
    <n v="153.5"/>
    <n v="149.5"/>
    <n v="85.7"/>
    <n v="131.5"/>
    <n v="118.3"/>
    <n v="131.1"/>
    <n v="129.5"/>
    <n v="133.1"/>
    <n v="123.5"/>
    <n v="117.9"/>
    <n v="122.7"/>
    <n v="119.9"/>
    <n v="115.3"/>
    <n v="119.5"/>
    <n v="116"/>
    <n v="111.5"/>
    <n v="116.6"/>
    <n v="125.4"/>
    <n v="111.7"/>
    <n v="116.3"/>
    <n v="122.4"/>
    <n v="123.2"/>
    <n v="134.30000000000001"/>
    <n v="119.5"/>
    <n v="127.7"/>
    <n v="106.3"/>
    <n v="132.80000000000001"/>
    <n v="153.5"/>
    <n v="149.5"/>
    <n v="85.7"/>
    <n v="131.5"/>
    <n v="118.3"/>
    <n v="131.1"/>
    <n v="129.5"/>
    <n v="133.1"/>
    <n v="123.5"/>
    <n v="117.9"/>
    <n v="122.7"/>
    <n v="119.9"/>
    <n v="115.3"/>
    <n v="119.5"/>
    <n v="116"/>
    <n v="111.5"/>
    <n v="116.6"/>
    <n v="125.4"/>
    <n v="111.7"/>
    <n v="116.3"/>
    <n v="122.4"/>
    <n v="1642.8999999999999"/>
    <n v="133.1"/>
    <n v="364.1"/>
    <n v="235.2"/>
    <n v="119.5"/>
    <n v="227.7"/>
    <n v="111.5"/>
    <n v="116.6"/>
    <n v="125.4"/>
    <n v="116.3"/>
  </r>
  <r>
    <x v="2"/>
    <x v="2"/>
    <x v="6"/>
    <n v="123.7"/>
    <n v="132.5"/>
    <n v="121"/>
    <n v="128.30000000000001"/>
    <n v="110.9"/>
    <n v="133.1"/>
    <n v="145.1"/>
    <n v="139.1"/>
    <n v="91.3"/>
    <n v="126.1"/>
    <n v="119.9"/>
    <n v="131.4"/>
    <n v="128.19999999999999"/>
    <n v="130.4"/>
    <n v="126.7"/>
    <n v="122.3"/>
    <n v="126.1"/>
    <n v="119.9"/>
    <n v="120.1"/>
    <n v="121.3"/>
    <n v="119"/>
    <n v="112.7"/>
    <n v="117.2"/>
    <n v="124.4"/>
    <n v="112.3"/>
    <n v="117.2"/>
    <n v="123.6"/>
    <n v="123.7"/>
    <n v="132.5"/>
    <n v="121"/>
    <n v="128.30000000000001"/>
    <n v="110.9"/>
    <n v="133.1"/>
    <n v="145.1"/>
    <n v="139.1"/>
    <n v="91.3"/>
    <n v="126.1"/>
    <n v="119.9"/>
    <n v="131.4"/>
    <n v="128.19999999999999"/>
    <n v="130.4"/>
    <n v="126.7"/>
    <n v="122.3"/>
    <n v="126.1"/>
    <n v="119.9"/>
    <n v="120.1"/>
    <n v="121.3"/>
    <n v="119"/>
    <n v="112.7"/>
    <n v="117.2"/>
    <n v="124.4"/>
    <n v="112.3"/>
    <n v="117.2"/>
    <n v="123.6"/>
    <n v="1630.6000000000001"/>
    <n v="130.4"/>
    <n v="375.1"/>
    <n v="240"/>
    <n v="121.3"/>
    <n v="231.3"/>
    <n v="112.7"/>
    <n v="117.2"/>
    <n v="124.4"/>
    <n v="117.2"/>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n v="124.7"/>
    <n v="131.30000000000001"/>
    <n v="121.3"/>
    <n v="128.80000000000001"/>
    <n v="114"/>
    <n v="134.19999999999999"/>
    <n v="153.6"/>
    <n v="137.9"/>
    <n v="93.1"/>
    <n v="123.9"/>
    <n v="121.5"/>
    <n v="132.5"/>
    <n v="129.80000000000001"/>
    <n v="130.1"/>
    <n v="129.5"/>
    <n v="126.3"/>
    <n v="129"/>
    <n v="139.30000000000001"/>
    <n v="123.8"/>
    <n v="123.7"/>
    <n v="121.1"/>
    <n v="113.6"/>
    <n v="118.5"/>
    <n v="123.6"/>
    <n v="112.5"/>
    <n v="118.2"/>
    <n v="126.1"/>
    <n v="1646.6"/>
    <n v="130.1"/>
    <n v="384.8"/>
    <n v="263.10000000000002"/>
    <n v="123.7"/>
    <n v="233.6"/>
    <n v="113.6"/>
    <n v="118.5"/>
    <n v="123.6"/>
    <n v="118.2"/>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n v="123.1"/>
    <n v="131.69999999999999"/>
    <n v="118.1"/>
    <n v="128"/>
    <n v="106.8"/>
    <n v="130.1"/>
    <n v="165.5"/>
    <n v="156"/>
    <n v="85.3"/>
    <n v="132.69999999999999"/>
    <n v="118.8"/>
    <n v="131.69999999999999"/>
    <n v="131.1"/>
    <n v="134.19999999999999"/>
    <n v="123.7"/>
    <n v="118.2"/>
    <n v="122.9"/>
    <n v="120.9"/>
    <n v="115.3"/>
    <n v="120"/>
    <n v="116.6"/>
    <n v="109.9"/>
    <n v="117.2"/>
    <n v="126.2"/>
    <n v="112"/>
    <n v="116.2"/>
    <n v="123.2"/>
    <n v="1658.8999999999999"/>
    <n v="134.19999999999999"/>
    <n v="364.8"/>
    <n v="236.2"/>
    <n v="120"/>
    <n v="228.6"/>
    <n v="109.9"/>
    <n v="117.2"/>
    <n v="126.2"/>
    <n v="116.2"/>
  </r>
  <r>
    <x v="2"/>
    <x v="2"/>
    <x v="7"/>
    <n v="124.2"/>
    <n v="131.4"/>
    <n v="120.1"/>
    <n v="128.5"/>
    <n v="111.4"/>
    <n v="132.30000000000001"/>
    <n v="157.6"/>
    <n v="144"/>
    <n v="90.5"/>
    <n v="126.8"/>
    <n v="120.4"/>
    <n v="132.1"/>
    <n v="130.30000000000001"/>
    <n v="131.19999999999999"/>
    <n v="127.2"/>
    <n v="122.9"/>
    <n v="126.6"/>
    <n v="120.9"/>
    <n v="120.6"/>
    <n v="122"/>
    <n v="119.4"/>
    <n v="111.7"/>
    <n v="117.8"/>
    <n v="125.1"/>
    <n v="112.3"/>
    <n v="117.2"/>
    <n v="124.8"/>
    <n v="124.2"/>
    <n v="131.4"/>
    <n v="120.1"/>
    <n v="128.5"/>
    <n v="111.4"/>
    <n v="132.30000000000001"/>
    <n v="157.6"/>
    <n v="144"/>
    <n v="90.5"/>
    <n v="126.8"/>
    <n v="120.4"/>
    <n v="132.1"/>
    <n v="130.30000000000001"/>
    <n v="131.19999999999999"/>
    <n v="127.2"/>
    <n v="122.9"/>
    <n v="126.6"/>
    <n v="120.9"/>
    <n v="120.6"/>
    <n v="122"/>
    <n v="119.4"/>
    <n v="111.7"/>
    <n v="117.8"/>
    <n v="125.1"/>
    <n v="112.3"/>
    <n v="117.2"/>
    <n v="124.8"/>
    <n v="1649.6"/>
    <n v="131.19999999999999"/>
    <n v="376.70000000000005"/>
    <n v="241.5"/>
    <n v="122"/>
    <n v="231.7"/>
    <n v="111.7"/>
    <n v="117.8"/>
    <n v="125.1"/>
    <n v="117.2"/>
  </r>
  <r>
    <x v="0"/>
    <x v="2"/>
    <x v="8"/>
    <n v="125.1"/>
    <n v="131.1"/>
    <n v="120.7"/>
    <n v="129.19999999999999"/>
    <n v="114.7"/>
    <n v="132.30000000000001"/>
    <n v="158.9"/>
    <n v="142.1"/>
    <n v="92.5"/>
    <n v="125.4"/>
    <n v="121.9"/>
    <n v="132.69999999999999"/>
    <n v="131"/>
    <n v="131"/>
    <n v="130.4"/>
    <n v="126.8"/>
    <n v="129.9"/>
    <s v="NA"/>
    <n v="123.7"/>
    <n v="124.5"/>
    <n v="121.4"/>
    <n v="113.8"/>
    <n v="119.6"/>
    <n v="124.5"/>
    <n v="113.7"/>
    <n v="118.8"/>
    <n v="127"/>
    <n v="125.1"/>
    <n v="131.1"/>
    <n v="120.7"/>
    <n v="129.19999999999999"/>
    <n v="114.7"/>
    <n v="132.30000000000001"/>
    <n v="158.9"/>
    <n v="142.1"/>
    <n v="92.5"/>
    <n v="125.4"/>
    <n v="121.9"/>
    <n v="132.69999999999999"/>
    <n v="131"/>
    <n v="131"/>
    <n v="130.4"/>
    <n v="126.8"/>
    <n v="129.9"/>
    <n v="139.30000000000001"/>
    <n v="123.7"/>
    <n v="124.5"/>
    <n v="121.4"/>
    <n v="113.8"/>
    <n v="119.6"/>
    <n v="124.5"/>
    <n v="113.7"/>
    <n v="118.8"/>
    <n v="127"/>
    <n v="1657.6000000000001"/>
    <n v="131"/>
    <n v="387.1"/>
    <n v="263"/>
    <n v="124.5"/>
    <n v="235.10000000000002"/>
    <n v="113.8"/>
    <n v="119.6"/>
    <n v="124.5"/>
    <n v="118.8"/>
  </r>
  <r>
    <x v="1"/>
    <x v="2"/>
    <x v="8"/>
    <n v="123.4"/>
    <n v="129"/>
    <n v="115.6"/>
    <n v="128.30000000000001"/>
    <n v="107"/>
    <n v="124"/>
    <n v="168.5"/>
    <n v="165.4"/>
    <n v="86.3"/>
    <n v="134.4"/>
    <n v="119.1"/>
    <n v="132.30000000000001"/>
    <n v="131.5"/>
    <n v="134.69999999999999"/>
    <n v="124"/>
    <n v="118.6"/>
    <n v="123.2"/>
    <n v="121.6"/>
    <n v="115.1"/>
    <n v="120.4"/>
    <n v="117.1"/>
    <n v="109.1"/>
    <n v="117.3"/>
    <n v="126.5"/>
    <n v="112.9"/>
    <n v="116.2"/>
    <n v="123.5"/>
    <n v="123.4"/>
    <n v="129"/>
    <n v="115.6"/>
    <n v="128.30000000000001"/>
    <n v="107"/>
    <n v="124"/>
    <n v="168.5"/>
    <n v="165.4"/>
    <n v="86.3"/>
    <n v="134.4"/>
    <n v="119.1"/>
    <n v="132.30000000000001"/>
    <n v="131.5"/>
    <n v="134.69999999999999"/>
    <n v="124"/>
    <n v="118.6"/>
    <n v="123.2"/>
    <n v="121.6"/>
    <n v="115.1"/>
    <n v="120.4"/>
    <n v="117.1"/>
    <n v="109.1"/>
    <n v="117.3"/>
    <n v="126.5"/>
    <n v="112.9"/>
    <n v="116.2"/>
    <n v="123.5"/>
    <n v="1664.8"/>
    <n v="134.69999999999999"/>
    <n v="365.8"/>
    <n v="236.7"/>
    <n v="120.4"/>
    <n v="230"/>
    <n v="109.1"/>
    <n v="117.3"/>
    <n v="126.5"/>
    <n v="116.2"/>
  </r>
  <r>
    <x v="2"/>
    <x v="2"/>
    <x v="8"/>
    <n v="124.6"/>
    <n v="130.4"/>
    <n v="118.7"/>
    <n v="128.9"/>
    <n v="111.9"/>
    <n v="128.4"/>
    <n v="162.19999999999999"/>
    <n v="150"/>
    <n v="90.4"/>
    <n v="128.4"/>
    <n v="120.7"/>
    <n v="132.5"/>
    <n v="131.19999999999999"/>
    <n v="132"/>
    <n v="127.9"/>
    <n v="123.4"/>
    <n v="127.2"/>
    <n v="121.6"/>
    <n v="120.4"/>
    <n v="122.6"/>
    <n v="119.8"/>
    <n v="111.3"/>
    <n v="118.3"/>
    <n v="125.7"/>
    <n v="113.4"/>
    <n v="117.5"/>
    <n v="125.4"/>
    <n v="124.6"/>
    <n v="130.4"/>
    <n v="118.7"/>
    <n v="128.9"/>
    <n v="111.9"/>
    <n v="128.4"/>
    <n v="162.19999999999999"/>
    <n v="150"/>
    <n v="90.4"/>
    <n v="128.4"/>
    <n v="120.7"/>
    <n v="132.5"/>
    <n v="131.19999999999999"/>
    <n v="132"/>
    <n v="127.9"/>
    <n v="123.4"/>
    <n v="127.2"/>
    <n v="121.6"/>
    <n v="120.4"/>
    <n v="122.6"/>
    <n v="119.8"/>
    <n v="111.3"/>
    <n v="118.3"/>
    <n v="125.7"/>
    <n v="113.4"/>
    <n v="117.5"/>
    <n v="125.4"/>
    <n v="1658.3000000000002"/>
    <n v="132"/>
    <n v="378.5"/>
    <n v="242"/>
    <n v="122.6"/>
    <n v="233.2"/>
    <n v="111.3"/>
    <n v="118.3"/>
    <n v="125.7"/>
    <n v="117.5"/>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n v="125.6"/>
    <n v="130.4"/>
    <n v="120.8"/>
    <n v="129.4"/>
    <n v="115.8"/>
    <n v="133.19999999999999"/>
    <n v="157.69999999999999"/>
    <n v="154.19999999999999"/>
    <n v="93.7"/>
    <n v="126.6"/>
    <n v="122.3"/>
    <n v="133.1"/>
    <n v="131.80000000000001"/>
    <n v="131.5"/>
    <n v="131.1"/>
    <n v="127.3"/>
    <n v="130.6"/>
    <n v="139.30000000000001"/>
    <n v="124.4"/>
    <n v="125.1"/>
    <n v="122"/>
    <n v="113.8"/>
    <n v="120.1"/>
    <n v="125.1"/>
    <n v="114.2"/>
    <n v="119.2"/>
    <n v="127.7"/>
    <n v="1674.6"/>
    <n v="131.5"/>
    <n v="389"/>
    <n v="263.70000000000005"/>
    <n v="125.1"/>
    <n v="236.2"/>
    <n v="113.8"/>
    <n v="120.1"/>
    <n v="125.1"/>
    <n v="119.2"/>
  </r>
  <r>
    <x v="1"/>
    <x v="2"/>
    <x v="9"/>
    <n v="123.6"/>
    <n v="128.6"/>
    <n v="115.9"/>
    <n v="128.5"/>
    <n v="109"/>
    <n v="124.1"/>
    <n v="165.8"/>
    <n v="187.2"/>
    <n v="89.4"/>
    <n v="135.80000000000001"/>
    <n v="119.4"/>
    <n v="132.9"/>
    <n v="132.6"/>
    <n v="135.30000000000001"/>
    <n v="124.4"/>
    <n v="118.8"/>
    <n v="123.6"/>
    <n v="122.4"/>
    <n v="114.9"/>
    <n v="120.7"/>
    <n v="117.7"/>
    <n v="109.3"/>
    <n v="117.7"/>
    <n v="126.5"/>
    <n v="113.5"/>
    <n v="116.5"/>
    <n v="124.2"/>
    <n v="123.6"/>
    <n v="128.6"/>
    <n v="115.9"/>
    <n v="128.5"/>
    <n v="109"/>
    <n v="124.1"/>
    <n v="165.8"/>
    <n v="187.2"/>
    <n v="89.4"/>
    <n v="135.80000000000001"/>
    <n v="119.4"/>
    <n v="132.9"/>
    <n v="132.6"/>
    <n v="135.30000000000001"/>
    <n v="124.4"/>
    <n v="118.8"/>
    <n v="123.6"/>
    <n v="122.4"/>
    <n v="114.9"/>
    <n v="120.7"/>
    <n v="117.7"/>
    <n v="109.3"/>
    <n v="117.7"/>
    <n v="126.5"/>
    <n v="113.5"/>
    <n v="116.5"/>
    <n v="124.2"/>
    <n v="1692.8000000000002"/>
    <n v="135.30000000000001"/>
    <n v="366.79999999999995"/>
    <n v="237.3"/>
    <n v="120.7"/>
    <n v="231.2"/>
    <n v="109.3"/>
    <n v="117.7"/>
    <n v="126.5"/>
    <n v="116.5"/>
  </r>
  <r>
    <x v="2"/>
    <x v="2"/>
    <x v="9"/>
    <n v="125"/>
    <n v="129.80000000000001"/>
    <n v="118.9"/>
    <n v="129.1"/>
    <n v="113.3"/>
    <n v="129"/>
    <n v="160.4"/>
    <n v="165.3"/>
    <n v="92.3"/>
    <n v="129.69999999999999"/>
    <n v="121.1"/>
    <n v="133"/>
    <n v="132.1"/>
    <n v="132.5"/>
    <n v="128.5"/>
    <n v="123.8"/>
    <n v="127.8"/>
    <n v="122.4"/>
    <n v="120.8"/>
    <n v="123"/>
    <n v="120.4"/>
    <n v="111.4"/>
    <n v="118.7"/>
    <n v="125.9"/>
    <n v="113.9"/>
    <n v="117.9"/>
    <n v="126.1"/>
    <n v="125"/>
    <n v="129.80000000000001"/>
    <n v="118.9"/>
    <n v="129.1"/>
    <n v="113.3"/>
    <n v="129"/>
    <n v="160.4"/>
    <n v="165.3"/>
    <n v="92.3"/>
    <n v="129.69999999999999"/>
    <n v="121.1"/>
    <n v="133"/>
    <n v="132.1"/>
    <n v="132.5"/>
    <n v="128.5"/>
    <n v="123.8"/>
    <n v="127.8"/>
    <n v="122.4"/>
    <n v="120.8"/>
    <n v="123"/>
    <n v="120.4"/>
    <n v="111.4"/>
    <n v="118.7"/>
    <n v="125.9"/>
    <n v="113.9"/>
    <n v="117.9"/>
    <n v="126.1"/>
    <n v="1678.9999999999998"/>
    <n v="132.5"/>
    <n v="380.1"/>
    <n v="243.2"/>
    <n v="123"/>
    <n v="234.3"/>
    <n v="111.4"/>
    <n v="118.7"/>
    <n v="125.9"/>
    <n v="117.9"/>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n v="126.1"/>
    <n v="130.6"/>
    <n v="121.7"/>
    <n v="129.5"/>
    <n v="117.8"/>
    <n v="132.1"/>
    <n v="155.19999999999999"/>
    <n v="160.80000000000001"/>
    <n v="94.5"/>
    <n v="128.30000000000001"/>
    <n v="123.1"/>
    <n v="134.19999999999999"/>
    <n v="132.4"/>
    <n v="132.19999999999999"/>
    <n v="132.1"/>
    <n v="128.19999999999999"/>
    <n v="131.5"/>
    <n v="139.30000000000001"/>
    <n v="125.6"/>
    <n v="125.6"/>
    <n v="122.6"/>
    <n v="114"/>
    <n v="120.9"/>
    <n v="125.8"/>
    <n v="114.2"/>
    <n v="119.6"/>
    <n v="128.30000000000001"/>
    <n v="1686.3"/>
    <n v="132.19999999999999"/>
    <n v="391.79999999999995"/>
    <n v="264.89999999999998"/>
    <n v="125.6"/>
    <n v="236.8"/>
    <n v="114"/>
    <n v="120.9"/>
    <n v="125.8"/>
    <n v="119.6"/>
  </r>
  <r>
    <x v="1"/>
    <x v="2"/>
    <x v="10"/>
    <n v="124"/>
    <n v="129.80000000000001"/>
    <n v="121.5"/>
    <n v="128.6"/>
    <n v="110"/>
    <n v="123.7"/>
    <n v="164.6"/>
    <n v="191.6"/>
    <n v="90.8"/>
    <n v="137.1"/>
    <n v="119.8"/>
    <n v="133.69999999999999"/>
    <n v="133.30000000000001"/>
    <n v="137.6"/>
    <n v="125"/>
    <n v="119.3"/>
    <n v="124.2"/>
    <n v="122.9"/>
    <n v="115.1"/>
    <n v="121"/>
    <n v="118.1"/>
    <n v="109.3"/>
    <n v="117.9"/>
    <n v="126.6"/>
    <n v="113.3"/>
    <n v="116.6"/>
    <n v="124.6"/>
    <n v="124"/>
    <n v="129.80000000000001"/>
    <n v="121.5"/>
    <n v="128.6"/>
    <n v="110"/>
    <n v="123.7"/>
    <n v="164.6"/>
    <n v="191.6"/>
    <n v="90.8"/>
    <n v="137.1"/>
    <n v="119.8"/>
    <n v="133.69999999999999"/>
    <n v="133.30000000000001"/>
    <n v="137.6"/>
    <n v="125"/>
    <n v="119.3"/>
    <n v="124.2"/>
    <n v="122.9"/>
    <n v="115.1"/>
    <n v="121"/>
    <n v="118.1"/>
    <n v="109.3"/>
    <n v="117.9"/>
    <n v="126.6"/>
    <n v="113.3"/>
    <n v="116.6"/>
    <n v="124.6"/>
    <n v="1708.4999999999998"/>
    <n v="137.6"/>
    <n v="368.5"/>
    <n v="238"/>
    <n v="121"/>
    <n v="231.39999999999998"/>
    <n v="109.3"/>
    <n v="117.9"/>
    <n v="126.6"/>
    <n v="116.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n v="1692.1"/>
    <n v="133.6"/>
    <n v="382.4"/>
    <n v="244.5"/>
    <n v="123.4"/>
    <n v="234.7"/>
    <n v="111.5"/>
    <n v="119.2"/>
    <n v="126.3"/>
    <n v="118.1"/>
  </r>
  <r>
    <x v="0"/>
    <x v="2"/>
    <x v="11"/>
    <n v="126.3"/>
    <n v="131.30000000000001"/>
    <n v="123.3"/>
    <n v="129.80000000000001"/>
    <n v="118.3"/>
    <n v="131.6"/>
    <n v="145.5"/>
    <n v="162.1"/>
    <n v="95.4"/>
    <n v="128.9"/>
    <n v="123.3"/>
    <n v="135.1"/>
    <n v="131.4"/>
    <n v="133.1"/>
    <n v="132.5"/>
    <n v="128.5"/>
    <n v="131.9"/>
    <s v="NA"/>
    <n v="125.7"/>
    <n v="126"/>
    <n v="123.1"/>
    <n v="114"/>
    <n v="121.6"/>
    <n v="125.6"/>
    <n v="114.1"/>
    <n v="119.8"/>
    <n v="127.9"/>
    <n v="126.3"/>
    <n v="131.30000000000001"/>
    <n v="123.3"/>
    <n v="129.80000000000001"/>
    <n v="118.3"/>
    <n v="131.6"/>
    <n v="145.5"/>
    <n v="162.1"/>
    <n v="95.4"/>
    <n v="128.9"/>
    <n v="123.3"/>
    <n v="135.1"/>
    <n v="131.4"/>
    <n v="133.1"/>
    <n v="132.5"/>
    <n v="128.5"/>
    <n v="131.9"/>
    <n v="139.30000000000001"/>
    <n v="125.7"/>
    <n v="126"/>
    <n v="123.1"/>
    <n v="114"/>
    <n v="121.6"/>
    <n v="125.6"/>
    <n v="114.1"/>
    <n v="119.8"/>
    <n v="127.9"/>
    <n v="1682.3000000000002"/>
    <n v="133.1"/>
    <n v="392.9"/>
    <n v="265"/>
    <n v="126"/>
    <n v="237.2"/>
    <n v="114"/>
    <n v="121.6"/>
    <n v="125.6"/>
    <n v="119.8"/>
  </r>
  <r>
    <x v="1"/>
    <x v="2"/>
    <x v="11"/>
    <n v="124.3"/>
    <n v="131.69999999999999"/>
    <n v="127.1"/>
    <n v="128.6"/>
    <n v="110"/>
    <n v="120.8"/>
    <n v="149"/>
    <n v="190.1"/>
    <n v="92.7"/>
    <n v="138.6"/>
    <n v="120.2"/>
    <n v="134.19999999999999"/>
    <n v="131.5"/>
    <n v="138.19999999999999"/>
    <n v="125.4"/>
    <n v="119.5"/>
    <n v="124.5"/>
    <n v="122.4"/>
    <n v="116"/>
    <n v="121"/>
    <n v="118.6"/>
    <n v="109.3"/>
    <n v="118.1"/>
    <n v="126.6"/>
    <n v="113.2"/>
    <n v="116.7"/>
    <n v="124"/>
    <n v="124.3"/>
    <n v="131.69999999999999"/>
    <n v="127.1"/>
    <n v="128.6"/>
    <n v="110"/>
    <n v="120.8"/>
    <n v="149"/>
    <n v="190.1"/>
    <n v="92.7"/>
    <n v="138.6"/>
    <n v="120.2"/>
    <n v="134.19999999999999"/>
    <n v="131.5"/>
    <n v="138.19999999999999"/>
    <n v="125.4"/>
    <n v="119.5"/>
    <n v="124.5"/>
    <n v="122.4"/>
    <n v="116"/>
    <n v="121"/>
    <n v="118.6"/>
    <n v="109.3"/>
    <n v="118.1"/>
    <n v="126.6"/>
    <n v="113.2"/>
    <n v="116.7"/>
    <n v="124"/>
    <n v="1698.8"/>
    <n v="138.19999999999999"/>
    <n v="369.4"/>
    <n v="238.4"/>
    <n v="121"/>
    <n v="231.8"/>
    <n v="109.3"/>
    <n v="118.1"/>
    <n v="126.6"/>
    <n v="116.7"/>
  </r>
  <r>
    <x v="2"/>
    <x v="2"/>
    <x v="11"/>
    <n v="125.7"/>
    <n v="131.4"/>
    <n v="124.8"/>
    <n v="129.4"/>
    <n v="115.3"/>
    <n v="126.6"/>
    <n v="146.69999999999999"/>
    <n v="171.5"/>
    <n v="94.5"/>
    <n v="132.1"/>
    <n v="122"/>
    <n v="134.69999999999999"/>
    <n v="131.4"/>
    <n v="134.5"/>
    <n v="129.69999999999999"/>
    <n v="124.8"/>
    <n v="129"/>
    <n v="122.4"/>
    <n v="122"/>
    <n v="123.6"/>
    <n v="121.4"/>
    <n v="111.5"/>
    <n v="119.6"/>
    <n v="126.2"/>
    <n v="113.7"/>
    <n v="118.3"/>
    <n v="126.1"/>
    <n v="125.7"/>
    <n v="131.4"/>
    <n v="124.8"/>
    <n v="129.4"/>
    <n v="115.3"/>
    <n v="126.6"/>
    <n v="146.69999999999999"/>
    <n v="171.5"/>
    <n v="94.5"/>
    <n v="132.1"/>
    <n v="122"/>
    <n v="134.69999999999999"/>
    <n v="131.4"/>
    <n v="134.5"/>
    <n v="129.69999999999999"/>
    <n v="124.8"/>
    <n v="129"/>
    <n v="122.4"/>
    <n v="122"/>
    <n v="123.6"/>
    <n v="121.4"/>
    <n v="111.5"/>
    <n v="119.6"/>
    <n v="126.2"/>
    <n v="113.7"/>
    <n v="118.3"/>
    <n v="126.1"/>
    <n v="1686.1000000000001"/>
    <n v="134.5"/>
    <n v="383.5"/>
    <n v="244.4"/>
    <n v="123.6"/>
    <n v="235.10000000000002"/>
    <n v="111.5"/>
    <n v="119.6"/>
    <n v="126.2"/>
    <n v="118.3"/>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n v="126.8"/>
    <n v="133.19999999999999"/>
    <n v="126.5"/>
    <n v="130.30000000000001"/>
    <n v="118.9"/>
    <n v="131.6"/>
    <n v="140.1"/>
    <n v="163.80000000000001"/>
    <n v="97.7"/>
    <n v="129.6"/>
    <n v="124.3"/>
    <n v="135.9"/>
    <n v="131.4"/>
    <n v="133.6"/>
    <n v="133.19999999999999"/>
    <n v="128.9"/>
    <n v="132.6"/>
    <n v="139.30000000000001"/>
    <n v="126.2"/>
    <n v="126.6"/>
    <n v="123.7"/>
    <n v="113.6"/>
    <n v="121.4"/>
    <n v="126.2"/>
    <n v="114.9"/>
    <n v="120.1"/>
    <n v="128.1"/>
    <n v="1690.1000000000001"/>
    <n v="133.6"/>
    <n v="394.70000000000005"/>
    <n v="265.5"/>
    <n v="126.6"/>
    <n v="238.60000000000002"/>
    <n v="113.6"/>
    <n v="121.4"/>
    <n v="126.2"/>
    <n v="120.1"/>
  </r>
  <r>
    <x v="1"/>
    <x v="3"/>
    <x v="0"/>
    <n v="124.7"/>
    <n v="135.9"/>
    <n v="132"/>
    <n v="129.19999999999999"/>
    <n v="109.7"/>
    <n v="119"/>
    <n v="144.1"/>
    <n v="184.2"/>
    <n v="96.7"/>
    <n v="139.5"/>
    <n v="120.5"/>
    <n v="134.69999999999999"/>
    <n v="131.19999999999999"/>
    <n v="139.5"/>
    <n v="125.8"/>
    <n v="119.8"/>
    <n v="124.9"/>
    <n v="123.4"/>
    <n v="116.9"/>
    <n v="121.6"/>
    <n v="119.1"/>
    <n v="108.9"/>
    <n v="118.5"/>
    <n v="126.4"/>
    <n v="114"/>
    <n v="116.8"/>
    <n v="124.2"/>
    <n v="124.7"/>
    <n v="135.9"/>
    <n v="132"/>
    <n v="129.19999999999999"/>
    <n v="109.7"/>
    <n v="119"/>
    <n v="144.1"/>
    <n v="184.2"/>
    <n v="96.7"/>
    <n v="139.5"/>
    <n v="120.5"/>
    <n v="134.69999999999999"/>
    <n v="131.19999999999999"/>
    <n v="139.5"/>
    <n v="125.8"/>
    <n v="119.8"/>
    <n v="124.9"/>
    <n v="123.4"/>
    <n v="116.9"/>
    <n v="121.6"/>
    <n v="119.1"/>
    <n v="108.9"/>
    <n v="118.5"/>
    <n v="126.4"/>
    <n v="114"/>
    <n v="116.8"/>
    <n v="124.2"/>
    <n v="1701.4"/>
    <n v="139.5"/>
    <n v="370.5"/>
    <n v="240.3"/>
    <n v="121.6"/>
    <n v="233.1"/>
    <n v="108.9"/>
    <n v="118.5"/>
    <n v="126.4"/>
    <n v="116.8"/>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n v="126.1"/>
    <n v="134.1"/>
    <n v="128.6"/>
    <n v="129.9"/>
    <n v="115.5"/>
    <n v="125.7"/>
    <n v="141.5"/>
    <n v="170.7"/>
    <n v="97.4"/>
    <n v="132.9"/>
    <n v="122.7"/>
    <n v="135.30000000000001"/>
    <n v="131.30000000000001"/>
    <n v="135.19999999999999"/>
    <n v="130.30000000000001"/>
    <n v="125.1"/>
    <n v="129.5"/>
    <n v="123.4"/>
    <n v="122.7"/>
    <n v="124.2"/>
    <n v="122"/>
    <n v="111.1"/>
    <n v="119.8"/>
    <n v="126.3"/>
    <n v="114.5"/>
    <n v="118.5"/>
    <n v="126.3"/>
    <n v="1691.7"/>
    <n v="135.19999999999999"/>
    <n v="384.9"/>
    <n v="246.10000000000002"/>
    <n v="124.2"/>
    <n v="236.5"/>
    <n v="111.1"/>
    <n v="119.8"/>
    <n v="126.3"/>
    <n v="118.5"/>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n v="127.1"/>
    <n v="133.69999999999999"/>
    <n v="127.7"/>
    <n v="130.69999999999999"/>
    <n v="118.5"/>
    <n v="130.4"/>
    <n v="130.9"/>
    <n v="162.80000000000001"/>
    <n v="98.7"/>
    <n v="130.6"/>
    <n v="124.8"/>
    <n v="136.4"/>
    <n v="130.30000000000001"/>
    <n v="134.4"/>
    <n v="133.9"/>
    <n v="129.80000000000001"/>
    <n v="133.4"/>
    <n v="139.30000000000001"/>
    <n v="127.5"/>
    <n v="127.1"/>
    <n v="124.3"/>
    <n v="113.9"/>
    <n v="122.3"/>
    <n v="127.1"/>
    <n v="116.8"/>
    <n v="120.9"/>
    <n v="127.9"/>
    <n v="1682.6"/>
    <n v="134.4"/>
    <n v="397.1"/>
    <n v="266.8"/>
    <n v="127.1"/>
    <n v="241.1"/>
    <n v="113.9"/>
    <n v="122.3"/>
    <n v="127.1"/>
    <n v="120.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n v="124.8"/>
    <n v="135.1"/>
    <n v="130.30000000000001"/>
    <n v="129.6"/>
    <n v="108.4"/>
    <n v="118.6"/>
    <n v="129.19999999999999"/>
    <n v="176.4"/>
    <n v="99.1"/>
    <n v="139.69999999999999"/>
    <n v="120.6"/>
    <n v="135.19999999999999"/>
    <n v="129.1"/>
    <n v="140"/>
    <n v="126.2"/>
    <n v="120.1"/>
    <n v="125.3"/>
    <n v="124.4"/>
    <n v="116"/>
    <n v="121.8"/>
    <n v="119.5"/>
    <n v="109.1"/>
    <n v="118.8"/>
    <n v="126.3"/>
    <n v="116.2"/>
    <n v="117.2"/>
    <n v="123.8"/>
    <n v="1676.1"/>
    <n v="140"/>
    <n v="371.6"/>
    <n v="240.4"/>
    <n v="121.8"/>
    <n v="235.7"/>
    <n v="109.1"/>
    <n v="118.8"/>
    <n v="126.3"/>
    <n v="117.2"/>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n v="1678.1"/>
    <n v="135.9"/>
    <n v="386.9"/>
    <n v="247.5"/>
    <n v="124.6"/>
    <n v="239.1"/>
    <n v="111.4"/>
    <n v="120.3"/>
    <n v="126.6"/>
    <n v="119.1"/>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n v="127.3"/>
    <n v="134.4"/>
    <n v="125.1"/>
    <n v="130.5"/>
    <n v="118.3"/>
    <n v="131.69999999999999"/>
    <n v="130.69999999999999"/>
    <n v="161.19999999999999"/>
    <n v="100.4"/>
    <n v="130.80000000000001"/>
    <n v="124.9"/>
    <n v="137"/>
    <n v="130.4"/>
    <n v="135"/>
    <n v="134.4"/>
    <n v="130.19999999999999"/>
    <n v="133.80000000000001"/>
    <n v="139.30000000000001"/>
    <n v="127"/>
    <n v="127.7"/>
    <n v="124.8"/>
    <n v="113.6"/>
    <n v="122.5"/>
    <n v="127.5"/>
    <n v="117.4"/>
    <n v="121.1"/>
    <n v="128"/>
    <n v="1682.7000000000003"/>
    <n v="135"/>
    <n v="398.40000000000003"/>
    <n v="266.3"/>
    <n v="127.7"/>
    <n v="242.2"/>
    <n v="113.6"/>
    <n v="122.5"/>
    <n v="127.5"/>
    <n v="121.1"/>
  </r>
  <r>
    <x v="1"/>
    <x v="3"/>
    <x v="2"/>
    <n v="124.8"/>
    <n v="136.30000000000001"/>
    <n v="123.7"/>
    <n v="129.69999999999999"/>
    <n v="107.9"/>
    <n v="119.9"/>
    <n v="128.1"/>
    <n v="170.3"/>
    <n v="101.8"/>
    <n v="140.1"/>
    <n v="120.7"/>
    <n v="135.4"/>
    <n v="128.9"/>
    <n v="140.6"/>
    <n v="126.4"/>
    <n v="120.3"/>
    <n v="125.5"/>
    <n v="124.9"/>
    <n v="114.8"/>
    <n v="122.3"/>
    <n v="119.7"/>
    <n v="108.5"/>
    <n v="119.1"/>
    <n v="126.4"/>
    <n v="117.1"/>
    <n v="117.3"/>
    <n v="123.8"/>
    <n v="124.8"/>
    <n v="136.30000000000001"/>
    <n v="123.7"/>
    <n v="129.69999999999999"/>
    <n v="107.9"/>
    <n v="119.9"/>
    <n v="128.1"/>
    <n v="170.3"/>
    <n v="101.8"/>
    <n v="140.1"/>
    <n v="120.7"/>
    <n v="135.4"/>
    <n v="128.9"/>
    <n v="140.6"/>
    <n v="126.4"/>
    <n v="120.3"/>
    <n v="125.5"/>
    <n v="124.9"/>
    <n v="114.8"/>
    <n v="122.3"/>
    <n v="119.7"/>
    <n v="108.5"/>
    <n v="119.1"/>
    <n v="126.4"/>
    <n v="117.1"/>
    <n v="117.3"/>
    <n v="123.8"/>
    <n v="1667.6000000000001"/>
    <n v="140.6"/>
    <n v="372.2"/>
    <n v="239.7"/>
    <n v="122.3"/>
    <n v="236.8"/>
    <n v="108.5"/>
    <n v="119.1"/>
    <n v="126.4"/>
    <n v="117.3"/>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n v="1675.2"/>
    <n v="136.5"/>
    <n v="387.9"/>
    <n v="247.3"/>
    <n v="125.1"/>
    <n v="240.2"/>
    <n v="110.9"/>
    <n v="120.6"/>
    <n v="126.9"/>
    <n v="119.3"/>
  </r>
  <r>
    <x v="0"/>
    <x v="3"/>
    <x v="3"/>
    <n v="127.4"/>
    <n v="135.4"/>
    <n v="123.4"/>
    <n v="131.30000000000001"/>
    <n v="118.2"/>
    <n v="138.1"/>
    <n v="134.1"/>
    <n v="162.69999999999999"/>
    <n v="105"/>
    <n v="131.4"/>
    <n v="125.4"/>
    <n v="137.4"/>
    <n v="131.80000000000001"/>
    <n v="135.5"/>
    <n v="135"/>
    <n v="130.6"/>
    <n v="134.4"/>
    <s v="NA"/>
    <n v="127"/>
    <n v="128"/>
    <n v="125.2"/>
    <n v="114.4"/>
    <n v="123.2"/>
    <n v="127.9"/>
    <n v="118.4"/>
    <n v="121.7"/>
    <n v="129"/>
    <n v="127.4"/>
    <n v="135.4"/>
    <n v="123.4"/>
    <n v="131.30000000000001"/>
    <n v="118.2"/>
    <n v="138.1"/>
    <n v="134.1"/>
    <n v="162.69999999999999"/>
    <n v="105"/>
    <n v="131.4"/>
    <n v="125.4"/>
    <n v="137.4"/>
    <n v="131.80000000000001"/>
    <n v="135.5"/>
    <n v="135"/>
    <n v="130.6"/>
    <n v="134.4"/>
    <n v="139.30000000000001"/>
    <n v="127"/>
    <n v="128"/>
    <n v="125.2"/>
    <n v="114.4"/>
    <n v="123.2"/>
    <n v="127.9"/>
    <n v="118.4"/>
    <n v="121.7"/>
    <n v="129"/>
    <n v="1701.6000000000004"/>
    <n v="135.5"/>
    <n v="400"/>
    <n v="266.3"/>
    <n v="128"/>
    <n v="243.60000000000002"/>
    <n v="114.4"/>
    <n v="123.2"/>
    <n v="127.9"/>
    <n v="121.7"/>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n v="124.9"/>
    <n v="139.30000000000001"/>
    <n v="119.9"/>
    <n v="130.19999999999999"/>
    <n v="108.9"/>
    <n v="131.1"/>
    <n v="136.80000000000001"/>
    <n v="176.9"/>
    <n v="109.1"/>
    <n v="140.4"/>
    <n v="121.1"/>
    <n v="135.9"/>
    <n v="131.80000000000001"/>
    <n v="141.5"/>
    <n v="126.8"/>
    <n v="120.5"/>
    <n v="125.8"/>
    <n v="125.6"/>
    <n v="114.6"/>
    <n v="122.8"/>
    <n v="120"/>
    <n v="110"/>
    <n v="119.5"/>
    <n v="127.6"/>
    <n v="117.6"/>
    <n v="118.2"/>
    <n v="125.3"/>
    <n v="1706.3"/>
    <n v="141.5"/>
    <n v="373.1"/>
    <n v="240.2"/>
    <n v="122.8"/>
    <n v="237.6"/>
    <n v="110"/>
    <n v="119.5"/>
    <n v="127.6"/>
    <n v="118.2"/>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n v="126.6"/>
    <n v="136.80000000000001"/>
    <n v="122"/>
    <n v="130.9"/>
    <n v="114.8"/>
    <n v="134.80000000000001"/>
    <n v="135"/>
    <n v="167.5"/>
    <n v="106.4"/>
    <n v="134.4"/>
    <n v="123.6"/>
    <n v="136.69999999999999"/>
    <n v="131.80000000000001"/>
    <n v="137.1"/>
    <n v="131.80000000000001"/>
    <n v="126.4"/>
    <n v="131"/>
    <n v="125.6"/>
    <n v="122.3"/>
    <n v="125.5"/>
    <n v="123.2"/>
    <n v="112.1"/>
    <n v="121.1"/>
    <n v="127.7"/>
    <n v="118.1"/>
    <n v="120"/>
    <n v="127.3"/>
    <n v="1701.3"/>
    <n v="137.1"/>
    <n v="389.20000000000005"/>
    <n v="247.89999999999998"/>
    <n v="125.5"/>
    <n v="241.3"/>
    <n v="112.1"/>
    <n v="121.1"/>
    <n v="127.7"/>
    <n v="120"/>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n v="127.6"/>
    <n v="137.5"/>
    <n v="124.4"/>
    <n v="132.4"/>
    <n v="118.2"/>
    <n v="138.1"/>
    <n v="141.80000000000001"/>
    <n v="166"/>
    <n v="107.5"/>
    <n v="132.19999999999999"/>
    <n v="126.1"/>
    <n v="138.30000000000001"/>
    <n v="133.6"/>
    <n v="136"/>
    <n v="135.4"/>
    <n v="131.1"/>
    <n v="134.80000000000001"/>
    <n v="139.30000000000001"/>
    <n v="127.4"/>
    <n v="128.5"/>
    <n v="125.8"/>
    <n v="115.1"/>
    <n v="123.6"/>
    <n v="129.1"/>
    <n v="119.7"/>
    <n v="122.5"/>
    <n v="130.30000000000001"/>
    <n v="1723.6999999999998"/>
    <n v="136"/>
    <n v="401.3"/>
    <n v="266.70000000000005"/>
    <n v="128.5"/>
    <n v="245.5"/>
    <n v="115.1"/>
    <n v="123.6"/>
    <n v="129.1"/>
    <n v="122.5"/>
  </r>
  <r>
    <x v="1"/>
    <x v="3"/>
    <x v="4"/>
    <n v="125"/>
    <n v="142.1"/>
    <n v="127"/>
    <n v="130.4"/>
    <n v="109.6"/>
    <n v="133.5"/>
    <n v="151.4"/>
    <n v="182.8"/>
    <n v="111.1"/>
    <n v="141.5"/>
    <n v="121.5"/>
    <n v="136.30000000000001"/>
    <n v="134.6"/>
    <n v="142.19999999999999"/>
    <n v="127.2"/>
    <n v="120.7"/>
    <n v="126.2"/>
    <n v="126"/>
    <n v="115"/>
    <n v="123.2"/>
    <n v="120.3"/>
    <n v="110.7"/>
    <n v="119.8"/>
    <n v="128"/>
    <n v="118.5"/>
    <n v="118.7"/>
    <n v="126.6"/>
    <n v="125"/>
    <n v="142.1"/>
    <n v="127"/>
    <n v="130.4"/>
    <n v="109.6"/>
    <n v="133.5"/>
    <n v="151.4"/>
    <n v="182.8"/>
    <n v="111.1"/>
    <n v="141.5"/>
    <n v="121.5"/>
    <n v="136.30000000000001"/>
    <n v="134.6"/>
    <n v="142.19999999999999"/>
    <n v="127.2"/>
    <n v="120.7"/>
    <n v="126.2"/>
    <n v="126"/>
    <n v="115"/>
    <n v="123.2"/>
    <n v="120.3"/>
    <n v="110.7"/>
    <n v="119.8"/>
    <n v="128"/>
    <n v="118.5"/>
    <n v="118.7"/>
    <n v="126.6"/>
    <n v="1746.7999999999997"/>
    <n v="142.19999999999999"/>
    <n v="374.1"/>
    <n v="241"/>
    <n v="123.2"/>
    <n v="238.8"/>
    <n v="110.7"/>
    <n v="119.8"/>
    <n v="128"/>
    <n v="118.7"/>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n v="126.8"/>
    <n v="139.1"/>
    <n v="125.4"/>
    <n v="131.69999999999999"/>
    <n v="115"/>
    <n v="136"/>
    <n v="145.1"/>
    <n v="171.7"/>
    <n v="108.7"/>
    <n v="135.30000000000001"/>
    <n v="124.2"/>
    <n v="137.4"/>
    <n v="134"/>
    <n v="137.69999999999999"/>
    <n v="132.19999999999999"/>
    <n v="126.8"/>
    <n v="131.4"/>
    <n v="126"/>
    <n v="122.7"/>
    <n v="126"/>
    <n v="123.7"/>
    <n v="112.8"/>
    <n v="121.5"/>
    <n v="128.5"/>
    <n v="119.2"/>
    <n v="120.7"/>
    <n v="128.6"/>
    <n v="1730.4"/>
    <n v="137.69999999999999"/>
    <n v="390.4"/>
    <n v="248.7"/>
    <n v="126"/>
    <n v="242.9"/>
    <n v="112.8"/>
    <n v="121.5"/>
    <n v="128.5"/>
    <n v="120.7"/>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n v="128.6"/>
    <n v="138.6"/>
    <n v="126.6"/>
    <n v="133.6"/>
    <n v="118.6"/>
    <n v="137.4"/>
    <n v="152.5"/>
    <n v="169.2"/>
    <n v="108.8"/>
    <n v="133.1"/>
    <n v="126.4"/>
    <n v="139.19999999999999"/>
    <n v="136"/>
    <n v="137.19999999999999"/>
    <n v="136.30000000000001"/>
    <n v="131.6"/>
    <n v="135.6"/>
    <n v="139.30000000000001"/>
    <n v="128"/>
    <n v="129.30000000000001"/>
    <n v="126.2"/>
    <n v="116.3"/>
    <n v="124.1"/>
    <n v="130.19999999999999"/>
    <n v="119.9"/>
    <n v="123.3"/>
    <n v="131.9"/>
    <n v="1748.6"/>
    <n v="137.19999999999999"/>
    <n v="403.5"/>
    <n v="267.3"/>
    <n v="129.30000000000001"/>
    <n v="246.10000000000002"/>
    <n v="116.3"/>
    <n v="124.1"/>
    <n v="130.19999999999999"/>
    <n v="123.3"/>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n v="125.9"/>
    <n v="143.9"/>
    <n v="130.9"/>
    <n v="131"/>
    <n v="110.2"/>
    <n v="135.5"/>
    <n v="173.7"/>
    <n v="184.4"/>
    <n v="112"/>
    <n v="142.80000000000001"/>
    <n v="121.6"/>
    <n v="136.9"/>
    <n v="138.19999999999999"/>
    <n v="142.69999999999999"/>
    <n v="127.6"/>
    <n v="121.1"/>
    <n v="126.6"/>
    <n v="125.5"/>
    <n v="115.5"/>
    <n v="123.2"/>
    <n v="120.6"/>
    <n v="112.3"/>
    <n v="119.9"/>
    <n v="129.30000000000001"/>
    <n v="118.8"/>
    <n v="119.6"/>
    <n v="128.1"/>
    <n v="1787.0000000000002"/>
    <n v="142.69999999999999"/>
    <n v="375.29999999999995"/>
    <n v="241"/>
    <n v="123.2"/>
    <n v="239.39999999999998"/>
    <n v="112.3"/>
    <n v="119.9"/>
    <n v="129.30000000000001"/>
    <n v="119.6"/>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n v="1760.6"/>
    <n v="138.69999999999999"/>
    <n v="392.1"/>
    <n v="248.8"/>
    <n v="126.4"/>
    <n v="243.5"/>
    <n v="114.2"/>
    <n v="121.7"/>
    <n v="129.69999999999999"/>
    <n v="121.5"/>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n v="129.30000000000001"/>
    <n v="139.5"/>
    <n v="129.6"/>
    <n v="134.5"/>
    <n v="119.5"/>
    <n v="138.5"/>
    <n v="158.19999999999999"/>
    <n v="171.8"/>
    <n v="110.3"/>
    <n v="134.30000000000001"/>
    <n v="127.3"/>
    <n v="139.9"/>
    <n v="137.6"/>
    <n v="138"/>
    <n v="137.19999999999999"/>
    <n v="132.19999999999999"/>
    <n v="136.5"/>
    <n v="139.30000000000001"/>
    <n v="128.19999999999999"/>
    <n v="130"/>
    <n v="126.7"/>
    <n v="116.4"/>
    <n v="125.2"/>
    <n v="130.80000000000001"/>
    <n v="120.9"/>
    <n v="123.8"/>
    <n v="133"/>
    <n v="1770.2999999999997"/>
    <n v="138"/>
    <n v="405.9"/>
    <n v="267.5"/>
    <n v="130"/>
    <n v="247.60000000000002"/>
    <n v="116.4"/>
    <n v="125.2"/>
    <n v="130.80000000000001"/>
    <n v="123.8"/>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n v="126.8"/>
    <n v="144.19999999999999"/>
    <n v="136.6"/>
    <n v="131.80000000000001"/>
    <n v="111"/>
    <n v="137"/>
    <n v="179.5"/>
    <n v="188.4"/>
    <n v="113.3"/>
    <n v="143.9"/>
    <n v="121.7"/>
    <n v="137.5"/>
    <n v="139.80000000000001"/>
    <n v="142.9"/>
    <n v="127.9"/>
    <n v="121.1"/>
    <n v="126.9"/>
    <n v="126.4"/>
    <n v="115.5"/>
    <n v="123.5"/>
    <n v="120.9"/>
    <n v="111.7"/>
    <n v="120.3"/>
    <n v="130.80000000000001"/>
    <n v="120"/>
    <n v="119.9"/>
    <n v="129"/>
    <n v="1811.5000000000002"/>
    <n v="142.9"/>
    <n v="375.9"/>
    <n v="241.9"/>
    <n v="123.5"/>
    <n v="240.9"/>
    <n v="111.7"/>
    <n v="120.3"/>
    <n v="130.80000000000001"/>
    <n v="119.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n v="1783.5"/>
    <n v="139.30000000000001"/>
    <n v="393.8"/>
    <n v="249.8"/>
    <n v="126.9"/>
    <n v="245"/>
    <n v="113.9"/>
    <n v="122.4"/>
    <n v="130.80000000000001"/>
    <n v="121.9"/>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n v="130.1"/>
    <n v="138.80000000000001"/>
    <n v="130.30000000000001"/>
    <n v="135.30000000000001"/>
    <n v="119.9"/>
    <n v="140.19999999999999"/>
    <n v="156.9"/>
    <n v="172.2"/>
    <n v="112.1"/>
    <n v="134.9"/>
    <n v="128.1"/>
    <n v="140.69999999999999"/>
    <n v="138"/>
    <n v="138.9"/>
    <n v="137.80000000000001"/>
    <n v="133"/>
    <n v="137.1"/>
    <n v="139.30000000000001"/>
    <n v="129.1"/>
    <n v="130.6"/>
    <n v="127"/>
    <n v="116"/>
    <n v="125.5"/>
    <n v="131.9"/>
    <n v="122"/>
    <n v="124.2"/>
    <n v="133.5"/>
    <n v="1777.4999999999998"/>
    <n v="138.9"/>
    <n v="407.9"/>
    <n v="268.39999999999998"/>
    <n v="130.6"/>
    <n v="249"/>
    <n v="116"/>
    <n v="125.5"/>
    <n v="131.9"/>
    <n v="124.2"/>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n v="1783.9999999999995"/>
    <n v="143.6"/>
    <n v="377"/>
    <n v="242"/>
    <n v="123.9"/>
    <n v="242.10000000000002"/>
    <n v="110.4"/>
    <n v="120.6"/>
    <n v="131.5"/>
    <n v="119.9"/>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n v="1777.9"/>
    <n v="140.19999999999999"/>
    <n v="395.49999999999994"/>
    <n v="250.89999999999998"/>
    <n v="127.4"/>
    <n v="246.3"/>
    <n v="113.1"/>
    <n v="122.7"/>
    <n v="131.69999999999999"/>
    <n v="122.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n v="130.80000000000001"/>
    <n v="138.19999999999999"/>
    <n v="130.5"/>
    <n v="135.5"/>
    <n v="120.2"/>
    <n v="139.19999999999999"/>
    <n v="149.5"/>
    <n v="170.4"/>
    <n v="113.1"/>
    <n v="135.80000000000001"/>
    <n v="128.80000000000001"/>
    <n v="141.5"/>
    <n v="137.19999999999999"/>
    <n v="139.9"/>
    <n v="138.5"/>
    <n v="133.5"/>
    <n v="137.80000000000001"/>
    <n v="139.30000000000001"/>
    <n v="129.69999999999999"/>
    <n v="131.1"/>
    <n v="127.8"/>
    <n v="117"/>
    <n v="125.7"/>
    <n v="132.19999999999999"/>
    <n v="122.8"/>
    <n v="124.9"/>
    <n v="133.4"/>
    <n v="1770.7"/>
    <n v="139.9"/>
    <n v="409.8"/>
    <n v="269"/>
    <n v="131.1"/>
    <n v="250.6"/>
    <n v="117"/>
    <n v="125.7"/>
    <n v="132.19999999999999"/>
    <n v="124.9"/>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n v="1756.3999999999996"/>
    <n v="143.9"/>
    <n v="378"/>
    <n v="242.7"/>
    <n v="124.3"/>
    <n v="242.60000000000002"/>
    <n v="111.8"/>
    <n v="120.8"/>
    <n v="131.6"/>
    <n v="120.5"/>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n v="129.9"/>
    <n v="138"/>
    <n v="130.5"/>
    <n v="134.4"/>
    <n v="117.2"/>
    <n v="136.1"/>
    <n v="150.69999999999999"/>
    <n v="171.5"/>
    <n v="113.8"/>
    <n v="138.80000000000001"/>
    <n v="126"/>
    <n v="140.19999999999999"/>
    <n v="136.6"/>
    <n v="141"/>
    <n v="134.6"/>
    <n v="128.6"/>
    <n v="133.80000000000001"/>
    <n v="127.9"/>
    <n v="124.1"/>
    <n v="127.9"/>
    <n v="125.4"/>
    <n v="114.3"/>
    <n v="122.9"/>
    <n v="131.80000000000001"/>
    <n v="122.1"/>
    <n v="122.8"/>
    <n v="130.9"/>
    <n v="1763.6999999999998"/>
    <n v="141"/>
    <n v="397"/>
    <n v="252"/>
    <n v="127.9"/>
    <n v="247.5"/>
    <n v="114.3"/>
    <n v="122.9"/>
    <n v="131.80000000000001"/>
    <n v="122.8"/>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n v="131.30000000000001"/>
    <n v="137.6"/>
    <n v="130.1"/>
    <n v="136"/>
    <n v="120.8"/>
    <n v="138.4"/>
    <n v="149.19999999999999"/>
    <n v="170.2"/>
    <n v="113.4"/>
    <n v="136.30000000000001"/>
    <n v="128.69999999999999"/>
    <n v="142.4"/>
    <n v="137.4"/>
    <n v="140.9"/>
    <n v="139.6"/>
    <n v="134.30000000000001"/>
    <n v="138.80000000000001"/>
    <n v="139.30000000000001"/>
    <n v="129.80000000000001"/>
    <n v="131.80000000000001"/>
    <n v="128.69999999999999"/>
    <n v="117.8"/>
    <n v="126.5"/>
    <n v="133"/>
    <n v="123"/>
    <n v="125.7"/>
    <n v="133.80000000000001"/>
    <n v="1771.8000000000002"/>
    <n v="140.9"/>
    <n v="412.7"/>
    <n v="269.10000000000002"/>
    <n v="131.80000000000001"/>
    <n v="251.7"/>
    <n v="117.8"/>
    <n v="126.5"/>
    <n v="133"/>
    <n v="125.7"/>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n v="1762.8999999999999"/>
    <n v="144.30000000000001"/>
    <n v="379"/>
    <n v="243.89999999999998"/>
    <n v="124.5"/>
    <n v="242.6"/>
    <n v="112.8"/>
    <n v="121.2"/>
    <n v="131.9"/>
    <n v="120.9"/>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n v="1766.7999999999995"/>
    <n v="141.80000000000001"/>
    <n v="399.1"/>
    <n v="253"/>
    <n v="128.4"/>
    <n v="248.2"/>
    <n v="115.2"/>
    <n v="123.5"/>
    <n v="132.4"/>
    <n v="123.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n v="132"/>
    <n v="137.4"/>
    <n v="130.6"/>
    <n v="136.19999999999999"/>
    <n v="121.1"/>
    <n v="136.9"/>
    <n v="141.80000000000001"/>
    <n v="170"/>
    <n v="113.4"/>
    <n v="136.80000000000001"/>
    <n v="128.69999999999999"/>
    <n v="143.1"/>
    <n v="136.6"/>
    <n v="141.19999999999999"/>
    <n v="139.9"/>
    <n v="134.5"/>
    <n v="139.19999999999999"/>
    <n v="139.30000000000001"/>
    <n v="130.30000000000001"/>
    <n v="132.1"/>
    <n v="129.1"/>
    <n v="118.2"/>
    <n v="126.9"/>
    <n v="133.69999999999999"/>
    <n v="123.5"/>
    <n v="126.1"/>
    <n v="133.6"/>
    <n v="1764.6"/>
    <n v="141.19999999999999"/>
    <n v="413.59999999999997"/>
    <n v="269.60000000000002"/>
    <n v="132.1"/>
    <n v="252.6"/>
    <n v="118.2"/>
    <n v="126.9"/>
    <n v="133.69999999999999"/>
    <n v="126.1"/>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n v="1755.2"/>
    <n v="144.30000000000001"/>
    <n v="380.2"/>
    <n v="245.3"/>
    <n v="124.7"/>
    <n v="243.39999999999998"/>
    <n v="113.4"/>
    <n v="121.7"/>
    <n v="132.1"/>
    <n v="121.3"/>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n v="1759.8"/>
    <n v="142"/>
    <n v="400.1"/>
    <n v="254.1"/>
    <n v="128.6"/>
    <n v="249"/>
    <n v="115.7"/>
    <n v="124"/>
    <n v="132.80000000000001"/>
    <n v="123.8"/>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n v="132.6"/>
    <n v="137.30000000000001"/>
    <n v="131.6"/>
    <n v="136.30000000000001"/>
    <n v="121.6"/>
    <n v="135.6"/>
    <n v="127.5"/>
    <n v="167.9"/>
    <n v="113.8"/>
    <n v="137.5"/>
    <n v="129.1"/>
    <n v="143.6"/>
    <n v="134.69999999999999"/>
    <n v="142.4"/>
    <n v="140.4"/>
    <n v="135.19999999999999"/>
    <n v="139.69999999999999"/>
    <n v="139.30000000000001"/>
    <n v="132"/>
    <n v="132.9"/>
    <n v="129.69999999999999"/>
    <n v="118.6"/>
    <n v="127.3"/>
    <n v="134.19999999999999"/>
    <n v="121.9"/>
    <n v="126.3"/>
    <n v="132.80000000000001"/>
    <n v="1749.1"/>
    <n v="142.4"/>
    <n v="415.3"/>
    <n v="271.3"/>
    <n v="132.9"/>
    <n v="251.6"/>
    <n v="118.6"/>
    <n v="127.3"/>
    <n v="134.19999999999999"/>
    <n v="126.3"/>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n v="131.6"/>
    <n v="138.19999999999999"/>
    <n v="134.9"/>
    <n v="133.1"/>
    <n v="113.5"/>
    <n v="129.30000000000001"/>
    <n v="121.1"/>
    <n v="170.3"/>
    <n v="115.5"/>
    <n v="145.5"/>
    <n v="123.1"/>
    <n v="140.9"/>
    <n v="132.80000000000001"/>
    <n v="145"/>
    <n v="130"/>
    <n v="122.2"/>
    <n v="128.80000000000001"/>
    <n v="128.5"/>
    <n v="117.8"/>
    <n v="125"/>
    <n v="122.3"/>
    <n v="113.7"/>
    <n v="121.8"/>
    <n v="132.30000000000001"/>
    <n v="119.9"/>
    <n v="121.4"/>
    <n v="127.6"/>
    <n v="1729.8"/>
    <n v="145"/>
    <n v="381"/>
    <n v="246.3"/>
    <n v="125"/>
    <n v="242.2"/>
    <n v="113.7"/>
    <n v="121.8"/>
    <n v="132.30000000000001"/>
    <n v="121.4"/>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n v="1740.7"/>
    <n v="143.1"/>
    <n v="401.5"/>
    <n v="255.1"/>
    <n v="129.19999999999999"/>
    <n v="248"/>
    <n v="116"/>
    <n v="124.2"/>
    <n v="133.1"/>
    <n v="123.9"/>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n v="133.1"/>
    <n v="137.80000000000001"/>
    <n v="131.9"/>
    <n v="136.69999999999999"/>
    <n v="122"/>
    <n v="136"/>
    <n v="119.8"/>
    <n v="161.69999999999999"/>
    <n v="114.8"/>
    <n v="136.9"/>
    <n v="129"/>
    <n v="143.9"/>
    <n v="133.69999999999999"/>
    <n v="143.1"/>
    <n v="140.69999999999999"/>
    <n v="135.80000000000001"/>
    <n v="140"/>
    <n v="139.30000000000001"/>
    <n v="132.1"/>
    <n v="133.19999999999999"/>
    <n v="129.9"/>
    <n v="119.1"/>
    <n v="127"/>
    <n v="134.6"/>
    <n v="122.3"/>
    <n v="126.6"/>
    <n v="132.4"/>
    <n v="1737.3000000000002"/>
    <n v="143.1"/>
    <n v="416.5"/>
    <n v="271.39999999999998"/>
    <n v="133.19999999999999"/>
    <n v="252.2"/>
    <n v="119.1"/>
    <n v="127"/>
    <n v="134.6"/>
    <n v="126.6"/>
  </r>
  <r>
    <x v="1"/>
    <x v="4"/>
    <x v="0"/>
    <n v="132.19999999999999"/>
    <n v="138.9"/>
    <n v="132.6"/>
    <n v="133.1"/>
    <n v="114"/>
    <n v="129.6"/>
    <n v="118.7"/>
    <n v="155.1"/>
    <n v="117.3"/>
    <n v="144.9"/>
    <n v="123.2"/>
    <n v="141.6"/>
    <n v="132"/>
    <n v="145.6"/>
    <n v="130.19999999999999"/>
    <n v="122.3"/>
    <n v="129"/>
    <n v="129.6"/>
    <n v="118"/>
    <n v="125.1"/>
    <n v="122.6"/>
    <n v="115.2"/>
    <n v="122"/>
    <n v="132.4"/>
    <n v="120.9"/>
    <n v="122.1"/>
    <n v="127.8"/>
    <n v="132.19999999999999"/>
    <n v="138.9"/>
    <n v="132.6"/>
    <n v="133.1"/>
    <n v="114"/>
    <n v="129.6"/>
    <n v="118.7"/>
    <n v="155.1"/>
    <n v="117.3"/>
    <n v="144.9"/>
    <n v="123.2"/>
    <n v="141.6"/>
    <n v="132"/>
    <n v="145.6"/>
    <n v="130.19999999999999"/>
    <n v="122.3"/>
    <n v="129"/>
    <n v="129.6"/>
    <n v="118"/>
    <n v="125.1"/>
    <n v="122.6"/>
    <n v="115.2"/>
    <n v="122"/>
    <n v="132.4"/>
    <n v="120.9"/>
    <n v="122.1"/>
    <n v="127.8"/>
    <n v="1713.2"/>
    <n v="145.6"/>
    <n v="381.5"/>
    <n v="247.6"/>
    <n v="125.1"/>
    <n v="243.5"/>
    <n v="115.2"/>
    <n v="122"/>
    <n v="132.4"/>
    <n v="122.1"/>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n v="1727.2999999999995"/>
    <n v="143.80000000000001"/>
    <n v="402.4"/>
    <n v="256.39999999999998"/>
    <n v="129.4"/>
    <n v="248.8"/>
    <n v="117"/>
    <n v="124.2"/>
    <n v="133.30000000000001"/>
    <n v="124.4"/>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n v="133.30000000000001"/>
    <n v="138.30000000000001"/>
    <n v="129.30000000000001"/>
    <n v="137.19999999999999"/>
    <n v="122.1"/>
    <n v="138.69999999999999"/>
    <n v="119.1"/>
    <n v="156.9"/>
    <n v="116.2"/>
    <n v="136"/>
    <n v="129.4"/>
    <n v="144.4"/>
    <n v="133.6"/>
    <n v="143.69999999999999"/>
    <n v="140.9"/>
    <n v="135.80000000000001"/>
    <n v="140.19999999999999"/>
    <n v="139.30000000000001"/>
    <n v="133.19999999999999"/>
    <n v="133.6"/>
    <n v="130.1"/>
    <n v="119.5"/>
    <n v="127.7"/>
    <n v="134.9"/>
    <n v="123.2"/>
    <n v="127"/>
    <n v="132.6"/>
    <n v="1734.5000000000002"/>
    <n v="143.69999999999999"/>
    <n v="416.90000000000003"/>
    <n v="272.5"/>
    <n v="133.6"/>
    <n v="253.3"/>
    <n v="119.5"/>
    <n v="127.7"/>
    <n v="134.9"/>
    <n v="127"/>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n v="1705.3000000000002"/>
    <n v="146.30000000000001"/>
    <n v="382.3"/>
    <n v="249.7"/>
    <n v="125.3"/>
    <n v="244.60000000000002"/>
    <n v="115.5"/>
    <n v="122.2"/>
    <n v="132.4"/>
    <n v="122.4"/>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n v="1722.3000000000002"/>
    <n v="144.4"/>
    <n v="403"/>
    <n v="258.39999999999998"/>
    <n v="129.69999999999999"/>
    <n v="250"/>
    <n v="117.4"/>
    <n v="124.6"/>
    <n v="133.4"/>
    <n v="124.8"/>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n v="133.6"/>
    <n v="138.80000000000001"/>
    <n v="128.80000000000001"/>
    <n v="137.19999999999999"/>
    <n v="121.6"/>
    <n v="139.69999999999999"/>
    <n v="119.7"/>
    <n v="148"/>
    <n v="116.9"/>
    <n v="135.6"/>
    <n v="129.80000000000001"/>
    <n v="145.4"/>
    <n v="133.4"/>
    <n v="144.19999999999999"/>
    <n v="141.6"/>
    <n v="136.19999999999999"/>
    <n v="140.80000000000001"/>
    <n v="139.30000000000001"/>
    <n v="134.19999999999999"/>
    <n v="134.1"/>
    <n v="130.6"/>
    <n v="119.8"/>
    <n v="128.30000000000001"/>
    <n v="135.19999999999999"/>
    <n v="123.3"/>
    <n v="127.4"/>
    <n v="132.80000000000001"/>
    <n v="1728.5000000000002"/>
    <n v="144.19999999999999"/>
    <n v="418.59999999999997"/>
    <n v="273.5"/>
    <n v="134.1"/>
    <n v="253.89999999999998"/>
    <n v="119.8"/>
    <n v="128.30000000000001"/>
    <n v="135.19999999999999"/>
    <n v="127.4"/>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n v="1705.6999999999998"/>
    <n v="147.5"/>
    <n v="383.20000000000005"/>
    <n v="251.89999999999998"/>
    <n v="125.6"/>
    <n v="244.8"/>
    <n v="115.6"/>
    <n v="122.4"/>
    <n v="132.80000000000001"/>
    <n v="122.6"/>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n v="133.30000000000001"/>
    <n v="139"/>
    <n v="128.6"/>
    <n v="136.30000000000001"/>
    <n v="118.8"/>
    <n v="138.30000000000001"/>
    <n v="120.5"/>
    <n v="143.9"/>
    <n v="118"/>
    <n v="137.9"/>
    <n v="127.2"/>
    <n v="144"/>
    <n v="133.1"/>
    <n v="145.1"/>
    <n v="137.30000000000001"/>
    <n v="130.6"/>
    <n v="136.4"/>
    <n v="131.1"/>
    <n v="129.1"/>
    <n v="130.1"/>
    <n v="127.8"/>
    <n v="117.6"/>
    <n v="125"/>
    <n v="133.80000000000001"/>
    <n v="122.6"/>
    <n v="125.1"/>
    <n v="130.9"/>
    <n v="1718.9"/>
    <n v="145.1"/>
    <n v="404.29999999999995"/>
    <n v="260.2"/>
    <n v="130.1"/>
    <n v="250.39999999999998"/>
    <n v="117.6"/>
    <n v="125"/>
    <n v="133.80000000000001"/>
    <n v="125.1"/>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n v="133.19999999999999"/>
    <n v="138.69999999999999"/>
    <n v="127.1"/>
    <n v="137.69999999999999"/>
    <n v="121.3"/>
    <n v="141.80000000000001"/>
    <n v="121.5"/>
    <n v="144.5"/>
    <n v="117.4"/>
    <n v="134.1"/>
    <n v="130"/>
    <n v="145.5"/>
    <n v="133.5"/>
    <n v="144.4"/>
    <n v="142.4"/>
    <n v="136.80000000000001"/>
    <n v="141.6"/>
    <n v="139.30000000000001"/>
    <n v="135"/>
    <n v="134.30000000000001"/>
    <n v="131"/>
    <n v="119.2"/>
    <n v="128.30000000000001"/>
    <n v="135.69999999999999"/>
    <n v="123.7"/>
    <n v="127.5"/>
    <n v="132.9"/>
    <n v="1726.3"/>
    <n v="144.4"/>
    <n v="420.80000000000007"/>
    <n v="274.3"/>
    <n v="134.30000000000001"/>
    <n v="254.7"/>
    <n v="119.2"/>
    <n v="128.30000000000001"/>
    <n v="135.69999999999999"/>
    <n v="127.5"/>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n v="1708.1"/>
    <n v="148"/>
    <n v="384.2"/>
    <n v="253.1"/>
    <n v="126"/>
    <n v="245.60000000000002"/>
    <n v="114.3"/>
    <n v="122.6"/>
    <n v="133.6"/>
    <n v="122.5"/>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n v="133"/>
    <n v="139.4"/>
    <n v="126.1"/>
    <n v="137.19999999999999"/>
    <n v="118.4"/>
    <n v="139.9"/>
    <n v="123.4"/>
    <n v="140.9"/>
    <n v="118.5"/>
    <n v="136.5"/>
    <n v="127.4"/>
    <n v="144.19999999999999"/>
    <n v="133.5"/>
    <n v="145.4"/>
    <n v="138"/>
    <n v="131.1"/>
    <n v="137"/>
    <n v="131.69999999999999"/>
    <n v="129.80000000000001"/>
    <n v="130.4"/>
    <n v="128.1"/>
    <n v="116.6"/>
    <n v="125.1"/>
    <n v="134.5"/>
    <n v="123.1"/>
    <n v="125.1"/>
    <n v="131.1"/>
    <n v="1718.4"/>
    <n v="145.4"/>
    <n v="406.1"/>
    <n v="261.5"/>
    <n v="130.4"/>
    <n v="251.2"/>
    <n v="116.6"/>
    <n v="125.1"/>
    <n v="134.5"/>
    <n v="125.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n v="133.1"/>
    <n v="140.30000000000001"/>
    <n v="126.8"/>
    <n v="138.19999999999999"/>
    <n v="120.8"/>
    <n v="140.19999999999999"/>
    <n v="123.8"/>
    <n v="141.80000000000001"/>
    <n v="118.6"/>
    <n v="134"/>
    <n v="130.30000000000001"/>
    <n v="145.80000000000001"/>
    <n v="133.80000000000001"/>
    <n v="145.5"/>
    <n v="142.5"/>
    <n v="137.30000000000001"/>
    <n v="141.80000000000001"/>
    <n v="139.30000000000001"/>
    <n v="135"/>
    <n v="134.9"/>
    <n v="131.4"/>
    <n v="119.4"/>
    <n v="129.4"/>
    <n v="136.30000000000001"/>
    <n v="123.7"/>
    <n v="127.9"/>
    <n v="133.30000000000001"/>
    <n v="1727.4999999999995"/>
    <n v="145.5"/>
    <n v="421.6"/>
    <n v="274.3"/>
    <n v="134.9"/>
    <n v="255.10000000000002"/>
    <n v="119.4"/>
    <n v="129.4"/>
    <n v="136.30000000000001"/>
    <n v="127.9"/>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n v="1709.6"/>
    <n v="148.30000000000001"/>
    <n v="384.9"/>
    <n v="252.2"/>
    <n v="126.5"/>
    <n v="245.6"/>
    <n v="114.3"/>
    <n v="122.8"/>
    <n v="133.80000000000001"/>
    <n v="122.6"/>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n v="1719.6000000000001"/>
    <n v="146.19999999999999"/>
    <n v="406.8"/>
    <n v="261.5"/>
    <n v="130.9"/>
    <n v="251.4"/>
    <n v="116.7"/>
    <n v="125.7"/>
    <n v="134.80000000000001"/>
    <n v="125.3"/>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n v="133.5"/>
    <n v="143.69999999999999"/>
    <n v="128"/>
    <n v="138.6"/>
    <n v="120.9"/>
    <n v="140.9"/>
    <n v="128.80000000000001"/>
    <n v="140.19999999999999"/>
    <n v="118.9"/>
    <n v="133.5"/>
    <n v="130.4"/>
    <n v="146.5"/>
    <n v="134.9"/>
    <n v="145.80000000000001"/>
    <n v="143.1"/>
    <n v="137.69999999999999"/>
    <n v="142.30000000000001"/>
    <n v="139.30000000000001"/>
    <n v="134.80000000000001"/>
    <n v="135.19999999999999"/>
    <n v="131.30000000000001"/>
    <n v="119.4"/>
    <n v="129.80000000000001"/>
    <n v="136.9"/>
    <n v="124.1"/>
    <n v="128.1"/>
    <n v="133.9"/>
    <n v="1738.8000000000002"/>
    <n v="145.80000000000001"/>
    <n v="423.09999999999997"/>
    <n v="274.10000000000002"/>
    <n v="135.19999999999999"/>
    <n v="255.4"/>
    <n v="119.4"/>
    <n v="129.80000000000001"/>
    <n v="136.9"/>
    <n v="128.1"/>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n v="1731.0000000000002"/>
    <n v="148.6"/>
    <n v="384.9"/>
    <n v="250.4"/>
    <n v="126.8"/>
    <n v="246.3"/>
    <n v="113.9"/>
    <n v="122.9"/>
    <n v="134.30000000000001"/>
    <n v="122.7"/>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n v="1734.7"/>
    <n v="146.5"/>
    <n v="407.7"/>
    <n v="260.20000000000005"/>
    <n v="131.19999999999999"/>
    <n v="251.9"/>
    <n v="116.5"/>
    <n v="125.9"/>
    <n v="135.4"/>
    <n v="125.5"/>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n v="134"/>
    <n v="144.19999999999999"/>
    <n v="129.80000000000001"/>
    <n v="139"/>
    <n v="120.9"/>
    <n v="143.9"/>
    <n v="151.5"/>
    <n v="138.1"/>
    <n v="120"/>
    <n v="133.9"/>
    <n v="131.4"/>
    <n v="147.69999999999999"/>
    <n v="138.5"/>
    <n v="147.4"/>
    <n v="144.30000000000001"/>
    <n v="138.1"/>
    <n v="143.5"/>
    <n v="139.30000000000001"/>
    <n v="135.30000000000001"/>
    <n v="136.1"/>
    <n v="132.1"/>
    <n v="119.1"/>
    <n v="130.6"/>
    <n v="138.6"/>
    <n v="124.4"/>
    <n v="128.6"/>
    <n v="136.19999999999999"/>
    <n v="1772.9"/>
    <n v="147.4"/>
    <n v="425.9"/>
    <n v="274.60000000000002"/>
    <n v="136.1"/>
    <n v="256.5"/>
    <n v="119.1"/>
    <n v="130.6"/>
    <n v="138.6"/>
    <n v="128.6"/>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n v="1768.1"/>
    <n v="150.5"/>
    <n v="385.70000000000005"/>
    <n v="252.3"/>
    <n v="127.2"/>
    <n v="247.4"/>
    <n v="113.2"/>
    <n v="123.5"/>
    <n v="135.5"/>
    <n v="123"/>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n v="1769.3999999999999"/>
    <n v="148.19999999999999"/>
    <n v="409.7"/>
    <n v="262"/>
    <n v="131.9"/>
    <n v="253"/>
    <n v="116"/>
    <n v="126.6"/>
    <n v="136.80000000000001"/>
    <n v="125.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n v="134.80000000000001"/>
    <n v="143.1"/>
    <n v="130"/>
    <n v="139.4"/>
    <n v="120.5"/>
    <n v="148"/>
    <n v="162.9"/>
    <n v="137.4"/>
    <n v="120.8"/>
    <n v="134.69999999999999"/>
    <n v="131.6"/>
    <n v="148.69999999999999"/>
    <n v="140.6"/>
    <n v="149"/>
    <n v="145.30000000000001"/>
    <n v="139.19999999999999"/>
    <n v="144.5"/>
    <n v="139.30000000000001"/>
    <n v="136.4"/>
    <n v="137.30000000000001"/>
    <n v="133"/>
    <n v="120.3"/>
    <n v="131.5"/>
    <n v="140.19999999999999"/>
    <n v="125.4"/>
    <n v="129.69999999999999"/>
    <n v="137.80000000000001"/>
    <n v="1792.4999999999998"/>
    <n v="149"/>
    <n v="429"/>
    <n v="275.70000000000005"/>
    <n v="137.30000000000001"/>
    <n v="258.39999999999998"/>
    <n v="120.3"/>
    <n v="131.5"/>
    <n v="140.19999999999999"/>
    <n v="129.69999999999999"/>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n v="1772.9999999999998"/>
    <n v="152.1"/>
    <n v="388.4"/>
    <n v="253.3"/>
    <n v="127.7"/>
    <n v="249"/>
    <n v="114.6"/>
    <n v="124.1"/>
    <n v="135.69999999999999"/>
    <n v="123.8"/>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n v="1783.8"/>
    <n v="149.80000000000001"/>
    <n v="412.6"/>
    <n v="264.20000000000005"/>
    <n v="132.80000000000001"/>
    <n v="254.7"/>
    <n v="117.3"/>
    <n v="127.3"/>
    <n v="137.6"/>
    <n v="126.8"/>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n v="135.19999999999999"/>
    <n v="142"/>
    <n v="130.5"/>
    <n v="140.19999999999999"/>
    <n v="120.7"/>
    <n v="147.80000000000001"/>
    <n v="154.5"/>
    <n v="137.1"/>
    <n v="121"/>
    <n v="134.69999999999999"/>
    <n v="131.69999999999999"/>
    <n v="149.30000000000001"/>
    <n v="139.6"/>
    <n v="149.80000000000001"/>
    <n v="146.1"/>
    <n v="139.69999999999999"/>
    <n v="145.19999999999999"/>
    <n v="139.30000000000001"/>
    <n v="137.4"/>
    <n v="137.9"/>
    <n v="133.4"/>
    <n v="121.2"/>
    <n v="132.30000000000001"/>
    <n v="139.6"/>
    <n v="126.7"/>
    <n v="130.30000000000001"/>
    <n v="137.6"/>
    <n v="1784.3"/>
    <n v="149.80000000000001"/>
    <n v="430.99999999999994"/>
    <n v="276.70000000000005"/>
    <n v="137.9"/>
    <n v="260.10000000000002"/>
    <n v="121.2"/>
    <n v="132.30000000000001"/>
    <n v="139.6"/>
    <n v="130.30000000000001"/>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n v="1749.7"/>
    <n v="153.6"/>
    <n v="389.9"/>
    <n v="256.29999999999995"/>
    <n v="128.1"/>
    <n v="250.5"/>
    <n v="115.7"/>
    <n v="124.5"/>
    <n v="135.9"/>
    <n v="124.5"/>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n v="1769.9999999999998"/>
    <n v="150.80000000000001"/>
    <n v="414.5"/>
    <n v="266.7"/>
    <n v="133.30000000000001"/>
    <n v="256.3"/>
    <n v="118.3"/>
    <n v="127.9"/>
    <n v="137.4"/>
    <n v="127.5"/>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n v="135.9"/>
    <n v="141.9"/>
    <n v="131"/>
    <n v="141.5"/>
    <n v="121.4"/>
    <n v="146.69999999999999"/>
    <n v="157.1"/>
    <n v="136.4"/>
    <n v="121.4"/>
    <n v="135.6"/>
    <n v="131.30000000000001"/>
    <n v="150.30000000000001"/>
    <n v="140.4"/>
    <n v="150.5"/>
    <n v="147.19999999999999"/>
    <n v="140.6"/>
    <n v="146.19999999999999"/>
    <n v="139.30000000000001"/>
    <n v="138.1"/>
    <n v="138.4"/>
    <n v="134.19999999999999"/>
    <n v="121"/>
    <n v="133"/>
    <n v="140.1"/>
    <n v="127.4"/>
    <n v="130.69999999999999"/>
    <n v="138.30000000000001"/>
    <n v="1790.8999999999999"/>
    <n v="150.5"/>
    <n v="433.99999999999994"/>
    <n v="277.39999999999998"/>
    <n v="138.4"/>
    <n v="261.60000000000002"/>
    <n v="121"/>
    <n v="133"/>
    <n v="140.1"/>
    <n v="130.69999999999999"/>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n v="1765.6999999999998"/>
    <n v="154.6"/>
    <n v="391.5"/>
    <n v="259.89999999999998"/>
    <n v="128.30000000000001"/>
    <n v="251.2"/>
    <n v="115"/>
    <n v="124.8"/>
    <n v="136.30000000000001"/>
    <n v="124.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n v="1779.6999999999998"/>
    <n v="151.6"/>
    <n v="416.90000000000003"/>
    <n v="269.5"/>
    <n v="133.6"/>
    <n v="257.5"/>
    <n v="117.8"/>
    <n v="128.4"/>
    <n v="137.9"/>
    <n v="127.7"/>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n v="136.30000000000001"/>
    <n v="142.5"/>
    <n v="140.5"/>
    <n v="141.5"/>
    <n v="121.6"/>
    <n v="147.30000000000001"/>
    <n v="168"/>
    <n v="135.80000000000001"/>
    <n v="122.5"/>
    <n v="136"/>
    <n v="131.9"/>
    <n v="151.4"/>
    <n v="142.4"/>
    <n v="152.1"/>
    <n v="148.19999999999999"/>
    <n v="141.5"/>
    <n v="147.30000000000001"/>
    <n v="139.30000000000001"/>
    <n v="141.1"/>
    <n v="139.4"/>
    <n v="135.80000000000001"/>
    <n v="121.6"/>
    <n v="133.69999999999999"/>
    <n v="141.5"/>
    <n v="128.1"/>
    <n v="131.69999999999999"/>
    <n v="140"/>
    <n v="1817.7000000000003"/>
    <n v="152.1"/>
    <n v="437"/>
    <n v="280.39999999999998"/>
    <n v="139.4"/>
    <n v="263.89999999999998"/>
    <n v="121.6"/>
    <n v="133.69999999999999"/>
    <n v="141.5"/>
    <n v="131.69999999999999"/>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n v="1796.7"/>
    <n v="156.19999999999999"/>
    <n v="393.9"/>
    <n v="264.3"/>
    <n v="128.80000000000001"/>
    <n v="252.3"/>
    <n v="115.3"/>
    <n v="125.1"/>
    <n v="136.6"/>
    <n v="124.9"/>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n v="1808.2"/>
    <n v="153.19999999999999"/>
    <n v="419.6"/>
    <n v="273.89999999999998"/>
    <n v="134.4"/>
    <n v="259.39999999999998"/>
    <n v="118.3"/>
    <n v="128.9"/>
    <n v="138.6"/>
    <n v="128.4"/>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n v="136.4"/>
    <n v="143.69999999999999"/>
    <n v="144.80000000000001"/>
    <n v="141.9"/>
    <n v="123.1"/>
    <n v="147.19999999999999"/>
    <n v="161"/>
    <n v="133.80000000000001"/>
    <n v="121.9"/>
    <n v="135.80000000000001"/>
    <n v="131.1"/>
    <n v="151.4"/>
    <n v="141.5"/>
    <n v="153.19999999999999"/>
    <n v="148"/>
    <n v="141.9"/>
    <n v="147.19999999999999"/>
    <n v="139.30000000000001"/>
    <n v="142.6"/>
    <n v="139.5"/>
    <n v="136.1"/>
    <n v="122"/>
    <n v="133.4"/>
    <n v="141.1"/>
    <n v="127.8"/>
    <n v="131.9"/>
    <n v="139.80000000000001"/>
    <n v="1813.6000000000001"/>
    <n v="153.19999999999999"/>
    <n v="437.09999999999997"/>
    <n v="281.89999999999998"/>
    <n v="139.5"/>
    <n v="263.89999999999998"/>
    <n v="122"/>
    <n v="133.4"/>
    <n v="141.1"/>
    <n v="131.9"/>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n v="1767.5"/>
    <n v="157"/>
    <n v="395.2"/>
    <n v="265.89999999999998"/>
    <n v="129.30000000000001"/>
    <n v="252.79999999999998"/>
    <n v="115.3"/>
    <n v="125.6"/>
    <n v="136.69999999999999"/>
    <n v="125.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n v="1794.9999999999998"/>
    <n v="154.19999999999999"/>
    <n v="420.2"/>
    <n v="275.7"/>
    <n v="134.69999999999999"/>
    <n v="259.60000000000002"/>
    <n v="118.5"/>
    <n v="129"/>
    <n v="138.5"/>
    <n v="128.6"/>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n v="136.6"/>
    <n v="144.4"/>
    <n v="143.80000000000001"/>
    <n v="142"/>
    <n v="123.2"/>
    <n v="147.9"/>
    <n v="152.1"/>
    <n v="131.80000000000001"/>
    <n v="119.5"/>
    <n v="136"/>
    <n v="131.19999999999999"/>
    <n v="151.80000000000001"/>
    <n v="140.4"/>
    <n v="153.6"/>
    <n v="148.30000000000001"/>
    <n v="142.30000000000001"/>
    <n v="147.5"/>
    <n v="139.30000000000001"/>
    <n v="142.30000000000001"/>
    <n v="139.80000000000001"/>
    <n v="136"/>
    <n v="122.7"/>
    <n v="134.30000000000001"/>
    <n v="141.6"/>
    <n v="128.6"/>
    <n v="132.30000000000001"/>
    <n v="139.30000000000001"/>
    <n v="1800.7"/>
    <n v="153.6"/>
    <n v="438.1"/>
    <n v="281.60000000000002"/>
    <n v="139.80000000000001"/>
    <n v="264.60000000000002"/>
    <n v="122.7"/>
    <n v="134.30000000000001"/>
    <n v="141.6"/>
    <n v="132.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n v="1748.3000000000002"/>
    <n v="157.69999999999999"/>
    <n v="396.29999999999995"/>
    <n v="267.7"/>
    <n v="129.5"/>
    <n v="254.5"/>
    <n v="116.3"/>
    <n v="126.2"/>
    <n v="137.1"/>
    <n v="125.8"/>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n v="1779.9"/>
    <n v="154.69999999999999"/>
    <n v="421.3"/>
    <n v="277"/>
    <n v="134.9"/>
    <n v="260.60000000000002"/>
    <n v="119.3"/>
    <n v="129.69999999999999"/>
    <n v="139"/>
    <n v="129.1"/>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n v="136.4"/>
    <n v="143.69999999999999"/>
    <n v="140.6"/>
    <n v="141.5"/>
    <n v="122.9"/>
    <n v="149.4"/>
    <n v="142.4"/>
    <n v="130.19999999999999"/>
    <n v="117.9"/>
    <n v="135.6"/>
    <n v="130.5"/>
    <n v="151.69999999999999"/>
    <n v="138.69999999999999"/>
    <n v="153.30000000000001"/>
    <n v="148.69999999999999"/>
    <n v="142.4"/>
    <n v="147.80000000000001"/>
    <n v="139.30000000000001"/>
    <n v="142.4"/>
    <n v="139.9"/>
    <n v="136.19999999999999"/>
    <n v="123.3"/>
    <n v="134.30000000000001"/>
    <n v="141.5"/>
    <n v="128.80000000000001"/>
    <n v="132.5"/>
    <n v="138.5"/>
    <n v="1781.5"/>
    <n v="153.30000000000001"/>
    <n v="438.90000000000003"/>
    <n v="281.70000000000005"/>
    <n v="139.9"/>
    <n v="265"/>
    <n v="123.3"/>
    <n v="134.30000000000001"/>
    <n v="141.5"/>
    <n v="132.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n v="1727.9"/>
    <n v="159.30000000000001"/>
    <n v="397.09999999999997"/>
    <n v="268.60000000000002"/>
    <n v="129.9"/>
    <n v="256"/>
    <n v="117.4"/>
    <n v="126.5"/>
    <n v="137.19999999999999"/>
    <n v="126.5"/>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n v="1760.3999999999996"/>
    <n v="154.9"/>
    <n v="422"/>
    <n v="278"/>
    <n v="135.19999999999999"/>
    <n v="261.5"/>
    <n v="120.2"/>
    <n v="129.9"/>
    <n v="139"/>
    <n v="129.6"/>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n v="136.80000000000001"/>
    <n v="143.80000000000001"/>
    <n v="140"/>
    <n v="142"/>
    <n v="123.2"/>
    <n v="152.9"/>
    <n v="138"/>
    <n v="129.30000000000001"/>
    <n v="117.1"/>
    <n v="136.30000000000001"/>
    <n v="131.19999999999999"/>
    <n v="152.80000000000001"/>
    <n v="138.6"/>
    <n v="155.1"/>
    <n v="149.19999999999999"/>
    <n v="143"/>
    <n v="148.30000000000001"/>
    <n v="139.30000000000001"/>
    <n v="142.6"/>
    <n v="139.9"/>
    <n v="136.69999999999999"/>
    <n v="124.6"/>
    <n v="135.1"/>
    <n v="142.69999999999999"/>
    <n v="129.30000000000001"/>
    <n v="133.30000000000001"/>
    <n v="138.69999999999999"/>
    <n v="1781.9999999999998"/>
    <n v="155.1"/>
    <n v="440.5"/>
    <n v="281.89999999999998"/>
    <n v="139.9"/>
    <n v="266"/>
    <n v="124.6"/>
    <n v="135.1"/>
    <n v="142.69999999999999"/>
    <n v="133.30000000000001"/>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n v="1715.5"/>
    <n v="159.69999999999999"/>
    <n v="398.59999999999997"/>
    <n v="268.39999999999998"/>
    <n v="130.80000000000001"/>
    <n v="257.2"/>
    <n v="117.8"/>
    <n v="126.8"/>
    <n v="137.80000000000001"/>
    <n v="127.1"/>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n v="1756"/>
    <n v="156.30000000000001"/>
    <n v="423.6"/>
    <n v="278.5"/>
    <n v="135.6"/>
    <n v="262.5"/>
    <n v="121"/>
    <n v="130.4"/>
    <n v="139.80000000000001"/>
    <n v="130.30000000000001"/>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n v="137.1"/>
    <n v="144.5"/>
    <n v="135.9"/>
    <n v="142.4"/>
    <n v="123.5"/>
    <n v="156.4"/>
    <n v="135.1"/>
    <n v="128.4"/>
    <n v="115.2"/>
    <n v="137.19999999999999"/>
    <n v="131.9"/>
    <n v="153.80000000000001"/>
    <n v="138.6"/>
    <n v="156.1"/>
    <n v="150.1"/>
    <n v="143.30000000000001"/>
    <n v="149.1"/>
    <n v="139.30000000000001"/>
    <n v="143.80000000000001"/>
    <n v="140.9"/>
    <n v="137.6"/>
    <n v="125.3"/>
    <n v="136"/>
    <n v="143.69999999999999"/>
    <n v="130.4"/>
    <n v="134.19999999999999"/>
    <n v="139.1"/>
    <n v="1780"/>
    <n v="156.1"/>
    <n v="442.5"/>
    <n v="283.10000000000002"/>
    <n v="140.9"/>
    <n v="268"/>
    <n v="125.3"/>
    <n v="136"/>
    <n v="143.69999999999999"/>
    <n v="134.19999999999999"/>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n v="1720.0000000000002"/>
    <n v="159.19999999999999"/>
    <n v="401.40000000000003"/>
    <n v="267.5"/>
    <n v="131.80000000000001"/>
    <n v="258.89999999999998"/>
    <n v="118.9"/>
    <n v="127.6"/>
    <n v="139.69999999999999"/>
    <n v="128.19999999999999"/>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n v="1757.1000000000001"/>
    <n v="156.9"/>
    <n v="426"/>
    <n v="279.39999999999998"/>
    <n v="136.6"/>
    <n v="264.39999999999998"/>
    <n v="121.9"/>
    <n v="131.30000000000001"/>
    <n v="141.4"/>
    <n v="131.3000000000000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n v="137.4"/>
    <n v="145.69999999999999"/>
    <n v="135.5"/>
    <n v="142.9"/>
    <n v="123.6"/>
    <n v="157.5"/>
    <n v="137.80000000000001"/>
    <n v="127.2"/>
    <n v="111.8"/>
    <n v="137.4"/>
    <n v="132.19999999999999"/>
    <n v="154.30000000000001"/>
    <n v="139.1"/>
    <n v="157"/>
    <n v="150.80000000000001"/>
    <n v="144.1"/>
    <n v="149.80000000000001"/>
    <n v="139.30000000000001"/>
    <n v="144.30000000000001"/>
    <n v="141.80000000000001"/>
    <n v="138.4"/>
    <n v="126.4"/>
    <n v="136.80000000000001"/>
    <n v="144.4"/>
    <n v="131.19999999999999"/>
    <n v="135.1"/>
    <n v="139.80000000000001"/>
    <n v="1782.4"/>
    <n v="157"/>
    <n v="444.7"/>
    <n v="283.60000000000002"/>
    <n v="141.80000000000001"/>
    <n v="269.60000000000002"/>
    <n v="126.4"/>
    <n v="136.80000000000001"/>
    <n v="144.4"/>
    <n v="135.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n v="1722.8999999999999"/>
    <n v="160.30000000000001"/>
    <n v="403.5"/>
    <n v="267.89999999999998"/>
    <n v="132.5"/>
    <n v="260.10000000000002"/>
    <n v="119.8"/>
    <n v="128"/>
    <n v="140.4"/>
    <n v="128.9"/>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n v="136.6"/>
    <n v="146.6"/>
    <n v="133.6"/>
    <n v="142.1"/>
    <n v="121"/>
    <n v="154.6"/>
    <n v="135.6"/>
    <n v="122.3"/>
    <n v="109.6"/>
    <n v="138.1"/>
    <n v="129.9"/>
    <n v="151.69999999999999"/>
    <n v="138.1"/>
    <n v="157.9"/>
    <n v="146"/>
    <n v="137.4"/>
    <n v="144.69999999999999"/>
    <n v="143.19999999999999"/>
    <n v="136.9"/>
    <n v="137.4"/>
    <n v="136"/>
    <n v="122.9"/>
    <n v="131.80000000000001"/>
    <n v="142.1"/>
    <n v="129.9"/>
    <n v="132.1"/>
    <n v="137.80000000000001"/>
    <n v="1759.8"/>
    <n v="157.9"/>
    <n v="428.09999999999997"/>
    <n v="280.10000000000002"/>
    <n v="137.4"/>
    <n v="265.89999999999998"/>
    <n v="122.9"/>
    <n v="131.80000000000001"/>
    <n v="142.1"/>
    <n v="132.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n v="137.6"/>
    <n v="148.1"/>
    <n v="136.69999999999999"/>
    <n v="143.19999999999999"/>
    <n v="124"/>
    <n v="154.1"/>
    <n v="143.5"/>
    <n v="126"/>
    <n v="112.4"/>
    <n v="137.6"/>
    <n v="132.80000000000001"/>
    <n v="154.30000000000001"/>
    <n v="140"/>
    <n v="157.30000000000001"/>
    <n v="151.30000000000001"/>
    <n v="144.69999999999999"/>
    <n v="150.30000000000001"/>
    <n v="139.30000000000001"/>
    <n v="145.1"/>
    <n v="142.19999999999999"/>
    <n v="138.4"/>
    <n v="127.4"/>
    <n v="137.80000000000001"/>
    <n v="145.1"/>
    <n v="131.4"/>
    <n v="135.6"/>
    <n v="140.5"/>
    <n v="1790.2999999999997"/>
    <n v="157.30000000000001"/>
    <n v="446.3"/>
    <n v="284.39999999999998"/>
    <n v="142.19999999999999"/>
    <n v="269.8"/>
    <n v="127.4"/>
    <n v="137.80000000000001"/>
    <n v="145.1"/>
    <n v="135.6"/>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n v="1747.3000000000002"/>
    <n v="161"/>
    <n v="405"/>
    <n v="269"/>
    <n v="133.1"/>
    <n v="260.79999999999995"/>
    <n v="120.4"/>
    <n v="128.5"/>
    <n v="141.19999999999999"/>
    <n v="129.5"/>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n v="1774.1000000000001"/>
    <n v="158.30000000000001"/>
    <n v="429.7"/>
    <n v="280.60000000000002"/>
    <n v="137.9"/>
    <n v="266.29999999999995"/>
    <n v="123.7"/>
    <n v="132.6"/>
    <n v="142.80000000000001"/>
    <n v="132.6"/>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n v="138.4"/>
    <n v="149.30000000000001"/>
    <n v="139.30000000000001"/>
    <n v="143.4"/>
    <n v="124.1"/>
    <n v="153.30000000000001"/>
    <n v="154.19999999999999"/>
    <n v="126.4"/>
    <n v="114.3"/>
    <n v="138.19999999999999"/>
    <n v="132.80000000000001"/>
    <n v="154.80000000000001"/>
    <n v="142"/>
    <n v="156.1"/>
    <n v="151.5"/>
    <n v="145.1"/>
    <n v="150.6"/>
    <n v="139.30000000000001"/>
    <n v="146.80000000000001"/>
    <n v="143.1"/>
    <n v="139"/>
    <n v="127.5"/>
    <n v="138.4"/>
    <n v="145.80000000000001"/>
    <n v="131.4"/>
    <n v="136"/>
    <n v="141.80000000000001"/>
    <n v="1810.5000000000002"/>
    <n v="156.1"/>
    <n v="447.20000000000005"/>
    <n v="286.10000000000002"/>
    <n v="143.1"/>
    <n v="270.39999999999998"/>
    <n v="127.5"/>
    <n v="138.4"/>
    <n v="145.80000000000001"/>
    <n v="136"/>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n v="1771.1"/>
    <n v="161.4"/>
    <n v="406.4"/>
    <n v="271.7"/>
    <n v="133.6"/>
    <n v="261.79999999999995"/>
    <n v="120.1"/>
    <n v="129"/>
    <n v="144"/>
    <n v="130.19999999999999"/>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n v="1795.3"/>
    <n v="157.5"/>
    <n v="430.80000000000007"/>
    <n v="283.29999999999995"/>
    <n v="138.6"/>
    <n v="267.10000000000002"/>
    <n v="123.6"/>
    <n v="133.1"/>
    <n v="144.69999999999999"/>
    <n v="133.19999999999999"/>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n v="139.19999999999999"/>
    <n v="148.80000000000001"/>
    <n v="139.1"/>
    <n v="143.5"/>
    <n v="125"/>
    <n v="154.4"/>
    <n v="156.30000000000001"/>
    <n v="126.8"/>
    <n v="115.4"/>
    <n v="138.6"/>
    <n v="133.80000000000001"/>
    <n v="155.19999999999999"/>
    <n v="142.69999999999999"/>
    <n v="156.4"/>
    <n v="152.1"/>
    <n v="145.80000000000001"/>
    <n v="151.30000000000001"/>
    <n v="139.30000000000001"/>
    <n v="147.69999999999999"/>
    <n v="143.80000000000001"/>
    <n v="139.4"/>
    <n v="128.30000000000001"/>
    <n v="138.6"/>
    <n v="146.9"/>
    <n v="131.30000000000001"/>
    <n v="136.6"/>
    <n v="142.5"/>
    <n v="1818.8"/>
    <n v="156.4"/>
    <n v="449.2"/>
    <n v="287"/>
    <n v="143.80000000000001"/>
    <n v="270.70000000000005"/>
    <n v="128.30000000000001"/>
    <n v="138.6"/>
    <n v="146.9"/>
    <n v="136.6"/>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n v="1767.6"/>
    <n v="162.1"/>
    <n v="407.3"/>
    <n v="274.39999999999998"/>
    <n v="134.4"/>
    <n v="263.20000000000005"/>
    <n v="120.7"/>
    <n v="129.80000000000001"/>
    <n v="145.30000000000001"/>
    <n v="131"/>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n v="138.30000000000001"/>
    <n v="148"/>
    <n v="138.1"/>
    <n v="142.6"/>
    <n v="122.2"/>
    <n v="150.6"/>
    <n v="156.6"/>
    <n v="122.4"/>
    <n v="114.7"/>
    <n v="139.4"/>
    <n v="131.1"/>
    <n v="153"/>
    <n v="141.69999999999999"/>
    <n v="157.9"/>
    <n v="147.30000000000001"/>
    <n v="138.80000000000001"/>
    <n v="146.1"/>
    <n v="144.6"/>
    <n v="140.9"/>
    <n v="139.4"/>
    <n v="137.69999999999999"/>
    <n v="124.3"/>
    <n v="133.6"/>
    <n v="146"/>
    <n v="130.1"/>
    <n v="133.9"/>
    <n v="140.4"/>
    <n v="1798.7000000000003"/>
    <n v="157.9"/>
    <n v="432.20000000000005"/>
    <n v="285.5"/>
    <n v="139.4"/>
    <n v="267.79999999999995"/>
    <n v="124.3"/>
    <n v="133.6"/>
    <n v="146"/>
    <n v="133.9"/>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n v="139.4"/>
    <n v="147.19999999999999"/>
    <n v="136.6"/>
    <n v="143.69999999999999"/>
    <n v="124.6"/>
    <n v="150.1"/>
    <n v="149.4"/>
    <n v="125.4"/>
    <n v="114.4"/>
    <n v="138.69999999999999"/>
    <n v="133.1"/>
    <n v="155.9"/>
    <n v="141.30000000000001"/>
    <n v="157.69999999999999"/>
    <n v="152.1"/>
    <n v="146.1"/>
    <n v="151.30000000000001"/>
    <n v="139.30000000000001"/>
    <n v="149"/>
    <n v="144"/>
    <n v="140"/>
    <n v="129.9"/>
    <n v="140"/>
    <n v="147.6"/>
    <n v="132"/>
    <n v="137.4"/>
    <n v="142.1"/>
    <n v="1799.8000000000002"/>
    <n v="157.69999999999999"/>
    <n v="449.5"/>
    <n v="288.3"/>
    <n v="144"/>
    <n v="272"/>
    <n v="129.9"/>
    <n v="140"/>
    <n v="147.6"/>
    <n v="137.4"/>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n v="1748.4"/>
    <n v="163.30000000000001"/>
    <n v="409.20000000000005"/>
    <n v="276.5"/>
    <n v="134.9"/>
    <n v="265"/>
    <n v="122.5"/>
    <n v="130.19999999999999"/>
    <n v="145.19999999999999"/>
    <n v="131.9"/>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n v="1779.5"/>
    <n v="159.19999999999999"/>
    <n v="433.29999999999995"/>
    <n v="287.60000000000002"/>
    <n v="139.69999999999999"/>
    <n v="269.3"/>
    <n v="126"/>
    <n v="134.5"/>
    <n v="146.19999999999999"/>
    <n v="134.6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n v="139.30000000000001"/>
    <n v="147.6"/>
    <n v="134.6"/>
    <n v="141.9"/>
    <n v="123.5"/>
    <n v="144.5"/>
    <n v="147.6"/>
    <n v="121.4"/>
    <n v="112.3"/>
    <n v="139.5"/>
    <n v="134.6"/>
    <n v="155.19999999999999"/>
    <n v="140.19999999999999"/>
    <n v="159.6"/>
    <n v="150.69999999999999"/>
    <n v="144.5"/>
    <n v="149.80000000000001"/>
    <n v="139.30000000000001"/>
    <n v="149.69999999999999"/>
    <n v="147.5"/>
    <n v="144.80000000000001"/>
    <n v="130.80000000000001"/>
    <n v="140.1"/>
    <n v="148"/>
    <n v="134.4"/>
    <n v="139.80000000000001"/>
    <n v="142.19999999999999"/>
    <n v="1782.2"/>
    <n v="159.6"/>
    <n v="445"/>
    <n v="289"/>
    <n v="147.5"/>
    <n v="279.20000000000005"/>
    <n v="130.80000000000001"/>
    <n v="140.1"/>
    <n v="148"/>
    <n v="139.80000000000001"/>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n v="137.6"/>
    <n v="144.9"/>
    <n v="133.5"/>
    <n v="141.5"/>
    <n v="118"/>
    <n v="139.5"/>
    <n v="153"/>
    <n v="113.2"/>
    <n v="112.8"/>
    <n v="141.1"/>
    <n v="127.6"/>
    <n v="152"/>
    <n v="139.4"/>
    <n v="164"/>
    <n v="141.5"/>
    <n v="129.80000000000001"/>
    <n v="139.69999999999999"/>
    <n v="146.30000000000001"/>
    <n v="133.4"/>
    <n v="135.1"/>
    <n v="136.19999999999999"/>
    <n v="123.3"/>
    <n v="130.69999999999999"/>
    <n v="145.5"/>
    <n v="130.4"/>
    <n v="132.5"/>
    <n v="138.9"/>
    <n v="1754.1"/>
    <n v="164"/>
    <n v="411"/>
    <n v="279.70000000000005"/>
    <n v="135.1"/>
    <n v="266.60000000000002"/>
    <n v="123.3"/>
    <n v="130.69999999999999"/>
    <n v="145.5"/>
    <n v="132.5"/>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n v="1776.2"/>
    <n v="162.6"/>
    <n v="434"/>
    <n v="292.20000000000005"/>
    <n v="142.19999999999999"/>
    <n v="274.10000000000002"/>
    <n v="125.5"/>
    <n v="136.5"/>
    <n v="147.80000000000001"/>
    <n v="136.3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n v="137.1"/>
    <n v="150.80000000000001"/>
    <n v="136.69999999999999"/>
    <n v="141.9"/>
    <n v="122.8"/>
    <n v="143.9"/>
    <n v="147.5"/>
    <n v="121"/>
    <n v="111.6"/>
    <n v="140.6"/>
    <n v="137.5"/>
    <n v="156.1"/>
    <n v="140"/>
    <n v="161.9"/>
    <n v="151.69999999999999"/>
    <n v="145.5"/>
    <n v="150.80000000000001"/>
    <n v="139.30000000000001"/>
    <n v="150.30000000000001"/>
    <n v="148"/>
    <n v="145.4"/>
    <n v="130.30000000000001"/>
    <n v="143.1"/>
    <n v="150.19999999999999"/>
    <n v="133.1"/>
    <n v="140.1"/>
    <n v="142.4"/>
    <n v="1787.4999999999995"/>
    <n v="161.9"/>
    <n v="448"/>
    <n v="289.60000000000002"/>
    <n v="148"/>
    <n v="278.5"/>
    <n v="130.30000000000001"/>
    <n v="143.1"/>
    <n v="150.19999999999999"/>
    <n v="140.1"/>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n v="1757.4999999999998"/>
    <n v="164.4"/>
    <n v="413.1"/>
    <n v="283.60000000000002"/>
    <n v="135.80000000000001"/>
    <n v="267.3"/>
    <n v="121.2"/>
    <n v="131.30000000000001"/>
    <n v="146.1"/>
    <n v="132.1999999999999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n v="1775.7000000000003"/>
    <n v="162.6"/>
    <n v="433.8"/>
    <n v="292"/>
    <n v="142.19999999999999"/>
    <n v="274.10000000000002"/>
    <n v="125.5"/>
    <n v="136.5"/>
    <n v="147.80000000000001"/>
    <n v="136.3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n v="137.1"/>
    <n v="151.9"/>
    <n v="137.4"/>
    <n v="142.4"/>
    <n v="124.2"/>
    <n v="140.19999999999999"/>
    <n v="136.6"/>
    <n v="120.9"/>
    <n v="109.9"/>
    <n v="140.19999999999999"/>
    <n v="137.80000000000001"/>
    <n v="156"/>
    <n v="138.5"/>
    <n v="162.4"/>
    <n v="151.6"/>
    <n v="145.9"/>
    <n v="150.80000000000001"/>
    <n v="139.30000000000001"/>
    <n v="149"/>
    <n v="149.5"/>
    <n v="149.6"/>
    <n v="128.9"/>
    <n v="143.30000000000001"/>
    <n v="155.1"/>
    <n v="133.19999999999999"/>
    <n v="141.6"/>
    <n v="141.9"/>
    <n v="1773.1000000000001"/>
    <n v="162.4"/>
    <n v="448.3"/>
    <n v="288.3"/>
    <n v="149.5"/>
    <n v="282.79999999999995"/>
    <n v="128.9"/>
    <n v="143.30000000000001"/>
    <n v="155.1"/>
    <n v="141.6"/>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n v="1746.6"/>
    <n v="164.6"/>
    <n v="413.8"/>
    <n v="278.89999999999998"/>
    <n v="136.19999999999999"/>
    <n v="268.10000000000002"/>
    <n v="118.8"/>
    <n v="131.69999999999999"/>
    <n v="146.5"/>
    <n v="131.69999999999999"/>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n v="1762.7999999999997"/>
    <n v="163"/>
    <n v="434.3"/>
    <n v="289.2"/>
    <n v="143.19999999999999"/>
    <n v="277.10000000000002"/>
    <n v="123.6"/>
    <n v="136.80000000000001"/>
    <n v="150.1"/>
    <n v="136.800000000000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n v="136.6"/>
    <n v="152.5"/>
    <n v="138.19999999999999"/>
    <n v="142.4"/>
    <n v="123.9"/>
    <n v="135.5"/>
    <n v="131.69999999999999"/>
    <n v="121.3"/>
    <n v="108.4"/>
    <n v="138.9"/>
    <n v="137"/>
    <n v="155.80000000000001"/>
    <n v="137.4"/>
    <n v="162.69999999999999"/>
    <n v="150.6"/>
    <n v="145.1"/>
    <n v="149.9"/>
    <n v="139.30000000000001"/>
    <n v="146.19999999999999"/>
    <n v="150.1"/>
    <n v="149.6"/>
    <n v="128.6"/>
    <n v="142.9"/>
    <n v="155.19999999999999"/>
    <n v="133.5"/>
    <n v="141.69999999999999"/>
    <n v="141"/>
    <n v="1759.6000000000001"/>
    <n v="162.69999999999999"/>
    <n v="445.6"/>
    <n v="285.5"/>
    <n v="150.1"/>
    <n v="283.10000000000002"/>
    <n v="128.6"/>
    <n v="142.9"/>
    <n v="155.19999999999999"/>
    <n v="141.69999999999999"/>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n v="1744.3000000000002"/>
    <n v="164.7"/>
    <n v="414.5"/>
    <n v="276.29999999999995"/>
    <n v="136.30000000000001"/>
    <n v="269.5"/>
    <n v="118.6"/>
    <n v="131.9"/>
    <n v="146.6"/>
    <n v="131.80000000000001"/>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n v="1753.3999999999999"/>
    <n v="163.19999999999999"/>
    <n v="433"/>
    <n v="287.2"/>
    <n v="143.6"/>
    <n v="277.89999999999998"/>
    <n v="123.3"/>
    <n v="136.69999999999999"/>
    <n v="150.19999999999999"/>
    <n v="136.9"/>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n v="136.80000000000001"/>
    <n v="153"/>
    <n v="139.1"/>
    <n v="142.5"/>
    <n v="124.1"/>
    <n v="135.80000000000001"/>
    <n v="128.69999999999999"/>
    <n v="121.5"/>
    <n v="108.3"/>
    <n v="139.19999999999999"/>
    <n v="137.4"/>
    <n v="156.19999999999999"/>
    <n v="137.19999999999999"/>
    <n v="162.80000000000001"/>
    <n v="150.5"/>
    <n v="146.1"/>
    <n v="149.9"/>
    <n v="139.30000000000001"/>
    <n v="145.30000000000001"/>
    <n v="150.1"/>
    <n v="149.9"/>
    <n v="129.19999999999999"/>
    <n v="143.4"/>
    <n v="155.5"/>
    <n v="134.9"/>
    <n v="142.19999999999999"/>
    <n v="141"/>
    <n v="1759.8000000000002"/>
    <n v="162.80000000000001"/>
    <n v="446.5"/>
    <n v="284.60000000000002"/>
    <n v="150.1"/>
    <n v="284.8"/>
    <n v="129.19999999999999"/>
    <n v="143.4"/>
    <n v="155.5"/>
    <n v="142.19999999999999"/>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n v="1754.4"/>
    <n v="164.9"/>
    <n v="415.5"/>
    <n v="275.60000000000002"/>
    <n v="136.6"/>
    <n v="271.5"/>
    <n v="119.2"/>
    <n v="132.19999999999999"/>
    <n v="146.6"/>
    <n v="132.4"/>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n v="1757.1"/>
    <n v="163.4"/>
    <n v="433.9"/>
    <n v="286.89999999999998"/>
    <n v="143.69999999999999"/>
    <n v="279.7"/>
    <n v="123.9"/>
    <n v="137.1"/>
    <n v="150.30000000000001"/>
    <n v="137.4"/>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n v="136.9"/>
    <n v="154.1"/>
    <n v="138.69999999999999"/>
    <n v="142.5"/>
    <n v="124.1"/>
    <n v="136.1"/>
    <n v="128.19999999999999"/>
    <n v="122.3"/>
    <n v="108.3"/>
    <n v="138.9"/>
    <n v="137.4"/>
    <n v="156.4"/>
    <n v="137.30000000000001"/>
    <n v="162.9"/>
    <n v="150.80000000000001"/>
    <n v="146.1"/>
    <n v="150.1"/>
    <n v="139.30000000000001"/>
    <n v="146.4"/>
    <n v="150"/>
    <n v="150.4"/>
    <n v="129.9"/>
    <n v="143.80000000000001"/>
    <n v="155.5"/>
    <n v="134"/>
    <n v="142.4"/>
    <n v="141.19999999999999"/>
    <n v="1761.2000000000003"/>
    <n v="162.9"/>
    <n v="447"/>
    <n v="285.70000000000005"/>
    <n v="150"/>
    <n v="284.39999999999998"/>
    <n v="129.9"/>
    <n v="143.80000000000001"/>
    <n v="155.5"/>
    <n v="142.4"/>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n v="1768.4"/>
    <n v="165.3"/>
    <n v="416.29999999999995"/>
    <n v="277.8"/>
    <n v="136.80000000000001"/>
    <n v="271.7"/>
    <n v="119.9"/>
    <n v="133"/>
    <n v="146.69999999999999"/>
    <n v="132.80000000000001"/>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n v="1762.9"/>
    <n v="163.5"/>
    <n v="434.5"/>
    <n v="288.7"/>
    <n v="143.80000000000001"/>
    <n v="279.60000000000002"/>
    <n v="124.6"/>
    <n v="137.69999999999999"/>
    <n v="150.30000000000001"/>
    <n v="137.69999999999999"/>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n v="137.4"/>
    <n v="159.5"/>
    <n v="134.5"/>
    <n v="142.6"/>
    <n v="124"/>
    <n v="143.69999999999999"/>
    <n v="133.4"/>
    <n v="125.1"/>
    <n v="109.3"/>
    <n v="139.30000000000001"/>
    <n v="137.69999999999999"/>
    <n v="156.4"/>
    <n v="139.19999999999999"/>
    <n v="163.30000000000001"/>
    <n v="151.30000000000001"/>
    <n v="146.6"/>
    <n v="150.69999999999999"/>
    <n v="139.30000000000001"/>
    <n v="146.9"/>
    <n v="149.5"/>
    <n v="151.30000000000001"/>
    <n v="130.19999999999999"/>
    <n v="145.9"/>
    <n v="156.69999999999999"/>
    <n v="133.9"/>
    <n v="142.9"/>
    <n v="142.4"/>
    <n v="1782.1000000000001"/>
    <n v="163.30000000000001"/>
    <n v="448.59999999999997"/>
    <n v="286.20000000000005"/>
    <n v="149.5"/>
    <n v="285.20000000000005"/>
    <n v="130.19999999999999"/>
    <n v="145.9"/>
    <n v="156.69999999999999"/>
    <n v="142.9"/>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n v="1811.5000000000002"/>
    <n v="166.2"/>
    <n v="417.9"/>
    <n v="279.5"/>
    <n v="137.19999999999999"/>
    <n v="272.39999999999998"/>
    <n v="120.1"/>
    <n v="134"/>
    <n v="148"/>
    <n v="133.30000000000001"/>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n v="1791.9000000000003"/>
    <n v="164.1"/>
    <n v="436.1"/>
    <n v="290.39999999999998"/>
    <n v="143.69999999999999"/>
    <n v="280.3"/>
    <n v="124.9"/>
    <n v="139.19999999999999"/>
    <n v="151.6"/>
    <n v="138.19999999999999"/>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n v="137.80000000000001"/>
    <n v="163.5"/>
    <n v="136.19999999999999"/>
    <n v="143.19999999999999"/>
    <n v="124.3"/>
    <n v="143.30000000000001"/>
    <n v="140.6"/>
    <n v="128.69999999999999"/>
    <n v="110.6"/>
    <n v="140.4"/>
    <n v="138"/>
    <n v="156.6"/>
    <n v="141"/>
    <n v="164.2"/>
    <n v="151.4"/>
    <n v="146.5"/>
    <n v="150.69999999999999"/>
    <n v="139.30000000000001"/>
    <n v="147.80000000000001"/>
    <n v="149.6"/>
    <n v="151.69999999999999"/>
    <n v="130.19999999999999"/>
    <n v="146.4"/>
    <n v="157.69999999999999"/>
    <n v="134.80000000000001"/>
    <n v="143.30000000000001"/>
    <n v="143.6"/>
    <n v="1804.1999999999998"/>
    <n v="164.2"/>
    <n v="448.59999999999997"/>
    <n v="287.10000000000002"/>
    <n v="149.6"/>
    <n v="286.5"/>
    <n v="130.19999999999999"/>
    <n v="146.4"/>
    <n v="157.69999999999999"/>
    <n v="143.30000000000001"/>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n v="1833.2999999999997"/>
    <n v="166.7"/>
    <n v="418.4"/>
    <n v="279.89999999999998"/>
    <n v="137.4"/>
    <n v="274"/>
    <n v="119.6"/>
    <n v="134.30000000000001"/>
    <n v="148.9"/>
    <n v="133.6"/>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n v="1814.1000000000001"/>
    <n v="164.9"/>
    <n v="436.4"/>
    <n v="290.60000000000002"/>
    <n v="143.80000000000001"/>
    <n v="281.70000000000005"/>
    <n v="124.6"/>
    <n v="139.6"/>
    <n v="152.5"/>
    <n v="138.6"/>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n v="138.4"/>
    <n v="164"/>
    <n v="138.4"/>
    <n v="143.9"/>
    <n v="124.4"/>
    <n v="146.4"/>
    <n v="150.1"/>
    <n v="130.6"/>
    <n v="110.8"/>
    <n v="141.69999999999999"/>
    <n v="138.5"/>
    <n v="156.69999999999999"/>
    <n v="143"/>
    <n v="164.5"/>
    <n v="151.6"/>
    <n v="146.6"/>
    <n v="150.9"/>
    <n v="139.30000000000001"/>
    <n v="146.80000000000001"/>
    <n v="150"/>
    <n v="152.19999999999999"/>
    <n v="131.19999999999999"/>
    <n v="147.5"/>
    <n v="159.1"/>
    <n v="136.1"/>
    <n v="144.19999999999999"/>
    <n v="144.9"/>
    <n v="1826.8999999999999"/>
    <n v="164.5"/>
    <n v="449.1"/>
    <n v="286.10000000000002"/>
    <n v="150"/>
    <n v="288.29999999999995"/>
    <n v="131.19999999999999"/>
    <n v="147.5"/>
    <n v="159.1"/>
    <n v="144.1999999999999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n v="1857.3999999999999"/>
    <n v="167.2"/>
    <n v="419.3"/>
    <n v="277.60000000000002"/>
    <n v="137.69999999999999"/>
    <n v="275.89999999999998"/>
    <n v="120.6"/>
    <n v="135"/>
    <n v="150.4"/>
    <n v="134.5"/>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n v="1837.5"/>
    <n v="165.2"/>
    <n v="437"/>
    <n v="289.89999999999998"/>
    <n v="144.19999999999999"/>
    <n v="283.60000000000002"/>
    <n v="125.6"/>
    <n v="140.5"/>
    <n v="154"/>
    <n v="139.5"/>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n v="139.19999999999999"/>
    <n v="161.9"/>
    <n v="137.1"/>
    <n v="144.6"/>
    <n v="124.7"/>
    <n v="145.5"/>
    <n v="156.19999999999999"/>
    <n v="131.5"/>
    <n v="111.7"/>
    <n v="142.69999999999999"/>
    <n v="138.5"/>
    <n v="156.9"/>
    <n v="144"/>
    <n v="165.1"/>
    <n v="151.80000000000001"/>
    <n v="146.6"/>
    <n v="151.1"/>
    <n v="139.30000000000001"/>
    <n v="146.4"/>
    <n v="150.19999999999999"/>
    <n v="152.69999999999999"/>
    <n v="131.4"/>
    <n v="148"/>
    <n v="159.69999999999999"/>
    <n v="138.80000000000001"/>
    <n v="144.9"/>
    <n v="145.69999999999999"/>
    <n v="1834.5000000000002"/>
    <n v="165.1"/>
    <n v="449.5"/>
    <n v="285.70000000000005"/>
    <n v="150.19999999999999"/>
    <n v="291.5"/>
    <n v="131.4"/>
    <n v="148"/>
    <n v="159.69999999999999"/>
    <n v="144.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n v="1869.1"/>
    <n v="167.9"/>
    <n v="420.2"/>
    <n v="277.10000000000002"/>
    <n v="138.1"/>
    <n v="279.3"/>
    <n v="120.8"/>
    <n v="135.4"/>
    <n v="151.5"/>
    <n v="135.30000000000001"/>
  </r>
  <r>
    <x v="2"/>
    <x v="6"/>
    <x v="7"/>
    <n v="140.1"/>
    <n v="160.6"/>
    <n v="138.5"/>
    <n v="144.69999999999999"/>
    <n v="122.9"/>
    <n v="149.4"/>
    <n v="167.4"/>
    <n v="130.9"/>
    <n v="112"/>
    <n v="142.6"/>
    <n v="134.9"/>
    <n v="156.6"/>
    <n v="145.9"/>
    <n v="165.8"/>
    <n v="149.1"/>
    <n v="140.6"/>
    <n v="147.9"/>
    <n v="151.6"/>
    <n v="138.5"/>
    <n v="144.5"/>
    <n v="148.5"/>
    <n v="125.8"/>
    <n v="140.9"/>
    <n v="154.9"/>
    <n v="138.4"/>
    <n v="140.19999999999999"/>
    <n v="145"/>
    <n v="140.1"/>
    <n v="160.6"/>
    <n v="138.5"/>
    <n v="144.69999999999999"/>
    <n v="122.9"/>
    <n v="149.4"/>
    <n v="167.4"/>
    <n v="130.9"/>
    <n v="112"/>
    <n v="142.6"/>
    <n v="134.9"/>
    <n v="156.6"/>
    <n v="145.9"/>
    <n v="165.8"/>
    <n v="149.1"/>
    <n v="140.6"/>
    <n v="147.9"/>
    <n v="151.6"/>
    <n v="138.5"/>
    <n v="144.5"/>
    <n v="148.5"/>
    <n v="125.8"/>
    <n v="140.9"/>
    <n v="154.9"/>
    <n v="138.4"/>
    <n v="140.19999999999999"/>
    <n v="145"/>
    <n v="1846.5"/>
    <n v="165.8"/>
    <n v="437.6"/>
    <n v="290.10000000000002"/>
    <n v="144.5"/>
    <n v="286.89999999999998"/>
    <n v="125.8"/>
    <n v="140.9"/>
    <n v="154.9"/>
    <n v="140.19999999999999"/>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n v="140.1"/>
    <n v="161.9"/>
    <n v="138.30000000000001"/>
    <n v="145.69999999999999"/>
    <n v="125.1"/>
    <n v="143.80000000000001"/>
    <n v="163.4"/>
    <n v="132.19999999999999"/>
    <n v="112.8"/>
    <n v="144.19999999999999"/>
    <n v="138.5"/>
    <n v="157.19999999999999"/>
    <n v="145.5"/>
    <n v="165.7"/>
    <n v="151.69999999999999"/>
    <n v="146.6"/>
    <n v="151"/>
    <n v="139.30000000000001"/>
    <n v="146.9"/>
    <n v="150.30000000000001"/>
    <n v="153.4"/>
    <n v="131.6"/>
    <n v="148.30000000000001"/>
    <n v="160.19999999999999"/>
    <n v="140.19999999999999"/>
    <n v="145.4"/>
    <n v="146.69999999999999"/>
    <n v="1848.7"/>
    <n v="165.7"/>
    <n v="449.29999999999995"/>
    <n v="286.20000000000005"/>
    <n v="150.30000000000001"/>
    <n v="293.60000000000002"/>
    <n v="131.6"/>
    <n v="148.30000000000001"/>
    <n v="160.19999999999999"/>
    <n v="145.4"/>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n v="1874.9"/>
    <n v="168.6"/>
    <n v="420.8"/>
    <n v="278.79999999999995"/>
    <n v="138.30000000000001"/>
    <n v="280.89999999999998"/>
    <n v="121.2"/>
    <n v="135.9"/>
    <n v="151.6"/>
    <n v="135.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n v="1857.6999999999998"/>
    <n v="166.5"/>
    <n v="437.69999999999993"/>
    <n v="291.39999999999998"/>
    <n v="144.6"/>
    <n v="288.7"/>
    <n v="126.1"/>
    <n v="141.30000000000001"/>
    <n v="155.19999999999999"/>
    <n v="140.69999999999999"/>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n v="141"/>
    <n v="161.6"/>
    <n v="141.19999999999999"/>
    <n v="146.5"/>
    <n v="125.6"/>
    <n v="145.69999999999999"/>
    <n v="178.8"/>
    <n v="133.1"/>
    <n v="113.6"/>
    <n v="145.5"/>
    <n v="138.6"/>
    <n v="157.4"/>
    <n v="148.30000000000001"/>
    <n v="166.3"/>
    <n v="151.69999999999999"/>
    <n v="146.69999999999999"/>
    <n v="151"/>
    <n v="139.30000000000001"/>
    <n v="147.69999999999999"/>
    <n v="150.6"/>
    <n v="153.69999999999999"/>
    <n v="131.69999999999999"/>
    <n v="148.69999999999999"/>
    <n v="160.69999999999999"/>
    <n v="140.30000000000001"/>
    <n v="145.69999999999999"/>
    <n v="148.30000000000001"/>
    <n v="1876.8999999999996"/>
    <n v="166.3"/>
    <n v="449.4"/>
    <n v="287"/>
    <n v="150.6"/>
    <n v="294"/>
    <n v="131.69999999999999"/>
    <n v="148.69999999999999"/>
    <n v="160.69999999999999"/>
    <n v="145.69999999999999"/>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n v="1902.6000000000001"/>
    <n v="169.3"/>
    <n v="422.20000000000005"/>
    <n v="281.89999999999998"/>
    <n v="138.69999999999999"/>
    <n v="281.89999999999998"/>
    <n v="121.5"/>
    <n v="136.19999999999999"/>
    <n v="151.69999999999999"/>
    <n v="13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n v="1885.5999999999997"/>
    <n v="167.1"/>
    <n v="438.40000000000003"/>
    <n v="293.60000000000002"/>
    <n v="145"/>
    <n v="289.39999999999998"/>
    <n v="126.3"/>
    <n v="141.69999999999999"/>
    <n v="155.4"/>
    <n v="141"/>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n v="141.80000000000001"/>
    <n v="163.69999999999999"/>
    <n v="143.80000000000001"/>
    <n v="147.1"/>
    <n v="126"/>
    <n v="146.19999999999999"/>
    <n v="191.4"/>
    <n v="136.19999999999999"/>
    <n v="113.8"/>
    <n v="147.30000000000001"/>
    <n v="138.69999999999999"/>
    <n v="157.69999999999999"/>
    <n v="150.9"/>
    <n v="167.2"/>
    <n v="152.30000000000001"/>
    <n v="147"/>
    <n v="151.5"/>
    <n v="139.30000000000001"/>
    <n v="148.4"/>
    <n v="150.9"/>
    <n v="154.30000000000001"/>
    <n v="132.1"/>
    <n v="149.1"/>
    <n v="160.80000000000001"/>
    <n v="140.6"/>
    <n v="146.1"/>
    <n v="149.9"/>
    <n v="1904.6000000000001"/>
    <n v="167.2"/>
    <n v="450.8"/>
    <n v="287.70000000000005"/>
    <n v="150.9"/>
    <n v="294.89999999999998"/>
    <n v="132.1"/>
    <n v="149.1"/>
    <n v="160.80000000000001"/>
    <n v="146.1"/>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n v="1923.9999999999998"/>
    <n v="169.9"/>
    <n v="423.09999999999997"/>
    <n v="285.7"/>
    <n v="139.1"/>
    <n v="282.60000000000002"/>
    <n v="121.7"/>
    <n v="136.69999999999999"/>
    <n v="151.80000000000001"/>
    <n v="136.30000000000001"/>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n v="1910.9"/>
    <n v="167.9"/>
    <n v="439.5"/>
    <n v="295.8"/>
    <n v="145.30000000000001"/>
    <n v="290.20000000000005"/>
    <n v="126.6"/>
    <n v="142.1"/>
    <n v="155.5"/>
    <n v="141.30000000000001"/>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n v="142.80000000000001"/>
    <n v="165.3"/>
    <n v="149.5"/>
    <n v="148.69999999999999"/>
    <n v="127.5"/>
    <n v="144.30000000000001"/>
    <n v="209.5"/>
    <n v="138.80000000000001"/>
    <n v="113.6"/>
    <n v="149.1"/>
    <n v="139.30000000000001"/>
    <n v="158.30000000000001"/>
    <n v="154.30000000000001"/>
    <n v="167.8"/>
    <n v="152.6"/>
    <n v="147.30000000000001"/>
    <n v="151.9"/>
    <n v="139.30000000000001"/>
    <n v="149.9"/>
    <n v="151.19999999999999"/>
    <n v="154.80000000000001"/>
    <n v="135"/>
    <n v="149.5"/>
    <n v="161.1"/>
    <n v="140.6"/>
    <n v="147.1"/>
    <n v="152.30000000000001"/>
    <n v="1940.9999999999995"/>
    <n v="167.8"/>
    <n v="451.79999999999995"/>
    <n v="289.20000000000005"/>
    <n v="151.19999999999999"/>
    <n v="295.39999999999998"/>
    <n v="135"/>
    <n v="149.5"/>
    <n v="161.1"/>
    <n v="147.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n v="144.9"/>
    <n v="164.5"/>
    <n v="153.69999999999999"/>
    <n v="147.5"/>
    <n v="122.7"/>
    <n v="147.19999999999999"/>
    <n v="155.80000000000001"/>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n v="1881"/>
    <n v="170.4"/>
    <n v="424.20000000000005"/>
    <n v="286.39999999999998"/>
    <n v="139.80000000000001"/>
    <n v="283.39999999999998"/>
    <n v="125.2"/>
    <n v="136.80000000000001"/>
    <n v="151.9"/>
    <n v="137.69999999999999"/>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n v="1946.1000000000001"/>
    <n v="168.5"/>
    <n v="440.6"/>
    <n v="296.5"/>
    <n v="145.80000000000001"/>
    <n v="290.8"/>
    <n v="129.80000000000001"/>
    <n v="142.30000000000001"/>
    <n v="155.69999999999999"/>
    <n v="142.5"/>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n v="143.69999999999999"/>
    <n v="167.3"/>
    <n v="153.5"/>
    <n v="150.5"/>
    <n v="132"/>
    <n v="142.19999999999999"/>
    <n v="191.5"/>
    <n v="141.1"/>
    <n v="113.8"/>
    <n v="151.6"/>
    <n v="139.69999999999999"/>
    <n v="158.69999999999999"/>
    <n v="153"/>
    <n v="168.6"/>
    <n v="152.80000000000001"/>
    <n v="147.4"/>
    <n v="152.1"/>
    <n v="139.30000000000001"/>
    <n v="150.4"/>
    <n v="151.69999999999999"/>
    <n v="155.69999999999999"/>
    <n v="136.30000000000001"/>
    <n v="150.1"/>
    <n v="161.69999999999999"/>
    <n v="142.5"/>
    <n v="148.1"/>
    <n v="151.9"/>
    <n v="1938.6"/>
    <n v="168.6"/>
    <n v="452.30000000000007"/>
    <n v="289.70000000000005"/>
    <n v="151.69999999999999"/>
    <n v="298.2"/>
    <n v="136.30000000000001"/>
    <n v="150.1"/>
    <n v="161.69999999999999"/>
    <n v="148.1"/>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n v="1945.3999999999999"/>
    <n v="170.8"/>
    <n v="425.1"/>
    <n v="289"/>
    <n v="140.1"/>
    <n v="285.89999999999998"/>
    <n v="126.1"/>
    <n v="137.19999999999999"/>
    <n v="152.1"/>
    <n v="138.4"/>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n v="1940.3999999999999"/>
    <n v="169.2"/>
    <n v="441.2"/>
    <n v="298.5"/>
    <n v="146.19999999999999"/>
    <n v="293.5"/>
    <n v="130.9"/>
    <n v="142.80000000000001"/>
    <n v="156.1"/>
    <n v="143.4"/>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n v="144.19999999999999"/>
    <n v="167.5"/>
    <n v="150.9"/>
    <n v="150.9"/>
    <n v="133.69999999999999"/>
    <n v="140.69999999999999"/>
    <n v="165.1"/>
    <n v="141.80000000000001"/>
    <n v="113.1"/>
    <n v="152.80000000000001"/>
    <n v="140.1"/>
    <n v="159.19999999999999"/>
    <n v="149.80000000000001"/>
    <n v="169.4"/>
    <n v="153"/>
    <n v="147.5"/>
    <n v="152.30000000000001"/>
    <n v="139.30000000000001"/>
    <n v="152.30000000000001"/>
    <n v="151.80000000000001"/>
    <n v="156.19999999999999"/>
    <n v="136"/>
    <n v="150.4"/>
    <n v="161.9"/>
    <n v="143.4"/>
    <n v="148.4"/>
    <n v="150.4"/>
    <n v="1909.7999999999997"/>
    <n v="169.4"/>
    <n v="452.8"/>
    <n v="291.60000000000002"/>
    <n v="151.80000000000001"/>
    <n v="299.60000000000002"/>
    <n v="136"/>
    <n v="150.4"/>
    <n v="161.9"/>
    <n v="148.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n v="1916.6"/>
    <n v="172"/>
    <n v="426"/>
    <n v="293.70000000000005"/>
    <n v="140.4"/>
    <n v="287.89999999999998"/>
    <n v="125.2"/>
    <n v="137.69999999999999"/>
    <n v="152.19999999999999"/>
    <n v="138.4"/>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n v="1911.6"/>
    <n v="170.1"/>
    <n v="442"/>
    <n v="302"/>
    <n v="146.4"/>
    <n v="295.10000000000002"/>
    <n v="130.30000000000001"/>
    <n v="143.19999999999999"/>
    <n v="156.19999999999999"/>
    <n v="143.6"/>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n v="144.4"/>
    <n v="166.8"/>
    <n v="147.6"/>
    <n v="151.69999999999999"/>
    <n v="133.30000000000001"/>
    <n v="141.80000000000001"/>
    <n v="152.30000000000001"/>
    <n v="141.80000000000001"/>
    <n v="112.6"/>
    <n v="154"/>
    <n v="140.1"/>
    <n v="160"/>
    <n v="148.19999999999999"/>
    <n v="170.5"/>
    <n v="153.4"/>
    <n v="147.6"/>
    <n v="152.5"/>
    <n v="139.30000000000001"/>
    <n v="153.4"/>
    <n v="151.5"/>
    <n v="156.69999999999999"/>
    <n v="135.80000000000001"/>
    <n v="151.19999999999999"/>
    <n v="161.19999999999999"/>
    <n v="145.1"/>
    <n v="148.6"/>
    <n v="149.80000000000001"/>
    <n v="1894.5999999999997"/>
    <n v="170.5"/>
    <n v="453.5"/>
    <n v="292.70000000000005"/>
    <n v="151.5"/>
    <n v="301.79999999999995"/>
    <n v="135.80000000000001"/>
    <n v="151.19999999999999"/>
    <n v="161.19999999999999"/>
    <n v="148.6"/>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n v="1898.5"/>
    <n v="173.3"/>
    <n v="427.1"/>
    <n v="295.89999999999998"/>
    <n v="140.80000000000001"/>
    <n v="290.3"/>
    <n v="124.6"/>
    <n v="137.9"/>
    <n v="152.5"/>
    <n v="138.69999999999999"/>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n v="1895.4"/>
    <n v="171.2"/>
    <n v="442.90000000000003"/>
    <n v="303.39999999999998"/>
    <n v="146.4"/>
    <n v="297.5"/>
    <n v="129.9"/>
    <n v="143.69999999999999"/>
    <n v="156.1"/>
    <n v="143.80000000000001"/>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n v="147.19999999999999"/>
    <n v="156.30000000000001"/>
    <n v="146.9"/>
    <n v="155.6"/>
    <n v="137.1"/>
    <n v="147.30000000000001"/>
    <n v="162.69999999999999"/>
    <n v="150.19999999999999"/>
    <n v="119.8"/>
    <n v="158.69999999999999"/>
    <n v="139.19999999999999"/>
    <n v="149.1"/>
    <n v="150.1"/>
    <n v="155.4"/>
    <n v="142.69999999999999"/>
    <n v="136"/>
    <n v="141.69999999999999"/>
    <n v="139.30000000000001"/>
    <n v="148.4"/>
    <n v="136.69999999999999"/>
    <n v="154.30000000000001"/>
    <n v="127.2"/>
    <n v="133.9"/>
    <n v="141.1"/>
    <n v="133.4"/>
    <n v="134.19999999999999"/>
    <n v="139.6"/>
    <n v="1920.2"/>
    <n v="155.4"/>
    <n v="420.4"/>
    <n v="287.70000000000005"/>
    <n v="136.69999999999999"/>
    <n v="287.70000000000005"/>
    <n v="127.2"/>
    <n v="133.9"/>
    <n v="141.1"/>
    <n v="134.19999999999999"/>
  </r>
  <r>
    <x v="1"/>
    <x v="7"/>
    <x v="3"/>
    <n v="151.80000000000001"/>
    <s v="NA"/>
    <n v="151.9"/>
    <n v="155.5"/>
    <n v="131.6"/>
    <n v="152.9"/>
    <n v="180"/>
    <n v="150.80000000000001"/>
    <n v="121.2"/>
    <n v="154"/>
    <n v="133.5"/>
    <s v="NA"/>
    <n v="153.5"/>
    <s v="NA"/>
    <s v="NA"/>
    <s v="NA"/>
    <s v="NA"/>
    <n v="155.6"/>
    <n v="137.1"/>
    <s v="NA"/>
    <n v="144.80000000000001"/>
    <s v="NA"/>
    <s v="NA"/>
    <s v="NA"/>
    <s v="NA"/>
    <s v="NA"/>
    <s v="NA"/>
    <n v="151.80000000000001"/>
    <n v="156.30000000000001"/>
    <n v="151.9"/>
    <n v="155.5"/>
    <n v="131.6"/>
    <n v="152.9"/>
    <n v="180"/>
    <n v="150.80000000000001"/>
    <n v="121.2"/>
    <n v="154"/>
    <n v="133.5"/>
    <n v="149.1"/>
    <n v="153.5"/>
    <n v="155.4"/>
    <n v="142.69999999999999"/>
    <n v="136"/>
    <n v="141.69999999999999"/>
    <n v="155.6"/>
    <n v="137.1"/>
    <n v="136.69999999999999"/>
    <n v="144.80000000000001"/>
    <n v="127.2"/>
    <n v="133.9"/>
    <n v="141.1"/>
    <n v="133.4"/>
    <n v="134.19999999999999"/>
    <n v="139.6"/>
    <n v="1942.1"/>
    <n v="155.4"/>
    <n v="420.4"/>
    <n v="292.7"/>
    <n v="136.69999999999999"/>
    <n v="278.20000000000005"/>
    <n v="127.2"/>
    <n v="133.9"/>
    <n v="141.1"/>
    <n v="134.19999999999999"/>
  </r>
  <r>
    <x v="2"/>
    <x v="7"/>
    <x v="3"/>
    <n v="148.69999999999999"/>
    <s v="NA"/>
    <n v="148.80000000000001"/>
    <n v="155.6"/>
    <n v="135.1"/>
    <n v="149.9"/>
    <n v="168.6"/>
    <n v="150.4"/>
    <n v="120.3"/>
    <n v="157.1"/>
    <n v="136.80000000000001"/>
    <s v="NA"/>
    <n v="151.4"/>
    <s v="NA"/>
    <s v="NA"/>
    <s v="NA"/>
    <s v="NA"/>
    <n v="155.6"/>
    <n v="144.1"/>
    <s v="NA"/>
    <n v="150.69999999999999"/>
    <s v="NA"/>
    <s v="NA"/>
    <s v="NA"/>
    <s v="NA"/>
    <s v="NA"/>
    <s v="NA"/>
    <n v="148.69999999999999"/>
    <n v="156.30000000000001"/>
    <n v="148.80000000000001"/>
    <n v="155.6"/>
    <n v="135.1"/>
    <n v="149.9"/>
    <n v="168.6"/>
    <n v="150.4"/>
    <n v="120.3"/>
    <n v="157.1"/>
    <n v="136.80000000000001"/>
    <n v="149.1"/>
    <n v="151.4"/>
    <n v="155.4"/>
    <n v="142.69999999999999"/>
    <n v="136"/>
    <n v="141.69999999999999"/>
    <n v="155.6"/>
    <n v="144.1"/>
    <n v="136.69999999999999"/>
    <n v="150.69999999999999"/>
    <n v="127.2"/>
    <n v="133.9"/>
    <n v="141.1"/>
    <n v="133.4"/>
    <n v="134.19999999999999"/>
    <n v="139.6"/>
    <n v="1928.1"/>
    <n v="155.4"/>
    <n v="420.4"/>
    <n v="299.7"/>
    <n v="136.69999999999999"/>
    <n v="284.10000000000002"/>
    <n v="127.2"/>
    <n v="133.9"/>
    <n v="141.1"/>
    <n v="134.19999999999999"/>
  </r>
  <r>
    <x v="0"/>
    <x v="7"/>
    <x v="4"/>
    <s v="NA"/>
    <s v="NA"/>
    <s v="NA"/>
    <s v="NA"/>
    <s v="NA"/>
    <s v="NA"/>
    <s v="NA"/>
    <s v="NA"/>
    <s v="NA"/>
    <s v="NA"/>
    <s v="NA"/>
    <s v="NA"/>
    <s v="NA"/>
    <s v="NA"/>
    <s v="NA"/>
    <s v="NA"/>
    <s v="NA"/>
    <s v="NA"/>
    <s v="NA"/>
    <s v="NA"/>
    <s v="NA"/>
    <s v="NA"/>
    <s v="NA"/>
    <s v="NA"/>
    <s v="NA"/>
    <s v="NA"/>
    <s v="NA"/>
    <n v="136.69999999999999"/>
    <n v="156.30000000000001"/>
    <n v="140.80000000000001"/>
    <n v="140.30000000000001"/>
    <n v="132.1"/>
    <n v="140.80000000000001"/>
    <n v="155.80000000000001"/>
    <n v="141.4"/>
    <n v="110.9"/>
    <n v="144.5"/>
    <n v="134.1"/>
    <n v="149.1"/>
    <n v="142.5"/>
    <n v="155.4"/>
    <n v="142.69999999999999"/>
    <n v="136"/>
    <n v="141.69999999999999"/>
    <n v="139.30000000000001"/>
    <n v="136.5"/>
    <n v="136.69999999999999"/>
    <n v="138.5"/>
    <n v="127.2"/>
    <n v="133.9"/>
    <n v="141.1"/>
    <n v="133.4"/>
    <n v="134.19999999999999"/>
    <n v="139.6"/>
    <n v="1825.3"/>
    <n v="155.4"/>
    <n v="420.4"/>
    <n v="275.8"/>
    <n v="136.69999999999999"/>
    <n v="271.89999999999998"/>
    <n v="127.2"/>
    <n v="133.9"/>
    <n v="141.1"/>
    <n v="134.19999999999999"/>
  </r>
  <r>
    <x v="1"/>
    <x v="7"/>
    <x v="4"/>
    <s v="NA"/>
    <s v="NA"/>
    <s v="NA"/>
    <s v="NA"/>
    <s v="NA"/>
    <s v="NA"/>
    <s v="NA"/>
    <s v="NA"/>
    <s v="NA"/>
    <s v="NA"/>
    <s v="NA"/>
    <s v="NA"/>
    <s v="NA"/>
    <s v="NA"/>
    <s v="NA"/>
    <s v="NA"/>
    <s v="NA"/>
    <s v="NA"/>
    <s v="NA"/>
    <s v="NA"/>
    <s v="NA"/>
    <s v="NA"/>
    <s v="NA"/>
    <s v="NA"/>
    <s v="NA"/>
    <s v="NA"/>
    <s v="NA"/>
    <n v="136.69999999999999"/>
    <n v="156.30000000000001"/>
    <n v="140.80000000000001"/>
    <n v="140.30000000000001"/>
    <n v="132.1"/>
    <n v="140.80000000000001"/>
    <n v="155.80000000000001"/>
    <n v="141.4"/>
    <n v="110.9"/>
    <n v="144.5"/>
    <n v="134.1"/>
    <n v="149.1"/>
    <n v="142.5"/>
    <n v="155.4"/>
    <n v="142.69999999999999"/>
    <n v="136"/>
    <n v="141.69999999999999"/>
    <n v="139.30000000000001"/>
    <n v="136.5"/>
    <n v="136.69999999999999"/>
    <n v="138.5"/>
    <n v="127.2"/>
    <n v="133.9"/>
    <n v="141.1"/>
    <n v="133.4"/>
    <n v="134.19999999999999"/>
    <n v="139.6"/>
    <n v="1825.3"/>
    <n v="155.4"/>
    <n v="420.4"/>
    <n v="275.8"/>
    <n v="136.69999999999999"/>
    <n v="271.89999999999998"/>
    <n v="127.2"/>
    <n v="133.9"/>
    <n v="141.1"/>
    <n v="134.19999999999999"/>
  </r>
  <r>
    <x v="2"/>
    <x v="7"/>
    <x v="4"/>
    <s v="NA"/>
    <s v="NA"/>
    <s v="NA"/>
    <s v="NA"/>
    <s v="NA"/>
    <s v="NA"/>
    <s v="NA"/>
    <s v="NA"/>
    <s v="NA"/>
    <s v="NA"/>
    <s v="NA"/>
    <s v="NA"/>
    <s v="NA"/>
    <s v="NA"/>
    <s v="NA"/>
    <s v="NA"/>
    <s v="NA"/>
    <s v="NA"/>
    <s v="NA"/>
    <s v="NA"/>
    <s v="NA"/>
    <s v="NA"/>
    <s v="NA"/>
    <s v="NA"/>
    <s v="NA"/>
    <s v="NA"/>
    <s v="NA"/>
    <n v="136.69999999999999"/>
    <n v="156.30000000000001"/>
    <n v="140.80000000000001"/>
    <n v="140.30000000000001"/>
    <n v="132.1"/>
    <n v="140.80000000000001"/>
    <n v="155.80000000000001"/>
    <n v="141.4"/>
    <n v="110.9"/>
    <n v="144.5"/>
    <n v="134.1"/>
    <n v="149.1"/>
    <n v="142.5"/>
    <n v="155.4"/>
    <n v="142.69999999999999"/>
    <n v="136"/>
    <n v="141.69999999999999"/>
    <n v="139.30000000000001"/>
    <n v="136.5"/>
    <n v="136.69999999999999"/>
    <n v="138.5"/>
    <n v="127.2"/>
    <n v="133.9"/>
    <n v="141.1"/>
    <n v="133.4"/>
    <n v="134.19999999999999"/>
    <n v="139.6"/>
    <n v="1825.3"/>
    <n v="155.4"/>
    <n v="420.4"/>
    <n v="275.8"/>
    <n v="136.69999999999999"/>
    <n v="271.89999999999998"/>
    <n v="127.2"/>
    <n v="133.9"/>
    <n v="141.1"/>
    <n v="134.19999999999999"/>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n v="148.19999999999999"/>
    <n v="190.3"/>
    <n v="149.4"/>
    <n v="153.30000000000001"/>
    <n v="138.19999999999999"/>
    <n v="143.19999999999999"/>
    <n v="148.9"/>
    <n v="150.30000000000001"/>
    <n v="113.2"/>
    <n v="159.80000000000001"/>
    <n v="142.1"/>
    <n v="161.80000000000001"/>
    <n v="152.30000000000001"/>
    <n v="182.4"/>
    <n v="154.69999999999999"/>
    <n v="150"/>
    <n v="154.1"/>
    <n v="139.30000000000001"/>
    <n v="144.9"/>
    <n v="151.69999999999999"/>
    <n v="158.19999999999999"/>
    <n v="141.4"/>
    <n v="153.19999999999999"/>
    <n v="161.80000000000001"/>
    <n v="151.19999999999999"/>
    <n v="151.69999999999999"/>
    <n v="152.69999999999999"/>
    <n v="1951"/>
    <n v="182.4"/>
    <n v="458.79999999999995"/>
    <n v="284.20000000000005"/>
    <n v="151.69999999999999"/>
    <n v="309.39999999999998"/>
    <n v="141.4"/>
    <n v="153.19999999999999"/>
    <n v="161.80000000000001"/>
    <n v="151.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n v="1994.9999999999998"/>
    <n v="186.7"/>
    <n v="432.9"/>
    <n v="291.79999999999995"/>
    <n v="140.4"/>
    <n v="300.29999999999995"/>
    <n v="129.30000000000001"/>
    <n v="144.5"/>
    <n v="152.5"/>
    <n v="142"/>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n v="1966.8000000000002"/>
    <n v="183.5"/>
    <n v="448.29999999999995"/>
    <n v="296.60000000000002"/>
    <n v="146.4"/>
    <n v="306"/>
    <n v="135"/>
    <n v="148.30000000000001"/>
    <n v="156.4"/>
    <n v="147"/>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n v="148.19999999999999"/>
    <n v="190.3"/>
    <n v="149.4"/>
    <n v="153.30000000000001"/>
    <n v="138.19999999999999"/>
    <n v="143.19999999999999"/>
    <n v="148.9"/>
    <n v="150.30000000000001"/>
    <n v="113.2"/>
    <n v="159.80000000000001"/>
    <n v="142.1"/>
    <n v="161.80000000000001"/>
    <n v="152.30000000000001"/>
    <n v="182.4"/>
    <n v="154.69999999999999"/>
    <n v="150"/>
    <n v="154.1"/>
    <n v="139.30000000000001"/>
    <n v="144.9"/>
    <n v="151.69999999999999"/>
    <n v="158.19999999999999"/>
    <n v="141.4"/>
    <n v="153.19999999999999"/>
    <n v="161.80000000000001"/>
    <n v="151.19999999999999"/>
    <n v="151.69999999999999"/>
    <n v="152.69999999999999"/>
    <n v="1951"/>
    <n v="182.4"/>
    <n v="458.79999999999995"/>
    <n v="284.20000000000005"/>
    <n v="151.69999999999999"/>
    <n v="309.39999999999998"/>
    <n v="141.4"/>
    <n v="153.19999999999999"/>
    <n v="161.80000000000001"/>
    <n v="151.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n v="1994.9999999999998"/>
    <n v="186.7"/>
    <n v="432.9"/>
    <n v="291.79999999999995"/>
    <n v="140.4"/>
    <n v="300.29999999999995"/>
    <n v="129.30000000000001"/>
    <n v="144.5"/>
    <n v="152.5"/>
    <n v="142"/>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n v="1966.8000000000002"/>
    <n v="183.5"/>
    <n v="448.29999999999995"/>
    <n v="296.60000000000002"/>
    <n v="146.4"/>
    <n v="306"/>
    <n v="135"/>
    <n v="148.30000000000001"/>
    <n v="156.4"/>
    <n v="147"/>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n v="147.6"/>
    <n v="187.2"/>
    <n v="148.4"/>
    <n v="153.30000000000001"/>
    <n v="139.80000000000001"/>
    <n v="146.9"/>
    <n v="171"/>
    <n v="149.9"/>
    <n v="114.2"/>
    <n v="160"/>
    <n v="143.5"/>
    <n v="161.5"/>
    <n v="155.30000000000001"/>
    <n v="180.9"/>
    <n v="155.1"/>
    <n v="149.30000000000001"/>
    <n v="154.30000000000001"/>
    <n v="139.30000000000001"/>
    <n v="145.80000000000001"/>
    <n v="151.9"/>
    <n v="158.80000000000001"/>
    <n v="143.6"/>
    <n v="152.19999999999999"/>
    <n v="162.69999999999999"/>
    <n v="153.6"/>
    <n v="153"/>
    <n v="154.69999999999999"/>
    <n v="1978.6"/>
    <n v="180.9"/>
    <n v="458.7"/>
    <n v="285.10000000000002"/>
    <n v="151.9"/>
    <n v="312.39999999999998"/>
    <n v="143.6"/>
    <n v="152.19999999999999"/>
    <n v="162.69999999999999"/>
    <n v="153"/>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n v="2024.8999999999999"/>
    <n v="187.2"/>
    <n v="433"/>
    <n v="293.8"/>
    <n v="144.5"/>
    <n v="303.89999999999998"/>
    <n v="133.9"/>
    <n v="141.19999999999999"/>
    <n v="155.5"/>
    <n v="144.80000000000001"/>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n v="148.9"/>
    <n v="190.9"/>
    <n v="150.80000000000001"/>
    <n v="153.30000000000001"/>
    <n v="137.4"/>
    <n v="150.4"/>
    <n v="178.1"/>
    <n v="150.4"/>
    <n v="115.1"/>
    <n v="160"/>
    <n v="140.6"/>
    <n v="162.30000000000001"/>
    <n v="157"/>
    <n v="182.6"/>
    <n v="153.1"/>
    <n v="143.4"/>
    <n v="151.69999999999999"/>
    <n v="155.5"/>
    <n v="143"/>
    <n v="148.4"/>
    <n v="155"/>
    <n v="138.5"/>
    <n v="146"/>
    <n v="158.5"/>
    <n v="154.30000000000001"/>
    <n v="149"/>
    <n v="153.9"/>
    <n v="1995.1999999999998"/>
    <n v="182.6"/>
    <n v="448.2"/>
    <n v="298.5"/>
    <n v="148.4"/>
    <n v="309.3"/>
    <n v="138.5"/>
    <n v="146"/>
    <n v="158.5"/>
    <n v="149"/>
  </r>
  <r>
    <x v="0"/>
    <x v="7"/>
    <x v="8"/>
    <n v="146.9"/>
    <n v="183.9"/>
    <n v="149.5"/>
    <n v="153.4"/>
    <n v="140.4"/>
    <n v="147"/>
    <n v="178.8"/>
    <n v="149.30000000000001"/>
    <n v="115.1"/>
    <n v="160"/>
    <n v="145.4"/>
    <n v="161.6"/>
    <n v="156.1"/>
    <n v="182.9"/>
    <n v="155.4"/>
    <n v="149.9"/>
    <n v="154.6"/>
    <s v="NA"/>
    <n v="146.4"/>
    <n v="151.6"/>
    <n v="159.1"/>
    <n v="144.6"/>
    <n v="152.80000000000001"/>
    <n v="161.1"/>
    <n v="157.4"/>
    <n v="153.69999999999999"/>
    <n v="155.4"/>
    <n v="146.9"/>
    <n v="183.9"/>
    <n v="149.5"/>
    <n v="153.4"/>
    <n v="140.4"/>
    <n v="147"/>
    <n v="178.8"/>
    <n v="149.30000000000001"/>
    <n v="115.1"/>
    <n v="160"/>
    <n v="145.4"/>
    <n v="161.6"/>
    <n v="156.1"/>
    <n v="182.9"/>
    <n v="155.4"/>
    <n v="149.9"/>
    <n v="154.6"/>
    <n v="139.30000000000001"/>
    <n v="146.4"/>
    <n v="151.6"/>
    <n v="159.1"/>
    <n v="144.6"/>
    <n v="152.80000000000001"/>
    <n v="161.1"/>
    <n v="157.4"/>
    <n v="153.69999999999999"/>
    <n v="155.4"/>
    <n v="1987.3999999999999"/>
    <n v="182.9"/>
    <n v="459.9"/>
    <n v="285.70000000000005"/>
    <n v="151.6"/>
    <n v="316.5"/>
    <n v="144.6"/>
    <n v="152.80000000000001"/>
    <n v="161.1"/>
    <n v="153.69999999999999"/>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n v="2041.6000000000001"/>
    <n v="188.7"/>
    <n v="434.6"/>
    <n v="293.5"/>
    <n v="145.4"/>
    <n v="309.8"/>
    <n v="135.1"/>
    <n v="141.80000000000001"/>
    <n v="154.9"/>
    <n v="146"/>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n v="2007"/>
    <n v="184.4"/>
    <n v="449.70000000000005"/>
    <n v="299.20000000000005"/>
    <n v="148.69999999999999"/>
    <n v="314"/>
    <n v="139.6"/>
    <n v="146.6"/>
    <n v="157.5"/>
    <n v="150"/>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n v="146"/>
    <n v="186.3"/>
    <n v="159.19999999999999"/>
    <n v="153.6"/>
    <n v="142.6"/>
    <n v="147.19999999999999"/>
    <n v="200.6"/>
    <n v="150.30000000000001"/>
    <n v="115.3"/>
    <n v="160.9"/>
    <n v="147.4"/>
    <n v="161.9"/>
    <n v="159.6"/>
    <n v="182.7"/>
    <n v="155.69999999999999"/>
    <n v="150.6"/>
    <n v="155"/>
    <n v="139.30000000000001"/>
    <n v="146.80000000000001"/>
    <n v="152"/>
    <n v="159.5"/>
    <n v="146.4"/>
    <n v="152.4"/>
    <n v="162.5"/>
    <n v="156.19999999999999"/>
    <n v="154.30000000000001"/>
    <n v="157.5"/>
    <n v="2030.9"/>
    <n v="182.7"/>
    <n v="461.29999999999995"/>
    <n v="286.10000000000002"/>
    <n v="152"/>
    <n v="315.7"/>
    <n v="146.4"/>
    <n v="152.4"/>
    <n v="162.5"/>
    <n v="154.30000000000001"/>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n v="150.6"/>
    <n v="193.7"/>
    <n v="164.8"/>
    <n v="153.69999999999999"/>
    <n v="135.69999999999999"/>
    <n v="155.69999999999999"/>
    <n v="155.80000000000001"/>
    <n v="152.19999999999999"/>
    <n v="118.1"/>
    <n v="161.30000000000001"/>
    <n v="139.19999999999999"/>
    <n v="164.8"/>
    <n v="164.4"/>
    <n v="188.7"/>
    <n v="150.5"/>
    <n v="136.1"/>
    <n v="148.30000000000001"/>
    <n v="156.5"/>
    <n v="137.1"/>
    <n v="145.1"/>
    <n v="151"/>
    <n v="135.4"/>
    <n v="142"/>
    <n v="155.69999999999999"/>
    <n v="158.1"/>
    <n v="146.19999999999999"/>
    <n v="155.19999999999999"/>
    <n v="2010"/>
    <n v="188.7"/>
    <n v="434.90000000000003"/>
    <n v="293.60000000000002"/>
    <n v="145.1"/>
    <n v="309.10000000000002"/>
    <n v="135.4"/>
    <n v="142"/>
    <n v="155.69999999999999"/>
    <n v="146.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n v="2048.6000000000004"/>
    <n v="184.3"/>
    <n v="450.59999999999997"/>
    <n v="299.60000000000002"/>
    <n v="148.69999999999999"/>
    <n v="313.3"/>
    <n v="140.6"/>
    <n v="146.5"/>
    <n v="158.5"/>
    <n v="150.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n v="145.4"/>
    <n v="188.6"/>
    <n v="171.6"/>
    <n v="153.80000000000001"/>
    <n v="145.4"/>
    <n v="146.5"/>
    <n v="222.2"/>
    <n v="155.9"/>
    <n v="114.9"/>
    <n v="162"/>
    <n v="150"/>
    <n v="162.69999999999999"/>
    <n v="163.4"/>
    <n v="183.4"/>
    <n v="156.30000000000001"/>
    <n v="151"/>
    <n v="155.5"/>
    <n v="139.30000000000001"/>
    <n v="147.5"/>
    <n v="152.80000000000001"/>
    <n v="160.4"/>
    <n v="146.1"/>
    <n v="153.6"/>
    <n v="161.6"/>
    <n v="156.19999999999999"/>
    <n v="154.5"/>
    <n v="159.80000000000001"/>
    <n v="2082.4"/>
    <n v="183.4"/>
    <n v="462.8"/>
    <n v="286.8"/>
    <n v="152.80000000000001"/>
    <n v="316.60000000000002"/>
    <n v="146.1"/>
    <n v="153.6"/>
    <n v="161.6"/>
    <n v="154.5"/>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n v="149.69999999999999"/>
    <n v="195.5"/>
    <n v="176.9"/>
    <n v="153.9"/>
    <n v="138"/>
    <n v="150.5"/>
    <n v="155.80000000000001"/>
    <n v="158.69999999999999"/>
    <n v="117.2"/>
    <n v="161.4"/>
    <n v="141.5"/>
    <n v="165.1"/>
    <n v="167"/>
    <n v="188.8"/>
    <n v="151.1"/>
    <n v="136.4"/>
    <n v="148.80000000000001"/>
    <n v="158"/>
    <n v="137.30000000000001"/>
    <n v="145.1"/>
    <n v="152"/>
    <n v="135.19999999999999"/>
    <n v="144.4"/>
    <n v="156.4"/>
    <n v="157.9"/>
    <n v="146.6"/>
    <n v="156.69999999999999"/>
    <n v="2031.2"/>
    <n v="188.8"/>
    <n v="436.3"/>
    <n v="295.3"/>
    <n v="145.1"/>
    <n v="309.89999999999998"/>
    <n v="135.19999999999999"/>
    <n v="144.4"/>
    <n v="156.4"/>
    <n v="146.6"/>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n v="146.80000000000001"/>
    <n v="191"/>
    <n v="173.6"/>
    <n v="153.80000000000001"/>
    <n v="142.69999999999999"/>
    <n v="148.4"/>
    <n v="155.80000000000001"/>
    <n v="156.80000000000001"/>
    <n v="115.7"/>
    <n v="161.80000000000001"/>
    <n v="146.5"/>
    <n v="163.80000000000001"/>
    <n v="164.7"/>
    <n v="184.8"/>
    <n v="154.30000000000001"/>
    <n v="144.9"/>
    <n v="152.80000000000001"/>
    <n v="158"/>
    <n v="143.6"/>
    <n v="149.19999999999999"/>
    <n v="157.19999999999999"/>
    <n v="140.4"/>
    <n v="148.4"/>
    <n v="158.6"/>
    <n v="156.9"/>
    <n v="150.69999999999999"/>
    <n v="158.4"/>
    <n v="2021.4"/>
    <n v="184.8"/>
    <n v="452.00000000000006"/>
    <n v="301.60000000000002"/>
    <n v="149.19999999999999"/>
    <n v="314.10000000000002"/>
    <n v="140.4"/>
    <n v="148.4"/>
    <n v="158.6"/>
    <n v="150.69999999999999"/>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n v="144.6"/>
    <n v="188.5"/>
    <n v="173.4"/>
    <n v="154"/>
    <n v="150"/>
    <n v="145.9"/>
    <n v="225.2"/>
    <n v="159.5"/>
    <n v="114.4"/>
    <n v="163.5"/>
    <n v="153.4"/>
    <n v="163.6"/>
    <n v="164.5"/>
    <n v="183.6"/>
    <n v="157"/>
    <n v="151.6"/>
    <n v="156.30000000000001"/>
    <n v="139.30000000000001"/>
    <n v="148.69999999999999"/>
    <n v="153.4"/>
    <n v="161.6"/>
    <n v="146.4"/>
    <n v="153.9"/>
    <n v="162.9"/>
    <n v="156.6"/>
    <n v="155.19999999999999"/>
    <n v="160.69999999999999"/>
    <n v="2100.5"/>
    <n v="183.6"/>
    <n v="464.90000000000003"/>
    <n v="288"/>
    <n v="153.4"/>
    <n v="318.2"/>
    <n v="146.4"/>
    <n v="153.9"/>
    <n v="162.9"/>
    <n v="155.1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n v="149"/>
    <n v="195.7"/>
    <n v="178.3"/>
    <n v="154.19999999999999"/>
    <n v="140.69999999999999"/>
    <n v="149.69999999999999"/>
    <n v="155.80000000000001"/>
    <n v="161.5"/>
    <n v="117.1"/>
    <n v="161.9"/>
    <n v="143.30000000000001"/>
    <n v="166.1"/>
    <n v="167"/>
    <n v="190.2"/>
    <n v="151.9"/>
    <n v="136.69999999999999"/>
    <n v="149.6"/>
    <n v="158.4"/>
    <n v="137.9"/>
    <n v="145.5"/>
    <n v="152.9"/>
    <n v="135.5"/>
    <n v="144.30000000000001"/>
    <n v="156.9"/>
    <n v="157.9"/>
    <n v="146.9"/>
    <n v="156.9"/>
    <n v="2040.3"/>
    <n v="190.2"/>
    <n v="438.20000000000005"/>
    <n v="296.3"/>
    <n v="145.5"/>
    <n v="310.8"/>
    <n v="135.5"/>
    <n v="144.30000000000001"/>
    <n v="156.9"/>
    <n v="14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n v="146"/>
    <n v="191"/>
    <n v="175.3"/>
    <n v="154.1"/>
    <n v="146.6"/>
    <n v="147.69999999999999"/>
    <n v="155.80000000000001"/>
    <n v="160.19999999999999"/>
    <n v="115.3"/>
    <n v="163"/>
    <n v="149.19999999999999"/>
    <n v="164.8"/>
    <n v="165.4"/>
    <n v="185.4"/>
    <n v="155"/>
    <n v="145.4"/>
    <n v="153.6"/>
    <n v="158.4"/>
    <n v="144.6"/>
    <n v="149.69999999999999"/>
    <n v="158.30000000000001"/>
    <n v="140.69999999999999"/>
    <n v="148.5"/>
    <n v="159.4"/>
    <n v="157.1"/>
    <n v="151.19999999999999"/>
    <n v="158.9"/>
    <n v="2034.4"/>
    <n v="185.4"/>
    <n v="454"/>
    <n v="303"/>
    <n v="149.69999999999999"/>
    <n v="315.39999999999998"/>
    <n v="140.69999999999999"/>
    <n v="148.5"/>
    <n v="159.4"/>
    <n v="151.19999999999999"/>
  </r>
  <r>
    <x v="0"/>
    <x v="8"/>
    <x v="0"/>
    <n v="143.4"/>
    <n v="187.5"/>
    <n v="173.4"/>
    <n v="154"/>
    <n v="154.80000000000001"/>
    <n v="147"/>
    <n v="187.8"/>
    <n v="159.5"/>
    <n v="113.8"/>
    <n v="164.5"/>
    <n v="156.1"/>
    <n v="164.3"/>
    <n v="159.6"/>
    <n v="184.6"/>
    <n v="157.5"/>
    <n v="152.4"/>
    <n v="156.80000000000001"/>
    <s v="NA"/>
    <n v="150.9"/>
    <n v="153.9"/>
    <n v="162.5"/>
    <n v="147.5"/>
    <n v="155.1"/>
    <n v="163.5"/>
    <n v="156.19999999999999"/>
    <n v="155.9"/>
    <n v="158.5"/>
    <n v="143.4"/>
    <n v="187.5"/>
    <n v="173.4"/>
    <n v="154"/>
    <n v="154.80000000000001"/>
    <n v="147"/>
    <n v="187.8"/>
    <n v="159.5"/>
    <n v="113.8"/>
    <n v="164.5"/>
    <n v="156.1"/>
    <n v="164.3"/>
    <n v="159.6"/>
    <n v="184.6"/>
    <n v="157.5"/>
    <n v="152.4"/>
    <n v="156.80000000000001"/>
    <n v="139.30000000000001"/>
    <n v="150.9"/>
    <n v="153.9"/>
    <n v="162.5"/>
    <n v="147.5"/>
    <n v="155.1"/>
    <n v="163.5"/>
    <n v="156.19999999999999"/>
    <n v="155.9"/>
    <n v="158.5"/>
    <n v="2065.6999999999998"/>
    <n v="184.6"/>
    <n v="466.7"/>
    <n v="290.20000000000005"/>
    <n v="153.9"/>
    <n v="318.7"/>
    <n v="147.5"/>
    <n v="155.1"/>
    <n v="163.5"/>
    <n v="155.9"/>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n v="148"/>
    <n v="194.8"/>
    <n v="178.4"/>
    <n v="154.4"/>
    <n v="144.1"/>
    <n v="152.6"/>
    <n v="206.8"/>
    <n v="162.1"/>
    <n v="116.3"/>
    <n v="163"/>
    <n v="145.9"/>
    <n v="167.2"/>
    <n v="163.4"/>
    <n v="191.8"/>
    <n v="152.5"/>
    <n v="137.30000000000001"/>
    <n v="150.19999999999999"/>
    <n v="157.69999999999999"/>
    <n v="142.9"/>
    <n v="145.69999999999999"/>
    <n v="154.1"/>
    <n v="136.9"/>
    <n v="145.4"/>
    <n v="156.1"/>
    <n v="157.69999999999999"/>
    <n v="147.6"/>
    <n v="156"/>
    <n v="2097"/>
    <n v="191.8"/>
    <n v="440"/>
    <n v="300.60000000000002"/>
    <n v="145.69999999999999"/>
    <n v="311.79999999999995"/>
    <n v="136.9"/>
    <n v="145.4"/>
    <n v="156.1"/>
    <n v="147.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n v="2076.5"/>
    <n v="186.5"/>
    <n v="455.8"/>
    <n v="305.60000000000002"/>
    <n v="150"/>
    <n v="316.10000000000002"/>
    <n v="141.9"/>
    <n v="149.6"/>
    <n v="159.19999999999999"/>
    <n v="151.9"/>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n v="142.80000000000001"/>
    <n v="184"/>
    <n v="168"/>
    <n v="154.4"/>
    <n v="163"/>
    <n v="147.80000000000001"/>
    <n v="149.69999999999999"/>
    <n v="158.30000000000001"/>
    <n v="111.8"/>
    <n v="165"/>
    <n v="160"/>
    <n v="165.8"/>
    <n v="154.69999999999999"/>
    <n v="186.5"/>
    <n v="159.1"/>
    <n v="153.9"/>
    <n v="158.4"/>
    <n v="139.30000000000001"/>
    <n v="154.4"/>
    <n v="154.80000000000001"/>
    <n v="164.3"/>
    <n v="150.19999999999999"/>
    <n v="157"/>
    <n v="163.6"/>
    <n v="155.19999999999999"/>
    <n v="157.19999999999999"/>
    <n v="156.69999999999999"/>
    <n v="2025.3"/>
    <n v="186.5"/>
    <n v="471.4"/>
    <n v="293.70000000000005"/>
    <n v="154.80000000000001"/>
    <n v="319.5"/>
    <n v="150.19999999999999"/>
    <n v="157"/>
    <n v="163.6"/>
    <n v="157.1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n v="2066"/>
    <n v="193.3"/>
    <n v="444.2"/>
    <n v="308.89999999999998"/>
    <n v="146.5"/>
    <n v="313"/>
    <n v="140.5"/>
    <n v="147.30000000000001"/>
    <n v="156.6"/>
    <n v="149.30000000000001"/>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n v="2039.3000000000002"/>
    <n v="188.3"/>
    <n v="460.40000000000003"/>
    <n v="312.20000000000005"/>
    <n v="150.9"/>
    <n v="317.10000000000002"/>
    <n v="145.1"/>
    <n v="151.5"/>
    <n v="159.5"/>
    <n v="153.4"/>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n v="142.5"/>
    <n v="189.4"/>
    <n v="163.19999999999999"/>
    <n v="154.5"/>
    <n v="168.2"/>
    <n v="150.5"/>
    <n v="141"/>
    <n v="159.19999999999999"/>
    <n v="111.7"/>
    <n v="164"/>
    <n v="160.6"/>
    <n v="166.4"/>
    <n v="154.5"/>
    <n v="186.1"/>
    <n v="159.6"/>
    <n v="154.4"/>
    <n v="158.9"/>
    <n v="139.30000000000001"/>
    <n v="156"/>
    <n v="154.80000000000001"/>
    <n v="164.6"/>
    <n v="151.30000000000001"/>
    <n v="157.80000000000001"/>
    <n v="163.80000000000001"/>
    <n v="153.1"/>
    <n v="157.30000000000001"/>
    <n v="156.69999999999999"/>
    <n v="2025.7"/>
    <n v="186.1"/>
    <n v="472.9"/>
    <n v="295.3"/>
    <n v="154.80000000000001"/>
    <n v="317.7"/>
    <n v="151.30000000000001"/>
    <n v="157.80000000000001"/>
    <n v="163.80000000000001"/>
    <n v="157.30000000000001"/>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n v="2064.4999999999995"/>
    <n v="193.5"/>
    <n v="446.4"/>
    <n v="314.70000000000005"/>
    <n v="147.19999999999999"/>
    <n v="311.8"/>
    <n v="141.69999999999999"/>
    <n v="148.6"/>
    <n v="157.6"/>
    <n v="150"/>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n v="2039.3999999999999"/>
    <n v="188.1"/>
    <n v="462.1"/>
    <n v="315.39999999999998"/>
    <n v="151.19999999999999"/>
    <n v="315.5"/>
    <n v="146.19999999999999"/>
    <n v="152.6"/>
    <n v="160.19999999999999"/>
    <n v="153.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n v="142.69999999999999"/>
    <n v="195.5"/>
    <n v="163.4"/>
    <n v="155"/>
    <n v="175.2"/>
    <n v="160.6"/>
    <n v="135.1"/>
    <n v="161.1"/>
    <n v="112.2"/>
    <n v="164.4"/>
    <n v="161.9"/>
    <n v="166.8"/>
    <n v="155.6"/>
    <n v="186.8"/>
    <n v="160.69999999999999"/>
    <n v="155.1"/>
    <n v="159.9"/>
    <n v="139.30000000000001"/>
    <n v="156"/>
    <n v="155.5"/>
    <n v="165.3"/>
    <n v="151.69999999999999"/>
    <n v="158.6"/>
    <n v="164.1"/>
    <n v="154.6"/>
    <n v="158"/>
    <n v="157.6"/>
    <n v="2049.5"/>
    <n v="186.8"/>
    <n v="475.69999999999993"/>
    <n v="295.3"/>
    <n v="155.5"/>
    <n v="319.89999999999998"/>
    <n v="151.69999999999999"/>
    <n v="158.6"/>
    <n v="164.1"/>
    <n v="158"/>
  </r>
  <r>
    <x v="1"/>
    <x v="8"/>
    <x v="3"/>
    <n v="147.6"/>
    <n v="202.5"/>
    <n v="166.4"/>
    <n v="156"/>
    <n v="161.4"/>
    <n v="168.8"/>
    <n v="161.6"/>
    <n v="162.80000000000001"/>
    <n v="114.8"/>
    <n v="162.80000000000001"/>
    <n v="151.5"/>
    <n v="171.4"/>
    <n v="162"/>
    <n v="194.4"/>
    <n v="155.9"/>
    <n v="139.30000000000001"/>
    <n v="153.4"/>
    <n v="161.4"/>
    <n v="154.9"/>
    <n v="147.6"/>
    <n v="157.5"/>
    <n v="142.1"/>
    <n v="149.1"/>
    <n v="157.6"/>
    <n v="156.6"/>
    <n v="150.5"/>
    <n v="158"/>
    <n v="147.6"/>
    <n v="202.5"/>
    <n v="166.4"/>
    <n v="156"/>
    <n v="161.4"/>
    <n v="168.8"/>
    <n v="161.6"/>
    <n v="162.80000000000001"/>
    <n v="114.8"/>
    <n v="162.80000000000001"/>
    <n v="151.5"/>
    <n v="171.4"/>
    <n v="162"/>
    <n v="194.4"/>
    <n v="155.9"/>
    <n v="139.30000000000001"/>
    <n v="153.4"/>
    <n v="161.4"/>
    <n v="154.9"/>
    <n v="147.6"/>
    <n v="157.5"/>
    <n v="142.1"/>
    <n v="149.1"/>
    <n v="157.6"/>
    <n v="156.6"/>
    <n v="150.5"/>
    <n v="158"/>
    <n v="2089.6"/>
    <n v="194.4"/>
    <n v="448.6"/>
    <n v="316.3"/>
    <n v="147.6"/>
    <n v="314.10000000000002"/>
    <n v="142.1"/>
    <n v="149.1"/>
    <n v="157.6"/>
    <n v="150.5"/>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n v="2064.1"/>
    <n v="188.8"/>
    <n v="464.6"/>
    <n v="317"/>
    <n v="151.80000000000001"/>
    <n v="317.70000000000005"/>
    <n v="146.6"/>
    <n v="153.19999999999999"/>
    <n v="160.30000000000001"/>
    <n v="154.4"/>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n v="145.1"/>
    <n v="198.5"/>
    <n v="168.6"/>
    <n v="155.80000000000001"/>
    <n v="184.4"/>
    <n v="162.30000000000001"/>
    <n v="138.4"/>
    <n v="165.1"/>
    <n v="114.3"/>
    <n v="169.7"/>
    <n v="164.6"/>
    <n v="169.8"/>
    <n v="158.69999999999999"/>
    <n v="189.6"/>
    <n v="165.3"/>
    <n v="160.6"/>
    <n v="164.5"/>
    <n v="139.30000000000001"/>
    <n v="161.69999999999999"/>
    <n v="158.80000000000001"/>
    <n v="169.1"/>
    <n v="153.19999999999999"/>
    <n v="160"/>
    <n v="167.6"/>
    <n v="159.30000000000001"/>
    <n v="161.1"/>
    <n v="161.1"/>
    <n v="2095.2999999999997"/>
    <n v="189.6"/>
    <n v="490.4"/>
    <n v="301"/>
    <n v="158.80000000000001"/>
    <n v="328.4"/>
    <n v="153.19999999999999"/>
    <n v="160"/>
    <n v="167.6"/>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n v="148.80000000000001"/>
    <n v="204.3"/>
    <n v="173"/>
    <n v="156.5"/>
    <n v="168.8"/>
    <n v="172.5"/>
    <n v="166.5"/>
    <n v="165.9"/>
    <n v="115.9"/>
    <n v="165.2"/>
    <n v="152"/>
    <n v="171.1"/>
    <n v="164.2"/>
    <n v="198.2"/>
    <n v="156.5"/>
    <n v="140.19999999999999"/>
    <n v="154.1"/>
    <n v="161.6"/>
    <n v="155.5"/>
    <n v="150.1"/>
    <n v="160.4"/>
    <n v="145"/>
    <n v="152.6"/>
    <n v="156.6"/>
    <n v="157.5"/>
    <n v="152.30000000000001"/>
    <n v="159.5"/>
    <n v="2124.7000000000003"/>
    <n v="198.2"/>
    <n v="450.79999999999995"/>
    <n v="317.10000000000002"/>
    <n v="150.1"/>
    <n v="317.89999999999998"/>
    <n v="145"/>
    <n v="152.6"/>
    <n v="156.6"/>
    <n v="152.30000000000001"/>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n v="2105.7000000000003"/>
    <n v="191.9"/>
    <n v="474.29999999999995"/>
    <n v="321"/>
    <n v="154.69999999999999"/>
    <n v="324.39999999999998"/>
    <n v="148.9"/>
    <n v="155.80000000000001"/>
    <n v="161.19999999999999"/>
    <n v="156.80000000000001"/>
  </r>
  <r>
    <x v="0"/>
    <x v="8"/>
    <x v="5"/>
    <n v="145.6"/>
    <n v="200.1"/>
    <n v="179.3"/>
    <n v="156.1"/>
    <n v="190.4"/>
    <n v="158.6"/>
    <n v="144.69999999999999"/>
    <n v="165.5"/>
    <n v="114.6"/>
    <n v="170"/>
    <n v="165.5"/>
    <n v="171.7"/>
    <n v="160.5"/>
    <n v="189.1"/>
    <n v="165.3"/>
    <n v="159.9"/>
    <n v="164.6"/>
    <s v="NA"/>
    <n v="162.1"/>
    <n v="159.19999999999999"/>
    <n v="169.7"/>
    <n v="154.19999999999999"/>
    <n v="160.4"/>
    <n v="166.8"/>
    <n v="159.4"/>
    <n v="161.5"/>
    <n v="162.1"/>
    <n v="145.6"/>
    <n v="200.1"/>
    <n v="179.3"/>
    <n v="156.1"/>
    <n v="132.1"/>
    <n v="158.6"/>
    <n v="144.69999999999999"/>
    <n v="165.5"/>
    <n v="114.6"/>
    <n v="170"/>
    <n v="165.5"/>
    <n v="171.7"/>
    <n v="160.5"/>
    <n v="189.1"/>
    <n v="165.3"/>
    <n v="159.9"/>
    <n v="164.6"/>
    <n v="139.30000000000001"/>
    <n v="162.1"/>
    <n v="159.19999999999999"/>
    <n v="169.7"/>
    <n v="154.19999999999999"/>
    <n v="160.4"/>
    <n v="166.8"/>
    <n v="159.4"/>
    <n v="161.5"/>
    <n v="162.1"/>
    <n v="2064.3000000000002"/>
    <n v="189.1"/>
    <n v="489.80000000000007"/>
    <n v="301.39999999999998"/>
    <n v="159.19999999999999"/>
    <n v="329.1"/>
    <n v="154.19999999999999"/>
    <n v="160.4"/>
    <n v="166.8"/>
    <n v="161.5"/>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n v="2154.1999999999998"/>
    <n v="195.6"/>
    <n v="452.6"/>
    <n v="316.60000000000002"/>
    <n v="149.80000000000001"/>
    <n v="318.8"/>
    <n v="147.5"/>
    <n v="150.69999999999999"/>
    <n v="158.1"/>
    <n v="153.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n v="2133.9"/>
    <n v="190.8"/>
    <n v="474.7"/>
    <n v="320.3"/>
    <n v="154.80000000000001"/>
    <n v="325.10000000000002"/>
    <n v="150.69999999999999"/>
    <n v="154.9"/>
    <n v="161.69999999999999"/>
    <n v="157.6"/>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n v="145.1"/>
    <n v="204.5"/>
    <n v="180.4"/>
    <n v="157.1"/>
    <n v="132.1"/>
    <n v="157.69999999999999"/>
    <n v="152.80000000000001"/>
    <n v="163.6"/>
    <n v="113.9"/>
    <n v="169.7"/>
    <n v="166.2"/>
    <n v="171"/>
    <n v="161.69999999999999"/>
    <n v="189.7"/>
    <n v="166"/>
    <n v="161.1"/>
    <n v="165.3"/>
    <n v="139.30000000000001"/>
    <n v="162.5"/>
    <n v="160.30000000000001"/>
    <n v="170.4"/>
    <n v="157.1"/>
    <n v="160.69999999999999"/>
    <n v="167.2"/>
    <n v="160.4"/>
    <n v="162.80000000000001"/>
    <n v="163.19999999999999"/>
    <n v="2075.8000000000002"/>
    <n v="189.7"/>
    <n v="492.40000000000003"/>
    <n v="301.8"/>
    <n v="160.30000000000001"/>
    <n v="330.8"/>
    <n v="157.1"/>
    <n v="160.69999999999999"/>
    <n v="167.2"/>
    <n v="162.80000000000001"/>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n v="2171.8000000000002"/>
    <n v="195.5"/>
    <n v="455.3"/>
    <n v="319.2"/>
    <n v="150.69999999999999"/>
    <n v="321.10000000000002"/>
    <n v="149.5"/>
    <n v="151.19999999999999"/>
    <n v="160.30000000000001"/>
    <n v="155"/>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n v="146.4"/>
    <n v="206.8"/>
    <n v="182.2"/>
    <n v="157.5"/>
    <n v="182.1"/>
    <n v="163.9"/>
    <n v="164.2"/>
    <n v="164"/>
    <n v="114.5"/>
    <n v="168.3"/>
    <n v="160.9"/>
    <n v="172.2"/>
    <n v="164"/>
    <n v="191.2"/>
    <n v="162.80000000000001"/>
    <n v="153.1"/>
    <n v="161.4"/>
    <n v="161.5"/>
    <n v="160.69999999999999"/>
    <n v="155.80000000000001"/>
    <n v="167"/>
    <n v="153.1"/>
    <n v="155.30000000000001"/>
    <n v="163.19999999999999"/>
    <n v="160.1"/>
    <n v="159"/>
    <n v="162.5"/>
    <n v="2147"/>
    <n v="191.2"/>
    <n v="477.29999999999995"/>
    <n v="322.2"/>
    <n v="155.80000000000001"/>
    <n v="327.10000000000002"/>
    <n v="153.1"/>
    <n v="155.30000000000001"/>
    <n v="163.19999999999999"/>
    <n v="159"/>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n v="144.9"/>
    <n v="202.3"/>
    <n v="176.5"/>
    <n v="157.5"/>
    <n v="132.1"/>
    <n v="155.69999999999999"/>
    <n v="153.9"/>
    <n v="162.80000000000001"/>
    <n v="115.2"/>
    <n v="169.8"/>
    <n v="167.6"/>
    <n v="171.9"/>
    <n v="161.80000000000001"/>
    <n v="190.2"/>
    <n v="167"/>
    <n v="162.6"/>
    <n v="166.3"/>
    <n v="139.30000000000001"/>
    <n v="163.1"/>
    <n v="160.9"/>
    <n v="171.1"/>
    <n v="157.69999999999999"/>
    <n v="161.1"/>
    <n v="167.5"/>
    <n v="160.30000000000001"/>
    <n v="163.30000000000001"/>
    <n v="163.6"/>
    <n v="2072"/>
    <n v="190.2"/>
    <n v="495.90000000000003"/>
    <n v="302.39999999999998"/>
    <n v="160.9"/>
    <n v="331.4"/>
    <n v="157.69999999999999"/>
    <n v="161.1"/>
    <n v="167.5"/>
    <n v="163.30000000000001"/>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n v="2157.9"/>
    <n v="196.5"/>
    <n v="460.7"/>
    <n v="322.79999999999995"/>
    <n v="153.19999999999999"/>
    <n v="322.39999999999998"/>
    <n v="150.4"/>
    <n v="153.69999999999999"/>
    <n v="160.4"/>
    <n v="156"/>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n v="146.6"/>
    <n v="204"/>
    <n v="172.8"/>
    <n v="158.4"/>
    <n v="132.1"/>
    <n v="156.80000000000001"/>
    <n v="162.19999999999999"/>
    <n v="164.1"/>
    <n v="119.7"/>
    <n v="168.8"/>
    <n v="162.69999999999999"/>
    <n v="173.9"/>
    <n v="164"/>
    <n v="192.1"/>
    <n v="164.5"/>
    <n v="155.30000000000001"/>
    <n v="163.19999999999999"/>
    <n v="162.1"/>
    <n v="162.6"/>
    <n v="157.5"/>
    <n v="168.4"/>
    <n v="154"/>
    <n v="157.6"/>
    <n v="163.80000000000001"/>
    <n v="160"/>
    <n v="160"/>
    <n v="163.19999999999999"/>
    <n v="2086.1000000000004"/>
    <n v="192.1"/>
    <n v="483"/>
    <n v="324.7"/>
    <n v="157.5"/>
    <n v="328.4"/>
    <n v="154"/>
    <n v="157.6"/>
    <n v="163.80000000000001"/>
    <n v="160"/>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n v="145.4"/>
    <n v="202.1"/>
    <n v="172"/>
    <n v="158"/>
    <n v="132.1"/>
    <n v="152.69999999999999"/>
    <n v="151.4"/>
    <n v="163.9"/>
    <n v="119.3"/>
    <n v="170.1"/>
    <n v="168.3"/>
    <n v="172.8"/>
    <n v="162.1"/>
    <n v="190.5"/>
    <n v="167.7"/>
    <n v="163.6"/>
    <n v="167.1"/>
    <n v="139.30000000000001"/>
    <n v="163.69999999999999"/>
    <n v="161.30000000000001"/>
    <n v="171.9"/>
    <n v="157.80000000000001"/>
    <n v="162.69999999999999"/>
    <n v="168.5"/>
    <n v="160.19999999999999"/>
    <n v="163.80000000000001"/>
    <n v="164"/>
    <n v="2070.1999999999998"/>
    <n v="190.5"/>
    <n v="498.4"/>
    <n v="303"/>
    <n v="161.30000000000001"/>
    <n v="332.1"/>
    <n v="157.80000000000001"/>
    <n v="162.69999999999999"/>
    <n v="168.5"/>
    <n v="163.80000000000001"/>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n v="2157.9"/>
    <n v="196.5"/>
    <n v="460.79999999999995"/>
    <n v="322.89999999999998"/>
    <n v="153.30000000000001"/>
    <n v="322.39999999999998"/>
    <n v="150.5"/>
    <n v="153.9"/>
    <n v="160.30000000000001"/>
    <n v="156"/>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n v="146.6"/>
    <n v="204"/>
    <n v="172.8"/>
    <n v="158.4"/>
    <n v="132.1"/>
    <n v="156.69999999999999"/>
    <n v="162.30000000000001"/>
    <n v="164.1"/>
    <n v="119.7"/>
    <n v="168.8"/>
    <n v="162.69999999999999"/>
    <n v="173.9"/>
    <n v="164"/>
    <n v="192.1"/>
    <n v="164.6"/>
    <n v="155.30000000000001"/>
    <n v="163.30000000000001"/>
    <n v="162.1"/>
    <n v="162.6"/>
    <n v="157.5"/>
    <n v="168.4"/>
    <n v="154"/>
    <n v="157.69999999999999"/>
    <n v="163.69999999999999"/>
    <n v="160"/>
    <n v="160"/>
    <n v="163.19999999999999"/>
    <n v="2086.1000000000004"/>
    <n v="192.1"/>
    <n v="483.2"/>
    <n v="324.7"/>
    <n v="157.5"/>
    <n v="328.4"/>
    <n v="154"/>
    <n v="157.69999999999999"/>
    <n v="163.69999999999999"/>
    <n v="160"/>
  </r>
  <r>
    <x v="0"/>
    <x v="8"/>
    <x v="9"/>
    <n v="146.1"/>
    <n v="202.5"/>
    <n v="170.1"/>
    <n v="158.4"/>
    <n v="198.8"/>
    <n v="152.6"/>
    <n v="170.4"/>
    <n v="165.2"/>
    <n v="121.6"/>
    <n v="170.6"/>
    <n v="168.8"/>
    <n v="173.6"/>
    <n v="165.5"/>
    <n v="191.2"/>
    <n v="168.9"/>
    <n v="164.8"/>
    <n v="168.3"/>
    <s v="NA"/>
    <n v="165.5"/>
    <n v="162"/>
    <n v="172.5"/>
    <n v="159.5"/>
    <n v="163.19999999999999"/>
    <n v="169"/>
    <n v="161.1"/>
    <n v="164.7"/>
    <n v="166.3"/>
    <n v="146.1"/>
    <n v="202.5"/>
    <n v="170.1"/>
    <n v="158.4"/>
    <n v="132.1"/>
    <n v="152.6"/>
    <n v="170.4"/>
    <n v="165.2"/>
    <n v="121.6"/>
    <n v="170.6"/>
    <n v="168.8"/>
    <n v="173.6"/>
    <n v="165.5"/>
    <n v="191.2"/>
    <n v="168.9"/>
    <n v="164.8"/>
    <n v="168.3"/>
    <n v="139.30000000000001"/>
    <n v="165.5"/>
    <n v="162"/>
    <n v="172.5"/>
    <n v="159.5"/>
    <n v="163.19999999999999"/>
    <n v="169"/>
    <n v="161.1"/>
    <n v="164.7"/>
    <n v="166.3"/>
    <n v="2097.5"/>
    <n v="191.2"/>
    <n v="502.00000000000006"/>
    <n v="304.8"/>
    <n v="162"/>
    <n v="333.6"/>
    <n v="159.5"/>
    <n v="163.19999999999999"/>
    <n v="169"/>
    <n v="164.7"/>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n v="2198.4000000000005"/>
    <n v="197"/>
    <n v="463.50000000000006"/>
    <n v="325.79999999999995"/>
    <n v="154.30000000000001"/>
    <n v="323.8"/>
    <n v="152.19999999999999"/>
    <n v="155.1"/>
    <n v="160.30000000000001"/>
    <n v="157"/>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n v="147.4"/>
    <n v="204.6"/>
    <n v="171.2"/>
    <n v="158.69999999999999"/>
    <n v="132.1"/>
    <n v="155.69999999999999"/>
    <n v="185.3"/>
    <n v="165.2"/>
    <n v="121.9"/>
    <n v="169.3"/>
    <n v="163.19999999999999"/>
    <n v="174.7"/>
    <n v="167.7"/>
    <n v="192.7"/>
    <n v="165.7"/>
    <n v="156.30000000000001"/>
    <n v="164.3"/>
    <n v="163.6"/>
    <n v="164.2"/>
    <n v="158.4"/>
    <n v="169.1"/>
    <n v="155.69999999999999"/>
    <n v="158.6"/>
    <n v="163.9"/>
    <n v="160.80000000000001"/>
    <n v="161"/>
    <n v="165.5"/>
    <n v="2117"/>
    <n v="192.7"/>
    <n v="486.3"/>
    <n v="327.79999999999995"/>
    <n v="158.4"/>
    <n v="329.9"/>
    <n v="155.69999999999999"/>
    <n v="158.6"/>
    <n v="163.9"/>
    <n v="161"/>
  </r>
  <r>
    <x v="0"/>
    <x v="8"/>
    <x v="10"/>
    <n v="146.9"/>
    <n v="199.8"/>
    <n v="171.5"/>
    <n v="159.1"/>
    <n v="198.4"/>
    <n v="153.19999999999999"/>
    <n v="183.9"/>
    <n v="165.4"/>
    <n v="122.1"/>
    <n v="170.8"/>
    <n v="169.1"/>
    <n v="174.3"/>
    <n v="167.5"/>
    <n v="191.4"/>
    <n v="170.4"/>
    <n v="166"/>
    <n v="169.8"/>
    <s v="NA"/>
    <n v="165.3"/>
    <n v="162.9"/>
    <n v="173.4"/>
    <n v="158.9"/>
    <n v="163.80000000000001"/>
    <n v="169.3"/>
    <n v="162.4"/>
    <n v="165.2"/>
    <n v="167.6"/>
    <n v="146.9"/>
    <n v="199.8"/>
    <n v="171.5"/>
    <n v="159.1"/>
    <n v="132.1"/>
    <n v="153.19999999999999"/>
    <n v="183.9"/>
    <n v="165.4"/>
    <n v="122.1"/>
    <n v="170.8"/>
    <n v="169.1"/>
    <n v="174.3"/>
    <n v="167.5"/>
    <n v="191.4"/>
    <n v="170.4"/>
    <n v="166"/>
    <n v="169.8"/>
    <n v="139.30000000000001"/>
    <n v="165.3"/>
    <n v="162.9"/>
    <n v="173.4"/>
    <n v="158.9"/>
    <n v="163.80000000000001"/>
    <n v="169.3"/>
    <n v="162.4"/>
    <n v="165.2"/>
    <n v="167.6"/>
    <n v="2115.6999999999998"/>
    <n v="191.4"/>
    <n v="506.2"/>
    <n v="304.60000000000002"/>
    <n v="162.9"/>
    <n v="335.8"/>
    <n v="158.9"/>
    <n v="163.80000000000001"/>
    <n v="169.3"/>
    <n v="165.2"/>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n v="151"/>
    <n v="204.9"/>
    <n v="175.4"/>
    <n v="159.6"/>
    <n v="175.8"/>
    <n v="160.30000000000001"/>
    <n v="155.80000000000001"/>
    <n v="165.1"/>
    <n v="123.1"/>
    <n v="167.2"/>
    <n v="156.1"/>
    <n v="176.8"/>
    <n v="173.5"/>
    <n v="197"/>
    <n v="162.30000000000001"/>
    <n v="145.30000000000001"/>
    <n v="159.69999999999999"/>
    <n v="164.2"/>
    <n v="161.6"/>
    <n v="155.19999999999999"/>
    <n v="164.2"/>
    <n v="151.19999999999999"/>
    <n v="156.69999999999999"/>
    <n v="160.80000000000001"/>
    <n v="161.80000000000001"/>
    <n v="157.30000000000001"/>
    <n v="165.6"/>
    <n v="2144.5999999999995"/>
    <n v="197"/>
    <n v="467.3"/>
    <n v="325.79999999999995"/>
    <n v="155.19999999999999"/>
    <n v="326"/>
    <n v="151.19999999999999"/>
    <n v="156.69999999999999"/>
    <n v="160.80000000000001"/>
    <n v="157.30000000000001"/>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n v="148.19999999999999"/>
    <n v="201.6"/>
    <n v="173"/>
    <n v="159.30000000000001"/>
    <n v="132.1"/>
    <n v="156.5"/>
    <n v="199.2"/>
    <n v="165.3"/>
    <n v="122.4"/>
    <n v="169.6"/>
    <n v="163.69999999999999"/>
    <n v="175.5"/>
    <n v="169.7"/>
    <n v="192.9"/>
    <n v="167.2"/>
    <n v="157.4"/>
    <n v="165.8"/>
    <n v="164.2"/>
    <n v="163.9"/>
    <n v="159.30000000000001"/>
    <n v="169.9"/>
    <n v="154.80000000000001"/>
    <n v="159.80000000000001"/>
    <n v="164.3"/>
    <n v="162.19999999999999"/>
    <n v="161.4"/>
    <n v="166.7"/>
    <n v="2136.1"/>
    <n v="192.9"/>
    <n v="490.40000000000003"/>
    <n v="328.1"/>
    <n v="159.30000000000001"/>
    <n v="332.1"/>
    <n v="154.80000000000001"/>
    <n v="159.80000000000001"/>
    <n v="164.3"/>
    <n v="161.4"/>
  </r>
  <r>
    <x v="0"/>
    <x v="8"/>
    <x v="11"/>
    <n v="147.4"/>
    <n v="197"/>
    <n v="176.5"/>
    <n v="159.80000000000001"/>
    <n v="195.8"/>
    <n v="152"/>
    <n v="172.3"/>
    <n v="164.5"/>
    <n v="120.6"/>
    <n v="171.7"/>
    <n v="169.7"/>
    <n v="175.1"/>
    <n v="165.8"/>
    <n v="190.8"/>
    <n v="171.8"/>
    <n v="167.3"/>
    <n v="171.2"/>
    <s v="NA"/>
    <n v="165.6"/>
    <n v="163.9"/>
    <n v="174"/>
    <n v="160.1"/>
    <n v="164.5"/>
    <n v="169.7"/>
    <n v="162.80000000000001"/>
    <n v="166"/>
    <n v="167"/>
    <n v="147.4"/>
    <n v="197"/>
    <n v="176.5"/>
    <n v="159.80000000000001"/>
    <n v="132.1"/>
    <n v="152"/>
    <n v="172.3"/>
    <n v="164.5"/>
    <n v="120.6"/>
    <n v="171.7"/>
    <n v="169.7"/>
    <n v="175.1"/>
    <n v="165.8"/>
    <n v="190.8"/>
    <n v="171.8"/>
    <n v="167.3"/>
    <n v="171.2"/>
    <n v="139.30000000000001"/>
    <n v="165.6"/>
    <n v="163.9"/>
    <n v="174"/>
    <n v="160.1"/>
    <n v="164.5"/>
    <n v="169.7"/>
    <n v="162.80000000000001"/>
    <n v="166"/>
    <n v="167"/>
    <n v="2104.5"/>
    <n v="190.8"/>
    <n v="510.3"/>
    <n v="304.89999999999998"/>
    <n v="163.9"/>
    <n v="336.8"/>
    <n v="160.1"/>
    <n v="164.5"/>
    <n v="169.7"/>
    <n v="166"/>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n v="2206.3000000000002"/>
    <n v="196.8"/>
    <n v="470.7"/>
    <n v="325.10000000000002"/>
    <n v="156"/>
    <n v="327.5"/>
    <n v="151.80000000000001"/>
    <n v="157.6"/>
    <n v="160.6"/>
    <n v="157.80000000000001"/>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n v="148.69999999999999"/>
    <n v="198.8"/>
    <n v="177.9"/>
    <n v="159.9"/>
    <n v="132.1"/>
    <n v="154.9"/>
    <n v="188.3"/>
    <n v="164.4"/>
    <n v="121"/>
    <n v="170.5"/>
    <n v="164.2"/>
    <n v="176.5"/>
    <n v="168.2"/>
    <n v="192.4"/>
    <n v="168.5"/>
    <n v="158.69999999999999"/>
    <n v="167"/>
    <n v="163.4"/>
    <n v="164.1"/>
    <n v="160.19999999999999"/>
    <n v="170.6"/>
    <n v="155.69999999999999"/>
    <n v="160.6"/>
    <n v="164.4"/>
    <n v="162.6"/>
    <n v="162"/>
    <n v="166.2"/>
    <n v="2125.4"/>
    <n v="192.4"/>
    <n v="494.2"/>
    <n v="327.5"/>
    <n v="160.19999999999999"/>
    <n v="333.2"/>
    <n v="155.69999999999999"/>
    <n v="160.6"/>
    <n v="164.4"/>
    <n v="1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n v="148.30000000000001"/>
    <n v="196.9"/>
    <n v="178"/>
    <n v="160.5"/>
    <n v="132.1"/>
    <n v="151.19999999999999"/>
    <n v="159.19999999999999"/>
    <n v="164"/>
    <n v="119.3"/>
    <n v="173.3"/>
    <n v="169.8"/>
    <n v="175.8"/>
    <n v="164.1"/>
    <n v="190.7"/>
    <n v="173.2"/>
    <n v="169.3"/>
    <n v="172.7"/>
    <n v="139.30000000000001"/>
    <n v="165.8"/>
    <n v="164.9"/>
    <n v="174.7"/>
    <n v="160.80000000000001"/>
    <n v="164.9"/>
    <n v="169.9"/>
    <n v="163.19999999999999"/>
    <n v="166.6"/>
    <n v="166.4"/>
    <n v="2092.5"/>
    <n v="190.7"/>
    <n v="515.20000000000005"/>
    <n v="305.10000000000002"/>
    <n v="164.9"/>
    <n v="337.9"/>
    <n v="160.80000000000001"/>
    <n v="164.9"/>
    <n v="169.9"/>
    <n v="166.6"/>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n v="2186.6999999999998"/>
    <n v="196.4"/>
    <n v="475.4"/>
    <n v="326.10000000000002"/>
    <n v="156.80000000000001"/>
    <n v="328.9"/>
    <n v="152.69999999999999"/>
    <n v="158.4"/>
    <n v="161"/>
    <n v="158.6"/>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n v="149.5"/>
    <n v="198.7"/>
    <n v="178.8"/>
    <n v="160.5"/>
    <n v="184.7"/>
    <n v="153.69999999999999"/>
    <n v="174.3"/>
    <n v="163.9"/>
    <n v="120"/>
    <n v="172.1"/>
    <n v="164.3"/>
    <n v="177.3"/>
    <n v="166.4"/>
    <n v="192.2"/>
    <n v="169.9"/>
    <n v="160.69999999999999"/>
    <n v="168.5"/>
    <n v="164.5"/>
    <n v="164.2"/>
    <n v="161.1"/>
    <n v="171.4"/>
    <n v="156.5"/>
    <n v="161.19999999999999"/>
    <n v="164.7"/>
    <n v="163"/>
    <n v="162.69999999999999"/>
    <n v="165.7"/>
    <n v="2164.1999999999998"/>
    <n v="192.2"/>
    <n v="499.1"/>
    <n v="328.7"/>
    <n v="161.1"/>
    <n v="334.4"/>
    <n v="156.5"/>
    <n v="161.19999999999999"/>
    <n v="164.7"/>
    <n v="162.69999999999999"/>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n v="148.80000000000001"/>
    <n v="198.1"/>
    <n v="175.5"/>
    <n v="160.69999999999999"/>
    <n v="132.1"/>
    <n v="151.4"/>
    <n v="155.19999999999999"/>
    <n v="163.9"/>
    <n v="118.1"/>
    <n v="175.4"/>
    <n v="170.5"/>
    <n v="176.3"/>
    <n v="163.9"/>
    <n v="191.5"/>
    <n v="174.1"/>
    <n v="171"/>
    <n v="173.7"/>
    <n v="139.30000000000001"/>
    <n v="167.4"/>
    <n v="165.7"/>
    <n v="175.3"/>
    <n v="161.19999999999999"/>
    <n v="165.5"/>
    <n v="170.3"/>
    <n v="164.5"/>
    <n v="167.3"/>
    <n v="166.7"/>
    <n v="2089.9"/>
    <n v="191.5"/>
    <n v="518.79999999999995"/>
    <n v="306.70000000000005"/>
    <n v="165.7"/>
    <n v="339.8"/>
    <n v="161.19999999999999"/>
    <n v="165.5"/>
    <n v="170.3"/>
    <n v="167.3"/>
  </r>
  <r>
    <x v="1"/>
    <x v="9"/>
    <x v="1"/>
    <n v="152.5"/>
    <n v="205.2"/>
    <n v="176.4"/>
    <n v="160.6"/>
    <n v="171.5"/>
    <n v="156.4"/>
    <n v="198"/>
    <n v="163.19999999999999"/>
    <n v="120.6"/>
    <n v="172.2"/>
    <n v="156.69999999999999"/>
    <n v="180"/>
    <n v="170.2"/>
    <n v="196.5"/>
    <n v="165.7"/>
    <n v="150.4"/>
    <n v="163.4"/>
    <n v="165.5"/>
    <n v="163"/>
    <n v="157.4"/>
    <n v="167.2"/>
    <n v="153.1"/>
    <n v="159.5"/>
    <n v="162"/>
    <n v="164.2"/>
    <n v="159.4"/>
    <n v="165.5"/>
    <n v="152.5"/>
    <n v="205.2"/>
    <n v="176.4"/>
    <n v="160.6"/>
    <n v="171.5"/>
    <n v="156.4"/>
    <n v="198"/>
    <n v="163.19999999999999"/>
    <n v="120.6"/>
    <n v="172.2"/>
    <n v="156.69999999999999"/>
    <n v="180"/>
    <n v="170.2"/>
    <n v="196.5"/>
    <n v="165.7"/>
    <n v="150.4"/>
    <n v="163.4"/>
    <n v="165.5"/>
    <n v="163"/>
    <n v="157.4"/>
    <n v="167.2"/>
    <n v="153.1"/>
    <n v="159.5"/>
    <n v="162"/>
    <n v="164.2"/>
    <n v="159.4"/>
    <n v="165.5"/>
    <n v="2183.5"/>
    <n v="196.5"/>
    <n v="479.5"/>
    <n v="328.5"/>
    <n v="157.4"/>
    <n v="331.4"/>
    <n v="153.1"/>
    <n v="159.5"/>
    <n v="162"/>
    <n v="159.4"/>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n v="150"/>
    <n v="200.6"/>
    <n v="175.8"/>
    <n v="160.69999999999999"/>
    <n v="184.9"/>
    <n v="153.69999999999999"/>
    <n v="169.7"/>
    <n v="163.69999999999999"/>
    <n v="118.9"/>
    <n v="174.3"/>
    <n v="164.7"/>
    <n v="178"/>
    <n v="166.2"/>
    <n v="192.8"/>
    <n v="170.8"/>
    <n v="162.4"/>
    <n v="169.6"/>
    <n v="165.5"/>
    <n v="165.7"/>
    <n v="161.80000000000001"/>
    <n v="172.2"/>
    <n v="156.9"/>
    <n v="162.1"/>
    <n v="165.4"/>
    <n v="164.4"/>
    <n v="163.5"/>
    <n v="166.1"/>
    <n v="2161.2000000000003"/>
    <n v="192.8"/>
    <n v="502.80000000000007"/>
    <n v="331.2"/>
    <n v="161.80000000000001"/>
    <n v="336.6"/>
    <n v="156.9"/>
    <n v="162.1"/>
    <n v="165.4"/>
    <n v="163.5"/>
  </r>
  <r>
    <x v="0"/>
    <x v="9"/>
    <x v="2"/>
    <n v="150.19999999999999"/>
    <n v="208"/>
    <n v="167.9"/>
    <n v="162"/>
    <n v="203.1"/>
    <n v="155.9"/>
    <n v="155.80000000000001"/>
    <n v="164.2"/>
    <n v="118.1"/>
    <n v="178.7"/>
    <n v="171.2"/>
    <n v="177.4"/>
    <n v="166.6"/>
    <n v="192.3"/>
    <n v="175.4"/>
    <n v="173.2"/>
    <n v="175.1"/>
    <s v="NA"/>
    <n v="168.9"/>
    <n v="166.5"/>
    <n v="176"/>
    <n v="162"/>
    <n v="166.6"/>
    <n v="170.6"/>
    <n v="167.4"/>
    <n v="168.3"/>
    <n v="168.7"/>
    <n v="150.19999999999999"/>
    <n v="208"/>
    <n v="167.9"/>
    <n v="162"/>
    <n v="132.1"/>
    <n v="155.9"/>
    <n v="155.80000000000001"/>
    <n v="164.2"/>
    <n v="118.1"/>
    <n v="178.7"/>
    <n v="171.2"/>
    <n v="177.4"/>
    <n v="166.6"/>
    <n v="192.3"/>
    <n v="175.4"/>
    <n v="173.2"/>
    <n v="175.1"/>
    <n v="139.30000000000001"/>
    <n v="168.9"/>
    <n v="166.5"/>
    <n v="176"/>
    <n v="162"/>
    <n v="166.6"/>
    <n v="170.6"/>
    <n v="167.4"/>
    <n v="168.3"/>
    <n v="168.7"/>
    <n v="2108.1000000000004"/>
    <n v="192.3"/>
    <n v="523.70000000000005"/>
    <n v="308.20000000000005"/>
    <n v="166.5"/>
    <n v="343.4"/>
    <n v="162"/>
    <n v="166.6"/>
    <n v="170.6"/>
    <n v="168.3"/>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n v="153.69999999999999"/>
    <n v="215.8"/>
    <n v="167.7"/>
    <n v="162.6"/>
    <n v="180"/>
    <n v="159.6"/>
    <n v="188.4"/>
    <n v="163.4"/>
    <n v="120.3"/>
    <n v="174.7"/>
    <n v="157.1"/>
    <n v="181.5"/>
    <n v="171.5"/>
    <n v="197.5"/>
    <n v="167.1"/>
    <n v="152.6"/>
    <n v="164.9"/>
    <n v="165.3"/>
    <n v="164.5"/>
    <n v="158.6"/>
    <n v="168.2"/>
    <n v="154.19999999999999"/>
    <n v="160.80000000000001"/>
    <n v="162.69999999999999"/>
    <n v="166.8"/>
    <n v="160.6"/>
    <n v="166.5"/>
    <n v="2196.3000000000002"/>
    <n v="197.5"/>
    <n v="484.6"/>
    <n v="329.8"/>
    <n v="158.6"/>
    <n v="335"/>
    <n v="154.19999999999999"/>
    <n v="160.80000000000001"/>
    <n v="162.69999999999999"/>
    <n v="160.6"/>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n v="151.30000000000001"/>
    <n v="210.7"/>
    <n v="167.8"/>
    <n v="162.19999999999999"/>
    <n v="132.1"/>
    <n v="157.6"/>
    <n v="166.9"/>
    <n v="163.9"/>
    <n v="118.8"/>
    <n v="177.4"/>
    <n v="165.3"/>
    <n v="179.3"/>
    <n v="168.4"/>
    <n v="193.7"/>
    <n v="172.1"/>
    <n v="164.6"/>
    <n v="171.1"/>
    <n v="165.3"/>
    <n v="167.2"/>
    <n v="162.80000000000001"/>
    <n v="173"/>
    <n v="157.9"/>
    <n v="163.30000000000001"/>
    <n v="166"/>
    <n v="167.2"/>
    <n v="164.6"/>
    <n v="167.7"/>
    <n v="2121.7000000000003"/>
    <n v="193.7"/>
    <n v="507.79999999999995"/>
    <n v="332.5"/>
    <n v="162.80000000000001"/>
    <n v="340.2"/>
    <n v="157.9"/>
    <n v="163.30000000000001"/>
    <n v="166"/>
    <n v="164.6"/>
  </r>
  <r>
    <x v="0"/>
    <x v="9"/>
    <x v="3"/>
    <n v="151.80000000000001"/>
    <n v="209.7"/>
    <n v="164.5"/>
    <n v="163.80000000000001"/>
    <n v="207.4"/>
    <n v="169.7"/>
    <n v="153.6"/>
    <n v="165.1"/>
    <n v="118.2"/>
    <n v="182.9"/>
    <n v="172.4"/>
    <n v="178.9"/>
    <n v="168.6"/>
    <n v="192.8"/>
    <n v="177.5"/>
    <n v="175.1"/>
    <n v="177.1"/>
    <s v="NA"/>
    <n v="173.3"/>
    <n v="167.7"/>
    <n v="177"/>
    <n v="166.2"/>
    <n v="167.2"/>
    <n v="170.9"/>
    <n v="169"/>
    <n v="170.2"/>
    <n v="170.8"/>
    <n v="151.80000000000001"/>
    <n v="209.7"/>
    <n v="164.5"/>
    <n v="163.80000000000001"/>
    <n v="132.1"/>
    <n v="169.7"/>
    <n v="153.6"/>
    <n v="165.1"/>
    <n v="118.2"/>
    <n v="182.9"/>
    <n v="172.4"/>
    <n v="178.9"/>
    <n v="168.6"/>
    <n v="192.8"/>
    <n v="177.5"/>
    <n v="175.1"/>
    <n v="177.1"/>
    <n v="139.30000000000001"/>
    <n v="173.3"/>
    <n v="167.7"/>
    <n v="177"/>
    <n v="166.2"/>
    <n v="167.2"/>
    <n v="170.9"/>
    <n v="169"/>
    <n v="170.2"/>
    <n v="170.8"/>
    <n v="2131.3000000000002"/>
    <n v="192.8"/>
    <n v="529.70000000000005"/>
    <n v="312.60000000000002"/>
    <n v="167.7"/>
    <n v="346"/>
    <n v="166.2"/>
    <n v="167.2"/>
    <n v="170.9"/>
    <n v="170.2"/>
  </r>
  <r>
    <x v="1"/>
    <x v="9"/>
    <x v="3"/>
    <n v="155.4"/>
    <n v="215.8"/>
    <n v="164.6"/>
    <n v="164.2"/>
    <n v="186"/>
    <n v="175.9"/>
    <n v="190.7"/>
    <n v="164"/>
    <n v="120.5"/>
    <n v="178"/>
    <n v="157.5"/>
    <n v="183.3"/>
    <n v="174.5"/>
    <n v="197.1"/>
    <n v="168.4"/>
    <n v="154.5"/>
    <n v="166.3"/>
    <n v="167"/>
    <n v="170.5"/>
    <n v="159.80000000000001"/>
    <n v="169"/>
    <n v="159.30000000000001"/>
    <n v="162.19999999999999"/>
    <n v="164"/>
    <n v="168.4"/>
    <n v="163.1"/>
    <n v="169.2"/>
    <n v="155.4"/>
    <n v="215.8"/>
    <n v="164.6"/>
    <n v="164.2"/>
    <n v="186"/>
    <n v="175.9"/>
    <n v="190.7"/>
    <n v="164"/>
    <n v="120.5"/>
    <n v="178"/>
    <n v="157.5"/>
    <n v="183.3"/>
    <n v="174.5"/>
    <n v="197.1"/>
    <n v="168.4"/>
    <n v="154.5"/>
    <n v="166.3"/>
    <n v="167"/>
    <n v="170.5"/>
    <n v="159.80000000000001"/>
    <n v="169"/>
    <n v="159.30000000000001"/>
    <n v="162.19999999999999"/>
    <n v="164"/>
    <n v="168.4"/>
    <n v="163.1"/>
    <n v="169.2"/>
    <n v="2230.4"/>
    <n v="197.1"/>
    <n v="489.2"/>
    <n v="337.5"/>
    <n v="159.80000000000001"/>
    <n v="337.4"/>
    <n v="159.30000000000001"/>
    <n v="162.19999999999999"/>
    <n v="164"/>
    <n v="163.1"/>
  </r>
  <r>
    <x v="2"/>
    <x v="9"/>
    <x v="3"/>
    <n v="152.9"/>
    <n v="211.8"/>
    <n v="164.5"/>
    <n v="163.9"/>
    <n v="199.5"/>
    <n v="172.6"/>
    <n v="166.2"/>
    <n v="164.7"/>
    <n v="119"/>
    <n v="181.3"/>
    <n v="166.2"/>
    <n v="180.9"/>
    <n v="170.8"/>
    <n v="193.9"/>
    <n v="173.9"/>
    <n v="166.5"/>
    <n v="172.8"/>
    <n v="167"/>
    <n v="172.2"/>
    <n v="164"/>
    <n v="174"/>
    <n v="162.6"/>
    <n v="164.4"/>
    <n v="166.9"/>
    <n v="168.8"/>
    <n v="166.8"/>
    <n v="170.1"/>
    <n v="152.9"/>
    <n v="211.8"/>
    <n v="164.5"/>
    <n v="163.9"/>
    <n v="132.1"/>
    <n v="172.6"/>
    <n v="166.2"/>
    <n v="164.7"/>
    <n v="119"/>
    <n v="181.3"/>
    <n v="166.2"/>
    <n v="180.9"/>
    <n v="170.8"/>
    <n v="193.9"/>
    <n v="173.9"/>
    <n v="166.5"/>
    <n v="172.8"/>
    <n v="167"/>
    <n v="172.2"/>
    <n v="164"/>
    <n v="174"/>
    <n v="162.6"/>
    <n v="164.4"/>
    <n v="166.9"/>
    <n v="168.8"/>
    <n v="166.8"/>
    <n v="170.1"/>
    <n v="2146.9"/>
    <n v="193.9"/>
    <n v="513.20000000000005"/>
    <n v="339.2"/>
    <n v="164"/>
    <n v="342.8"/>
    <n v="162.6"/>
    <n v="164.4"/>
    <n v="166.9"/>
    <n v="166.8"/>
  </r>
  <r>
    <x v="0"/>
    <x v="9"/>
    <x v="4"/>
    <n v="152.9"/>
    <n v="214.7"/>
    <n v="161.4"/>
    <n v="164.6"/>
    <n v="209.9"/>
    <n v="168"/>
    <n v="160.4"/>
    <n v="165"/>
    <n v="118.9"/>
    <n v="186.6"/>
    <n v="173.2"/>
    <n v="180.4"/>
    <n v="170.8"/>
    <n v="192.9"/>
    <n v="179.3"/>
    <n v="177.2"/>
    <n v="179"/>
    <s v="NA"/>
    <n v="175.3"/>
    <n v="168.9"/>
    <n v="177.7"/>
    <n v="167.1"/>
    <n v="167.6"/>
    <n v="171.8"/>
    <n v="168.5"/>
    <n v="170.9"/>
    <n v="172.5"/>
    <n v="152.9"/>
    <n v="214.7"/>
    <n v="161.4"/>
    <n v="164.6"/>
    <n v="132.1"/>
    <n v="168"/>
    <n v="160.4"/>
    <n v="165"/>
    <n v="118.9"/>
    <n v="186.6"/>
    <n v="173.2"/>
    <n v="180.4"/>
    <n v="170.8"/>
    <n v="192.9"/>
    <n v="179.3"/>
    <n v="177.2"/>
    <n v="179"/>
    <n v="139.30000000000001"/>
    <n v="175.3"/>
    <n v="168.9"/>
    <n v="177.7"/>
    <n v="167.1"/>
    <n v="167.6"/>
    <n v="171.8"/>
    <n v="168.5"/>
    <n v="170.9"/>
    <n v="172.5"/>
    <n v="2149.0000000000005"/>
    <n v="192.9"/>
    <n v="535.5"/>
    <n v="314.60000000000002"/>
    <n v="168.9"/>
    <n v="346.2"/>
    <n v="167.1"/>
    <n v="167.6"/>
    <n v="171.8"/>
    <n v="170.9"/>
  </r>
  <r>
    <x v="1"/>
    <x v="9"/>
    <x v="4"/>
    <n v="156.69999999999999"/>
    <n v="221.2"/>
    <n v="164.1"/>
    <n v="165.4"/>
    <n v="189.5"/>
    <n v="174.5"/>
    <n v="203.2"/>
    <n v="164.1"/>
    <n v="121.2"/>
    <n v="181.4"/>
    <n v="158.5"/>
    <n v="184.9"/>
    <n v="177.5"/>
    <n v="197.5"/>
    <n v="170"/>
    <n v="155.9"/>
    <n v="167.8"/>
    <n v="167.5"/>
    <n v="173.5"/>
    <n v="161.1"/>
    <n v="170.1"/>
    <n v="159.4"/>
    <n v="163.19999999999999"/>
    <n v="165.2"/>
    <n v="168.2"/>
    <n v="163.80000000000001"/>
    <n v="170.8"/>
    <n v="156.69999999999999"/>
    <n v="221.2"/>
    <n v="164.1"/>
    <n v="165.4"/>
    <n v="132.1"/>
    <n v="174.5"/>
    <n v="203.2"/>
    <n v="164.1"/>
    <n v="121.2"/>
    <n v="181.4"/>
    <n v="158.5"/>
    <n v="184.9"/>
    <n v="177.5"/>
    <n v="197.5"/>
    <n v="170"/>
    <n v="155.9"/>
    <n v="167.8"/>
    <n v="167.5"/>
    <n v="173.5"/>
    <n v="161.1"/>
    <n v="170.1"/>
    <n v="159.4"/>
    <n v="163.19999999999999"/>
    <n v="165.2"/>
    <n v="168.2"/>
    <n v="163.80000000000001"/>
    <n v="170.8"/>
    <n v="2204.8000000000002"/>
    <n v="197.5"/>
    <n v="493.7"/>
    <n v="341"/>
    <n v="161.1"/>
    <n v="338.29999999999995"/>
    <n v="159.4"/>
    <n v="163.19999999999999"/>
    <n v="165.2"/>
    <n v="163.80000000000001"/>
  </r>
  <r>
    <x v="2"/>
    <x v="9"/>
    <x v="4"/>
    <n v="154.1"/>
    <n v="217"/>
    <n v="162.4"/>
    <n v="164.9"/>
    <n v="202.4"/>
    <n v="171"/>
    <n v="174.9"/>
    <n v="164.7"/>
    <n v="119.7"/>
    <n v="184.9"/>
    <n v="167.1"/>
    <n v="182.5"/>
    <n v="173.3"/>
    <n v="194.1"/>
    <n v="175.6"/>
    <n v="168.4"/>
    <n v="174.6"/>
    <n v="167.5"/>
    <n v="174.6"/>
    <n v="165.2"/>
    <n v="174.8"/>
    <n v="163"/>
    <n v="165.1"/>
    <n v="167.9"/>
    <n v="168.4"/>
    <n v="167.5"/>
    <n v="171.7"/>
    <n v="154.1"/>
    <n v="217"/>
    <n v="162.4"/>
    <n v="164.9"/>
    <n v="132.1"/>
    <n v="171"/>
    <n v="174.9"/>
    <n v="164.7"/>
    <n v="119.7"/>
    <n v="184.9"/>
    <n v="167.1"/>
    <n v="182.5"/>
    <n v="173.3"/>
    <n v="194.1"/>
    <n v="175.6"/>
    <n v="168.4"/>
    <n v="174.6"/>
    <n v="167.5"/>
    <n v="174.6"/>
    <n v="165.2"/>
    <n v="174.8"/>
    <n v="163"/>
    <n v="165.1"/>
    <n v="167.9"/>
    <n v="168.4"/>
    <n v="167.5"/>
    <n v="171.7"/>
    <n v="2168.6000000000004"/>
    <n v="194.1"/>
    <n v="518.6"/>
    <n v="342.1"/>
    <n v="165.2"/>
    <n v="343.20000000000005"/>
    <n v="163"/>
    <n v="165.1"/>
    <n v="167.9"/>
    <n v="167.5"/>
  </r>
  <r>
    <x v="0"/>
    <x v="9"/>
    <x v="5"/>
    <n v="153.80000000000001"/>
    <n v="217.2"/>
    <n v="169.6"/>
    <n v="165.4"/>
    <n v="208.1"/>
    <n v="165.8"/>
    <n v="167.3"/>
    <n v="164.6"/>
    <n v="119.1"/>
    <n v="188.9"/>
    <n v="174.2"/>
    <n v="181.9"/>
    <n v="172.4"/>
    <n v="192.9"/>
    <n v="180.7"/>
    <n v="178.7"/>
    <n v="180.4"/>
    <s v="NA"/>
    <n v="176.7"/>
    <n v="170.3"/>
    <n v="178.2"/>
    <n v="165.5"/>
    <n v="168"/>
    <n v="172.6"/>
    <n v="169.5"/>
    <n v="171"/>
    <n v="173.6"/>
    <n v="153.80000000000001"/>
    <n v="217.2"/>
    <n v="169.6"/>
    <n v="165.4"/>
    <n v="132.1"/>
    <n v="165.8"/>
    <n v="167.3"/>
    <n v="164.6"/>
    <n v="119.1"/>
    <n v="188.9"/>
    <n v="174.2"/>
    <n v="181.9"/>
    <n v="172.4"/>
    <n v="192.9"/>
    <n v="180.7"/>
    <n v="178.7"/>
    <n v="180.4"/>
    <n v="139.30000000000001"/>
    <n v="176.7"/>
    <n v="170.3"/>
    <n v="178.2"/>
    <n v="165.5"/>
    <n v="168"/>
    <n v="172.6"/>
    <n v="169.5"/>
    <n v="171"/>
    <n v="173.6"/>
    <n v="2172.3000000000002"/>
    <n v="192.9"/>
    <n v="539.79999999999995"/>
    <n v="316"/>
    <n v="170.3"/>
    <n v="347.7"/>
    <n v="165.5"/>
    <n v="168"/>
    <n v="172.6"/>
    <n v="171"/>
  </r>
  <r>
    <x v="1"/>
    <x v="9"/>
    <x v="5"/>
    <n v="157.5"/>
    <n v="223.4"/>
    <n v="172.8"/>
    <n v="166.4"/>
    <n v="188.6"/>
    <n v="174.1"/>
    <n v="211.5"/>
    <n v="163.6"/>
    <n v="121.4"/>
    <n v="183.5"/>
    <n v="159.1"/>
    <n v="186.3"/>
    <n v="179.3"/>
    <n v="198.3"/>
    <n v="171.6"/>
    <n v="157.4"/>
    <n v="169.4"/>
    <n v="166.8"/>
    <n v="174.9"/>
    <n v="162.1"/>
    <n v="170.9"/>
    <n v="157.19999999999999"/>
    <n v="164.1"/>
    <n v="166.5"/>
    <n v="169.2"/>
    <n v="163.80000000000001"/>
    <n v="171.4"/>
    <n v="157.5"/>
    <n v="223.4"/>
    <n v="172.8"/>
    <n v="166.4"/>
    <n v="132.1"/>
    <n v="174.1"/>
    <n v="211.5"/>
    <n v="163.6"/>
    <n v="121.4"/>
    <n v="183.5"/>
    <n v="159.1"/>
    <n v="186.3"/>
    <n v="179.3"/>
    <n v="198.3"/>
    <n v="171.6"/>
    <n v="157.4"/>
    <n v="169.4"/>
    <n v="166.8"/>
    <n v="174.9"/>
    <n v="162.1"/>
    <n v="170.9"/>
    <n v="157.19999999999999"/>
    <n v="164.1"/>
    <n v="166.5"/>
    <n v="169.2"/>
    <n v="163.80000000000001"/>
    <n v="171.4"/>
    <n v="2231"/>
    <n v="198.3"/>
    <n v="498.4"/>
    <n v="341.70000000000005"/>
    <n v="162.1"/>
    <n v="340.1"/>
    <n v="157.19999999999999"/>
    <n v="164.1"/>
    <n v="166.5"/>
    <n v="163.80000000000001"/>
  </r>
  <r>
    <x v="2"/>
    <x v="9"/>
    <x v="5"/>
    <n v="155"/>
    <n v="219.4"/>
    <n v="170.8"/>
    <n v="165.8"/>
    <n v="200.9"/>
    <n v="169.7"/>
    <n v="182.3"/>
    <n v="164.3"/>
    <n v="119.9"/>
    <n v="187.1"/>
    <n v="167.9"/>
    <n v="183.9"/>
    <n v="174.9"/>
    <n v="194.3"/>
    <n v="177.1"/>
    <n v="169.9"/>
    <n v="176"/>
    <n v="166.8"/>
    <n v="176"/>
    <n v="166.4"/>
    <n v="175.4"/>
    <n v="161.1"/>
    <n v="165.8"/>
    <n v="169"/>
    <n v="169.4"/>
    <n v="167.5"/>
    <n v="172.6"/>
    <n v="155"/>
    <n v="219.4"/>
    <n v="170.8"/>
    <n v="165.8"/>
    <n v="132.1"/>
    <n v="169.7"/>
    <n v="182.3"/>
    <n v="164.3"/>
    <n v="119.9"/>
    <n v="187.1"/>
    <n v="167.9"/>
    <n v="183.9"/>
    <n v="174.9"/>
    <n v="194.3"/>
    <n v="177.1"/>
    <n v="169.9"/>
    <n v="176"/>
    <n v="166.8"/>
    <n v="176"/>
    <n v="166.4"/>
    <n v="175.4"/>
    <n v="161.1"/>
    <n v="165.8"/>
    <n v="169"/>
    <n v="169.4"/>
    <n v="167.5"/>
    <n v="172.6"/>
    <n v="2193.1"/>
    <n v="194.3"/>
    <n v="523"/>
    <n v="342.8"/>
    <n v="166.4"/>
    <n v="344.8"/>
    <n v="161.1"/>
    <n v="165.8"/>
    <n v="169"/>
    <n v="167.5"/>
  </r>
  <r>
    <x v="0"/>
    <x v="9"/>
    <x v="6"/>
    <n v="155.19999999999999"/>
    <n v="210.8"/>
    <n v="174.3"/>
    <n v="166.3"/>
    <n v="202.2"/>
    <n v="169.6"/>
    <n v="168.6"/>
    <n v="164.4"/>
    <n v="119.2"/>
    <n v="191.8"/>
    <n v="174.5"/>
    <n v="183.1"/>
    <n v="172.5"/>
    <n v="193.2"/>
    <n v="182"/>
    <n v="180.3"/>
    <n v="181.7"/>
    <s v="NA"/>
    <n v="179.6"/>
    <n v="171.3"/>
    <n v="178.8"/>
    <n v="166.3"/>
    <n v="168.6"/>
    <n v="174.7"/>
    <n v="169.7"/>
    <n v="171.8"/>
    <n v="174.3"/>
    <n v="155.19999999999999"/>
    <n v="210.8"/>
    <n v="174.3"/>
    <n v="166.3"/>
    <n v="132.1"/>
    <n v="169.6"/>
    <n v="168.6"/>
    <n v="164.4"/>
    <n v="119.2"/>
    <n v="191.8"/>
    <n v="174.5"/>
    <n v="183.1"/>
    <n v="172.5"/>
    <n v="193.2"/>
    <n v="182"/>
    <n v="180.3"/>
    <n v="181.7"/>
    <n v="139.30000000000001"/>
    <n v="179.6"/>
    <n v="171.3"/>
    <n v="178.8"/>
    <n v="166.3"/>
    <n v="168.6"/>
    <n v="174.7"/>
    <n v="169.7"/>
    <n v="171.8"/>
    <n v="174.3"/>
    <n v="2182.3999999999996"/>
    <n v="193.2"/>
    <n v="544"/>
    <n v="318.89999999999998"/>
    <n v="171.3"/>
    <n v="348.5"/>
    <n v="166.3"/>
    <n v="168.6"/>
    <n v="174.7"/>
    <n v="171.8"/>
  </r>
  <r>
    <x v="1"/>
    <x v="9"/>
    <x v="6"/>
    <n v="159.30000000000001"/>
    <n v="217.1"/>
    <n v="176.6"/>
    <n v="167.1"/>
    <n v="184.8"/>
    <n v="179.5"/>
    <n v="208.5"/>
    <n v="164"/>
    <n v="121.5"/>
    <n v="186.3"/>
    <n v="159.80000000000001"/>
    <n v="187.7"/>
    <n v="179.4"/>
    <n v="198.6"/>
    <n v="172.7"/>
    <n v="158.69999999999999"/>
    <n v="170.6"/>
    <n v="167.8"/>
    <n v="179.5"/>
    <n v="163.1"/>
    <n v="171.7"/>
    <n v="157.4"/>
    <n v="164.6"/>
    <n v="169.1"/>
    <n v="169.8"/>
    <n v="164.7"/>
    <n v="172.3"/>
    <n v="159.30000000000001"/>
    <n v="217.1"/>
    <n v="176.6"/>
    <n v="167.1"/>
    <n v="184.8"/>
    <n v="179.5"/>
    <n v="208.5"/>
    <n v="164"/>
    <n v="121.5"/>
    <n v="186.3"/>
    <n v="159.80000000000001"/>
    <n v="187.7"/>
    <n v="179.4"/>
    <n v="198.6"/>
    <n v="172.7"/>
    <n v="158.69999999999999"/>
    <n v="170.6"/>
    <n v="167.8"/>
    <n v="179.5"/>
    <n v="163.1"/>
    <n v="171.7"/>
    <n v="157.4"/>
    <n v="164.6"/>
    <n v="169.1"/>
    <n v="169.8"/>
    <n v="164.7"/>
    <n v="172.3"/>
    <n v="2291.6"/>
    <n v="198.6"/>
    <n v="502"/>
    <n v="347.3"/>
    <n v="163.1"/>
    <n v="341.5"/>
    <n v="157.4"/>
    <n v="164.6"/>
    <n v="169.1"/>
    <n v="164.7"/>
  </r>
  <r>
    <x v="2"/>
    <x v="9"/>
    <x v="6"/>
    <n v="156.5"/>
    <n v="213"/>
    <n v="175.2"/>
    <n v="166.6"/>
    <n v="195.8"/>
    <n v="174.2"/>
    <n v="182.1"/>
    <n v="164.3"/>
    <n v="120"/>
    <n v="190"/>
    <n v="168.4"/>
    <n v="185.2"/>
    <n v="175"/>
    <n v="194.6"/>
    <n v="178.3"/>
    <n v="171.3"/>
    <n v="177.3"/>
    <n v="167.8"/>
    <n v="179.6"/>
    <n v="167.4"/>
    <n v="176.1"/>
    <n v="161.6"/>
    <n v="166.3"/>
    <n v="171.4"/>
    <n v="169.7"/>
    <n v="168.4"/>
    <n v="173.4"/>
    <n v="156.5"/>
    <n v="213"/>
    <n v="175.2"/>
    <n v="166.6"/>
    <n v="132.1"/>
    <n v="174.2"/>
    <n v="182.1"/>
    <n v="164.3"/>
    <n v="120"/>
    <n v="190"/>
    <n v="168.4"/>
    <n v="185.2"/>
    <n v="175"/>
    <n v="194.6"/>
    <n v="178.3"/>
    <n v="171.3"/>
    <n v="177.3"/>
    <n v="167.8"/>
    <n v="179.6"/>
    <n v="167.4"/>
    <n v="176.1"/>
    <n v="161.6"/>
    <n v="166.3"/>
    <n v="171.4"/>
    <n v="169.7"/>
    <n v="168.4"/>
    <n v="173.4"/>
    <n v="2202.6000000000004"/>
    <n v="194.6"/>
    <n v="526.90000000000009"/>
    <n v="347.4"/>
    <n v="167.4"/>
    <n v="345.79999999999995"/>
    <n v="161.6"/>
    <n v="166.3"/>
    <n v="171.4"/>
    <n v="168.4"/>
  </r>
  <r>
    <x v="0"/>
    <x v="9"/>
    <x v="7"/>
    <n v="159.5"/>
    <n v="204.1"/>
    <n v="168.3"/>
    <n v="167.9"/>
    <n v="198.1"/>
    <n v="169.2"/>
    <n v="173.1"/>
    <n v="167.1"/>
    <n v="120.2"/>
    <n v="195.6"/>
    <n v="174.8"/>
    <n v="184"/>
    <n v="173.9"/>
    <n v="193.7"/>
    <n v="183.2"/>
    <n v="181.7"/>
    <n v="183"/>
    <s v="NA"/>
    <n v="179.1"/>
    <n v="172.3"/>
    <n v="179.4"/>
    <n v="166.6"/>
    <n v="169.3"/>
    <n v="175.7"/>
    <n v="171.1"/>
    <n v="172.6"/>
    <n v="175.3"/>
    <n v="159.5"/>
    <n v="204.1"/>
    <n v="168.3"/>
    <n v="167.9"/>
    <n v="132.1"/>
    <n v="169.2"/>
    <n v="173.1"/>
    <n v="167.1"/>
    <n v="120.2"/>
    <n v="195.6"/>
    <n v="174.8"/>
    <n v="184"/>
    <n v="173.9"/>
    <n v="193.7"/>
    <n v="183.2"/>
    <n v="181.7"/>
    <n v="183"/>
    <n v="139.30000000000001"/>
    <n v="179.1"/>
    <n v="172.3"/>
    <n v="179.4"/>
    <n v="166.6"/>
    <n v="169.3"/>
    <n v="175.7"/>
    <n v="171.1"/>
    <n v="172.6"/>
    <n v="175.3"/>
    <n v="2189.7999999999997"/>
    <n v="193.7"/>
    <n v="547.9"/>
    <n v="318.39999999999998"/>
    <n v="172.3"/>
    <n v="350.5"/>
    <n v="166.6"/>
    <n v="169.3"/>
    <n v="175.7"/>
    <n v="172.6"/>
  </r>
  <r>
    <x v="1"/>
    <x v="9"/>
    <x v="7"/>
    <n v="162.1"/>
    <n v="210.9"/>
    <n v="170.6"/>
    <n v="168.4"/>
    <n v="182.5"/>
    <n v="177.1"/>
    <n v="213.1"/>
    <n v="167.3"/>
    <n v="122.2"/>
    <n v="189.7"/>
    <n v="160.5"/>
    <n v="188.9"/>
    <n v="180.4"/>
    <n v="198.7"/>
    <n v="173.7"/>
    <n v="160"/>
    <n v="171.6"/>
    <n v="169"/>
    <n v="178.4"/>
    <n v="164.2"/>
    <n v="172.6"/>
    <n v="157.69999999999999"/>
    <n v="165.1"/>
    <n v="169.9"/>
    <n v="171.4"/>
    <n v="165.4"/>
    <n v="173.1"/>
    <n v="162.1"/>
    <n v="210.9"/>
    <n v="170.6"/>
    <n v="168.4"/>
    <n v="182.5"/>
    <n v="177.1"/>
    <n v="213.1"/>
    <n v="167.3"/>
    <n v="122.2"/>
    <n v="189.7"/>
    <n v="160.5"/>
    <n v="188.9"/>
    <n v="180.4"/>
    <n v="198.7"/>
    <n v="173.7"/>
    <n v="160"/>
    <n v="171.6"/>
    <n v="169"/>
    <n v="178.4"/>
    <n v="164.2"/>
    <n v="172.6"/>
    <n v="157.69999999999999"/>
    <n v="165.1"/>
    <n v="169.9"/>
    <n v="171.4"/>
    <n v="165.4"/>
    <n v="173.1"/>
    <n v="2293.6999999999998"/>
    <n v="198.7"/>
    <n v="505.29999999999995"/>
    <n v="347.4"/>
    <n v="164.2"/>
    <n v="344"/>
    <n v="157.69999999999999"/>
    <n v="165.1"/>
    <n v="169.9"/>
    <n v="165.4"/>
  </r>
  <r>
    <x v="2"/>
    <x v="9"/>
    <x v="7"/>
    <n v="160.30000000000001"/>
    <n v="206.5"/>
    <n v="169.2"/>
    <n v="168.1"/>
    <n v="192.4"/>
    <n v="172.9"/>
    <n v="186.7"/>
    <n v="167.2"/>
    <n v="120.9"/>
    <n v="193.6"/>
    <n v="168.8"/>
    <n v="186.3"/>
    <n v="176.3"/>
    <n v="195"/>
    <n v="179.5"/>
    <n v="172.7"/>
    <n v="178.5"/>
    <n v="169"/>
    <n v="178.8"/>
    <n v="168.5"/>
    <n v="176.8"/>
    <n v="161.9"/>
    <n v="166.9"/>
    <n v="172.3"/>
    <n v="171.2"/>
    <n v="169.1"/>
    <n v="174.3"/>
    <n v="160.30000000000001"/>
    <n v="206.5"/>
    <n v="169.2"/>
    <n v="168.1"/>
    <n v="132.1"/>
    <n v="172.9"/>
    <n v="186.7"/>
    <n v="167.2"/>
    <n v="120.9"/>
    <n v="193.6"/>
    <n v="168.8"/>
    <n v="186.3"/>
    <n v="176.3"/>
    <n v="195"/>
    <n v="179.5"/>
    <n v="172.7"/>
    <n v="178.5"/>
    <n v="169"/>
    <n v="178.8"/>
    <n v="168.5"/>
    <n v="176.8"/>
    <n v="161.9"/>
    <n v="166.9"/>
    <n v="172.3"/>
    <n v="171.2"/>
    <n v="169.1"/>
    <n v="174.3"/>
    <n v="2208.9"/>
    <n v="195"/>
    <n v="530.70000000000005"/>
    <n v="347.8"/>
    <n v="168.5"/>
    <n v="348"/>
    <n v="161.9"/>
    <n v="166.9"/>
    <n v="172.3"/>
    <n v="169.1"/>
  </r>
  <r>
    <x v="0"/>
    <x v="9"/>
    <x v="8"/>
    <n v="162.9"/>
    <n v="206.7"/>
    <n v="169"/>
    <n v="169.5"/>
    <n v="194.1"/>
    <n v="164.1"/>
    <n v="176.9"/>
    <n v="169"/>
    <n v="120.8"/>
    <n v="199.1"/>
    <n v="175.4"/>
    <n v="184.8"/>
    <n v="175.5"/>
    <n v="194.5"/>
    <n v="184.7"/>
    <n v="183.3"/>
    <n v="184.5"/>
    <s v="NA"/>
    <n v="179.7"/>
    <n v="173.6"/>
    <n v="180.2"/>
    <n v="166.9"/>
    <n v="170"/>
    <n v="176.2"/>
    <n v="170.8"/>
    <n v="173.1"/>
    <n v="176.4"/>
    <n v="162.9"/>
    <n v="206.7"/>
    <n v="169"/>
    <n v="169.5"/>
    <n v="132.1"/>
    <n v="164.1"/>
    <n v="176.9"/>
    <n v="169"/>
    <n v="120.8"/>
    <n v="199.1"/>
    <n v="175.4"/>
    <n v="184.8"/>
    <n v="175.5"/>
    <n v="194.5"/>
    <n v="184.7"/>
    <n v="183.3"/>
    <n v="184.5"/>
    <n v="139.30000000000001"/>
    <n v="179.7"/>
    <n v="173.6"/>
    <n v="180.2"/>
    <n v="166.9"/>
    <n v="170"/>
    <n v="176.2"/>
    <n v="170.8"/>
    <n v="173.1"/>
    <n v="176.4"/>
    <n v="2205.8000000000002"/>
    <n v="194.5"/>
    <n v="552.5"/>
    <n v="319"/>
    <n v="173.6"/>
    <n v="351"/>
    <n v="166.9"/>
    <n v="170"/>
    <n v="176.2"/>
    <n v="173.1"/>
  </r>
  <r>
    <x v="1"/>
    <x v="9"/>
    <x v="8"/>
    <n v="164.9"/>
    <n v="213.7"/>
    <n v="170.9"/>
    <n v="170.1"/>
    <n v="179.3"/>
    <n v="167.5"/>
    <n v="220.8"/>
    <n v="169.2"/>
    <n v="123.1"/>
    <n v="193.6"/>
    <n v="161.1"/>
    <n v="190.4"/>
    <n v="181.8"/>
    <n v="199.7"/>
    <n v="175"/>
    <n v="161.69999999999999"/>
    <n v="173"/>
    <n v="169.5"/>
    <n v="179.2"/>
    <n v="165"/>
    <n v="173.8"/>
    <n v="158.19999999999999"/>
    <n v="165.8"/>
    <n v="170.9"/>
    <n v="171.1"/>
    <n v="166.1"/>
    <n v="174.1"/>
    <n v="164.9"/>
    <n v="213.7"/>
    <n v="170.9"/>
    <n v="170.1"/>
    <n v="179.3"/>
    <n v="167.5"/>
    <n v="220.8"/>
    <n v="169.2"/>
    <n v="123.1"/>
    <n v="193.6"/>
    <n v="161.1"/>
    <n v="190.4"/>
    <n v="181.8"/>
    <n v="199.7"/>
    <n v="175"/>
    <n v="161.69999999999999"/>
    <n v="173"/>
    <n v="169.5"/>
    <n v="179.2"/>
    <n v="165"/>
    <n v="173.8"/>
    <n v="158.19999999999999"/>
    <n v="165.8"/>
    <n v="170.9"/>
    <n v="171.1"/>
    <n v="166.1"/>
    <n v="174.1"/>
    <n v="2306.4"/>
    <n v="199.7"/>
    <n v="509.7"/>
    <n v="348.7"/>
    <n v="165"/>
    <n v="344.9"/>
    <n v="158.19999999999999"/>
    <n v="165.8"/>
    <n v="170.9"/>
    <n v="166.1"/>
  </r>
  <r>
    <x v="2"/>
    <x v="9"/>
    <x v="8"/>
    <n v="163.5"/>
    <n v="209.2"/>
    <n v="169.7"/>
    <n v="169.7"/>
    <n v="188.7"/>
    <n v="165.7"/>
    <n v="191.8"/>
    <n v="169.1"/>
    <n v="121.6"/>
    <n v="197.3"/>
    <n v="169.4"/>
    <n v="187.4"/>
    <n v="177.8"/>
    <n v="195.9"/>
    <n v="180.9"/>
    <n v="174.3"/>
    <n v="179.9"/>
    <n v="169.5"/>
    <n v="179.5"/>
    <n v="169.5"/>
    <n v="177.8"/>
    <n v="162.30000000000001"/>
    <n v="167.6"/>
    <n v="173.1"/>
    <n v="170.9"/>
    <n v="169.7"/>
    <n v="175.3"/>
    <n v="163.5"/>
    <n v="209.2"/>
    <n v="169.7"/>
    <n v="169.7"/>
    <n v="132.1"/>
    <n v="165.7"/>
    <n v="191.8"/>
    <n v="169.1"/>
    <n v="121.6"/>
    <n v="197.3"/>
    <n v="169.4"/>
    <n v="187.4"/>
    <n v="177.8"/>
    <n v="195.9"/>
    <n v="180.9"/>
    <n v="174.3"/>
    <n v="179.9"/>
    <n v="169.5"/>
    <n v="179.5"/>
    <n v="169.5"/>
    <n v="177.8"/>
    <n v="162.30000000000001"/>
    <n v="167.6"/>
    <n v="173.1"/>
    <n v="170.9"/>
    <n v="169.7"/>
    <n v="175.3"/>
    <n v="2224.2999999999997"/>
    <n v="195.9"/>
    <n v="535.1"/>
    <n v="349"/>
    <n v="169.5"/>
    <n v="348.70000000000005"/>
    <n v="162.30000000000001"/>
    <n v="167.6"/>
    <n v="173.1"/>
    <n v="169.7"/>
  </r>
  <r>
    <x v="0"/>
    <x v="9"/>
    <x v="9"/>
    <n v="164.7"/>
    <n v="208.8"/>
    <n v="170.3"/>
    <n v="170.9"/>
    <n v="191.6"/>
    <n v="162.19999999999999"/>
    <n v="184.8"/>
    <n v="169.7"/>
    <n v="121.1"/>
    <n v="201.6"/>
    <n v="175.8"/>
    <n v="185.6"/>
    <n v="177.4"/>
    <n v="194.9"/>
    <n v="186.1"/>
    <n v="184.4"/>
    <n v="185.9"/>
    <s v="NA"/>
    <n v="180.8"/>
    <n v="174.4"/>
    <n v="181.2"/>
    <n v="167.4"/>
    <n v="170.6"/>
    <n v="176.5"/>
    <n v="172"/>
    <n v="173.9"/>
    <n v="177.9"/>
    <n v="164.7"/>
    <n v="208.8"/>
    <n v="170.3"/>
    <n v="170.9"/>
    <n v="132.1"/>
    <n v="162.19999999999999"/>
    <n v="184.8"/>
    <n v="169.7"/>
    <n v="121.1"/>
    <n v="201.6"/>
    <n v="175.8"/>
    <n v="185.6"/>
    <n v="177.4"/>
    <n v="194.9"/>
    <n v="186.1"/>
    <n v="184.4"/>
    <n v="185.9"/>
    <n v="139.30000000000001"/>
    <n v="180.8"/>
    <n v="174.4"/>
    <n v="181.2"/>
    <n v="167.4"/>
    <n v="170.6"/>
    <n v="176.5"/>
    <n v="172"/>
    <n v="173.9"/>
    <n v="177.9"/>
    <n v="2224.9999999999995"/>
    <n v="194.9"/>
    <n v="556.4"/>
    <n v="320.10000000000002"/>
    <n v="174.4"/>
    <n v="353.2"/>
    <n v="167.4"/>
    <n v="170.6"/>
    <n v="176.5"/>
    <n v="173.9"/>
  </r>
  <r>
    <x v="1"/>
    <x v="9"/>
    <x v="9"/>
    <n v="166.4"/>
    <n v="214.9"/>
    <n v="171.9"/>
    <n v="171"/>
    <n v="177.7"/>
    <n v="165.7"/>
    <n v="228.6"/>
    <n v="169.9"/>
    <n v="123.4"/>
    <n v="196.4"/>
    <n v="161.6"/>
    <n v="191.5"/>
    <n v="183.3"/>
    <n v="200.1"/>
    <n v="175.5"/>
    <n v="162.6"/>
    <n v="173.6"/>
    <n v="171.2"/>
    <n v="180"/>
    <n v="166"/>
    <n v="174.7"/>
    <n v="158.80000000000001"/>
    <n v="166.3"/>
    <n v="171.2"/>
    <n v="172.3"/>
    <n v="166.8"/>
    <n v="175.3"/>
    <n v="166.4"/>
    <n v="214.9"/>
    <n v="171.9"/>
    <n v="171"/>
    <n v="177.7"/>
    <n v="165.7"/>
    <n v="155.80000000000001"/>
    <n v="169.9"/>
    <n v="123.4"/>
    <n v="196.4"/>
    <n v="161.6"/>
    <n v="191.5"/>
    <n v="183.3"/>
    <n v="200.1"/>
    <n v="175.5"/>
    <n v="162.6"/>
    <n v="173.6"/>
    <n v="171.2"/>
    <n v="180"/>
    <n v="166"/>
    <n v="174.7"/>
    <n v="158.80000000000001"/>
    <n v="166.3"/>
    <n v="171.2"/>
    <n v="172.3"/>
    <n v="166.8"/>
    <n v="175.3"/>
    <n v="2249.5000000000005"/>
    <n v="200.1"/>
    <n v="511.70000000000005"/>
    <n v="351.2"/>
    <n v="166"/>
    <n v="347"/>
    <n v="158.80000000000001"/>
    <n v="166.3"/>
    <n v="171.2"/>
    <n v="166.8"/>
  </r>
  <r>
    <x v="2"/>
    <x v="9"/>
    <x v="9"/>
    <n v="165.2"/>
    <n v="210.9"/>
    <n v="170.9"/>
    <n v="170.9"/>
    <n v="186.5"/>
    <n v="163.80000000000001"/>
    <n v="199.7"/>
    <n v="169.8"/>
    <n v="121.9"/>
    <n v="199.9"/>
    <n v="169.9"/>
    <n v="188.3"/>
    <n v="179.6"/>
    <n v="196.3"/>
    <n v="181.9"/>
    <n v="175.3"/>
    <n v="181"/>
    <n v="171.2"/>
    <n v="180.5"/>
    <n v="170.4"/>
    <n v="178.7"/>
    <n v="162.9"/>
    <n v="168.2"/>
    <n v="173.4"/>
    <n v="172.1"/>
    <n v="170.5"/>
    <n v="176.7"/>
    <n v="165.2"/>
    <n v="210.9"/>
    <n v="170.9"/>
    <n v="170.9"/>
    <n v="132.1"/>
    <n v="163.80000000000001"/>
    <n v="199.7"/>
    <n v="169.8"/>
    <n v="121.9"/>
    <n v="199.9"/>
    <n v="169.9"/>
    <n v="188.3"/>
    <n v="179.6"/>
    <n v="196.3"/>
    <n v="181.9"/>
    <n v="175.3"/>
    <n v="181"/>
    <n v="171.2"/>
    <n v="180.5"/>
    <n v="170.4"/>
    <n v="178.7"/>
    <n v="162.9"/>
    <n v="168.2"/>
    <n v="173.4"/>
    <n v="172.1"/>
    <n v="170.5"/>
    <n v="176.7"/>
    <n v="2242.9"/>
    <n v="196.3"/>
    <n v="538.20000000000005"/>
    <n v="351.7"/>
    <n v="170.4"/>
    <n v="350.79999999999995"/>
    <n v="162.9"/>
    <n v="168.2"/>
    <n v="173.4"/>
    <n v="170.5"/>
  </r>
  <r>
    <x v="0"/>
    <x v="9"/>
    <x v="10"/>
    <n v="166.9"/>
    <n v="207.2"/>
    <n v="180.2"/>
    <n v="172.3"/>
    <n v="194"/>
    <n v="159.1"/>
    <n v="171.6"/>
    <n v="170.2"/>
    <n v="121.5"/>
    <n v="204.8"/>
    <n v="176.4"/>
    <n v="186.9"/>
    <n v="176.6"/>
    <n v="195.5"/>
    <n v="187.2"/>
    <n v="185.2"/>
    <n v="186.9"/>
    <s v="NA"/>
    <n v="181.9"/>
    <n v="175.5"/>
    <n v="182.3"/>
    <n v="167.5"/>
    <n v="170.8"/>
    <n v="176.9"/>
    <n v="173.4"/>
    <n v="174.6"/>
    <n v="177.8"/>
    <n v="166.9"/>
    <n v="207.2"/>
    <n v="180.2"/>
    <n v="172.3"/>
    <n v="132.1"/>
    <n v="159.1"/>
    <n v="171.6"/>
    <n v="170.2"/>
    <n v="121.5"/>
    <n v="204.8"/>
    <n v="176.4"/>
    <n v="186.9"/>
    <n v="176.6"/>
    <n v="195.5"/>
    <n v="187.2"/>
    <n v="185.2"/>
    <n v="186.9"/>
    <n v="139.30000000000001"/>
    <n v="181.9"/>
    <n v="175.5"/>
    <n v="182.3"/>
    <n v="167.5"/>
    <n v="170.8"/>
    <n v="176.9"/>
    <n v="173.4"/>
    <n v="174.6"/>
    <n v="177.8"/>
    <n v="2225.7999999999997"/>
    <n v="195.5"/>
    <n v="559.29999999999995"/>
    <n v="321.20000000000005"/>
    <n v="175.5"/>
    <n v="355.70000000000005"/>
    <n v="167.5"/>
    <n v="170.8"/>
    <n v="176.9"/>
    <n v="174.6"/>
  </r>
  <r>
    <x v="1"/>
    <x v="9"/>
    <x v="10"/>
    <n v="168.4"/>
    <n v="213.4"/>
    <n v="183.2"/>
    <n v="172.3"/>
    <n v="180"/>
    <n v="162.6"/>
    <n v="205.5"/>
    <n v="171"/>
    <n v="123.4"/>
    <n v="198.8"/>
    <n v="162.1"/>
    <n v="192.4"/>
    <n v="181.3"/>
    <n v="200.6"/>
    <n v="176.7"/>
    <n v="163.5"/>
    <n v="174.7"/>
    <n v="171.8"/>
    <n v="180.3"/>
    <n v="166.9"/>
    <n v="175.8"/>
    <n v="158.9"/>
    <n v="166.7"/>
    <n v="171.5"/>
    <n v="173.8"/>
    <n v="167.4"/>
    <n v="174.1"/>
    <n v="168.4"/>
    <n v="213.4"/>
    <n v="183.2"/>
    <n v="172.3"/>
    <n v="180"/>
    <n v="162.6"/>
    <n v="205.5"/>
    <n v="171"/>
    <n v="123.4"/>
    <n v="198.8"/>
    <n v="162.1"/>
    <n v="192.4"/>
    <n v="181.3"/>
    <n v="200.6"/>
    <n v="176.7"/>
    <n v="163.5"/>
    <n v="174.7"/>
    <n v="171.8"/>
    <n v="180.3"/>
    <n v="166.9"/>
    <n v="175.8"/>
    <n v="158.9"/>
    <n v="166.7"/>
    <n v="171.5"/>
    <n v="173.8"/>
    <n v="167.4"/>
    <n v="174.1"/>
    <n v="2314.4"/>
    <n v="200.6"/>
    <n v="514.9"/>
    <n v="352.1"/>
    <n v="166.9"/>
    <n v="349.6"/>
    <n v="158.9"/>
    <n v="166.7"/>
    <n v="171.5"/>
    <n v="167.4"/>
  </r>
  <r>
    <x v="2"/>
    <x v="9"/>
    <x v="10"/>
    <n v="167.4"/>
    <n v="209.4"/>
    <n v="181.4"/>
    <n v="172.3"/>
    <n v="188.9"/>
    <n v="160.69999999999999"/>
    <n v="183.1"/>
    <n v="170.5"/>
    <n v="122.1"/>
    <n v="202.8"/>
    <n v="170.4"/>
    <n v="189.5"/>
    <n v="178.3"/>
    <n v="196.9"/>
    <n v="183.1"/>
    <n v="176.2"/>
    <n v="182.1"/>
    <n v="171.8"/>
    <n v="181.3"/>
    <n v="171.4"/>
    <n v="179.8"/>
    <n v="163"/>
    <n v="168.5"/>
    <n v="173.7"/>
    <n v="173.6"/>
    <n v="171.1"/>
    <n v="176.5"/>
    <n v="167.4"/>
    <n v="209.4"/>
    <n v="181.4"/>
    <n v="172.3"/>
    <n v="132.1"/>
    <n v="160.69999999999999"/>
    <n v="183.1"/>
    <n v="170.5"/>
    <n v="122.1"/>
    <n v="202.8"/>
    <n v="170.4"/>
    <n v="189.5"/>
    <n v="178.3"/>
    <n v="196.9"/>
    <n v="183.1"/>
    <n v="176.2"/>
    <n v="182.1"/>
    <n v="171.8"/>
    <n v="181.3"/>
    <n v="171.4"/>
    <n v="179.8"/>
    <n v="163"/>
    <n v="168.5"/>
    <n v="173.7"/>
    <n v="173.6"/>
    <n v="171.1"/>
    <n v="176.5"/>
    <n v="2240"/>
    <n v="196.9"/>
    <n v="541.4"/>
    <n v="353.1"/>
    <n v="171.4"/>
    <n v="353.4"/>
    <n v="163"/>
    <n v="168.5"/>
    <n v="173.7"/>
    <n v="171.1"/>
  </r>
  <r>
    <x v="0"/>
    <x v="9"/>
    <x v="11"/>
    <n v="168.8"/>
    <n v="206.9"/>
    <n v="189.1"/>
    <n v="173.4"/>
    <n v="193.9"/>
    <n v="156.69999999999999"/>
    <n v="150.19999999999999"/>
    <n v="170.5"/>
    <n v="121.2"/>
    <n v="207.5"/>
    <n v="176.8"/>
    <n v="187.7"/>
    <n v="174.4"/>
    <n v="195.9"/>
    <n v="188.1"/>
    <n v="185.9"/>
    <n v="187.8"/>
    <s v="NA"/>
    <n v="182.8"/>
    <n v="176.4"/>
    <n v="183.5"/>
    <n v="167.8"/>
    <n v="171.2"/>
    <n v="177.3"/>
    <n v="175.7"/>
    <n v="175.5"/>
    <n v="177.1"/>
    <n v="168.8"/>
    <n v="206.9"/>
    <n v="189.1"/>
    <n v="173.4"/>
    <n v="132.1"/>
    <n v="156.69999999999999"/>
    <n v="150.19999999999999"/>
    <n v="170.5"/>
    <n v="121.2"/>
    <n v="207.5"/>
    <n v="176.8"/>
    <n v="187.7"/>
    <n v="174.4"/>
    <n v="195.9"/>
    <n v="188.1"/>
    <n v="136"/>
    <n v="187.8"/>
    <n v="139.30000000000001"/>
    <n v="182.8"/>
    <n v="176.4"/>
    <n v="183.5"/>
    <n v="167.8"/>
    <n v="171.2"/>
    <n v="177.3"/>
    <n v="175.7"/>
    <n v="175.5"/>
    <n v="177.1"/>
    <n v="2215.3000000000002"/>
    <n v="195.9"/>
    <n v="511.90000000000003"/>
    <n v="322.10000000000002"/>
    <n v="176.4"/>
    <n v="359.2"/>
    <n v="167.8"/>
    <n v="171.2"/>
    <n v="177.3"/>
    <n v="175.5"/>
  </r>
  <r>
    <x v="1"/>
    <x v="9"/>
    <x v="11"/>
    <n v="170.2"/>
    <n v="212.9"/>
    <n v="191.9"/>
    <n v="173.9"/>
    <n v="179.1"/>
    <n v="159.5"/>
    <n v="178.7"/>
    <n v="171.3"/>
    <n v="123.1"/>
    <n v="200.5"/>
    <n v="162.80000000000001"/>
    <n v="193.3"/>
    <n v="178.6"/>
    <n v="201.1"/>
    <n v="177.7"/>
    <n v="164.5"/>
    <n v="175.7"/>
    <n v="170.7"/>
    <n v="180.6"/>
    <n v="167.3"/>
    <n v="177.2"/>
    <n v="159.4"/>
    <n v="167.1"/>
    <n v="171.8"/>
    <n v="176"/>
    <n v="168.2"/>
    <n v="174.1"/>
    <n v="170.2"/>
    <n v="212.9"/>
    <n v="191.9"/>
    <n v="173.9"/>
    <n v="179.1"/>
    <n v="159.5"/>
    <n v="178.7"/>
    <n v="171.3"/>
    <n v="123.1"/>
    <n v="200.5"/>
    <n v="162.80000000000001"/>
    <n v="193.3"/>
    <n v="178.6"/>
    <n v="201.1"/>
    <n v="177.7"/>
    <n v="164.5"/>
    <n v="175.7"/>
    <n v="170.7"/>
    <n v="180.6"/>
    <n v="167.3"/>
    <n v="177.2"/>
    <n v="159.4"/>
    <n v="167.1"/>
    <n v="171.8"/>
    <n v="176"/>
    <n v="168.2"/>
    <n v="174.1"/>
    <n v="2295.7999999999997"/>
    <n v="201.1"/>
    <n v="517.9"/>
    <n v="351.29999999999995"/>
    <n v="167.3"/>
    <n v="353.2"/>
    <n v="159.4"/>
    <n v="167.1"/>
    <n v="171.8"/>
    <n v="168.2"/>
  </r>
  <r>
    <x v="2"/>
    <x v="9"/>
    <x v="11"/>
    <n v="169.2"/>
    <n v="209"/>
    <n v="190.2"/>
    <n v="173.6"/>
    <n v="188.5"/>
    <n v="158"/>
    <n v="159.9"/>
    <n v="170.8"/>
    <n v="121.8"/>
    <n v="205.2"/>
    <n v="171"/>
    <n v="190.3"/>
    <n v="175.9"/>
    <n v="197.3"/>
    <n v="184"/>
    <n v="177"/>
    <n v="183"/>
    <n v="170.7"/>
    <n v="182"/>
    <n v="172.1"/>
    <n v="181.1"/>
    <n v="163.4"/>
    <n v="168.9"/>
    <n v="174.1"/>
    <n v="175.8"/>
    <n v="172"/>
    <n v="175.7"/>
    <n v="169.2"/>
    <n v="209"/>
    <n v="190.2"/>
    <n v="173.6"/>
    <n v="132.1"/>
    <n v="158"/>
    <n v="159.9"/>
    <n v="170.8"/>
    <n v="121.8"/>
    <n v="205.2"/>
    <n v="171"/>
    <n v="190.3"/>
    <n v="175.9"/>
    <n v="197.3"/>
    <n v="184"/>
    <n v="177"/>
    <n v="183"/>
    <n v="170.7"/>
    <n v="182"/>
    <n v="172.1"/>
    <n v="181.1"/>
    <n v="163.4"/>
    <n v="168.9"/>
    <n v="174.1"/>
    <n v="175.8"/>
    <n v="172"/>
    <n v="175.7"/>
    <n v="2227"/>
    <n v="197.3"/>
    <n v="544"/>
    <n v="352.7"/>
    <n v="172.1"/>
    <n v="356.9"/>
    <n v="163.4"/>
    <n v="168.9"/>
    <n v="174.1"/>
    <n v="172"/>
  </r>
  <r>
    <x v="0"/>
    <x v="10"/>
    <x v="0"/>
    <n v="174"/>
    <n v="208.3"/>
    <n v="192.9"/>
    <n v="174.3"/>
    <n v="192.6"/>
    <n v="156.30000000000001"/>
    <n v="142.9"/>
    <n v="170.7"/>
    <n v="120.3"/>
    <n v="210.5"/>
    <n v="176.9"/>
    <n v="188.5"/>
    <n v="175"/>
    <n v="196.9"/>
    <n v="189"/>
    <n v="186.3"/>
    <n v="188.6"/>
    <s v="NA"/>
    <n v="183.2"/>
    <n v="177.2"/>
    <n v="184.7"/>
    <n v="168.2"/>
    <n v="171.8"/>
    <n v="177.8"/>
    <n v="178.4"/>
    <n v="176.5"/>
    <n v="177.8"/>
    <n v="174"/>
    <n v="208.3"/>
    <n v="192.9"/>
    <n v="174.3"/>
    <n v="132.1"/>
    <n v="156.30000000000001"/>
    <n v="142.9"/>
    <n v="170.7"/>
    <n v="120.3"/>
    <n v="210.5"/>
    <n v="176.9"/>
    <n v="188.5"/>
    <n v="175"/>
    <n v="196.9"/>
    <n v="189"/>
    <n v="136"/>
    <n v="188.6"/>
    <n v="139.30000000000001"/>
    <n v="183.2"/>
    <n v="177.2"/>
    <n v="184.7"/>
    <n v="168.2"/>
    <n v="171.8"/>
    <n v="177.8"/>
    <n v="178.4"/>
    <n v="176.5"/>
    <n v="177.8"/>
    <n v="2222.7000000000003"/>
    <n v="196.9"/>
    <n v="513.6"/>
    <n v="322.5"/>
    <n v="177.2"/>
    <n v="363.1"/>
    <n v="168.2"/>
    <n v="171.8"/>
    <n v="177.8"/>
    <n v="176.5"/>
  </r>
  <r>
    <x v="1"/>
    <x v="10"/>
    <x v="0"/>
    <n v="173.3"/>
    <n v="215.2"/>
    <n v="197"/>
    <n v="175.2"/>
    <n v="178"/>
    <n v="160.5"/>
    <n v="175.3"/>
    <n v="171.2"/>
    <n v="122.7"/>
    <n v="204.3"/>
    <n v="163.69999999999999"/>
    <n v="194.3"/>
    <n v="179.5"/>
    <n v="201.6"/>
    <n v="178.7"/>
    <n v="165.3"/>
    <n v="176.6"/>
    <n v="172.1"/>
    <n v="180.1"/>
    <n v="168"/>
    <n v="178.5"/>
    <n v="159.5"/>
    <n v="167.8"/>
    <n v="171.8"/>
    <n v="178.8"/>
    <n v="168.9"/>
    <n v="174.9"/>
    <n v="173.3"/>
    <n v="215.2"/>
    <n v="197"/>
    <n v="175.2"/>
    <n v="178"/>
    <n v="160.5"/>
    <n v="175.3"/>
    <n v="171.2"/>
    <n v="122.7"/>
    <n v="204.3"/>
    <n v="163.69999999999999"/>
    <n v="194.3"/>
    <n v="179.5"/>
    <n v="201.6"/>
    <n v="178.7"/>
    <n v="165.3"/>
    <n v="176.6"/>
    <n v="172.1"/>
    <n v="180.1"/>
    <n v="168"/>
    <n v="178.5"/>
    <n v="159.5"/>
    <n v="167.8"/>
    <n v="171.8"/>
    <n v="178.8"/>
    <n v="168.9"/>
    <n v="174.9"/>
    <n v="2310.2000000000003"/>
    <n v="201.6"/>
    <n v="520.6"/>
    <n v="352.2"/>
    <n v="168"/>
    <n v="357.3"/>
    <n v="159.5"/>
    <n v="167.8"/>
    <n v="171.8"/>
    <n v="168.9"/>
  </r>
  <r>
    <x v="2"/>
    <x v="10"/>
    <x v="0"/>
    <n v="173.8"/>
    <n v="210.7"/>
    <n v="194.5"/>
    <n v="174.6"/>
    <n v="187.2"/>
    <n v="158.30000000000001"/>
    <n v="153.9"/>
    <n v="170.9"/>
    <n v="121.1"/>
    <n v="208.4"/>
    <n v="171.4"/>
    <n v="191.2"/>
    <n v="176.7"/>
    <n v="198.2"/>
    <n v="184.9"/>
    <n v="177.6"/>
    <n v="183.8"/>
    <n v="172.1"/>
    <n v="182"/>
    <n v="172.9"/>
    <n v="182.3"/>
    <n v="163.6"/>
    <n v="169.5"/>
    <n v="174.3"/>
    <n v="178.6"/>
    <n v="172.8"/>
    <n v="176.5"/>
    <n v="173.8"/>
    <n v="210.7"/>
    <n v="194.5"/>
    <n v="174.6"/>
    <n v="132.1"/>
    <n v="158.30000000000001"/>
    <n v="153.9"/>
    <n v="170.9"/>
    <n v="121.1"/>
    <n v="208.4"/>
    <n v="171.4"/>
    <n v="191.2"/>
    <n v="176.7"/>
    <n v="198.2"/>
    <n v="184.9"/>
    <n v="177.6"/>
    <n v="183.8"/>
    <n v="172.1"/>
    <n v="182"/>
    <n v="172.9"/>
    <n v="182.3"/>
    <n v="163.6"/>
    <n v="169.5"/>
    <n v="174.3"/>
    <n v="178.6"/>
    <n v="172.8"/>
    <n v="176.5"/>
    <n v="2237.6"/>
    <n v="198.2"/>
    <n v="546.29999999999995"/>
    <n v="354.1"/>
    <n v="172.9"/>
    <n v="360.9"/>
    <n v="163.6"/>
    <n v="169.5"/>
    <n v="174.3"/>
    <n v="172.8"/>
  </r>
  <r>
    <x v="0"/>
    <x v="10"/>
    <x v="1"/>
    <n v="174.2"/>
    <n v="205.2"/>
    <n v="173.9"/>
    <n v="177"/>
    <n v="183.4"/>
    <n v="167.2"/>
    <n v="140.9"/>
    <n v="170.4"/>
    <n v="119.1"/>
    <n v="212.1"/>
    <n v="177.6"/>
    <n v="189.9"/>
    <n v="174.8"/>
    <n v="198.3"/>
    <n v="190"/>
    <n v="187"/>
    <n v="189.6"/>
    <s v="NA"/>
    <n v="181.6"/>
    <n v="178.6"/>
    <n v="186.6"/>
    <n v="169"/>
    <n v="172.8"/>
    <n v="178.5"/>
    <n v="180.7"/>
    <n v="177.9"/>
    <n v="178"/>
    <n v="174.2"/>
    <n v="205.2"/>
    <n v="173.9"/>
    <n v="177"/>
    <n v="183.4"/>
    <n v="167.2"/>
    <n v="140.9"/>
    <n v="170.4"/>
    <n v="119.1"/>
    <n v="144.5"/>
    <n v="177.6"/>
    <n v="189.9"/>
    <n v="174.8"/>
    <n v="198.3"/>
    <n v="190"/>
    <n v="136"/>
    <n v="189.6"/>
    <n v="139.30000000000001"/>
    <n v="181.6"/>
    <n v="178.6"/>
    <n v="186.6"/>
    <n v="169"/>
    <n v="172.8"/>
    <n v="178.5"/>
    <n v="180.7"/>
    <n v="177.9"/>
    <n v="178"/>
    <n v="2198.1"/>
    <n v="198.3"/>
    <n v="515.6"/>
    <n v="320.89999999999998"/>
    <n v="178.6"/>
    <n v="367.29999999999995"/>
    <n v="169"/>
    <n v="172.8"/>
    <n v="178.5"/>
    <n v="177.9"/>
  </r>
  <r>
    <x v="1"/>
    <x v="10"/>
    <x v="1"/>
    <n v="174.7"/>
    <n v="212.2"/>
    <n v="177.2"/>
    <n v="177.9"/>
    <n v="172.2"/>
    <n v="172.1"/>
    <n v="175.8"/>
    <n v="172.2"/>
    <n v="121.9"/>
    <n v="204.8"/>
    <n v="164.9"/>
    <n v="196.6"/>
    <n v="180.7"/>
    <n v="202.7"/>
    <n v="180.3"/>
    <n v="167"/>
    <n v="178.2"/>
    <n v="173.5"/>
    <n v="182.8"/>
    <n v="169.2"/>
    <n v="180.8"/>
    <n v="159.80000000000001"/>
    <n v="168.4"/>
    <n v="172.5"/>
    <n v="181.4"/>
    <n v="170"/>
    <n v="176.3"/>
    <n v="174.7"/>
    <n v="212.2"/>
    <n v="177.2"/>
    <n v="177.9"/>
    <n v="172.2"/>
    <n v="172.1"/>
    <n v="175.8"/>
    <n v="172.2"/>
    <n v="121.9"/>
    <n v="204.8"/>
    <n v="164.9"/>
    <n v="196.6"/>
    <n v="180.7"/>
    <n v="202.7"/>
    <n v="180.3"/>
    <n v="167"/>
    <n v="178.2"/>
    <n v="173.5"/>
    <n v="182.8"/>
    <n v="169.2"/>
    <n v="180.8"/>
    <n v="159.80000000000001"/>
    <n v="168.4"/>
    <n v="172.5"/>
    <n v="181.4"/>
    <n v="170"/>
    <n v="176.3"/>
    <n v="2303.1999999999998"/>
    <n v="202.7"/>
    <n v="525.5"/>
    <n v="356.3"/>
    <n v="169.2"/>
    <n v="362.20000000000005"/>
    <n v="159.80000000000001"/>
    <n v="168.4"/>
    <n v="172.5"/>
    <n v="170"/>
  </r>
  <r>
    <x v="2"/>
    <x v="10"/>
    <x v="1"/>
    <n v="174.4"/>
    <n v="207.7"/>
    <n v="175.2"/>
    <n v="177.3"/>
    <n v="179.3"/>
    <n v="169.5"/>
    <n v="152.69999999999999"/>
    <n v="171"/>
    <n v="120"/>
    <n v="209.7"/>
    <n v="172.3"/>
    <n v="193"/>
    <n v="177"/>
    <n v="199.5"/>
    <n v="186.2"/>
    <n v="178.7"/>
    <n v="185.1"/>
    <n v="173.5"/>
    <n v="182.1"/>
    <n v="174.2"/>
    <n v="184.4"/>
    <n v="164.2"/>
    <n v="170.3"/>
    <n v="175"/>
    <n v="181"/>
    <n v="174.1"/>
    <n v="177.2"/>
    <n v="174.4"/>
    <n v="207.7"/>
    <n v="175.2"/>
    <n v="177.3"/>
    <n v="179.3"/>
    <n v="169.5"/>
    <n v="152.69999999999999"/>
    <n v="171"/>
    <n v="120"/>
    <n v="209.7"/>
    <n v="172.3"/>
    <n v="193"/>
    <n v="177"/>
    <n v="199.5"/>
    <n v="186.2"/>
    <n v="178.7"/>
    <n v="185.1"/>
    <n v="173.5"/>
    <n v="182.1"/>
    <n v="174.2"/>
    <n v="184.4"/>
    <n v="164.2"/>
    <n v="170.3"/>
    <n v="175"/>
    <n v="181"/>
    <n v="174.1"/>
    <n v="177.2"/>
    <n v="2279.1"/>
    <n v="199.5"/>
    <n v="550"/>
    <n v="355.6"/>
    <n v="174.2"/>
    <n v="365.4"/>
    <n v="164.2"/>
    <n v="170.3"/>
    <n v="175"/>
    <n v="174.1"/>
  </r>
  <r>
    <x v="0"/>
    <x v="10"/>
    <x v="2"/>
    <n v="174.3"/>
    <n v="205.2"/>
    <n v="173.9"/>
    <n v="177"/>
    <n v="183.3"/>
    <n v="167.2"/>
    <n v="140.9"/>
    <n v="170.5"/>
    <n v="119.1"/>
    <n v="212.1"/>
    <n v="177.6"/>
    <n v="189.9"/>
    <n v="174.8"/>
    <n v="198.4"/>
    <n v="190"/>
    <n v="187"/>
    <n v="189.6"/>
    <s v="NA"/>
    <n v="181.4"/>
    <n v="178.6"/>
    <n v="186.6"/>
    <n v="169"/>
    <n v="172.8"/>
    <n v="178.5"/>
    <n v="180.7"/>
    <n v="177.9"/>
    <n v="178"/>
    <n v="174.3"/>
    <n v="205.2"/>
    <n v="173.9"/>
    <n v="177"/>
    <n v="183.3"/>
    <n v="167.2"/>
    <n v="140.9"/>
    <n v="170.5"/>
    <n v="119.1"/>
    <n v="144.5"/>
    <n v="177.6"/>
    <n v="189.9"/>
    <n v="174.8"/>
    <n v="198.4"/>
    <n v="190"/>
    <n v="136"/>
    <n v="189.6"/>
    <n v="139.30000000000001"/>
    <n v="181.4"/>
    <n v="178.6"/>
    <n v="186.6"/>
    <n v="169"/>
    <n v="172.8"/>
    <n v="178.5"/>
    <n v="180.7"/>
    <n v="177.9"/>
    <n v="178"/>
    <n v="2198.2000000000003"/>
    <n v="198.4"/>
    <n v="515.6"/>
    <n v="320.70000000000005"/>
    <n v="178.6"/>
    <n v="367.29999999999995"/>
    <n v="169"/>
    <n v="172.8"/>
    <n v="178.5"/>
    <n v="177.9"/>
  </r>
  <r>
    <x v="1"/>
    <x v="10"/>
    <x v="2"/>
    <n v="174.7"/>
    <n v="212.2"/>
    <n v="177.2"/>
    <n v="177.9"/>
    <n v="172.2"/>
    <n v="172.1"/>
    <n v="175.9"/>
    <n v="172.2"/>
    <n v="121.9"/>
    <n v="204.8"/>
    <n v="164.9"/>
    <n v="196.6"/>
    <n v="180.8"/>
    <n v="202.7"/>
    <n v="180.2"/>
    <n v="167"/>
    <n v="178.2"/>
    <n v="173.5"/>
    <n v="182.6"/>
    <n v="169.2"/>
    <n v="180.8"/>
    <n v="159.80000000000001"/>
    <n v="168.4"/>
    <n v="172.5"/>
    <n v="181.5"/>
    <n v="170"/>
    <n v="176.3"/>
    <n v="174.7"/>
    <n v="212.2"/>
    <n v="177.2"/>
    <n v="177.9"/>
    <n v="172.2"/>
    <n v="172.1"/>
    <n v="175.9"/>
    <n v="172.2"/>
    <n v="121.9"/>
    <n v="204.8"/>
    <n v="164.9"/>
    <n v="196.6"/>
    <n v="180.8"/>
    <n v="202.7"/>
    <n v="180.2"/>
    <n v="167"/>
    <n v="178.2"/>
    <n v="173.5"/>
    <n v="182.6"/>
    <n v="169.2"/>
    <n v="180.8"/>
    <n v="159.80000000000001"/>
    <n v="168.4"/>
    <n v="172.5"/>
    <n v="181.5"/>
    <n v="170"/>
    <n v="176.3"/>
    <n v="2303.4"/>
    <n v="202.7"/>
    <n v="525.4"/>
    <n v="356.1"/>
    <n v="169.2"/>
    <n v="362.3"/>
    <n v="159.80000000000001"/>
    <n v="168.4"/>
    <n v="172.5"/>
    <n v="170"/>
  </r>
  <r>
    <x v="2"/>
    <x v="10"/>
    <x v="2"/>
    <n v="174.4"/>
    <n v="207.7"/>
    <n v="175.2"/>
    <n v="177.3"/>
    <n v="179.2"/>
    <n v="169.5"/>
    <n v="152.80000000000001"/>
    <n v="171.1"/>
    <n v="120"/>
    <n v="209.7"/>
    <n v="172.3"/>
    <n v="193"/>
    <n v="177"/>
    <n v="199.5"/>
    <n v="186.1"/>
    <n v="178.7"/>
    <n v="185.1"/>
    <n v="173.5"/>
    <n v="181.9"/>
    <n v="174.2"/>
    <n v="184.4"/>
    <n v="164.2"/>
    <n v="170.3"/>
    <n v="175"/>
    <n v="181"/>
    <n v="174.1"/>
    <n v="177.2"/>
    <n v="174.4"/>
    <n v="207.7"/>
    <n v="175.2"/>
    <n v="177.3"/>
    <n v="179.2"/>
    <n v="169.5"/>
    <n v="152.80000000000001"/>
    <n v="171.1"/>
    <n v="120"/>
    <n v="209.7"/>
    <n v="172.3"/>
    <n v="193"/>
    <n v="177"/>
    <n v="199.5"/>
    <n v="186.1"/>
    <n v="178.7"/>
    <n v="185.1"/>
    <n v="173.5"/>
    <n v="181.9"/>
    <n v="174.2"/>
    <n v="184.4"/>
    <n v="164.2"/>
    <n v="170.3"/>
    <n v="175"/>
    <n v="181"/>
    <n v="174.1"/>
    <n v="177.2"/>
    <n v="2279.1999999999998"/>
    <n v="199.5"/>
    <n v="549.9"/>
    <n v="355.4"/>
    <n v="174.2"/>
    <n v="365.4"/>
    <n v="164.2"/>
    <n v="170.3"/>
    <n v="175"/>
    <n v="174.1"/>
  </r>
  <r>
    <x v="0"/>
    <x v="10"/>
    <x v="3"/>
    <n v="173.3"/>
    <n v="206.9"/>
    <n v="167.9"/>
    <n v="178.2"/>
    <n v="178.5"/>
    <n v="173.7"/>
    <n v="142.80000000000001"/>
    <n v="172.8"/>
    <n v="120.4"/>
    <n v="215.5"/>
    <n v="178.2"/>
    <n v="190.5"/>
    <n v="175.5"/>
    <n v="199.5"/>
    <n v="190.7"/>
    <n v="187.3"/>
    <n v="190.2"/>
    <s v="-"/>
    <n v="181.5"/>
    <n v="179.1"/>
    <n v="187.2"/>
    <n v="169.4"/>
    <n v="173.2"/>
    <n v="179.4"/>
    <n v="183.8"/>
    <n v="178.9"/>
    <n v="178.8"/>
    <n v="173.3"/>
    <n v="206.9"/>
    <n v="167.9"/>
    <n v="178.2"/>
    <n v="178.5"/>
    <n v="173.7"/>
    <n v="142.80000000000001"/>
    <n v="172.8"/>
    <n v="120.4"/>
    <n v="144.5"/>
    <n v="178.2"/>
    <n v="190.5"/>
    <n v="175.5"/>
    <n v="199.5"/>
    <n v="190.7"/>
    <n v="136"/>
    <n v="190.2"/>
    <n v="139.30000000000001"/>
    <n v="181.5"/>
    <n v="179.1"/>
    <n v="187.2"/>
    <n v="169.4"/>
    <n v="173.2"/>
    <n v="179.4"/>
    <n v="183.8"/>
    <n v="178.9"/>
    <n v="178.8"/>
    <n v="2203.1999999999998"/>
    <n v="199.5"/>
    <n v="516.9"/>
    <n v="320.8"/>
    <n v="179.1"/>
    <n v="371"/>
    <n v="169.4"/>
    <n v="173.2"/>
    <n v="179.4"/>
    <n v="178.9"/>
  </r>
  <r>
    <x v="1"/>
    <x v="10"/>
    <x v="3"/>
    <n v="174.8"/>
    <n v="213.7"/>
    <n v="172.4"/>
    <n v="178.8"/>
    <n v="168.7"/>
    <n v="179.2"/>
    <n v="179.9"/>
    <n v="174.7"/>
    <n v="123.1"/>
    <n v="207.8"/>
    <n v="165.5"/>
    <n v="197"/>
    <n v="182.1"/>
    <n v="203.5"/>
    <n v="181"/>
    <n v="167.7"/>
    <n v="178.9"/>
    <n v="175.2"/>
    <n v="182.1"/>
    <n v="169.6"/>
    <n v="181.5"/>
    <n v="160.1"/>
    <n v="168.8"/>
    <n v="174.2"/>
    <n v="184.4"/>
    <n v="170.9"/>
    <n v="177.4"/>
    <n v="174.8"/>
    <n v="213.7"/>
    <n v="172.4"/>
    <n v="178.8"/>
    <n v="168.7"/>
    <n v="179.2"/>
    <n v="179.9"/>
    <n v="174.7"/>
    <n v="123.1"/>
    <n v="207.8"/>
    <n v="165.5"/>
    <n v="197"/>
    <n v="182.1"/>
    <n v="203.5"/>
    <n v="181"/>
    <n v="167.7"/>
    <n v="178.9"/>
    <n v="175.2"/>
    <n v="182.1"/>
    <n v="169.6"/>
    <n v="181.5"/>
    <n v="160.1"/>
    <n v="168.8"/>
    <n v="174.2"/>
    <n v="184.4"/>
    <n v="170.9"/>
    <n v="177.4"/>
    <n v="2317.7000000000003"/>
    <n v="203.5"/>
    <n v="527.6"/>
    <n v="357.29999999999995"/>
    <n v="169.6"/>
    <n v="365.9"/>
    <n v="160.1"/>
    <n v="168.8"/>
    <n v="174.2"/>
    <n v="170.9"/>
  </r>
  <r>
    <x v="2"/>
    <x v="10"/>
    <x v="3"/>
    <n v="173.8"/>
    <n v="209.3"/>
    <n v="169.6"/>
    <n v="178.4"/>
    <n v="174.9"/>
    <n v="176.3"/>
    <n v="155.4"/>
    <n v="173.4"/>
    <n v="121.3"/>
    <n v="212.9"/>
    <n v="172.9"/>
    <n v="193.5"/>
    <n v="177.9"/>
    <n v="200.6"/>
    <n v="186.9"/>
    <n v="179.2"/>
    <n v="185.7"/>
    <n v="175.2"/>
    <n v="181.7"/>
    <n v="174.6"/>
    <n v="185"/>
    <n v="164.5"/>
    <n v="170.7"/>
    <n v="176.4"/>
    <n v="184"/>
    <n v="175"/>
    <n v="178.1"/>
    <n v="173.8"/>
    <n v="209.3"/>
    <n v="169.6"/>
    <n v="178.4"/>
    <n v="174.9"/>
    <n v="176.3"/>
    <n v="155.4"/>
    <n v="173.4"/>
    <n v="121.3"/>
    <n v="144.5"/>
    <n v="172.9"/>
    <n v="193.5"/>
    <n v="177.9"/>
    <n v="200.6"/>
    <n v="186.9"/>
    <n v="179.2"/>
    <n v="185.7"/>
    <n v="175.2"/>
    <n v="181.7"/>
    <n v="174.6"/>
    <n v="185"/>
    <n v="164.5"/>
    <n v="170.7"/>
    <n v="176.4"/>
    <n v="184"/>
    <n v="175"/>
    <n v="178.1"/>
    <n v="2221.2000000000003"/>
    <n v="200.6"/>
    <n v="551.79999999999995"/>
    <n v="356.9"/>
    <n v="174.6"/>
    <n v="369"/>
    <n v="164.5"/>
    <n v="170.7"/>
    <n v="176.4"/>
    <n v="175"/>
  </r>
  <r>
    <x v="0"/>
    <x v="10"/>
    <x v="4"/>
    <n v="173.2"/>
    <n v="211.5"/>
    <n v="171"/>
    <n v="179.6"/>
    <n v="173.3"/>
    <n v="169"/>
    <n v="148.69999999999999"/>
    <n v="174.9"/>
    <n v="121.9"/>
    <n v="221"/>
    <n v="178.7"/>
    <n v="191.1"/>
    <n v="176.8"/>
    <n v="199.9"/>
    <n v="191.2"/>
    <n v="187.9"/>
    <n v="190.8"/>
    <s v="-"/>
    <n v="182.5"/>
    <n v="179.8"/>
    <n v="187.8"/>
    <n v="169.7"/>
    <n v="173.8"/>
    <n v="180.3"/>
    <n v="184.9"/>
    <n v="179.5"/>
    <n v="179.8"/>
    <n v="173.2"/>
    <n v="211.5"/>
    <n v="171"/>
    <n v="179.6"/>
    <n v="173.3"/>
    <n v="169"/>
    <n v="148.69999999999999"/>
    <n v="174.9"/>
    <n v="121.9"/>
    <n v="144.5"/>
    <n v="178.7"/>
    <n v="191.1"/>
    <n v="176.8"/>
    <n v="199.9"/>
    <n v="191.2"/>
    <n v="136"/>
    <n v="190.8"/>
    <n v="139.30000000000001"/>
    <n v="182.5"/>
    <n v="179.8"/>
    <n v="187.8"/>
    <n v="169.7"/>
    <n v="173.8"/>
    <n v="180.3"/>
    <n v="184.9"/>
    <n v="179.5"/>
    <n v="179.8"/>
    <n v="2214.2000000000003"/>
    <n v="199.9"/>
    <n v="518"/>
    <n v="321.8"/>
    <n v="179.8"/>
    <n v="372.70000000000005"/>
    <n v="169.7"/>
    <n v="173.8"/>
    <n v="180.3"/>
    <n v="179.5"/>
  </r>
  <r>
    <x v="1"/>
    <x v="10"/>
    <x v="4"/>
    <n v="174.7"/>
    <n v="219.4"/>
    <n v="176.7"/>
    <n v="179.4"/>
    <n v="164.4"/>
    <n v="175.8"/>
    <n v="185"/>
    <n v="176.9"/>
    <n v="124.2"/>
    <n v="211.9"/>
    <n v="165.9"/>
    <n v="197.7"/>
    <n v="183.1"/>
    <n v="204.2"/>
    <n v="181.3"/>
    <n v="168.1"/>
    <n v="179.3"/>
    <n v="175.6"/>
    <n v="183.4"/>
    <n v="170.1"/>
    <n v="182.2"/>
    <n v="160.4"/>
    <n v="169.2"/>
    <n v="174.8"/>
    <n v="185.6"/>
    <n v="171.6"/>
    <n v="178.2"/>
    <n v="174.7"/>
    <n v="219.4"/>
    <n v="176.7"/>
    <n v="179.4"/>
    <n v="164.4"/>
    <n v="175.8"/>
    <n v="185"/>
    <n v="176.9"/>
    <n v="124.2"/>
    <n v="211.9"/>
    <n v="165.9"/>
    <n v="197.7"/>
    <n v="183.1"/>
    <n v="204.2"/>
    <n v="181.3"/>
    <n v="168.1"/>
    <n v="179.3"/>
    <n v="175.6"/>
    <n v="183.4"/>
    <n v="170.1"/>
    <n v="182.2"/>
    <n v="160.4"/>
    <n v="169.2"/>
    <n v="174.8"/>
    <n v="185.6"/>
    <n v="171.6"/>
    <n v="178.2"/>
    <n v="2335.1"/>
    <n v="204.2"/>
    <n v="528.70000000000005"/>
    <n v="359"/>
    <n v="170.1"/>
    <n v="367.79999999999995"/>
    <n v="160.4"/>
    <n v="169.2"/>
    <n v="174.8"/>
    <n v="171.6"/>
  </r>
  <r>
    <x v="2"/>
    <x v="10"/>
    <x v="4"/>
    <n v="173.7"/>
    <n v="214.3"/>
    <n v="173.2"/>
    <n v="179.5"/>
    <n v="170"/>
    <n v="172.2"/>
    <n v="161"/>
    <n v="175.6"/>
    <n v="122.7"/>
    <n v="218"/>
    <n v="173.4"/>
    <n v="194.2"/>
    <n v="179.1"/>
    <n v="201"/>
    <n v="187.3"/>
    <n v="179.7"/>
    <n v="186.2"/>
    <n v="175.6"/>
    <n v="182.8"/>
    <n v="175.2"/>
    <n v="185.7"/>
    <n v="164.8"/>
    <n v="171.2"/>
    <n v="177.1"/>
    <n v="185.2"/>
    <n v="175.7"/>
    <n v="179.1"/>
    <n v="173.7"/>
    <n v="214.3"/>
    <n v="173.2"/>
    <n v="179.5"/>
    <n v="170"/>
    <n v="172.2"/>
    <n v="161"/>
    <n v="175.6"/>
    <n v="122.7"/>
    <n v="144.5"/>
    <n v="173.4"/>
    <n v="194.2"/>
    <n v="179.1"/>
    <n v="201"/>
    <n v="187.3"/>
    <n v="179.7"/>
    <n v="186.2"/>
    <n v="175.6"/>
    <n v="182.8"/>
    <n v="175.2"/>
    <n v="185.7"/>
    <n v="164.8"/>
    <n v="171.2"/>
    <n v="177.1"/>
    <n v="185.2"/>
    <n v="175.7"/>
    <n v="179.1"/>
    <n v="2233.4"/>
    <n v="201"/>
    <n v="553.20000000000005"/>
    <n v="358.4"/>
    <n v="175.2"/>
    <n v="370.9"/>
    <n v="164.8"/>
    <n v="171.2"/>
    <n v="177.1"/>
    <n v="17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36468-5DD7-4922-A8A1-66AE5A03C165}"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4:H14" firstHeaderRow="1" firstDataRow="1" firstDataCol="1" rowPageCount="2" colPageCount="1"/>
  <pivotFields count="67">
    <pivotField showAll="0"/>
    <pivotField axis="axisPage" showAll="0">
      <items count="12">
        <item x="0"/>
        <item x="1"/>
        <item x="2"/>
        <item x="3"/>
        <item x="4"/>
        <item x="5"/>
        <item x="6"/>
        <item x="7"/>
        <item x="8"/>
        <item x="9"/>
        <item x="10"/>
        <item t="default"/>
      </items>
    </pivotField>
    <pivotField axis="axisPage"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0">
    <i>
      <x/>
    </i>
    <i i="1">
      <x v="1"/>
    </i>
    <i i="2">
      <x v="2"/>
    </i>
    <i i="3">
      <x v="3"/>
    </i>
    <i i="4">
      <x v="4"/>
    </i>
    <i i="5">
      <x v="5"/>
    </i>
    <i i="6">
      <x v="6"/>
    </i>
    <i i="7">
      <x v="7"/>
    </i>
    <i i="8">
      <x v="8"/>
    </i>
    <i i="9">
      <x v="9"/>
    </i>
  </rowItems>
  <colItems count="1">
    <i/>
  </colItems>
  <pageFields count="2">
    <pageField fld="1" item="10" hier="-1"/>
    <pageField fld="2" item="4" hier="-1"/>
  </pageFields>
  <dataFields count="10">
    <dataField name="FOOD &amp; BEVERAGES" fld="57" baseField="0" baseItem="0"/>
    <dataField name="TOBACCO &amp; INTOXICANTS" fld="58" baseField="0" baseItem="0"/>
    <dataField name="CLOTHING &amp; FOOTWEAR" fld="59" baseField="0" baseItem="0"/>
    <dataField name="HOUSING - UTILITIES" fld="60" baseField="0" baseItem="0"/>
    <dataField name="HOUSEHOLD GOODS &amp; SERVICES" fld="61" baseField="0" baseItem="0"/>
    <dataField name="HEALTH &amp; PERSONAL CARE" fld="62" baseField="0" baseItem="0"/>
    <dataField name="TRANSPORT &amp; COMMUNICATION" fld="63" baseField="0" baseItem="0"/>
    <dataField name="RECREATION &amp; AMUSEMENT" fld="64" baseField="0" baseItem="0"/>
    <dataField name="EDUCATION SECTOR" fld="65" baseField="0" baseItem="0"/>
    <dataField name="MISCELLANEOUS-ALL" fld="66" baseField="0" baseItem="0"/>
  </dataFields>
  <chartFormats count="120">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 chart="13" format="5" series="1">
      <pivotArea type="data" outline="0" fieldPosition="0">
        <references count="2">
          <reference field="4294967294" count="1" selected="0">
            <x v="0"/>
          </reference>
          <reference field="1" count="1" selected="0">
            <x v="5"/>
          </reference>
        </references>
      </pivotArea>
    </chartFormat>
    <chartFormat chart="13" format="6" series="1">
      <pivotArea type="data" outline="0" fieldPosition="0">
        <references count="2">
          <reference field="4294967294" count="1" selected="0">
            <x v="0"/>
          </reference>
          <reference field="1" count="1" selected="0">
            <x v="6"/>
          </reference>
        </references>
      </pivotArea>
    </chartFormat>
    <chartFormat chart="13" format="7" series="1">
      <pivotArea type="data" outline="0" fieldPosition="0">
        <references count="2">
          <reference field="4294967294" count="1" selected="0">
            <x v="0"/>
          </reference>
          <reference field="1" count="1" selected="0">
            <x v="7"/>
          </reference>
        </references>
      </pivotArea>
    </chartFormat>
    <chartFormat chart="13" format="8" series="1">
      <pivotArea type="data" outline="0" fieldPosition="0">
        <references count="2">
          <reference field="4294967294" count="1" selected="0">
            <x v="0"/>
          </reference>
          <reference field="1" count="1" selected="0">
            <x v="8"/>
          </reference>
        </references>
      </pivotArea>
    </chartFormat>
    <chartFormat chart="13" format="9" series="1">
      <pivotArea type="data" outline="0" fieldPosition="0">
        <references count="2">
          <reference field="4294967294" count="1" selected="0">
            <x v="0"/>
          </reference>
          <reference field="1" count="1" selected="0">
            <x v="9"/>
          </reference>
        </references>
      </pivotArea>
    </chartFormat>
    <chartFormat chart="13" format="10" series="1">
      <pivotArea type="data" outline="0" fieldPosition="0">
        <references count="2">
          <reference field="4294967294" count="1" selected="0">
            <x v="0"/>
          </reference>
          <reference field="1" count="1" selected="0">
            <x v="10"/>
          </reference>
        </references>
      </pivotArea>
    </chartFormat>
    <chartFormat chart="13" format="11"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1"/>
          </reference>
        </references>
      </pivotArea>
    </chartFormat>
    <chartFormat chart="13" format="13" series="1">
      <pivotArea type="data" outline="0" fieldPosition="0">
        <references count="1">
          <reference field="4294967294" count="1" selected="0">
            <x v="2"/>
          </reference>
        </references>
      </pivotArea>
    </chartFormat>
    <chartFormat chart="13" format="14" series="1">
      <pivotArea type="data" outline="0" fieldPosition="0">
        <references count="1">
          <reference field="4294967294" count="1" selected="0">
            <x v="3"/>
          </reference>
        </references>
      </pivotArea>
    </chartFormat>
    <chartFormat chart="13" format="15" series="1">
      <pivotArea type="data" outline="0" fieldPosition="0">
        <references count="1">
          <reference field="4294967294" count="1" selected="0">
            <x v="4"/>
          </reference>
        </references>
      </pivotArea>
    </chartFormat>
    <chartFormat chart="13" format="16" series="1">
      <pivotArea type="data" outline="0" fieldPosition="0">
        <references count="1">
          <reference field="4294967294" count="1" selected="0">
            <x v="5"/>
          </reference>
        </references>
      </pivotArea>
    </chartFormat>
    <chartFormat chart="13" format="17" series="1">
      <pivotArea type="data" outline="0" fieldPosition="0">
        <references count="1">
          <reference field="4294967294" count="1" selected="0">
            <x v="6"/>
          </reference>
        </references>
      </pivotArea>
    </chartFormat>
    <chartFormat chart="13" format="18" series="1">
      <pivotArea type="data" outline="0" fieldPosition="0">
        <references count="1">
          <reference field="4294967294" count="1" selected="0">
            <x v="7"/>
          </reference>
        </references>
      </pivotArea>
    </chartFormat>
    <chartFormat chart="13" format="19" series="1">
      <pivotArea type="data" outline="0" fieldPosition="0">
        <references count="1">
          <reference field="4294967294" count="1" selected="0">
            <x v="8"/>
          </reference>
        </references>
      </pivotArea>
    </chartFormat>
    <chartFormat chart="13" format="20" series="1">
      <pivotArea type="data" outline="0" fieldPosition="0">
        <references count="1">
          <reference field="4294967294" count="1" selected="0">
            <x v="9"/>
          </reference>
        </references>
      </pivotArea>
    </chartFormat>
    <chartFormat chart="13" format="21" series="1">
      <pivotArea type="data" outline="0" fieldPosition="0">
        <references count="2">
          <reference field="4294967294" count="1" selected="0">
            <x v="1"/>
          </reference>
          <reference field="1" count="1" selected="0">
            <x v="0"/>
          </reference>
        </references>
      </pivotArea>
    </chartFormat>
    <chartFormat chart="13" format="22" series="1">
      <pivotArea type="data" outline="0" fieldPosition="0">
        <references count="2">
          <reference field="4294967294" count="1" selected="0">
            <x v="1"/>
          </reference>
          <reference field="1" count="1" selected="0">
            <x v="1"/>
          </reference>
        </references>
      </pivotArea>
    </chartFormat>
    <chartFormat chart="13" format="23" series="1">
      <pivotArea type="data" outline="0" fieldPosition="0">
        <references count="2">
          <reference field="4294967294" count="1" selected="0">
            <x v="1"/>
          </reference>
          <reference field="1" count="1" selected="0">
            <x v="2"/>
          </reference>
        </references>
      </pivotArea>
    </chartFormat>
    <chartFormat chart="13" format="24" series="1">
      <pivotArea type="data" outline="0" fieldPosition="0">
        <references count="2">
          <reference field="4294967294" count="1" selected="0">
            <x v="1"/>
          </reference>
          <reference field="1" count="1" selected="0">
            <x v="3"/>
          </reference>
        </references>
      </pivotArea>
    </chartFormat>
    <chartFormat chart="13" format="25" series="1">
      <pivotArea type="data" outline="0" fieldPosition="0">
        <references count="2">
          <reference field="4294967294" count="1" selected="0">
            <x v="1"/>
          </reference>
          <reference field="1" count="1" selected="0">
            <x v="4"/>
          </reference>
        </references>
      </pivotArea>
    </chartFormat>
    <chartFormat chart="13" format="26" series="1">
      <pivotArea type="data" outline="0" fieldPosition="0">
        <references count="2">
          <reference field="4294967294" count="1" selected="0">
            <x v="1"/>
          </reference>
          <reference field="1" count="1" selected="0">
            <x v="5"/>
          </reference>
        </references>
      </pivotArea>
    </chartFormat>
    <chartFormat chart="13" format="27" series="1">
      <pivotArea type="data" outline="0" fieldPosition="0">
        <references count="2">
          <reference field="4294967294" count="1" selected="0">
            <x v="1"/>
          </reference>
          <reference field="1" count="1" selected="0">
            <x v="6"/>
          </reference>
        </references>
      </pivotArea>
    </chartFormat>
    <chartFormat chart="13" format="28" series="1">
      <pivotArea type="data" outline="0" fieldPosition="0">
        <references count="2">
          <reference field="4294967294" count="1" selected="0">
            <x v="1"/>
          </reference>
          <reference field="1" count="1" selected="0">
            <x v="7"/>
          </reference>
        </references>
      </pivotArea>
    </chartFormat>
    <chartFormat chart="13" format="29" series="1">
      <pivotArea type="data" outline="0" fieldPosition="0">
        <references count="2">
          <reference field="4294967294" count="1" selected="0">
            <x v="1"/>
          </reference>
          <reference field="1" count="1" selected="0">
            <x v="8"/>
          </reference>
        </references>
      </pivotArea>
    </chartFormat>
    <chartFormat chart="13" format="30" series="1">
      <pivotArea type="data" outline="0" fieldPosition="0">
        <references count="2">
          <reference field="4294967294" count="1" selected="0">
            <x v="1"/>
          </reference>
          <reference field="1" count="1" selected="0">
            <x v="9"/>
          </reference>
        </references>
      </pivotArea>
    </chartFormat>
    <chartFormat chart="13" format="31" series="1">
      <pivotArea type="data" outline="0" fieldPosition="0">
        <references count="2">
          <reference field="4294967294" count="1" selected="0">
            <x v="1"/>
          </reference>
          <reference field="1" count="1" selected="0">
            <x v="10"/>
          </reference>
        </references>
      </pivotArea>
    </chartFormat>
    <chartFormat chart="13" format="32" series="1">
      <pivotArea type="data" outline="0" fieldPosition="0">
        <references count="2">
          <reference field="4294967294" count="1" selected="0">
            <x v="2"/>
          </reference>
          <reference field="1" count="1" selected="0">
            <x v="0"/>
          </reference>
        </references>
      </pivotArea>
    </chartFormat>
    <chartFormat chart="13" format="33" series="1">
      <pivotArea type="data" outline="0" fieldPosition="0">
        <references count="2">
          <reference field="4294967294" count="1" selected="0">
            <x v="2"/>
          </reference>
          <reference field="1" count="1" selected="0">
            <x v="1"/>
          </reference>
        </references>
      </pivotArea>
    </chartFormat>
    <chartFormat chart="13" format="34" series="1">
      <pivotArea type="data" outline="0" fieldPosition="0">
        <references count="2">
          <reference field="4294967294" count="1" selected="0">
            <x v="2"/>
          </reference>
          <reference field="1" count="1" selected="0">
            <x v="2"/>
          </reference>
        </references>
      </pivotArea>
    </chartFormat>
    <chartFormat chart="13" format="35" series="1">
      <pivotArea type="data" outline="0" fieldPosition="0">
        <references count="2">
          <reference field="4294967294" count="1" selected="0">
            <x v="2"/>
          </reference>
          <reference field="1" count="1" selected="0">
            <x v="3"/>
          </reference>
        </references>
      </pivotArea>
    </chartFormat>
    <chartFormat chart="13" format="36" series="1">
      <pivotArea type="data" outline="0" fieldPosition="0">
        <references count="2">
          <reference field="4294967294" count="1" selected="0">
            <x v="2"/>
          </reference>
          <reference field="1" count="1" selected="0">
            <x v="4"/>
          </reference>
        </references>
      </pivotArea>
    </chartFormat>
    <chartFormat chart="13" format="37" series="1">
      <pivotArea type="data" outline="0" fieldPosition="0">
        <references count="2">
          <reference field="4294967294" count="1" selected="0">
            <x v="2"/>
          </reference>
          <reference field="1" count="1" selected="0">
            <x v="5"/>
          </reference>
        </references>
      </pivotArea>
    </chartFormat>
    <chartFormat chart="13" format="38" series="1">
      <pivotArea type="data" outline="0" fieldPosition="0">
        <references count="2">
          <reference field="4294967294" count="1" selected="0">
            <x v="2"/>
          </reference>
          <reference field="1" count="1" selected="0">
            <x v="6"/>
          </reference>
        </references>
      </pivotArea>
    </chartFormat>
    <chartFormat chart="13" format="39" series="1">
      <pivotArea type="data" outline="0" fieldPosition="0">
        <references count="2">
          <reference field="4294967294" count="1" selected="0">
            <x v="2"/>
          </reference>
          <reference field="1" count="1" selected="0">
            <x v="7"/>
          </reference>
        </references>
      </pivotArea>
    </chartFormat>
    <chartFormat chart="13" format="40" series="1">
      <pivotArea type="data" outline="0" fieldPosition="0">
        <references count="2">
          <reference field="4294967294" count="1" selected="0">
            <x v="2"/>
          </reference>
          <reference field="1" count="1" selected="0">
            <x v="8"/>
          </reference>
        </references>
      </pivotArea>
    </chartFormat>
    <chartFormat chart="13" format="41" series="1">
      <pivotArea type="data" outline="0" fieldPosition="0">
        <references count="2">
          <reference field="4294967294" count="1" selected="0">
            <x v="2"/>
          </reference>
          <reference field="1" count="1" selected="0">
            <x v="9"/>
          </reference>
        </references>
      </pivotArea>
    </chartFormat>
    <chartFormat chart="13" format="42" series="1">
      <pivotArea type="data" outline="0" fieldPosition="0">
        <references count="2">
          <reference field="4294967294" count="1" selected="0">
            <x v="2"/>
          </reference>
          <reference field="1" count="1" selected="0">
            <x v="10"/>
          </reference>
        </references>
      </pivotArea>
    </chartFormat>
    <chartFormat chart="13" format="43" series="1">
      <pivotArea type="data" outline="0" fieldPosition="0">
        <references count="2">
          <reference field="4294967294" count="1" selected="0">
            <x v="3"/>
          </reference>
          <reference field="1" count="1" selected="0">
            <x v="0"/>
          </reference>
        </references>
      </pivotArea>
    </chartFormat>
    <chartFormat chart="13" format="44" series="1">
      <pivotArea type="data" outline="0" fieldPosition="0">
        <references count="2">
          <reference field="4294967294" count="1" selected="0">
            <x v="3"/>
          </reference>
          <reference field="1" count="1" selected="0">
            <x v="1"/>
          </reference>
        </references>
      </pivotArea>
    </chartFormat>
    <chartFormat chart="13" format="45" series="1">
      <pivotArea type="data" outline="0" fieldPosition="0">
        <references count="2">
          <reference field="4294967294" count="1" selected="0">
            <x v="3"/>
          </reference>
          <reference field="1" count="1" selected="0">
            <x v="2"/>
          </reference>
        </references>
      </pivotArea>
    </chartFormat>
    <chartFormat chart="13" format="46" series="1">
      <pivotArea type="data" outline="0" fieldPosition="0">
        <references count="2">
          <reference field="4294967294" count="1" selected="0">
            <x v="3"/>
          </reference>
          <reference field="1" count="1" selected="0">
            <x v="3"/>
          </reference>
        </references>
      </pivotArea>
    </chartFormat>
    <chartFormat chart="13" format="47" series="1">
      <pivotArea type="data" outline="0" fieldPosition="0">
        <references count="2">
          <reference field="4294967294" count="1" selected="0">
            <x v="3"/>
          </reference>
          <reference field="1" count="1" selected="0">
            <x v="4"/>
          </reference>
        </references>
      </pivotArea>
    </chartFormat>
    <chartFormat chart="13" format="48" series="1">
      <pivotArea type="data" outline="0" fieldPosition="0">
        <references count="2">
          <reference field="4294967294" count="1" selected="0">
            <x v="3"/>
          </reference>
          <reference field="1" count="1" selected="0">
            <x v="5"/>
          </reference>
        </references>
      </pivotArea>
    </chartFormat>
    <chartFormat chart="13" format="49" series="1">
      <pivotArea type="data" outline="0" fieldPosition="0">
        <references count="2">
          <reference field="4294967294" count="1" selected="0">
            <x v="3"/>
          </reference>
          <reference field="1" count="1" selected="0">
            <x v="6"/>
          </reference>
        </references>
      </pivotArea>
    </chartFormat>
    <chartFormat chart="13" format="50" series="1">
      <pivotArea type="data" outline="0" fieldPosition="0">
        <references count="2">
          <reference field="4294967294" count="1" selected="0">
            <x v="3"/>
          </reference>
          <reference field="1" count="1" selected="0">
            <x v="7"/>
          </reference>
        </references>
      </pivotArea>
    </chartFormat>
    <chartFormat chart="13" format="51" series="1">
      <pivotArea type="data" outline="0" fieldPosition="0">
        <references count="2">
          <reference field="4294967294" count="1" selected="0">
            <x v="3"/>
          </reference>
          <reference field="1" count="1" selected="0">
            <x v="8"/>
          </reference>
        </references>
      </pivotArea>
    </chartFormat>
    <chartFormat chart="13" format="52" series="1">
      <pivotArea type="data" outline="0" fieldPosition="0">
        <references count="2">
          <reference field="4294967294" count="1" selected="0">
            <x v="3"/>
          </reference>
          <reference field="1" count="1" selected="0">
            <x v="9"/>
          </reference>
        </references>
      </pivotArea>
    </chartFormat>
    <chartFormat chart="13" format="53" series="1">
      <pivotArea type="data" outline="0" fieldPosition="0">
        <references count="2">
          <reference field="4294967294" count="1" selected="0">
            <x v="3"/>
          </reference>
          <reference field="1" count="1" selected="0">
            <x v="10"/>
          </reference>
        </references>
      </pivotArea>
    </chartFormat>
    <chartFormat chart="13" format="54" series="1">
      <pivotArea type="data" outline="0" fieldPosition="0">
        <references count="2">
          <reference field="4294967294" count="1" selected="0">
            <x v="4"/>
          </reference>
          <reference field="1" count="1" selected="0">
            <x v="0"/>
          </reference>
        </references>
      </pivotArea>
    </chartFormat>
    <chartFormat chart="13" format="55" series="1">
      <pivotArea type="data" outline="0" fieldPosition="0">
        <references count="2">
          <reference field="4294967294" count="1" selected="0">
            <x v="4"/>
          </reference>
          <reference field="1" count="1" selected="0">
            <x v="1"/>
          </reference>
        </references>
      </pivotArea>
    </chartFormat>
    <chartFormat chart="13" format="56" series="1">
      <pivotArea type="data" outline="0" fieldPosition="0">
        <references count="2">
          <reference field="4294967294" count="1" selected="0">
            <x v="4"/>
          </reference>
          <reference field="1" count="1" selected="0">
            <x v="2"/>
          </reference>
        </references>
      </pivotArea>
    </chartFormat>
    <chartFormat chart="13" format="57" series="1">
      <pivotArea type="data" outline="0" fieldPosition="0">
        <references count="2">
          <reference field="4294967294" count="1" selected="0">
            <x v="4"/>
          </reference>
          <reference field="1" count="1" selected="0">
            <x v="3"/>
          </reference>
        </references>
      </pivotArea>
    </chartFormat>
    <chartFormat chart="13" format="58" series="1">
      <pivotArea type="data" outline="0" fieldPosition="0">
        <references count="2">
          <reference field="4294967294" count="1" selected="0">
            <x v="4"/>
          </reference>
          <reference field="1" count="1" selected="0">
            <x v="4"/>
          </reference>
        </references>
      </pivotArea>
    </chartFormat>
    <chartFormat chart="13" format="59" series="1">
      <pivotArea type="data" outline="0" fieldPosition="0">
        <references count="2">
          <reference field="4294967294" count="1" selected="0">
            <x v="4"/>
          </reference>
          <reference field="1" count="1" selected="0">
            <x v="5"/>
          </reference>
        </references>
      </pivotArea>
    </chartFormat>
    <chartFormat chart="13" format="60" series="1">
      <pivotArea type="data" outline="0" fieldPosition="0">
        <references count="2">
          <reference field="4294967294" count="1" selected="0">
            <x v="4"/>
          </reference>
          <reference field="1" count="1" selected="0">
            <x v="6"/>
          </reference>
        </references>
      </pivotArea>
    </chartFormat>
    <chartFormat chart="13" format="61" series="1">
      <pivotArea type="data" outline="0" fieldPosition="0">
        <references count="2">
          <reference field="4294967294" count="1" selected="0">
            <x v="4"/>
          </reference>
          <reference field="1" count="1" selected="0">
            <x v="7"/>
          </reference>
        </references>
      </pivotArea>
    </chartFormat>
    <chartFormat chart="13" format="62" series="1">
      <pivotArea type="data" outline="0" fieldPosition="0">
        <references count="2">
          <reference field="4294967294" count="1" selected="0">
            <x v="4"/>
          </reference>
          <reference field="1" count="1" selected="0">
            <x v="8"/>
          </reference>
        </references>
      </pivotArea>
    </chartFormat>
    <chartFormat chart="13" format="63" series="1">
      <pivotArea type="data" outline="0" fieldPosition="0">
        <references count="2">
          <reference field="4294967294" count="1" selected="0">
            <x v="4"/>
          </reference>
          <reference field="1" count="1" selected="0">
            <x v="9"/>
          </reference>
        </references>
      </pivotArea>
    </chartFormat>
    <chartFormat chart="13" format="64" series="1">
      <pivotArea type="data" outline="0" fieldPosition="0">
        <references count="2">
          <reference field="4294967294" count="1" selected="0">
            <x v="4"/>
          </reference>
          <reference field="1" count="1" selected="0">
            <x v="10"/>
          </reference>
        </references>
      </pivotArea>
    </chartFormat>
    <chartFormat chart="13" format="65" series="1">
      <pivotArea type="data" outline="0" fieldPosition="0">
        <references count="2">
          <reference field="4294967294" count="1" selected="0">
            <x v="5"/>
          </reference>
          <reference field="1" count="1" selected="0">
            <x v="0"/>
          </reference>
        </references>
      </pivotArea>
    </chartFormat>
    <chartFormat chart="13" format="66" series="1">
      <pivotArea type="data" outline="0" fieldPosition="0">
        <references count="2">
          <reference field="4294967294" count="1" selected="0">
            <x v="5"/>
          </reference>
          <reference field="1" count="1" selected="0">
            <x v="1"/>
          </reference>
        </references>
      </pivotArea>
    </chartFormat>
    <chartFormat chart="13" format="67" series="1">
      <pivotArea type="data" outline="0" fieldPosition="0">
        <references count="2">
          <reference field="4294967294" count="1" selected="0">
            <x v="5"/>
          </reference>
          <reference field="1" count="1" selected="0">
            <x v="2"/>
          </reference>
        </references>
      </pivotArea>
    </chartFormat>
    <chartFormat chart="13" format="68" series="1">
      <pivotArea type="data" outline="0" fieldPosition="0">
        <references count="2">
          <reference field="4294967294" count="1" selected="0">
            <x v="5"/>
          </reference>
          <reference field="1" count="1" selected="0">
            <x v="3"/>
          </reference>
        </references>
      </pivotArea>
    </chartFormat>
    <chartFormat chart="13" format="69" series="1">
      <pivotArea type="data" outline="0" fieldPosition="0">
        <references count="2">
          <reference field="4294967294" count="1" selected="0">
            <x v="5"/>
          </reference>
          <reference field="1" count="1" selected="0">
            <x v="4"/>
          </reference>
        </references>
      </pivotArea>
    </chartFormat>
    <chartFormat chart="13" format="70" series="1">
      <pivotArea type="data" outline="0" fieldPosition="0">
        <references count="2">
          <reference field="4294967294" count="1" selected="0">
            <x v="5"/>
          </reference>
          <reference field="1" count="1" selected="0">
            <x v="5"/>
          </reference>
        </references>
      </pivotArea>
    </chartFormat>
    <chartFormat chart="13" format="71" series="1">
      <pivotArea type="data" outline="0" fieldPosition="0">
        <references count="2">
          <reference field="4294967294" count="1" selected="0">
            <x v="5"/>
          </reference>
          <reference field="1" count="1" selected="0">
            <x v="6"/>
          </reference>
        </references>
      </pivotArea>
    </chartFormat>
    <chartFormat chart="13" format="72" series="1">
      <pivotArea type="data" outline="0" fieldPosition="0">
        <references count="2">
          <reference field="4294967294" count="1" selected="0">
            <x v="5"/>
          </reference>
          <reference field="1" count="1" selected="0">
            <x v="7"/>
          </reference>
        </references>
      </pivotArea>
    </chartFormat>
    <chartFormat chart="13" format="73" series="1">
      <pivotArea type="data" outline="0" fieldPosition="0">
        <references count="2">
          <reference field="4294967294" count="1" selected="0">
            <x v="5"/>
          </reference>
          <reference field="1" count="1" selected="0">
            <x v="8"/>
          </reference>
        </references>
      </pivotArea>
    </chartFormat>
    <chartFormat chart="13" format="74" series="1">
      <pivotArea type="data" outline="0" fieldPosition="0">
        <references count="2">
          <reference field="4294967294" count="1" selected="0">
            <x v="5"/>
          </reference>
          <reference field="1" count="1" selected="0">
            <x v="9"/>
          </reference>
        </references>
      </pivotArea>
    </chartFormat>
    <chartFormat chart="13" format="75" series="1">
      <pivotArea type="data" outline="0" fieldPosition="0">
        <references count="2">
          <reference field="4294967294" count="1" selected="0">
            <x v="5"/>
          </reference>
          <reference field="1" count="1" selected="0">
            <x v="10"/>
          </reference>
        </references>
      </pivotArea>
    </chartFormat>
    <chartFormat chart="13" format="76" series="1">
      <pivotArea type="data" outline="0" fieldPosition="0">
        <references count="2">
          <reference field="4294967294" count="1" selected="0">
            <x v="6"/>
          </reference>
          <reference field="1" count="1" selected="0">
            <x v="0"/>
          </reference>
        </references>
      </pivotArea>
    </chartFormat>
    <chartFormat chart="13" format="77" series="1">
      <pivotArea type="data" outline="0" fieldPosition="0">
        <references count="2">
          <reference field="4294967294" count="1" selected="0">
            <x v="6"/>
          </reference>
          <reference field="1" count="1" selected="0">
            <x v="1"/>
          </reference>
        </references>
      </pivotArea>
    </chartFormat>
    <chartFormat chart="13" format="78" series="1">
      <pivotArea type="data" outline="0" fieldPosition="0">
        <references count="2">
          <reference field="4294967294" count="1" selected="0">
            <x v="6"/>
          </reference>
          <reference field="1" count="1" selected="0">
            <x v="2"/>
          </reference>
        </references>
      </pivotArea>
    </chartFormat>
    <chartFormat chart="13" format="79" series="1">
      <pivotArea type="data" outline="0" fieldPosition="0">
        <references count="2">
          <reference field="4294967294" count="1" selected="0">
            <x v="6"/>
          </reference>
          <reference field="1" count="1" selected="0">
            <x v="3"/>
          </reference>
        </references>
      </pivotArea>
    </chartFormat>
    <chartFormat chart="13" format="80" series="1">
      <pivotArea type="data" outline="0" fieldPosition="0">
        <references count="2">
          <reference field="4294967294" count="1" selected="0">
            <x v="6"/>
          </reference>
          <reference field="1" count="1" selected="0">
            <x v="4"/>
          </reference>
        </references>
      </pivotArea>
    </chartFormat>
    <chartFormat chart="13" format="81" series="1">
      <pivotArea type="data" outline="0" fieldPosition="0">
        <references count="2">
          <reference field="4294967294" count="1" selected="0">
            <x v="6"/>
          </reference>
          <reference field="1" count="1" selected="0">
            <x v="5"/>
          </reference>
        </references>
      </pivotArea>
    </chartFormat>
    <chartFormat chart="13" format="82" series="1">
      <pivotArea type="data" outline="0" fieldPosition="0">
        <references count="2">
          <reference field="4294967294" count="1" selected="0">
            <x v="6"/>
          </reference>
          <reference field="1" count="1" selected="0">
            <x v="6"/>
          </reference>
        </references>
      </pivotArea>
    </chartFormat>
    <chartFormat chart="13" format="83" series="1">
      <pivotArea type="data" outline="0" fieldPosition="0">
        <references count="2">
          <reference field="4294967294" count="1" selected="0">
            <x v="6"/>
          </reference>
          <reference field="1" count="1" selected="0">
            <x v="7"/>
          </reference>
        </references>
      </pivotArea>
    </chartFormat>
    <chartFormat chart="13" format="84" series="1">
      <pivotArea type="data" outline="0" fieldPosition="0">
        <references count="2">
          <reference field="4294967294" count="1" selected="0">
            <x v="6"/>
          </reference>
          <reference field="1" count="1" selected="0">
            <x v="8"/>
          </reference>
        </references>
      </pivotArea>
    </chartFormat>
    <chartFormat chart="13" format="85" series="1">
      <pivotArea type="data" outline="0" fieldPosition="0">
        <references count="2">
          <reference field="4294967294" count="1" selected="0">
            <x v="6"/>
          </reference>
          <reference field="1" count="1" selected="0">
            <x v="9"/>
          </reference>
        </references>
      </pivotArea>
    </chartFormat>
    <chartFormat chart="13" format="86" series="1">
      <pivotArea type="data" outline="0" fieldPosition="0">
        <references count="2">
          <reference field="4294967294" count="1" selected="0">
            <x v="6"/>
          </reference>
          <reference field="1" count="1" selected="0">
            <x v="10"/>
          </reference>
        </references>
      </pivotArea>
    </chartFormat>
    <chartFormat chart="13" format="87" series="1">
      <pivotArea type="data" outline="0" fieldPosition="0">
        <references count="2">
          <reference field="4294967294" count="1" selected="0">
            <x v="7"/>
          </reference>
          <reference field="1" count="1" selected="0">
            <x v="0"/>
          </reference>
        </references>
      </pivotArea>
    </chartFormat>
    <chartFormat chart="13" format="88" series="1">
      <pivotArea type="data" outline="0" fieldPosition="0">
        <references count="2">
          <reference field="4294967294" count="1" selected="0">
            <x v="7"/>
          </reference>
          <reference field="1" count="1" selected="0">
            <x v="1"/>
          </reference>
        </references>
      </pivotArea>
    </chartFormat>
    <chartFormat chart="13" format="89" series="1">
      <pivotArea type="data" outline="0" fieldPosition="0">
        <references count="2">
          <reference field="4294967294" count="1" selected="0">
            <x v="7"/>
          </reference>
          <reference field="1" count="1" selected="0">
            <x v="2"/>
          </reference>
        </references>
      </pivotArea>
    </chartFormat>
    <chartFormat chart="13" format="90" series="1">
      <pivotArea type="data" outline="0" fieldPosition="0">
        <references count="2">
          <reference field="4294967294" count="1" selected="0">
            <x v="7"/>
          </reference>
          <reference field="1" count="1" selected="0">
            <x v="3"/>
          </reference>
        </references>
      </pivotArea>
    </chartFormat>
    <chartFormat chart="13" format="91" series="1">
      <pivotArea type="data" outline="0" fieldPosition="0">
        <references count="2">
          <reference field="4294967294" count="1" selected="0">
            <x v="7"/>
          </reference>
          <reference field="1" count="1" selected="0">
            <x v="4"/>
          </reference>
        </references>
      </pivotArea>
    </chartFormat>
    <chartFormat chart="13" format="92" series="1">
      <pivotArea type="data" outline="0" fieldPosition="0">
        <references count="2">
          <reference field="4294967294" count="1" selected="0">
            <x v="7"/>
          </reference>
          <reference field="1" count="1" selected="0">
            <x v="5"/>
          </reference>
        </references>
      </pivotArea>
    </chartFormat>
    <chartFormat chart="13" format="93" series="1">
      <pivotArea type="data" outline="0" fieldPosition="0">
        <references count="2">
          <reference field="4294967294" count="1" selected="0">
            <x v="7"/>
          </reference>
          <reference field="1" count="1" selected="0">
            <x v="6"/>
          </reference>
        </references>
      </pivotArea>
    </chartFormat>
    <chartFormat chart="13" format="94" series="1">
      <pivotArea type="data" outline="0" fieldPosition="0">
        <references count="2">
          <reference field="4294967294" count="1" selected="0">
            <x v="7"/>
          </reference>
          <reference field="1" count="1" selected="0">
            <x v="7"/>
          </reference>
        </references>
      </pivotArea>
    </chartFormat>
    <chartFormat chart="13" format="95" series="1">
      <pivotArea type="data" outline="0" fieldPosition="0">
        <references count="2">
          <reference field="4294967294" count="1" selected="0">
            <x v="7"/>
          </reference>
          <reference field="1" count="1" selected="0">
            <x v="8"/>
          </reference>
        </references>
      </pivotArea>
    </chartFormat>
    <chartFormat chart="13" format="96" series="1">
      <pivotArea type="data" outline="0" fieldPosition="0">
        <references count="2">
          <reference field="4294967294" count="1" selected="0">
            <x v="7"/>
          </reference>
          <reference field="1" count="1" selected="0">
            <x v="9"/>
          </reference>
        </references>
      </pivotArea>
    </chartFormat>
    <chartFormat chart="13" format="97" series="1">
      <pivotArea type="data" outline="0" fieldPosition="0">
        <references count="2">
          <reference field="4294967294" count="1" selected="0">
            <x v="7"/>
          </reference>
          <reference field="1" count="1" selected="0">
            <x v="10"/>
          </reference>
        </references>
      </pivotArea>
    </chartFormat>
    <chartFormat chart="13" format="98" series="1">
      <pivotArea type="data" outline="0" fieldPosition="0">
        <references count="2">
          <reference field="4294967294" count="1" selected="0">
            <x v="8"/>
          </reference>
          <reference field="1" count="1" selected="0">
            <x v="0"/>
          </reference>
        </references>
      </pivotArea>
    </chartFormat>
    <chartFormat chart="13" format="99" series="1">
      <pivotArea type="data" outline="0" fieldPosition="0">
        <references count="2">
          <reference field="4294967294" count="1" selected="0">
            <x v="8"/>
          </reference>
          <reference field="1" count="1" selected="0">
            <x v="1"/>
          </reference>
        </references>
      </pivotArea>
    </chartFormat>
    <chartFormat chart="13" format="100" series="1">
      <pivotArea type="data" outline="0" fieldPosition="0">
        <references count="2">
          <reference field="4294967294" count="1" selected="0">
            <x v="8"/>
          </reference>
          <reference field="1" count="1" selected="0">
            <x v="2"/>
          </reference>
        </references>
      </pivotArea>
    </chartFormat>
    <chartFormat chart="13" format="101" series="1">
      <pivotArea type="data" outline="0" fieldPosition="0">
        <references count="2">
          <reference field="4294967294" count="1" selected="0">
            <x v="8"/>
          </reference>
          <reference field="1" count="1" selected="0">
            <x v="3"/>
          </reference>
        </references>
      </pivotArea>
    </chartFormat>
    <chartFormat chart="13" format="102" series="1">
      <pivotArea type="data" outline="0" fieldPosition="0">
        <references count="2">
          <reference field="4294967294" count="1" selected="0">
            <x v="8"/>
          </reference>
          <reference field="1" count="1" selected="0">
            <x v="4"/>
          </reference>
        </references>
      </pivotArea>
    </chartFormat>
    <chartFormat chart="13" format="103" series="1">
      <pivotArea type="data" outline="0" fieldPosition="0">
        <references count="2">
          <reference field="4294967294" count="1" selected="0">
            <x v="8"/>
          </reference>
          <reference field="1" count="1" selected="0">
            <x v="5"/>
          </reference>
        </references>
      </pivotArea>
    </chartFormat>
    <chartFormat chart="13" format="104" series="1">
      <pivotArea type="data" outline="0" fieldPosition="0">
        <references count="2">
          <reference field="4294967294" count="1" selected="0">
            <x v="8"/>
          </reference>
          <reference field="1" count="1" selected="0">
            <x v="6"/>
          </reference>
        </references>
      </pivotArea>
    </chartFormat>
    <chartFormat chart="13" format="105" series="1">
      <pivotArea type="data" outline="0" fieldPosition="0">
        <references count="2">
          <reference field="4294967294" count="1" selected="0">
            <x v="8"/>
          </reference>
          <reference field="1" count="1" selected="0">
            <x v="7"/>
          </reference>
        </references>
      </pivotArea>
    </chartFormat>
    <chartFormat chart="13" format="106" series="1">
      <pivotArea type="data" outline="0" fieldPosition="0">
        <references count="2">
          <reference field="4294967294" count="1" selected="0">
            <x v="8"/>
          </reference>
          <reference field="1" count="1" selected="0">
            <x v="8"/>
          </reference>
        </references>
      </pivotArea>
    </chartFormat>
    <chartFormat chart="13" format="107" series="1">
      <pivotArea type="data" outline="0" fieldPosition="0">
        <references count="2">
          <reference field="4294967294" count="1" selected="0">
            <x v="8"/>
          </reference>
          <reference field="1" count="1" selected="0">
            <x v="9"/>
          </reference>
        </references>
      </pivotArea>
    </chartFormat>
    <chartFormat chart="13" format="108" series="1">
      <pivotArea type="data" outline="0" fieldPosition="0">
        <references count="2">
          <reference field="4294967294" count="1" selected="0">
            <x v="8"/>
          </reference>
          <reference field="1" count="1" selected="0">
            <x v="10"/>
          </reference>
        </references>
      </pivotArea>
    </chartFormat>
    <chartFormat chart="13" format="109" series="1">
      <pivotArea type="data" outline="0" fieldPosition="0">
        <references count="2">
          <reference field="4294967294" count="1" selected="0">
            <x v="9"/>
          </reference>
          <reference field="1" count="1" selected="0">
            <x v="0"/>
          </reference>
        </references>
      </pivotArea>
    </chartFormat>
    <chartFormat chart="13" format="110" series="1">
      <pivotArea type="data" outline="0" fieldPosition="0">
        <references count="2">
          <reference field="4294967294" count="1" selected="0">
            <x v="9"/>
          </reference>
          <reference field="1" count="1" selected="0">
            <x v="1"/>
          </reference>
        </references>
      </pivotArea>
    </chartFormat>
    <chartFormat chart="13" format="111" series="1">
      <pivotArea type="data" outline="0" fieldPosition="0">
        <references count="2">
          <reference field="4294967294" count="1" selected="0">
            <x v="9"/>
          </reference>
          <reference field="1" count="1" selected="0">
            <x v="2"/>
          </reference>
        </references>
      </pivotArea>
    </chartFormat>
    <chartFormat chart="13" format="112" series="1">
      <pivotArea type="data" outline="0" fieldPosition="0">
        <references count="2">
          <reference field="4294967294" count="1" selected="0">
            <x v="9"/>
          </reference>
          <reference field="1" count="1" selected="0">
            <x v="3"/>
          </reference>
        </references>
      </pivotArea>
    </chartFormat>
    <chartFormat chart="13" format="113" series="1">
      <pivotArea type="data" outline="0" fieldPosition="0">
        <references count="2">
          <reference field="4294967294" count="1" selected="0">
            <x v="9"/>
          </reference>
          <reference field="1" count="1" selected="0">
            <x v="4"/>
          </reference>
        </references>
      </pivotArea>
    </chartFormat>
    <chartFormat chart="13" format="114" series="1">
      <pivotArea type="data" outline="0" fieldPosition="0">
        <references count="2">
          <reference field="4294967294" count="1" selected="0">
            <x v="9"/>
          </reference>
          <reference field="1" count="1" selected="0">
            <x v="5"/>
          </reference>
        </references>
      </pivotArea>
    </chartFormat>
    <chartFormat chart="13" format="115" series="1">
      <pivotArea type="data" outline="0" fieldPosition="0">
        <references count="2">
          <reference field="4294967294" count="1" selected="0">
            <x v="9"/>
          </reference>
          <reference field="1" count="1" selected="0">
            <x v="6"/>
          </reference>
        </references>
      </pivotArea>
    </chartFormat>
    <chartFormat chart="13" format="116" series="1">
      <pivotArea type="data" outline="0" fieldPosition="0">
        <references count="2">
          <reference field="4294967294" count="1" selected="0">
            <x v="9"/>
          </reference>
          <reference field="1" count="1" selected="0">
            <x v="7"/>
          </reference>
        </references>
      </pivotArea>
    </chartFormat>
    <chartFormat chart="13" format="117" series="1">
      <pivotArea type="data" outline="0" fieldPosition="0">
        <references count="2">
          <reference field="4294967294" count="1" selected="0">
            <x v="9"/>
          </reference>
          <reference field="1" count="1" selected="0">
            <x v="8"/>
          </reference>
        </references>
      </pivotArea>
    </chartFormat>
    <chartFormat chart="13" format="118" series="1">
      <pivotArea type="data" outline="0" fieldPosition="0">
        <references count="2">
          <reference field="4294967294" count="1" selected="0">
            <x v="9"/>
          </reference>
          <reference field="1" count="1" selected="0">
            <x v="9"/>
          </reference>
        </references>
      </pivotArea>
    </chartFormat>
    <chartFormat chart="13" format="119" series="1">
      <pivotArea type="data" outline="0" fieldPosition="0">
        <references count="2">
          <reference field="4294967294" count="1" selected="0">
            <x v="9"/>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2526C-8E30-4F5A-9F3C-B8B8DD5D118C}"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12" firstHeaderRow="1" firstDataRow="2" firstDataCol="1" rowPageCount="1" colPageCount="1"/>
  <pivotFields count="67">
    <pivotField axis="axisPage" showAll="0">
      <items count="4">
        <item x="0"/>
        <item x="2"/>
        <item x="1"/>
        <item t="default"/>
      </items>
    </pivotField>
    <pivotField axis="axisRow" multipleItemSelectionAllowed="1" showAll="0">
      <items count="12">
        <item h="1" x="0"/>
        <item h="1" x="1"/>
        <item h="1" x="2"/>
        <item h="1" x="3"/>
        <item x="4"/>
        <item x="5"/>
        <item x="6"/>
        <item x="7"/>
        <item x="8"/>
        <item x="9"/>
        <item x="10"/>
        <item t="default"/>
      </items>
    </pivotField>
    <pivotField axis="axisCol" showAll="0">
      <items count="15">
        <item h="1" x="0"/>
        <item h="1" x="1"/>
        <item h="1" x="2"/>
        <item h="1" x="3"/>
        <item x="4"/>
        <item x="5"/>
        <item h="1" x="6"/>
        <item h="1" x="7"/>
        <item h="1" x="8"/>
        <item h="1" x="9"/>
        <item h="1" x="10"/>
        <item h="1" x="11"/>
        <item h="1" m="1" x="13"/>
        <item h="1"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8">
    <i>
      <x v="4"/>
    </i>
    <i>
      <x v="5"/>
    </i>
    <i>
      <x v="6"/>
    </i>
    <i>
      <x v="7"/>
    </i>
    <i>
      <x v="8"/>
    </i>
    <i>
      <x v="9"/>
    </i>
    <i>
      <x v="10"/>
    </i>
    <i t="grand">
      <x/>
    </i>
  </rowItems>
  <colFields count="1">
    <field x="2"/>
  </colFields>
  <colItems count="3">
    <i>
      <x v="4"/>
    </i>
    <i>
      <x v="5"/>
    </i>
    <i t="grand">
      <x/>
    </i>
  </colItems>
  <pageFields count="1">
    <pageField fld="0" item="1" hier="-1"/>
  </pageFields>
  <dataFields count="1">
    <dataField name="Sum of General index_Mod" fld="56" baseField="0" baseItem="0"/>
  </dataFields>
  <chartFormats count="8">
    <chartFormat chart="15" format="0" series="1">
      <pivotArea type="data" outline="0" fieldPosition="0">
        <references count="2">
          <reference field="4294967294" count="1" selected="0">
            <x v="0"/>
          </reference>
          <reference field="1" count="1" selected="0">
            <x v="4"/>
          </reference>
        </references>
      </pivotArea>
    </chartFormat>
    <chartFormat chart="15" format="1" series="1">
      <pivotArea type="data" outline="0" fieldPosition="0">
        <references count="2">
          <reference field="4294967294" count="1" selected="0">
            <x v="0"/>
          </reference>
          <reference field="1" count="1" selected="0">
            <x v="5"/>
          </reference>
        </references>
      </pivotArea>
    </chartFormat>
    <chartFormat chart="15" format="2" series="1">
      <pivotArea type="data" outline="0" fieldPosition="0">
        <references count="2">
          <reference field="4294967294" count="1" selected="0">
            <x v="0"/>
          </reference>
          <reference field="1" count="1" selected="0">
            <x v="6"/>
          </reference>
        </references>
      </pivotArea>
    </chartFormat>
    <chartFormat chart="15" format="3" series="1">
      <pivotArea type="data" outline="0" fieldPosition="0">
        <references count="2">
          <reference field="4294967294" count="1" selected="0">
            <x v="0"/>
          </reference>
          <reference field="1" count="1" selected="0">
            <x v="7"/>
          </reference>
        </references>
      </pivotArea>
    </chartFormat>
    <chartFormat chart="15" format="4" series="1">
      <pivotArea type="data" outline="0" fieldPosition="0">
        <references count="2">
          <reference field="4294967294" count="1" selected="0">
            <x v="0"/>
          </reference>
          <reference field="1" count="1" selected="0">
            <x v="8"/>
          </reference>
        </references>
      </pivotArea>
    </chartFormat>
    <chartFormat chart="15" format="5" series="1">
      <pivotArea type="data" outline="0" fieldPosition="0">
        <references count="2">
          <reference field="4294967294" count="1" selected="0">
            <x v="0"/>
          </reference>
          <reference field="1" count="1" selected="0">
            <x v="9"/>
          </reference>
        </references>
      </pivotArea>
    </chartFormat>
    <chartFormat chart="15" format="6" series="1">
      <pivotArea type="data" outline="0" fieldPosition="0">
        <references count="2">
          <reference field="4294967294" count="1" selected="0">
            <x v="0"/>
          </reference>
          <reference field="1" count="1" selected="0">
            <x v="1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B9B61-A124-499E-9597-3B16AFE7527A}" name="PivotTable4"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5:AD20" firstHeaderRow="1" firstDataRow="3" firstDataCol="1" rowPageCount="1" colPageCount="1"/>
  <pivotFields count="67">
    <pivotField axis="axisPage" showAll="0" defaultSubtotal="0">
      <items count="3">
        <item x="0"/>
        <item x="2"/>
        <item x="1"/>
      </items>
    </pivotField>
    <pivotField axis="axisCol" multipleItemSelectionAllowed="1" showAll="0" defaultSubtotal="0">
      <items count="11">
        <item h="1" x="0"/>
        <item h="1" x="1"/>
        <item h="1" x="2"/>
        <item h="1" x="3"/>
        <item h="1" x="4"/>
        <item h="1" x="5"/>
        <item h="1" x="6"/>
        <item h="1" x="7"/>
        <item x="8"/>
        <item x="9"/>
        <item x="10"/>
      </items>
    </pivotField>
    <pivotField axis="axisCol" showAll="0" defaultSubtotal="0">
      <items count="14">
        <item x="0"/>
        <item x="1"/>
        <item x="2"/>
        <item x="3"/>
        <item x="4"/>
        <item x="5"/>
        <item x="6"/>
        <item x="7"/>
        <item x="8"/>
        <item x="9"/>
        <item x="10"/>
        <item x="11"/>
        <item m="1" x="13"/>
        <item m="1" x="1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3">
    <i>
      <x/>
    </i>
    <i i="1">
      <x v="1"/>
    </i>
    <i i="2">
      <x v="2"/>
    </i>
    <i i="3">
      <x v="3"/>
    </i>
    <i i="4">
      <x v="4"/>
    </i>
    <i i="5">
      <x v="5"/>
    </i>
    <i i="6">
      <x v="6"/>
    </i>
    <i i="7">
      <x v="7"/>
    </i>
    <i i="8">
      <x v="8"/>
    </i>
    <i i="9">
      <x v="9"/>
    </i>
    <i i="10">
      <x v="10"/>
    </i>
    <i i="11">
      <x v="11"/>
    </i>
    <i i="12">
      <x v="12"/>
    </i>
  </rowItems>
  <colFields count="2">
    <field x="1"/>
    <field x="2"/>
  </colFields>
  <colItems count="29">
    <i>
      <x v="8"/>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colItems>
  <pageFields count="1">
    <pageField fld="0" item="1" hier="-1"/>
  </pageFields>
  <dataFields count="13">
    <dataField name="Sum of Cereals and products_Mod" fld="30" baseField="0" baseItem="0"/>
    <dataField name="Sum of Meat and fish_Mod" fld="31" baseField="0" baseItem="0"/>
    <dataField name="Sum of Egg_Mod" fld="32" baseField="0" baseItem="0"/>
    <dataField name="Sum of Milk and products_Mod" fld="33" baseField="0" baseItem="0"/>
    <dataField name="Sum of Oils and fats_Mod" fld="34" baseField="0" baseItem="0"/>
    <dataField name="Sum of Fruits_Mod" fld="35" baseField="0" baseItem="0"/>
    <dataField name="Sum of Vegetables_Mod" fld="36" baseField="0" baseItem="0"/>
    <dataField name="Sum of Pulses and products_Mod" fld="37" baseField="0" baseItem="0"/>
    <dataField name="Sum of Sugar and Confectionery_Mod" fld="38" baseField="0" baseItem="0"/>
    <dataField name="Sum of Spices_Mod" fld="39" baseField="0" baseItem="0"/>
    <dataField name="Sum of Non-alcoholic beverages_Mod" fld="40" baseField="0" baseItem="0"/>
    <dataField name="Sum of Prepared meals, snacks, sweets etc._Mod" fld="41" baseField="0" baseItem="0"/>
    <dataField name="Sum of Food and beverages_Mod" fld="4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33E72D-D215-4170-B9C8-7269C1CE23F2}" name="PivotTable4"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5:BM8" firstHeaderRow="1" firstDataRow="3" firstDataCol="1" rowPageCount="1" colPageCount="1"/>
  <pivotFields count="67">
    <pivotField axis="axisPage" showAll="0" defaultSubtotal="0">
      <items count="3">
        <item x="0"/>
        <item x="2"/>
        <item x="1"/>
      </items>
    </pivotField>
    <pivotField axis="axisCol" multipleItemSelectionAllowed="1" showAll="0" defaultSubtotal="0">
      <items count="11">
        <item h="1" x="0"/>
        <item h="1" x="1"/>
        <item h="1" x="2"/>
        <item h="1" x="3"/>
        <item h="1" x="4"/>
        <item x="5"/>
        <item x="6"/>
        <item x="7"/>
        <item x="8"/>
        <item x="9"/>
        <item x="10"/>
      </items>
    </pivotField>
    <pivotField axis="axisCol" showAll="0" defaultSubtotal="0">
      <items count="14">
        <item x="0"/>
        <item x="1"/>
        <item x="2"/>
        <item x="3"/>
        <item x="4"/>
        <item x="5"/>
        <item x="6"/>
        <item x="7"/>
        <item x="8"/>
        <item x="9"/>
        <item x="10"/>
        <item x="11"/>
        <item m="1" x="13"/>
        <item m="1" x="1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Items count="1">
    <i/>
  </rowItems>
  <colFields count="2">
    <field x="1"/>
    <field x="2"/>
  </colFields>
  <colItems count="64">
    <i>
      <x v="5"/>
      <x/>
    </i>
    <i r="1">
      <x v="1"/>
    </i>
    <i r="1">
      <x v="2"/>
    </i>
    <i r="1">
      <x v="3"/>
    </i>
    <i r="1">
      <x v="4"/>
    </i>
    <i r="1">
      <x v="5"/>
    </i>
    <i r="1">
      <x v="6"/>
    </i>
    <i r="1">
      <x v="7"/>
    </i>
    <i r="1">
      <x v="8"/>
    </i>
    <i r="1">
      <x v="9"/>
    </i>
    <i r="1">
      <x v="10"/>
    </i>
    <i r="1">
      <x v="11"/>
    </i>
    <i>
      <x v="6"/>
      <x/>
    </i>
    <i r="1">
      <x v="1"/>
    </i>
    <i r="1">
      <x v="2"/>
    </i>
    <i r="1">
      <x v="4"/>
    </i>
    <i r="1">
      <x v="5"/>
    </i>
    <i r="1">
      <x v="6"/>
    </i>
    <i r="1">
      <x v="7"/>
    </i>
    <i r="1">
      <x v="8"/>
    </i>
    <i r="1">
      <x v="9"/>
    </i>
    <i r="1">
      <x v="10"/>
    </i>
    <i r="1">
      <x v="11"/>
    </i>
    <i>
      <x v="7"/>
      <x/>
    </i>
    <i r="1">
      <x v="1"/>
    </i>
    <i r="1">
      <x v="2"/>
    </i>
    <i r="1">
      <x v="3"/>
    </i>
    <i r="1">
      <x v="4"/>
    </i>
    <i r="1">
      <x v="5"/>
    </i>
    <i r="1">
      <x v="6"/>
    </i>
    <i r="1">
      <x v="7"/>
    </i>
    <i r="1">
      <x v="8"/>
    </i>
    <i r="1">
      <x v="9"/>
    </i>
    <i r="1">
      <x v="10"/>
    </i>
    <i r="1">
      <x v="11"/>
    </i>
    <i>
      <x v="8"/>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colItems>
  <pageFields count="1">
    <pageField fld="0" item="2" hier="-1"/>
  </pageFields>
  <dataFields count="1">
    <dataField name="Sum of General index_Mod" fld="56" baseField="0" baseItem="0"/>
  </dataFields>
  <formats count="3">
    <format dxfId="115">
      <pivotArea outline="0" collapsedLevelsAreSubtotals="1" fieldPosition="0">
        <references count="2">
          <reference field="1" count="1" selected="0">
            <x v="10"/>
          </reference>
          <reference field="2" count="1" selected="0">
            <x v="2"/>
          </reference>
        </references>
      </pivotArea>
    </format>
    <format dxfId="114">
      <pivotArea outline="0" collapsedLevelsAreSubtotals="1" fieldPosition="0">
        <references count="2">
          <reference field="1" count="1" selected="0">
            <x v="10"/>
          </reference>
          <reference field="2" count="1" selected="0">
            <x v="1"/>
          </reference>
        </references>
      </pivotArea>
    </format>
    <format dxfId="113">
      <pivotArea outline="0" collapsedLevelsAreSubtotals="1" fieldPosition="0">
        <references count="2">
          <reference field="1" count="1" selected="0">
            <x v="10"/>
          </reference>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B79BC0-7A15-49AB-842F-A5A7E1771B74}" name="PivotTable11"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151:AD163" firstHeaderRow="1" firstDataRow="3" firstDataCol="1" rowPageCount="1" colPageCount="1"/>
  <pivotFields count="67">
    <pivotField axis="axisPage" showAll="0" defaultSubtotal="0">
      <items count="3">
        <item x="0"/>
        <item x="2"/>
        <item x="1"/>
      </items>
    </pivotField>
    <pivotField axis="axisCol" multipleItemSelectionAllowed="1" showAll="0" defaultSubtotal="0">
      <items count="11">
        <item h="1" x="0"/>
        <item h="1" x="1"/>
        <item h="1" x="2"/>
        <item h="1" x="3"/>
        <item h="1" x="4"/>
        <item h="1" x="5"/>
        <item h="1" x="6"/>
        <item h="1" x="7"/>
        <item x="8"/>
        <item x="9"/>
        <item x="10"/>
      </items>
    </pivotField>
    <pivotField axis="axisCol" showAll="0" defaultSubtotal="0">
      <items count="14">
        <item x="0"/>
        <item x="1"/>
        <item x="2"/>
        <item x="3"/>
        <item x="4"/>
        <item x="5"/>
        <item x="6"/>
        <item x="7"/>
        <item x="8"/>
        <item x="9"/>
        <item x="10"/>
        <item x="11"/>
        <item m="1" x="13"/>
        <item m="1" x="1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2"/>
  </rowFields>
  <rowItems count="10">
    <i>
      <x/>
    </i>
    <i i="1">
      <x v="1"/>
    </i>
    <i i="2">
      <x v="2"/>
    </i>
    <i i="3">
      <x v="3"/>
    </i>
    <i i="4">
      <x v="4"/>
    </i>
    <i i="5">
      <x v="5"/>
    </i>
    <i i="6">
      <x v="6"/>
    </i>
    <i i="7">
      <x v="7"/>
    </i>
    <i i="8">
      <x v="8"/>
    </i>
    <i i="9">
      <x v="9"/>
    </i>
  </rowItems>
  <colFields count="2">
    <field x="1"/>
    <field x="2"/>
  </colFields>
  <colItems count="29">
    <i>
      <x v="8"/>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colItems>
  <pageFields count="1">
    <pageField fld="0" item="2" hier="-1"/>
  </pageFields>
  <dataFields count="10">
    <dataField name="Sum of FOOD AND BEVERAGES_ALL" fld="57" baseField="0" baseItem="0"/>
    <dataField name="Sum of TOBACCO AND INTOXICANTS_ALL" fld="58" baseField="0" baseItem="0"/>
    <dataField name="Sum of CLOTHING AND FOOTWEAR_ALL" fld="59" baseField="0" baseItem="0"/>
    <dataField name="Sum of HOUSING UTILITIES_ALL" fld="60" baseField="0" baseItem="0"/>
    <dataField name="Sum of HOUSEHOLD GOODS AND SERVICES_ALL" fld="61" baseField="0" baseItem="0"/>
    <dataField name="Sum of HEALTH AND PERSONAL CARE_ALL" fld="62" baseField="0" baseItem="0"/>
    <dataField name="Sum of TRANSPORT AND COMMUNICATION_ALL" fld="63" baseField="0" baseItem="0"/>
    <dataField name="Sum of RECREATION AND AMUSEMENT_ALL" fld="64" baseField="0" baseItem="0"/>
    <dataField name="Sum of EDUCATION_ALL" fld="65" baseField="0" baseItem="0"/>
    <dataField name="Sum of MISCELLANEOUS_ALL" fld="6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31BD13-D033-451F-BBF1-BCF91D39AE96}" name="PivotTable4"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AD31" firstHeaderRow="1" firstDataRow="3" firstDataCol="1" rowPageCount="1" colPageCount="1"/>
  <pivotFields count="67">
    <pivotField axis="axisPage" showAll="0" defaultSubtotal="0">
      <items count="3">
        <item x="0"/>
        <item x="2"/>
        <item x="1"/>
      </items>
    </pivotField>
    <pivotField axis="axisCol" multipleItemSelectionAllowed="1" showAll="0" defaultSubtotal="0">
      <items count="11">
        <item h="1" x="0"/>
        <item h="1" x="1"/>
        <item h="1" x="2"/>
        <item h="1" x="3"/>
        <item h="1" x="4"/>
        <item h="1" x="5"/>
        <item h="1" x="6"/>
        <item h="1" x="7"/>
        <item x="8"/>
        <item x="9"/>
        <item x="10"/>
      </items>
    </pivotField>
    <pivotField axis="axisCol" showAll="0" defaultSubtotal="0">
      <items count="14">
        <item x="0"/>
        <item x="1"/>
        <item x="2"/>
        <item x="3"/>
        <item x="4"/>
        <item x="5"/>
        <item x="6"/>
        <item x="7"/>
        <item x="8"/>
        <item x="9"/>
        <item x="10"/>
        <item x="11"/>
        <item m="1" x="13"/>
        <item m="1" x="1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2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rowItems>
  <colFields count="2">
    <field x="1"/>
    <field x="2"/>
  </colFields>
  <colItems count="29">
    <i>
      <x v="8"/>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colItems>
  <pageFields count="1">
    <pageField fld="0" item="2" hier="-1"/>
  </pageFields>
  <dataFields count="26">
    <dataField name="Sum of Cereals and products_Mod" fld="30" baseField="0" baseItem="0"/>
    <dataField name="Sum of Meat and fish_Mod" fld="31" baseField="0" baseItem="0"/>
    <dataField name="Sum of Egg_Mod" fld="32" baseField="0" baseItem="0"/>
    <dataField name="Sum of Milk and products_Mod" fld="33" baseField="0" baseItem="0"/>
    <dataField name="Sum of Oils and fats_Mod" fld="34" baseField="0" baseItem="0"/>
    <dataField name="Sum of Fruits_Mod" fld="35" baseField="0" baseItem="0"/>
    <dataField name="Sum of Vegetables_Mod" fld="36" baseField="0" baseItem="0"/>
    <dataField name="Sum of Pulses and products_Mod" fld="37" baseField="0" baseItem="0"/>
    <dataField name="Sum of Sugar and Confectionery_Mod" fld="38" baseField="0" baseItem="0"/>
    <dataField name="Sum of Spices_Mod" fld="39" baseField="0" baseItem="0"/>
    <dataField name="Sum of Non-alcoholic beverages_Mod" fld="40" baseField="0" baseItem="0"/>
    <dataField name="Sum of Prepared meals, snacks, sweets etc._Mod" fld="41" baseField="0" baseItem="0"/>
    <dataField name="Sum of Food and beverages_Mod" fld="42" baseField="0" baseItem="0"/>
    <dataField name="Sum of Pan, tobacco and intoxicants_Mod" fld="43" baseField="0" baseItem="0"/>
    <dataField name="Sum of Clothing_Mod" fld="44" baseField="0" baseItem="0"/>
    <dataField name="Sum of Footwear_Mod" fld="45" baseField="0" baseItem="0"/>
    <dataField name="Sum of Clothing and footwear_Mod" fld="46" baseField="0" baseItem="0"/>
    <dataField name="Sum of Housing_Mod" fld="47" baseField="0" baseItem="0"/>
    <dataField name="Sum of Fuel and light_Mod" fld="48" baseField="0" baseItem="0"/>
    <dataField name="Sum of Household goods and services_Mod" fld="49" baseField="0" baseItem="0"/>
    <dataField name="Sum of Health_Mod" fld="50" baseField="0" baseItem="0"/>
    <dataField name="Sum of Transport and communication_Mod" fld="51" baseField="0" baseItem="0"/>
    <dataField name="Sum of Recreation and amusement_Mod" fld="52" baseField="0" baseItem="0"/>
    <dataField name="Sum of Education_Mod" fld="53" baseField="0" baseItem="0"/>
    <dataField name="Sum of Personal care and effects_Mod" fld="54" baseField="0" baseItem="0"/>
    <dataField name="Sum of Miscellaneous_Mod" fld="5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8939001-B615-493C-A7B6-FEC5812F5C4A}" name="Table2028" displayName="Table2028" ref="N171:R178" totalsRowShown="0" headerRowDxfId="159" headerRowBorderDxfId="158" tableBorderDxfId="157">
  <autoFilter ref="N171:R178" xr:uid="{58939001-B615-493C-A7B6-FEC5812F5C4A}"/>
  <tableColumns count="5">
    <tableColumn id="1" xr3:uid="{DFC7A50B-FFB4-4BE1-8F77-A3B2A0D325DB}" name="Values" dataDxfId="156"/>
    <tableColumn id="2" xr3:uid="{91562788-9726-431F-9B36-8CA4E8461B77}" name="Average before March 2020" dataDxfId="155"/>
    <tableColumn id="3" xr3:uid="{457F8A06-F6A7-44AE-A133-222145CE252F}" name="Mar-20" dataDxfId="154"/>
    <tableColumn id="4" xr3:uid="{E01042DD-BEB7-4A1E-8F8F-72C0E01C977E}" name="Average after March 2020" dataDxfId="153"/>
    <tableColumn id="5" xr3:uid="{B78C2664-6B2C-40B2-AA70-F69065B0C05C}" name="%Difference" dataDxfId="152" dataCellStyle="Percent">
      <calculatedColumnFormula>(Q172-O172)/O172</calculatedColumnFormula>
    </tableColumn>
  </tableColumns>
  <tableStyleInfo name="TableStyleMedium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206C67B-E4B3-49F2-B709-6388D52FE254}" name="Table102114" displayName="Table102114" ref="A106:N116" totalsRowShown="0" headerRowDxfId="68" dataDxfId="66" headerRowBorderDxfId="67" tableBorderDxfId="65" totalsRowBorderDxfId="64" dataCellStyle="Percent">
  <autoFilter ref="A106:N116" xr:uid="{0206C67B-E4B3-49F2-B709-6388D52FE254}"/>
  <tableColumns count="14">
    <tableColumn id="1" xr3:uid="{5A906DCE-1349-4564-BB8C-CA8B92085277}" name="Values" dataDxfId="63"/>
    <tableColumn id="2" xr3:uid="{57985628-6184-4278-96B9-7540B1765BA6}" name="Sep-19" dataDxfId="62"/>
    <tableColumn id="3" xr3:uid="{6A5BC0B8-AD53-414B-AC31-A58A7EA80B42}" name="Oct-19" dataDxfId="61"/>
    <tableColumn id="4" xr3:uid="{D95FA5E4-7088-4A9E-BF0A-F1C16E36A6A3}" name="Nov-19" dataDxfId="60"/>
    <tableColumn id="5" xr3:uid="{7A4277E2-BE97-4756-A544-956CABD6B86C}" name="Dec-19" dataDxfId="59"/>
    <tableColumn id="6" xr3:uid="{9ABD615F-132A-4A01-A6DD-E1038B92F3A8}" name="Jan-20" dataDxfId="58"/>
    <tableColumn id="7" xr3:uid="{200DBEE9-A820-4D57-8579-5EA41ACD365A}" name="Feb-20" dataDxfId="57"/>
    <tableColumn id="8" xr3:uid="{3071A92C-94B4-4A79-BC7F-8D3EB388ADDE}" name="Mar-20" dataDxfId="56"/>
    <tableColumn id="9" xr3:uid="{A82C2C5D-43B0-4A83-90F9-8FFFBD35023A}" name="Apr-20" dataDxfId="55"/>
    <tableColumn id="10" xr3:uid="{0DD39650-F04F-497C-9C41-ED9670017535}" name="May-20" dataDxfId="54"/>
    <tableColumn id="11" xr3:uid="{51F95C84-6105-4D10-8693-7D028D9CA620}" name="Jun-20" dataDxfId="53"/>
    <tableColumn id="12" xr3:uid="{095A2967-692F-463A-B801-12A770D45BEB}" name="Jul-20" dataDxfId="52"/>
    <tableColumn id="13" xr3:uid="{6B29AD70-7659-411B-9BB0-E0C3CB5A2A4D}" name="Aug-20" dataDxfId="51"/>
    <tableColumn id="14" xr3:uid="{671E4896-3CD7-446E-8C46-4DF762568F7F}" name="Sep-20" dataDxfId="50"/>
  </tableColumns>
  <tableStyleInfo name="TableStyleMedium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FA809B2-FAE3-40D9-982A-320CA72B1CA2}" name="Table18" displayName="Table18" ref="S68:W71" totalsRowShown="0" headerRowDxfId="49" headerRowBorderDxfId="48" tableBorderDxfId="47">
  <autoFilter ref="S68:W71" xr:uid="{EFA809B2-FAE3-40D9-982A-320CA72B1CA2}"/>
  <tableColumns count="5">
    <tableColumn id="1" xr3:uid="{590E599C-0FC6-42DE-8534-A893B41481DB}" name="Values" dataDxfId="46"/>
    <tableColumn id="2" xr3:uid="{F12ADF36-B4C0-4203-84E8-04459495A409}" name="Average before March 2020" dataDxfId="45"/>
    <tableColumn id="3" xr3:uid="{3430D0F5-BD09-47CB-82B8-C77A26DE3E4A}" name="Mar-20" dataDxfId="44"/>
    <tableColumn id="4" xr3:uid="{87D5A41C-B36B-4636-A980-0228E286DC7C}" name="Average after March 2020" dataDxfId="43"/>
    <tableColumn id="5" xr3:uid="{22C0E621-4DAC-4B06-A934-39F916B86669}" name="%Difference" dataDxfId="42"/>
  </tableColumns>
  <tableStyleInfo name="TableStyleMedium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210414A-FBA0-4E73-B4EF-05525D6578D5}" name="Table19" displayName="Table19" ref="S76:W86" totalsRowShown="0" headerRowDxfId="41" headerRowBorderDxfId="40" tableBorderDxfId="39">
  <autoFilter ref="S76:W86" xr:uid="{3210414A-FBA0-4E73-B4EF-05525D6578D5}"/>
  <tableColumns count="5">
    <tableColumn id="1" xr3:uid="{8023EE8C-6442-498C-959E-2467896CDA9C}" name="Values" dataDxfId="38"/>
    <tableColumn id="2" xr3:uid="{74C2D95F-EF65-4768-88C7-80FE9593CBCD}" name="Average before March 2020" dataDxfId="37"/>
    <tableColumn id="3" xr3:uid="{D727D825-125F-49EC-8FB7-624C99DB9F07}" name="Mar-20" dataDxfId="36"/>
    <tableColumn id="4" xr3:uid="{D2B60F99-0243-4871-8922-EC3A546A19DE}" name="Average after March 2020" dataDxfId="35"/>
    <tableColumn id="5" xr3:uid="{74AF3400-A127-4458-86D2-BE0371B87A80}" name="%Difference" dataDxfId="34" dataCellStyle="Percent"/>
  </tableColumns>
  <tableStyleInfo name="TableStyleMedium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94C1A4D-8130-4459-B22F-08E68041FD61}" name="Table20" displayName="Table20" ref="S91:W101" totalsRowShown="0" headerRowDxfId="33" headerRowBorderDxfId="32" tableBorderDxfId="31">
  <autoFilter ref="S91:W101" xr:uid="{994C1A4D-8130-4459-B22F-08E68041FD61}"/>
  <tableColumns count="5">
    <tableColumn id="1" xr3:uid="{8EC19155-16E5-4BFA-8C76-0B779901DE76}" name="Values" dataDxfId="30"/>
    <tableColumn id="2" xr3:uid="{B7103215-1D50-41C1-A873-A134B068FAAD}" name="Average before March 2020" dataDxfId="29"/>
    <tableColumn id="3" xr3:uid="{4F3C17F4-4DB8-4591-9DC7-FB2943901ADD}" name="Mar-20" dataDxfId="28"/>
    <tableColumn id="4" xr3:uid="{D9306096-D52F-4816-9F1B-81F7DED38FB0}" name="Average after March 2020" dataDxfId="27"/>
    <tableColumn id="5" xr3:uid="{06383166-9A1C-4B13-8C80-A91CEFE9A5D3}" name="%Difference" dataDxfId="26" dataCellStyle="Percent"/>
  </tableColumns>
  <tableStyleInfo name="TableStyleMedium1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E651731-3362-49C3-97B9-6A44BCF088FE}" name="Table21" displayName="Table21" ref="S106:W116" totalsRowShown="0" headerRowDxfId="25" headerRowBorderDxfId="24" tableBorderDxfId="23">
  <autoFilter ref="S106:W116" xr:uid="{FE651731-3362-49C3-97B9-6A44BCF088FE}"/>
  <tableColumns count="5">
    <tableColumn id="1" xr3:uid="{DBAAD228-29F6-4A99-87B5-F1F7729ABF8B}" name="Values" dataDxfId="22"/>
    <tableColumn id="2" xr3:uid="{35E7DF97-826F-45E2-93A7-30C38C268F3A}" name="Average before March 2020" dataDxfId="21"/>
    <tableColumn id="3" xr3:uid="{65800ACF-0BCA-4243-B91C-8CEC04D9DE92}" name="Mar-20" dataDxfId="20"/>
    <tableColumn id="4" xr3:uid="{C678682C-1C9C-46B2-BCA8-C5850AE341D3}" name="Average after March 2020" dataDxfId="19"/>
    <tableColumn id="5" xr3:uid="{4B0FCD5D-68EC-46CB-9A26-F10EE7B4474F}" name="%Difference" dataDxfId="18" dataCellStyle="Percent"/>
  </tableColumns>
  <tableStyleInfo name="TableStyleMedium1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153EC96-8469-4424-9AE7-DCC8EFAF2844}" name="Table15" displayName="Table15" ref="AZ48:BA74" totalsRowShown="0" headerRowDxfId="17" headerRowBorderDxfId="16" tableBorderDxfId="15" totalsRowBorderDxfId="14">
  <autoFilter ref="AZ48:BA74" xr:uid="{3153EC96-8469-4424-9AE7-DCC8EFAF2844}"/>
  <tableColumns count="2">
    <tableColumn id="1" xr3:uid="{C7295253-D98C-4552-8F2D-E026FEC622BC}" name="Categories" dataDxfId="13"/>
    <tableColumn id="2" xr3:uid="{22F14348-E53B-4808-B746-288A0C13BEC0}" name="Correlation" dataDxfId="12"/>
  </tableColumns>
  <tableStyleInfo name="TableStyleMedium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450CAB2-CB36-4405-A023-C8D6444A9E61}" name="Table16" displayName="Table16" ref="AZ79:BA105" totalsRowShown="0" headerRowDxfId="11" headerRowBorderDxfId="10" tableBorderDxfId="9" totalsRowBorderDxfId="8">
  <autoFilter ref="AZ79:BA105" xr:uid="{3450CAB2-CB36-4405-A023-C8D6444A9E61}"/>
  <tableColumns count="2">
    <tableColumn id="1" xr3:uid="{82C0628B-41F7-4F18-8692-DB2BE0A1FF5D}" name="Categories" dataDxfId="7"/>
    <tableColumn id="2" xr3:uid="{EFAF2B05-7092-4175-AC74-82E619CD3A6D}" name="Correlation" dataDxfId="6"/>
  </tableColumns>
  <tableStyleInfo name="TableStyleMedium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A422E6-5BC7-4A4F-807E-255AE6A5C5A9}" name="Table17" displayName="Table17" ref="AZ111:BA137" totalsRowShown="0" headerRowDxfId="5" headerRowBorderDxfId="4" tableBorderDxfId="3" totalsRowBorderDxfId="2">
  <autoFilter ref="AZ111:BA137" xr:uid="{50A422E6-5BC7-4A4F-807E-255AE6A5C5A9}"/>
  <tableColumns count="2">
    <tableColumn id="1" xr3:uid="{9FD7CA6A-4099-45D7-9CD4-27D7694846F3}" name="Categories" dataDxfId="1"/>
    <tableColumn id="2" xr3:uid="{52A415AA-4E47-4F5D-BD35-F5804D4E1578}" name="Correlation" dataDxfId="0"/>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73D4C52-E8A7-4AEB-88BC-796F1875970B}" name="Table2129" displayName="Table2129" ref="N189:R196" totalsRowShown="0" headerRowDxfId="151" headerRowBorderDxfId="150" tableBorderDxfId="149">
  <autoFilter ref="N189:R196" xr:uid="{873D4C52-E8A7-4AEB-88BC-796F1875970B}"/>
  <tableColumns count="5">
    <tableColumn id="1" xr3:uid="{77890FDD-C3B2-4771-B538-50FA842C49AB}" name="Values" dataDxfId="148"/>
    <tableColumn id="2" xr3:uid="{D9D1E788-F6F2-47C6-9C13-9947D33D059C}" name="Average before March 2020" dataDxfId="147"/>
    <tableColumn id="3" xr3:uid="{22E63EE6-0489-47F3-B9BD-F36941EB2BC8}" name="Mar-20" dataDxfId="146"/>
    <tableColumn id="4" xr3:uid="{EFB52C03-F923-4653-AC83-03FF1D0E5B41}" name="Average after March 2020" dataDxfId="145"/>
    <tableColumn id="5" xr3:uid="{7C51DD8B-98C3-43B7-9F26-56BF2D0B9029}" name="%Difference" dataDxfId="144" dataCellStyle="Percent">
      <calculatedColumnFormula>(Q190-O190)/O190</calculatedColumnFormula>
    </tableColumn>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31DAB8B-206A-4C92-AC91-9C2CA665D9DE}" name="Table1826" displayName="Table1826" ref="N160:R163" totalsRowShown="0" headerRowDxfId="143" headerRowBorderDxfId="142" tableBorderDxfId="141">
  <autoFilter ref="N160:R163" xr:uid="{731DAB8B-206A-4C92-AC91-9C2CA665D9DE}"/>
  <tableColumns count="5">
    <tableColumn id="1" xr3:uid="{13201F98-9065-43C5-B501-0AD8C0170984}" name="Values" dataDxfId="140"/>
    <tableColumn id="2" xr3:uid="{655A8A41-D3BC-4E8F-82C9-BFA589977FEA}" name="Average before March 2020" dataDxfId="139"/>
    <tableColumn id="3" xr3:uid="{C546097D-79C3-443F-B12E-8856EAB83A23}" name="Mar-20" dataDxfId="138"/>
    <tableColumn id="4" xr3:uid="{6854B0FE-5815-4AA7-83F6-A8F42488B92F}" name="Average after March 2020" dataDxfId="137"/>
    <tableColumn id="5" xr3:uid="{37BA3C06-496D-4205-B175-B1A2814F9A23}" name="%Difference" dataDxfId="136">
      <calculatedColumnFormula>(Q161-O161)/O161</calculatedColumnFormula>
    </tableColum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DCF8A1C-D567-4A09-AA55-E67F2BBF3B8A}" name="Table14" displayName="Table14" ref="AA209:AC238" totalsRowShown="0" headerRowDxfId="135">
  <autoFilter ref="AA209:AC238" xr:uid="{BDCF8A1C-D567-4A09-AA55-E67F2BBF3B8A}"/>
  <tableColumns count="3">
    <tableColumn id="1" xr3:uid="{68A6CC8A-3DDC-4992-A441-2E920B77991A}" name="Years" dataDxfId="134"/>
    <tableColumn id="2" xr3:uid="{ACDC6448-AE82-4B86-A1DB-B1F2CD91D8A6}" name="Months" dataDxfId="133"/>
    <tableColumn id="3" xr3:uid="{949A6EE6-3B54-462C-875F-D77F7F6C5A7F}" name="Crude Oil Price" dataDxfId="1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246DB15-A54B-49B0-94A9-3A39637996FE}" name="Table23" displayName="Table23" ref="N209:Y238" totalsRowShown="0" headerRowDxfId="131">
  <autoFilter ref="N209:Y238" xr:uid="{7246DB15-A54B-49B0-94A9-3A39637996FE}"/>
  <tableColumns count="12">
    <tableColumn id="1" xr3:uid="{C415E3D9-C7AC-454B-B984-E211AC52972F}" name="Years" dataDxfId="130"/>
    <tableColumn id="2" xr3:uid="{8AEDBB10-251F-4C0D-87C7-187551665143}" name="Months" dataDxfId="129"/>
    <tableColumn id="3" xr3:uid="{4BE56D94-5480-4CA9-9725-1002011AAFE2}" name="FOOD AND BEVERAGES" dataDxfId="128"/>
    <tableColumn id="4" xr3:uid="{8604C686-44B4-4AD1-9F4C-E84F1349761F}" name="TOBACCO AND INTOXICANTS" dataDxfId="127"/>
    <tableColumn id="5" xr3:uid="{FFD30682-5DB3-4BDD-91D0-CE2B84F2C2F2}" name="CLOTHING AND FOOTWEAR" dataDxfId="126"/>
    <tableColumn id="6" xr3:uid="{7FA65D2A-C86D-4675-ADCF-97552A79DA90}" name="HOUSING UTILITIES" dataDxfId="125"/>
    <tableColumn id="7" xr3:uid="{B611494C-17BE-4CB3-AA77-38650F424D45}" name="HOUSEHOLD GOODS AND SERVICES" dataDxfId="124"/>
    <tableColumn id="8" xr3:uid="{0C730038-B97C-43C3-8B8E-5A4C3BBDA824}" name="HEALTH AND PERSONAL CARE" dataDxfId="123"/>
    <tableColumn id="9" xr3:uid="{4B0DDA2D-2AEE-48A3-A092-AABBC7C3CC01}" name="TRANSPORT AND COMMUNICATION" dataDxfId="122"/>
    <tableColumn id="10" xr3:uid="{CCEBD225-6377-4769-9C0E-8B8B5217614E}" name="RECREATION AND AMUSEMENT" dataDxfId="121"/>
    <tableColumn id="11" xr3:uid="{273183C8-7693-439D-AB46-35EE8730CDF5}" name="EDUCATION" dataDxfId="120"/>
    <tableColumn id="12" xr3:uid="{87525B72-A7E3-48A4-80B8-CDF8826FC196}" name="MISCELLANEOUS" dataDxfId="119"/>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EA98FB8-155D-4147-A55B-7F29B3555685}" name="Table24" displayName="Table24" ref="N242:O252" totalsRowShown="0" headerRowDxfId="118">
  <autoFilter ref="N242:O252" xr:uid="{AEA98FB8-155D-4147-A55B-7F29B3555685}"/>
  <tableColumns count="2">
    <tableColumn id="1" xr3:uid="{8AED1C73-C1F1-4E7D-9381-7CB3FC92E39C}" name="Categories" dataDxfId="117"/>
    <tableColumn id="2" xr3:uid="{AF30B209-E6D0-4ACA-80B3-F1D492FA4FF0}" name="Correlation" dataDxfId="116"/>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811DBF-D51F-4F3C-A8C4-931599E08236}" name="Table7153" displayName="Table7153" ref="A68:N71" totalsRowShown="0" headerRowDxfId="112" dataDxfId="110" headerRowBorderDxfId="111" tableBorderDxfId="109" totalsRowBorderDxfId="108" dataCellStyle="Percent">
  <autoFilter ref="A68:N71" xr:uid="{2F811DBF-D51F-4F3C-A8C4-931599E08236}"/>
  <tableColumns count="14">
    <tableColumn id="1" xr3:uid="{271D774D-8398-486A-A082-F938388BE020}" name="Values" dataDxfId="107"/>
    <tableColumn id="2" xr3:uid="{9A378F91-B1C7-4DE8-B1BE-1DAF2E358E12}" name="Sep-19"/>
    <tableColumn id="3" xr3:uid="{C9281F31-690E-47A5-878D-5B3ABAC309A5}" name="Oct-19"/>
    <tableColumn id="4" xr3:uid="{DC81AEB0-4EC3-4A21-8C08-38D5040EB09C}" name="Nov-19"/>
    <tableColumn id="5" xr3:uid="{57E8B7E7-9731-4525-A0AE-44389A295A16}" name="Dec-19"/>
    <tableColumn id="6" xr3:uid="{A2D2B7BA-99EA-4BC0-8D77-8BBD54832973}" name="Jan-20"/>
    <tableColumn id="7" xr3:uid="{21E72270-BECD-4A18-A14F-49C3FA227C98}" name="Feb-20"/>
    <tableColumn id="8" xr3:uid="{B7119F93-FB40-4115-98DE-F6591559E7A7}" name="Mar-20"/>
    <tableColumn id="9" xr3:uid="{2F1E7410-50B9-4EA3-BCE1-F0540F4D1501}" name="Apr-20"/>
    <tableColumn id="10" xr3:uid="{AB1D0E63-41F6-47B6-984F-7999EEF53D47}" name="May-20"/>
    <tableColumn id="11" xr3:uid="{DA9740AC-A966-40E5-B9DE-7412CC0BC5A4}" name="Jun-20"/>
    <tableColumn id="12" xr3:uid="{72A670FA-2A1F-4479-9F58-6A22B43F35C7}" name="Jul-20"/>
    <tableColumn id="13" xr3:uid="{53A8C70B-3D96-42A5-9655-7A032E2653AB}" name="Aug-20"/>
    <tableColumn id="14" xr3:uid="{31F95B27-463E-4D2F-A990-DD0F67D4DF35}" name="Sep-20"/>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ED5F564-5052-499F-B0EE-BA548D657A05}" name="Table81912" displayName="Table81912" ref="A76:N86" totalsRowShown="0" headerRowDxfId="106" dataDxfId="104" headerRowBorderDxfId="105" tableBorderDxfId="103" totalsRowBorderDxfId="102" dataCellStyle="Percent">
  <autoFilter ref="A76:N86" xr:uid="{CED5F564-5052-499F-B0EE-BA548D657A05}"/>
  <tableColumns count="14">
    <tableColumn id="1" xr3:uid="{2127CB21-7CA2-47CB-8145-14585A943522}" name="Values" dataDxfId="101"/>
    <tableColumn id="2" xr3:uid="{38E74BE8-3E70-4946-896F-86A51EA40F39}" name="Sep-19" dataDxfId="100"/>
    <tableColumn id="3" xr3:uid="{AA2A2E14-1FED-4380-AC98-62A02566670C}" name="Oct-19" dataDxfId="99"/>
    <tableColumn id="4" xr3:uid="{258C4DC5-0718-4E03-87B1-8F1C1159AF9E}" name="Nov-19" dataDxfId="98"/>
    <tableColumn id="5" xr3:uid="{DB6ECD44-7EC5-4A47-A92D-996E6D019028}" name="Dec-19" dataDxfId="97"/>
    <tableColumn id="6" xr3:uid="{33A54A5F-7AAB-4596-B281-1C3CE370DAA4}" name="Jan-20" dataDxfId="96"/>
    <tableColumn id="7" xr3:uid="{54483F17-16C2-4732-BE1C-BC39AF9601F7}" name="Feb-20" dataDxfId="95"/>
    <tableColumn id="8" xr3:uid="{1D498F74-11AA-499E-ACA5-712E4E5E88D2}" name="Mar-20" dataDxfId="94"/>
    <tableColumn id="9" xr3:uid="{E5591BD2-DC18-4FD5-8B81-0D766FD281DA}" name="Apr-20" dataDxfId="93"/>
    <tableColumn id="10" xr3:uid="{C2E39718-D5F9-4419-9ACE-3702655DA0E8}" name="May-20" dataDxfId="92"/>
    <tableColumn id="11" xr3:uid="{3356E1EF-FE7A-4320-BAF4-DE17A6DDA7C8}" name="Jun-20" dataDxfId="91"/>
    <tableColumn id="12" xr3:uid="{97CFDBD8-1733-4D2F-94D6-A9B5F504F9FF}" name="Jul-20" dataDxfId="90"/>
    <tableColumn id="13" xr3:uid="{C5DEBCD2-3CF1-4FFB-A4E5-12BFB896A4EF}" name="Aug-20" dataDxfId="89"/>
    <tableColumn id="14" xr3:uid="{50BBD382-799A-47E9-9459-7779AB64866F}" name="Sep-20" dataDxfId="88"/>
  </tableColumns>
  <tableStyleInfo name="TableStyleMedium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4D29A2F-CD18-4FE2-AD81-AA2C271D690E}" name="Table92013" displayName="Table92013" ref="A91:N101" totalsRowShown="0" headerRowDxfId="87" dataDxfId="85" headerRowBorderDxfId="86" tableBorderDxfId="84" totalsRowBorderDxfId="83" dataCellStyle="Percent">
  <autoFilter ref="A91:N101" xr:uid="{E4D29A2F-CD18-4FE2-AD81-AA2C271D690E}"/>
  <tableColumns count="14">
    <tableColumn id="1" xr3:uid="{E82EF5B1-996C-4C46-935C-F062ABC27189}" name="Values" dataDxfId="82"/>
    <tableColumn id="2" xr3:uid="{8FBC8FB8-7876-4EB0-BB10-4612E5485330}" name="Sep-19" dataDxfId="81"/>
    <tableColumn id="3" xr3:uid="{BC5DE00F-ABC0-4499-AA6E-FEC2265CC950}" name="Oct-19" dataDxfId="80"/>
    <tableColumn id="4" xr3:uid="{B105CBDF-7A9B-4E5C-8899-C400E142D2B1}" name="Nov-19" dataDxfId="79"/>
    <tableColumn id="5" xr3:uid="{8315B3F8-92E8-4CB7-92AD-9B682B6B305A}" name="Dec-19" dataDxfId="78"/>
    <tableColumn id="6" xr3:uid="{D0DB195D-D0E3-49BD-9422-8245EF947DCA}" name="Jan-20" dataDxfId="77"/>
    <tableColumn id="7" xr3:uid="{B85FC7FA-9E44-4BB6-9C02-242DAD7F4DAF}" name="Feb-20" dataDxfId="76"/>
    <tableColumn id="8" xr3:uid="{6FFF59F4-ADD2-4D4A-A061-1ECC26C2FF1D}" name="Mar-20" dataDxfId="75"/>
    <tableColumn id="9" xr3:uid="{130B3E1A-180C-4149-9F65-3AD106D2601F}" name="Apr-20" dataDxfId="74"/>
    <tableColumn id="10" xr3:uid="{7D8AB4DB-03C3-4823-8D67-AE0CC78300F6}" name="May-20" dataDxfId="73"/>
    <tableColumn id="11" xr3:uid="{00F0D14F-9F5A-4E3E-8190-EF60D5174705}" name="Jun-20" dataDxfId="72"/>
    <tableColumn id="12" xr3:uid="{1F5AD57D-BF7F-4748-B347-1165C8FD6718}" name="Jul-20" dataDxfId="71"/>
    <tableColumn id="13" xr3:uid="{13D0A117-AC5C-4D82-8419-4607380F906E}" name="Aug-20" dataDxfId="70"/>
    <tableColumn id="14" xr3:uid="{FDCADEC1-F9D3-4680-9B17-1B3DDB5E7D14}" name="Sep-20" dataDxfId="69"/>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drawing" Target="../drawings/drawing5.xml"/><Relationship Id="rId7" Type="http://schemas.openxmlformats.org/officeDocument/2006/relationships/table" Target="../tables/table10.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table" Target="../tables/table1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5AC-403E-4ABD-9DB4-612CDB88D39D}">
  <sheetPr>
    <tabColor theme="5"/>
  </sheetPr>
  <dimension ref="A1:AD268"/>
  <sheetViews>
    <sheetView showGridLines="0" tabSelected="1" topLeftCell="A138" zoomScale="47" zoomScaleNormal="40" workbookViewId="0">
      <selection activeCell="Q168" sqref="Q168"/>
    </sheetView>
  </sheetViews>
  <sheetFormatPr defaultRowHeight="14.5" x14ac:dyDescent="0.35"/>
  <cols>
    <col min="1" max="1" width="10.54296875" bestFit="1" customWidth="1"/>
    <col min="14" max="14" width="33.36328125" bestFit="1" customWidth="1"/>
    <col min="15" max="15" width="24.08984375" bestFit="1" customWidth="1"/>
    <col min="16" max="16" width="21.1796875" customWidth="1"/>
    <col min="17" max="17" width="30.1796875" bestFit="1" customWidth="1"/>
    <col min="18" max="18" width="24.6328125" customWidth="1"/>
    <col min="19" max="19" width="24.1796875" customWidth="1"/>
    <col min="20" max="20" width="30.81640625" customWidth="1"/>
    <col min="21" max="21" width="26.36328125" customWidth="1"/>
    <col min="22" max="22" width="31.54296875" customWidth="1"/>
    <col min="23" max="23" width="27.81640625" customWidth="1"/>
    <col min="24" max="24" width="29.36328125" bestFit="1" customWidth="1"/>
    <col min="25" max="25" width="16.08984375" customWidth="1"/>
    <col min="27" max="27" width="29.81640625" bestFit="1" customWidth="1"/>
    <col min="28" max="28" width="11.7265625" bestFit="1" customWidth="1"/>
    <col min="29" max="29" width="14.81640625" customWidth="1"/>
  </cols>
  <sheetData>
    <row r="1" spans="1:30" x14ac:dyDescent="0.35">
      <c r="A1" s="110"/>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row>
    <row r="2" spans="1:30" x14ac:dyDescent="0.35">
      <c r="A2" s="110"/>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row>
    <row r="3" spans="1:30" ht="27.5" customHeight="1" x14ac:dyDescent="0.35">
      <c r="A3" s="110"/>
      <c r="B3" s="165" t="s">
        <v>324</v>
      </c>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10"/>
    </row>
    <row r="4" spans="1:30" ht="33" customHeight="1" x14ac:dyDescent="0.35">
      <c r="A4" s="110"/>
      <c r="B4" s="165"/>
      <c r="C4" s="165"/>
      <c r="D4" s="165"/>
      <c r="E4" s="165"/>
      <c r="F4" s="165"/>
      <c r="G4" s="165"/>
      <c r="H4" s="165"/>
      <c r="I4" s="165"/>
      <c r="J4" s="165"/>
      <c r="K4" s="165"/>
      <c r="L4" s="165"/>
      <c r="M4" s="165"/>
      <c r="N4" s="165"/>
      <c r="O4" s="165"/>
      <c r="P4" s="165"/>
      <c r="Q4" s="165"/>
      <c r="R4" s="165"/>
      <c r="S4" s="165"/>
      <c r="T4" s="165"/>
      <c r="U4" s="165"/>
      <c r="V4" s="165"/>
      <c r="W4" s="165"/>
      <c r="X4" s="165"/>
      <c r="Y4" s="165"/>
      <c r="Z4" s="165"/>
      <c r="AA4" s="165"/>
      <c r="AB4" s="165"/>
      <c r="AC4" s="165"/>
      <c r="AD4" s="110"/>
    </row>
    <row r="5" spans="1:30" x14ac:dyDescent="0.35">
      <c r="A5" s="110"/>
      <c r="B5" s="165"/>
      <c r="C5" s="165"/>
      <c r="D5" s="165"/>
      <c r="E5" s="165"/>
      <c r="F5" s="165"/>
      <c r="G5" s="165"/>
      <c r="H5" s="165"/>
      <c r="I5" s="165"/>
      <c r="J5" s="165"/>
      <c r="K5" s="165"/>
      <c r="L5" s="165"/>
      <c r="M5" s="165"/>
      <c r="N5" s="165"/>
      <c r="O5" s="165"/>
      <c r="P5" s="165"/>
      <c r="Q5" s="165"/>
      <c r="R5" s="165"/>
      <c r="S5" s="165"/>
      <c r="T5" s="165"/>
      <c r="U5" s="165"/>
      <c r="V5" s="165"/>
      <c r="W5" s="165"/>
      <c r="X5" s="165"/>
      <c r="Y5" s="165"/>
      <c r="Z5" s="165"/>
      <c r="AA5" s="165"/>
      <c r="AB5" s="165"/>
      <c r="AC5" s="165"/>
      <c r="AD5" s="110"/>
    </row>
    <row r="6" spans="1:30" ht="14.5" customHeight="1" thickBot="1" x14ac:dyDescent="0.4">
      <c r="A6" s="110"/>
      <c r="B6" s="110"/>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0"/>
    </row>
    <row r="7" spans="1:30" ht="14.5" customHeight="1" x14ac:dyDescent="0.35">
      <c r="A7" s="110"/>
      <c r="B7" s="92"/>
      <c r="C7" s="101"/>
      <c r="D7" s="101"/>
      <c r="E7" s="101"/>
      <c r="F7" s="101"/>
      <c r="G7" s="101"/>
      <c r="H7" s="101"/>
      <c r="I7" s="92"/>
      <c r="J7" s="101"/>
      <c r="K7" s="101"/>
      <c r="L7" s="101"/>
      <c r="M7" s="101"/>
      <c r="N7" s="101"/>
      <c r="O7" s="101"/>
      <c r="P7" s="101"/>
      <c r="Q7" s="139" t="s">
        <v>331</v>
      </c>
      <c r="R7" s="140"/>
      <c r="S7" s="140"/>
      <c r="T7" s="140"/>
      <c r="U7" s="140"/>
      <c r="V7" s="140"/>
      <c r="W7" s="140"/>
      <c r="X7" s="140"/>
      <c r="Y7" s="140"/>
      <c r="Z7" s="140"/>
      <c r="AA7" s="140"/>
      <c r="AB7" s="140"/>
      <c r="AC7" s="141"/>
      <c r="AD7" s="110"/>
    </row>
    <row r="8" spans="1:30" ht="14.5" customHeight="1" x14ac:dyDescent="0.35">
      <c r="A8" s="110"/>
      <c r="B8" s="101"/>
      <c r="C8" s="101"/>
      <c r="D8" s="101"/>
      <c r="E8" s="101"/>
      <c r="F8" s="101"/>
      <c r="G8" s="101"/>
      <c r="H8" s="101"/>
      <c r="I8" s="101"/>
      <c r="J8" s="101"/>
      <c r="K8" s="101"/>
      <c r="L8" s="101"/>
      <c r="M8" s="101"/>
      <c r="N8" s="101"/>
      <c r="O8" s="101"/>
      <c r="P8" s="101"/>
      <c r="Q8" s="142"/>
      <c r="R8" s="143"/>
      <c r="S8" s="143"/>
      <c r="T8" s="143"/>
      <c r="U8" s="143"/>
      <c r="V8" s="143"/>
      <c r="W8" s="143"/>
      <c r="X8" s="143"/>
      <c r="Y8" s="143"/>
      <c r="Z8" s="143"/>
      <c r="AA8" s="143"/>
      <c r="AB8" s="143"/>
      <c r="AC8" s="144"/>
      <c r="AD8" s="110"/>
    </row>
    <row r="9" spans="1:30" ht="14.5" customHeight="1" x14ac:dyDescent="0.35">
      <c r="A9" s="110"/>
      <c r="B9" s="101"/>
      <c r="C9" s="101"/>
      <c r="D9" s="101"/>
      <c r="E9" s="101"/>
      <c r="F9" s="101"/>
      <c r="G9" s="101"/>
      <c r="H9" s="101"/>
      <c r="I9" s="101"/>
      <c r="J9" s="101"/>
      <c r="K9" s="101"/>
      <c r="L9" s="101"/>
      <c r="M9" s="101"/>
      <c r="N9" s="101"/>
      <c r="O9" s="101"/>
      <c r="P9" s="101"/>
      <c r="Q9" s="142"/>
      <c r="R9" s="143"/>
      <c r="S9" s="143"/>
      <c r="T9" s="143"/>
      <c r="U9" s="143"/>
      <c r="V9" s="143"/>
      <c r="W9" s="143"/>
      <c r="X9" s="143"/>
      <c r="Y9" s="143"/>
      <c r="Z9" s="143"/>
      <c r="AA9" s="143"/>
      <c r="AB9" s="143"/>
      <c r="AC9" s="144"/>
      <c r="AD9" s="110"/>
    </row>
    <row r="10" spans="1:30" ht="40.5" customHeight="1" x14ac:dyDescent="0.35">
      <c r="A10" s="110"/>
      <c r="B10" s="136" t="s">
        <v>210</v>
      </c>
      <c r="C10" s="136"/>
      <c r="D10" s="136"/>
      <c r="E10" s="136"/>
      <c r="F10" s="136"/>
      <c r="G10" s="136"/>
      <c r="H10" s="136"/>
      <c r="I10" s="137"/>
      <c r="J10" s="136"/>
      <c r="K10" s="136"/>
      <c r="L10" s="136"/>
      <c r="M10" s="136"/>
      <c r="N10" s="136"/>
      <c r="O10" s="136"/>
      <c r="P10" s="138"/>
      <c r="Q10" s="142"/>
      <c r="R10" s="143"/>
      <c r="S10" s="143"/>
      <c r="T10" s="143"/>
      <c r="U10" s="143"/>
      <c r="V10" s="143"/>
      <c r="W10" s="143"/>
      <c r="X10" s="143"/>
      <c r="Y10" s="143"/>
      <c r="Z10" s="143"/>
      <c r="AA10" s="143"/>
      <c r="AB10" s="143"/>
      <c r="AC10" s="144"/>
      <c r="AD10" s="110"/>
    </row>
    <row r="11" spans="1:30" ht="23.5" x14ac:dyDescent="0.35">
      <c r="A11" s="110"/>
      <c r="B11" s="135" t="s">
        <v>147</v>
      </c>
      <c r="C11" s="135"/>
      <c r="D11" s="132" t="s">
        <v>30</v>
      </c>
      <c r="E11" s="132"/>
      <c r="F11" s="132"/>
      <c r="G11" s="132"/>
      <c r="H11" s="133"/>
      <c r="I11" s="130"/>
      <c r="J11" s="134" t="s">
        <v>148</v>
      </c>
      <c r="K11" s="132"/>
      <c r="L11" s="132"/>
      <c r="M11" s="132"/>
      <c r="N11" s="132"/>
      <c r="O11" s="132" t="s">
        <v>43</v>
      </c>
      <c r="P11" s="133"/>
      <c r="Q11" s="142"/>
      <c r="R11" s="143"/>
      <c r="S11" s="143"/>
      <c r="T11" s="143"/>
      <c r="U11" s="143"/>
      <c r="V11" s="143"/>
      <c r="W11" s="143"/>
      <c r="X11" s="143"/>
      <c r="Y11" s="143"/>
      <c r="Z11" s="143"/>
      <c r="AA11" s="143"/>
      <c r="AB11" s="143"/>
      <c r="AC11" s="144"/>
      <c r="AD11" s="110"/>
    </row>
    <row r="12" spans="1:30" ht="23.5" x14ac:dyDescent="0.35">
      <c r="A12" s="110"/>
      <c r="B12" s="135"/>
      <c r="C12" s="135"/>
      <c r="D12" s="132" t="s">
        <v>31</v>
      </c>
      <c r="E12" s="132"/>
      <c r="F12" s="132"/>
      <c r="G12" s="132"/>
      <c r="H12" s="133"/>
      <c r="I12" s="130"/>
      <c r="J12" s="134" t="s">
        <v>149</v>
      </c>
      <c r="K12" s="132"/>
      <c r="L12" s="132"/>
      <c r="M12" s="132"/>
      <c r="N12" s="132"/>
      <c r="O12" s="132" t="s">
        <v>44</v>
      </c>
      <c r="P12" s="133"/>
      <c r="Q12" s="142"/>
      <c r="R12" s="143"/>
      <c r="S12" s="143"/>
      <c r="T12" s="143"/>
      <c r="U12" s="143"/>
      <c r="V12" s="143"/>
      <c r="W12" s="143"/>
      <c r="X12" s="143"/>
      <c r="Y12" s="143"/>
      <c r="Z12" s="143"/>
      <c r="AA12" s="143"/>
      <c r="AB12" s="143"/>
      <c r="AC12" s="144"/>
      <c r="AD12" s="110"/>
    </row>
    <row r="13" spans="1:30" ht="23.5" x14ac:dyDescent="0.35">
      <c r="A13" s="110"/>
      <c r="B13" s="135"/>
      <c r="C13" s="135"/>
      <c r="D13" s="132" t="s">
        <v>32</v>
      </c>
      <c r="E13" s="132"/>
      <c r="F13" s="132"/>
      <c r="G13" s="132"/>
      <c r="H13" s="133"/>
      <c r="I13" s="130"/>
      <c r="J13" s="134"/>
      <c r="K13" s="132"/>
      <c r="L13" s="132"/>
      <c r="M13" s="132"/>
      <c r="N13" s="132"/>
      <c r="O13" s="132" t="s">
        <v>45</v>
      </c>
      <c r="P13" s="133"/>
      <c r="Q13" s="142"/>
      <c r="R13" s="143"/>
      <c r="S13" s="143"/>
      <c r="T13" s="143"/>
      <c r="U13" s="143"/>
      <c r="V13" s="143"/>
      <c r="W13" s="143"/>
      <c r="X13" s="143"/>
      <c r="Y13" s="143"/>
      <c r="Z13" s="143"/>
      <c r="AA13" s="143"/>
      <c r="AB13" s="143"/>
      <c r="AC13" s="144"/>
      <c r="AD13" s="110"/>
    </row>
    <row r="14" spans="1:30" ht="23.5" x14ac:dyDescent="0.35">
      <c r="A14" s="110"/>
      <c r="B14" s="135"/>
      <c r="C14" s="135"/>
      <c r="D14" s="132" t="s">
        <v>33</v>
      </c>
      <c r="E14" s="132"/>
      <c r="F14" s="132"/>
      <c r="G14" s="132"/>
      <c r="H14" s="133"/>
      <c r="I14" s="130"/>
      <c r="J14" s="134"/>
      <c r="K14" s="132"/>
      <c r="L14" s="132"/>
      <c r="M14" s="132"/>
      <c r="N14" s="132"/>
      <c r="O14" s="132" t="s">
        <v>46</v>
      </c>
      <c r="P14" s="133"/>
      <c r="Q14" s="142"/>
      <c r="R14" s="143"/>
      <c r="S14" s="143"/>
      <c r="T14" s="143"/>
      <c r="U14" s="143"/>
      <c r="V14" s="143"/>
      <c r="W14" s="143"/>
      <c r="X14" s="143"/>
      <c r="Y14" s="143"/>
      <c r="Z14" s="143"/>
      <c r="AA14" s="143"/>
      <c r="AB14" s="143"/>
      <c r="AC14" s="144"/>
      <c r="AD14" s="110"/>
    </row>
    <row r="15" spans="1:30" ht="23.5" x14ac:dyDescent="0.35">
      <c r="A15" s="110"/>
      <c r="B15" s="135"/>
      <c r="C15" s="135"/>
      <c r="D15" s="132" t="s">
        <v>34</v>
      </c>
      <c r="E15" s="132"/>
      <c r="F15" s="132"/>
      <c r="G15" s="132"/>
      <c r="H15" s="133"/>
      <c r="I15" s="130"/>
      <c r="J15" s="134" t="s">
        <v>150</v>
      </c>
      <c r="K15" s="132"/>
      <c r="L15" s="132"/>
      <c r="M15" s="132"/>
      <c r="N15" s="132"/>
      <c r="O15" s="132" t="s">
        <v>47</v>
      </c>
      <c r="P15" s="133"/>
      <c r="Q15" s="142"/>
      <c r="R15" s="143"/>
      <c r="S15" s="143"/>
      <c r="T15" s="143"/>
      <c r="U15" s="143"/>
      <c r="V15" s="143"/>
      <c r="W15" s="143"/>
      <c r="X15" s="143"/>
      <c r="Y15" s="143"/>
      <c r="Z15" s="143"/>
      <c r="AA15" s="143"/>
      <c r="AB15" s="143"/>
      <c r="AC15" s="144"/>
      <c r="AD15" s="110"/>
    </row>
    <row r="16" spans="1:30" ht="24" thickBot="1" x14ac:dyDescent="0.4">
      <c r="A16" s="110"/>
      <c r="B16" s="135"/>
      <c r="C16" s="135"/>
      <c r="D16" s="132" t="s">
        <v>35</v>
      </c>
      <c r="E16" s="132"/>
      <c r="F16" s="132"/>
      <c r="G16" s="132"/>
      <c r="H16" s="133"/>
      <c r="I16" s="130"/>
      <c r="J16" s="134"/>
      <c r="K16" s="132"/>
      <c r="L16" s="132"/>
      <c r="M16" s="132"/>
      <c r="N16" s="132"/>
      <c r="O16" s="132" t="s">
        <v>48</v>
      </c>
      <c r="P16" s="133"/>
      <c r="Q16" s="121"/>
      <c r="R16" s="111"/>
      <c r="S16" s="111"/>
      <c r="T16" s="111"/>
      <c r="U16" s="111"/>
      <c r="V16" s="111"/>
      <c r="W16" s="111"/>
      <c r="X16" s="111"/>
      <c r="Y16" s="111"/>
      <c r="Z16" s="111"/>
      <c r="AA16" s="111"/>
      <c r="AB16" s="111"/>
      <c r="AC16" s="122"/>
      <c r="AD16" s="110"/>
    </row>
    <row r="17" spans="1:30" ht="22.5" customHeight="1" x14ac:dyDescent="0.35">
      <c r="A17" s="110"/>
      <c r="B17" s="135"/>
      <c r="C17" s="135"/>
      <c r="D17" s="132" t="s">
        <v>36</v>
      </c>
      <c r="E17" s="132"/>
      <c r="F17" s="132"/>
      <c r="G17" s="132"/>
      <c r="H17" s="133"/>
      <c r="I17" s="131"/>
      <c r="J17" s="134" t="s">
        <v>151</v>
      </c>
      <c r="K17" s="132"/>
      <c r="L17" s="132"/>
      <c r="M17" s="132"/>
      <c r="N17" s="132"/>
      <c r="O17" s="132" t="s">
        <v>49</v>
      </c>
      <c r="P17" s="133"/>
      <c r="Q17" s="149" t="s">
        <v>325</v>
      </c>
      <c r="R17" s="150"/>
      <c r="S17" s="150"/>
      <c r="T17" s="150"/>
      <c r="U17" s="150"/>
      <c r="V17" s="150"/>
      <c r="W17" s="150"/>
      <c r="X17" s="150"/>
      <c r="Y17" s="150"/>
      <c r="Z17" s="150"/>
      <c r="AA17" s="150"/>
      <c r="AB17" s="150"/>
      <c r="AC17" s="151"/>
      <c r="AD17" s="110"/>
    </row>
    <row r="18" spans="1:30" ht="29" customHeight="1" x14ac:dyDescent="0.35">
      <c r="A18" s="110"/>
      <c r="B18" s="135"/>
      <c r="C18" s="135"/>
      <c r="D18" s="132" t="s">
        <v>37</v>
      </c>
      <c r="E18" s="132"/>
      <c r="F18" s="132"/>
      <c r="G18" s="132"/>
      <c r="H18" s="133"/>
      <c r="I18" s="131"/>
      <c r="J18" s="134" t="s">
        <v>156</v>
      </c>
      <c r="K18" s="132"/>
      <c r="L18" s="132"/>
      <c r="M18" s="132"/>
      <c r="N18" s="132"/>
      <c r="O18" s="132" t="s">
        <v>50</v>
      </c>
      <c r="P18" s="133"/>
      <c r="Q18" s="152"/>
      <c r="R18" s="153"/>
      <c r="S18" s="153"/>
      <c r="T18" s="153"/>
      <c r="U18" s="153"/>
      <c r="V18" s="153"/>
      <c r="W18" s="153"/>
      <c r="X18" s="153"/>
      <c r="Y18" s="153"/>
      <c r="Z18" s="153"/>
      <c r="AA18" s="153"/>
      <c r="AB18" s="153"/>
      <c r="AC18" s="154"/>
      <c r="AD18" s="110"/>
    </row>
    <row r="19" spans="1:30" ht="23" customHeight="1" x14ac:dyDescent="0.35">
      <c r="A19" s="110"/>
      <c r="B19" s="135"/>
      <c r="C19" s="135"/>
      <c r="D19" s="132" t="s">
        <v>38</v>
      </c>
      <c r="E19" s="132"/>
      <c r="F19" s="132"/>
      <c r="G19" s="132"/>
      <c r="H19" s="133"/>
      <c r="I19" s="131"/>
      <c r="J19" s="134"/>
      <c r="K19" s="132"/>
      <c r="L19" s="132"/>
      <c r="M19" s="132"/>
      <c r="N19" s="132"/>
      <c r="O19" s="132" t="s">
        <v>54</v>
      </c>
      <c r="P19" s="133"/>
      <c r="Q19" s="123"/>
      <c r="R19" s="101"/>
      <c r="S19" s="145" t="s">
        <v>326</v>
      </c>
      <c r="T19" s="145"/>
      <c r="U19" s="145"/>
      <c r="V19" s="145"/>
      <c r="W19" s="145"/>
      <c r="X19" s="145"/>
      <c r="Y19" s="145"/>
      <c r="Z19" s="145"/>
      <c r="AA19" s="145"/>
      <c r="AB19" s="145"/>
      <c r="AC19" s="146"/>
      <c r="AD19" s="110"/>
    </row>
    <row r="20" spans="1:30" ht="23.5" x14ac:dyDescent="0.35">
      <c r="A20" s="110"/>
      <c r="B20" s="135"/>
      <c r="C20" s="135"/>
      <c r="D20" s="132" t="s">
        <v>39</v>
      </c>
      <c r="E20" s="132"/>
      <c r="F20" s="132"/>
      <c r="G20" s="132"/>
      <c r="H20" s="133"/>
      <c r="I20" s="130"/>
      <c r="J20" s="134" t="s">
        <v>152</v>
      </c>
      <c r="K20" s="132"/>
      <c r="L20" s="132"/>
      <c r="M20" s="132"/>
      <c r="N20" s="132"/>
      <c r="O20" s="132" t="s">
        <v>51</v>
      </c>
      <c r="P20" s="133"/>
      <c r="Q20" s="123"/>
      <c r="R20" s="101"/>
      <c r="S20" s="145"/>
      <c r="T20" s="145"/>
      <c r="U20" s="145"/>
      <c r="V20" s="145"/>
      <c r="W20" s="145"/>
      <c r="X20" s="145"/>
      <c r="Y20" s="145"/>
      <c r="Z20" s="145"/>
      <c r="AA20" s="145"/>
      <c r="AB20" s="145"/>
      <c r="AC20" s="146"/>
      <c r="AD20" s="110"/>
    </row>
    <row r="21" spans="1:30" ht="23.5" x14ac:dyDescent="0.35">
      <c r="A21" s="110"/>
      <c r="B21" s="135"/>
      <c r="C21" s="135"/>
      <c r="D21" s="132" t="s">
        <v>40</v>
      </c>
      <c r="E21" s="132"/>
      <c r="F21" s="132"/>
      <c r="G21" s="132"/>
      <c r="H21" s="133"/>
      <c r="I21" s="130"/>
      <c r="J21" s="134" t="s">
        <v>153</v>
      </c>
      <c r="K21" s="132"/>
      <c r="L21" s="132"/>
      <c r="M21" s="132"/>
      <c r="N21" s="132"/>
      <c r="O21" s="132" t="s">
        <v>52</v>
      </c>
      <c r="P21" s="133"/>
      <c r="Q21" s="123"/>
      <c r="R21" s="101"/>
      <c r="S21" s="145"/>
      <c r="T21" s="145"/>
      <c r="U21" s="145"/>
      <c r="V21" s="145"/>
      <c r="W21" s="145"/>
      <c r="X21" s="145"/>
      <c r="Y21" s="145"/>
      <c r="Z21" s="145"/>
      <c r="AA21" s="145"/>
      <c r="AB21" s="145"/>
      <c r="AC21" s="146"/>
      <c r="AD21" s="110"/>
    </row>
    <row r="22" spans="1:30" ht="23.5" x14ac:dyDescent="0.35">
      <c r="A22" s="110"/>
      <c r="B22" s="135"/>
      <c r="C22" s="135"/>
      <c r="D22" s="132" t="s">
        <v>41</v>
      </c>
      <c r="E22" s="132"/>
      <c r="F22" s="132"/>
      <c r="G22" s="132"/>
      <c r="H22" s="133"/>
      <c r="I22" s="130"/>
      <c r="J22" s="134" t="s">
        <v>154</v>
      </c>
      <c r="K22" s="132"/>
      <c r="L22" s="132"/>
      <c r="M22" s="132"/>
      <c r="N22" s="132"/>
      <c r="O22" s="132" t="s">
        <v>53</v>
      </c>
      <c r="P22" s="133"/>
      <c r="Q22" s="123"/>
      <c r="R22" s="101"/>
      <c r="S22" s="145"/>
      <c r="T22" s="145"/>
      <c r="U22" s="145"/>
      <c r="V22" s="145"/>
      <c r="W22" s="145"/>
      <c r="X22" s="145"/>
      <c r="Y22" s="145"/>
      <c r="Z22" s="145"/>
      <c r="AA22" s="145"/>
      <c r="AB22" s="145"/>
      <c r="AC22" s="146"/>
      <c r="AD22" s="110"/>
    </row>
    <row r="23" spans="1:30" ht="23.5" x14ac:dyDescent="0.35">
      <c r="A23" s="110"/>
      <c r="B23" s="135"/>
      <c r="C23" s="135"/>
      <c r="D23" s="132" t="s">
        <v>42</v>
      </c>
      <c r="E23" s="132"/>
      <c r="F23" s="132"/>
      <c r="G23" s="132"/>
      <c r="H23" s="133"/>
      <c r="I23" s="130"/>
      <c r="J23" s="134" t="s">
        <v>155</v>
      </c>
      <c r="K23" s="132"/>
      <c r="L23" s="132"/>
      <c r="M23" s="132"/>
      <c r="N23" s="132"/>
      <c r="O23" s="132" t="s">
        <v>55</v>
      </c>
      <c r="P23" s="133"/>
      <c r="Q23" s="123"/>
      <c r="R23" s="101"/>
      <c r="S23" s="145"/>
      <c r="T23" s="145"/>
      <c r="U23" s="145"/>
      <c r="V23" s="145"/>
      <c r="W23" s="145"/>
      <c r="X23" s="145"/>
      <c r="Y23" s="145"/>
      <c r="Z23" s="145"/>
      <c r="AA23" s="145"/>
      <c r="AB23" s="145"/>
      <c r="AC23" s="146"/>
      <c r="AD23" s="110"/>
    </row>
    <row r="24" spans="1:30" ht="14.5" customHeight="1" x14ac:dyDescent="0.35">
      <c r="A24" s="110"/>
      <c r="B24" s="92"/>
      <c r="C24" s="92"/>
      <c r="D24" s="92"/>
      <c r="E24" s="92"/>
      <c r="F24" s="92"/>
      <c r="G24" s="92"/>
      <c r="H24" s="92"/>
      <c r="I24" s="101"/>
      <c r="J24" s="101"/>
      <c r="K24" s="101"/>
      <c r="L24" s="101"/>
      <c r="M24" s="101"/>
      <c r="N24" s="101"/>
      <c r="O24" s="101"/>
      <c r="P24" s="101"/>
      <c r="Q24" s="123"/>
      <c r="R24" s="101"/>
      <c r="S24" s="145"/>
      <c r="T24" s="145"/>
      <c r="U24" s="145"/>
      <c r="V24" s="145"/>
      <c r="W24" s="145"/>
      <c r="X24" s="145"/>
      <c r="Y24" s="145"/>
      <c r="Z24" s="145"/>
      <c r="AA24" s="145"/>
      <c r="AB24" s="145"/>
      <c r="AC24" s="146"/>
      <c r="AD24" s="110"/>
    </row>
    <row r="25" spans="1:30" ht="14.5" customHeight="1" x14ac:dyDescent="0.35">
      <c r="A25" s="110"/>
      <c r="B25" s="212" t="s">
        <v>352</v>
      </c>
      <c r="C25" s="212"/>
      <c r="D25" s="212"/>
      <c r="E25" s="188" t="s">
        <v>353</v>
      </c>
      <c r="F25" s="188"/>
      <c r="G25" s="188"/>
      <c r="H25" s="188"/>
      <c r="I25" s="188"/>
      <c r="J25" s="188"/>
      <c r="K25" s="188"/>
      <c r="L25" s="188"/>
      <c r="M25" s="188"/>
      <c r="N25" s="188"/>
      <c r="O25" s="188"/>
      <c r="P25" s="189"/>
      <c r="Q25" s="123"/>
      <c r="R25" s="101"/>
      <c r="S25" s="145"/>
      <c r="T25" s="145"/>
      <c r="U25" s="145"/>
      <c r="V25" s="145"/>
      <c r="W25" s="145"/>
      <c r="X25" s="145"/>
      <c r="Y25" s="145"/>
      <c r="Z25" s="145"/>
      <c r="AA25" s="145"/>
      <c r="AB25" s="145"/>
      <c r="AC25" s="146"/>
      <c r="AD25" s="110"/>
    </row>
    <row r="26" spans="1:30" ht="14.5" customHeight="1" x14ac:dyDescent="0.35">
      <c r="A26" s="110"/>
      <c r="B26" s="212"/>
      <c r="C26" s="212"/>
      <c r="D26" s="212"/>
      <c r="E26" s="188"/>
      <c r="F26" s="188"/>
      <c r="G26" s="188"/>
      <c r="H26" s="188"/>
      <c r="I26" s="188"/>
      <c r="J26" s="188"/>
      <c r="K26" s="188"/>
      <c r="L26" s="188"/>
      <c r="M26" s="188"/>
      <c r="N26" s="188"/>
      <c r="O26" s="188"/>
      <c r="P26" s="189"/>
      <c r="Q26" s="123"/>
      <c r="R26" s="101"/>
      <c r="S26" s="145"/>
      <c r="T26" s="145"/>
      <c r="U26" s="145"/>
      <c r="V26" s="145"/>
      <c r="W26" s="145"/>
      <c r="X26" s="145"/>
      <c r="Y26" s="145"/>
      <c r="Z26" s="145"/>
      <c r="AA26" s="145"/>
      <c r="AB26" s="145"/>
      <c r="AC26" s="146"/>
      <c r="AD26" s="110"/>
    </row>
    <row r="27" spans="1:30" ht="23.5" x14ac:dyDescent="0.35">
      <c r="A27" s="110"/>
      <c r="B27" s="212"/>
      <c r="C27" s="212"/>
      <c r="D27" s="212"/>
      <c r="E27" s="188"/>
      <c r="F27" s="188"/>
      <c r="G27" s="188"/>
      <c r="H27" s="188"/>
      <c r="I27" s="188"/>
      <c r="J27" s="188"/>
      <c r="K27" s="188"/>
      <c r="L27" s="188"/>
      <c r="M27" s="188"/>
      <c r="N27" s="188"/>
      <c r="O27" s="188"/>
      <c r="P27" s="189"/>
      <c r="Q27" s="123"/>
      <c r="R27" s="101"/>
      <c r="S27" s="145"/>
      <c r="T27" s="145"/>
      <c r="U27" s="145"/>
      <c r="V27" s="145"/>
      <c r="W27" s="145"/>
      <c r="X27" s="145"/>
      <c r="Y27" s="145"/>
      <c r="Z27" s="145"/>
      <c r="AA27" s="145"/>
      <c r="AB27" s="145"/>
      <c r="AC27" s="146"/>
      <c r="AD27" s="110"/>
    </row>
    <row r="28" spans="1:30" ht="23.5" x14ac:dyDescent="0.35">
      <c r="A28" s="110"/>
      <c r="B28" s="212"/>
      <c r="C28" s="212"/>
      <c r="D28" s="212"/>
      <c r="E28" s="188"/>
      <c r="F28" s="188"/>
      <c r="G28" s="188"/>
      <c r="H28" s="188"/>
      <c r="I28" s="188"/>
      <c r="J28" s="188"/>
      <c r="K28" s="188"/>
      <c r="L28" s="188"/>
      <c r="M28" s="188"/>
      <c r="N28" s="188"/>
      <c r="O28" s="188"/>
      <c r="P28" s="189"/>
      <c r="Q28" s="123"/>
      <c r="R28" s="101"/>
      <c r="S28" s="145"/>
      <c r="T28" s="145"/>
      <c r="U28" s="145"/>
      <c r="V28" s="145"/>
      <c r="W28" s="145"/>
      <c r="X28" s="145"/>
      <c r="Y28" s="145"/>
      <c r="Z28" s="145"/>
      <c r="AA28" s="145"/>
      <c r="AB28" s="145"/>
      <c r="AC28" s="146"/>
      <c r="AD28" s="110"/>
    </row>
    <row r="29" spans="1:30" ht="14.5" customHeight="1" thickBot="1" x14ac:dyDescent="0.4">
      <c r="A29" s="110"/>
      <c r="B29" s="92"/>
      <c r="C29" s="92"/>
      <c r="D29" s="92"/>
      <c r="E29" s="92"/>
      <c r="F29" s="92"/>
      <c r="G29" s="92"/>
      <c r="H29" s="92"/>
      <c r="I29" s="101"/>
      <c r="J29" s="101"/>
      <c r="K29" s="101"/>
      <c r="L29" s="101"/>
      <c r="M29" s="101"/>
      <c r="N29" s="101"/>
      <c r="O29" s="101"/>
      <c r="P29" s="101"/>
      <c r="Q29" s="124"/>
      <c r="R29" s="125"/>
      <c r="S29" s="147"/>
      <c r="T29" s="147"/>
      <c r="U29" s="147"/>
      <c r="V29" s="147"/>
      <c r="W29" s="147"/>
      <c r="X29" s="147"/>
      <c r="Y29" s="147"/>
      <c r="Z29" s="147"/>
      <c r="AA29" s="147"/>
      <c r="AB29" s="147"/>
      <c r="AC29" s="148"/>
      <c r="AD29" s="110"/>
    </row>
    <row r="30" spans="1:30" ht="14.5" customHeight="1" x14ac:dyDescent="0.35">
      <c r="A30" s="110"/>
      <c r="B30" s="110"/>
      <c r="C30" s="110"/>
      <c r="D30" s="110"/>
      <c r="E30" s="110"/>
      <c r="F30" s="110"/>
      <c r="G30" s="110"/>
      <c r="H30" s="110"/>
      <c r="I30" s="111"/>
      <c r="J30" s="111"/>
      <c r="K30" s="111"/>
      <c r="L30" s="111"/>
      <c r="M30" s="111"/>
      <c r="N30" s="111"/>
      <c r="O30" s="111"/>
      <c r="P30" s="111"/>
      <c r="Q30" s="111"/>
      <c r="R30" s="111"/>
      <c r="S30" s="111"/>
      <c r="T30" s="111"/>
      <c r="U30" s="111"/>
      <c r="V30" s="111"/>
      <c r="W30" s="111"/>
      <c r="X30" s="111"/>
      <c r="Y30" s="111"/>
      <c r="Z30" s="111"/>
      <c r="AA30" s="111"/>
      <c r="AB30" s="111"/>
      <c r="AC30" s="111"/>
      <c r="AD30" s="110"/>
    </row>
    <row r="31" spans="1:30" ht="15" thickBot="1" x14ac:dyDescent="0.4">
      <c r="A31" s="110"/>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110"/>
    </row>
    <row r="32" spans="1:30" ht="18.5" customHeight="1" x14ac:dyDescent="0.45">
      <c r="A32" s="110"/>
      <c r="B32" s="92"/>
      <c r="C32" s="156" t="s">
        <v>328</v>
      </c>
      <c r="D32" s="157"/>
      <c r="E32" s="157"/>
      <c r="F32" s="157"/>
      <c r="G32" s="157"/>
      <c r="H32" s="157"/>
      <c r="I32" s="157"/>
      <c r="J32" s="157"/>
      <c r="K32" s="157"/>
      <c r="L32" s="158"/>
      <c r="M32" s="98"/>
      <c r="N32" s="198" t="s">
        <v>221</v>
      </c>
      <c r="O32" s="199"/>
      <c r="P32" s="199"/>
      <c r="Q32" s="199"/>
      <c r="R32" s="199"/>
      <c r="S32" s="200"/>
      <c r="T32" s="92"/>
      <c r="U32" s="92"/>
      <c r="V32" s="92"/>
      <c r="W32" s="92"/>
      <c r="X32" s="92"/>
      <c r="Y32" s="92"/>
      <c r="Z32" s="92"/>
      <c r="AA32" s="92"/>
      <c r="AB32" s="92"/>
      <c r="AC32" s="92"/>
      <c r="AD32" s="110"/>
    </row>
    <row r="33" spans="1:30" x14ac:dyDescent="0.35">
      <c r="A33" s="110"/>
      <c r="B33" s="98"/>
      <c r="C33" s="159"/>
      <c r="D33" s="160"/>
      <c r="E33" s="160"/>
      <c r="F33" s="160"/>
      <c r="G33" s="160"/>
      <c r="H33" s="160"/>
      <c r="I33" s="160"/>
      <c r="J33" s="160"/>
      <c r="K33" s="160"/>
      <c r="L33" s="161"/>
      <c r="M33" s="98"/>
      <c r="N33" s="186" t="s">
        <v>211</v>
      </c>
      <c r="O33" s="187"/>
      <c r="P33" s="187"/>
      <c r="Q33" s="187"/>
      <c r="R33" s="190">
        <v>0.49395186250591705</v>
      </c>
      <c r="S33" s="191"/>
      <c r="T33" s="92"/>
      <c r="U33" s="92"/>
      <c r="V33" s="92"/>
      <c r="W33" s="92"/>
      <c r="X33" s="92"/>
      <c r="Y33" s="92"/>
      <c r="Z33" s="92"/>
      <c r="AA33" s="92"/>
      <c r="AB33" s="92"/>
      <c r="AC33" s="92"/>
      <c r="AD33" s="110"/>
    </row>
    <row r="34" spans="1:30" x14ac:dyDescent="0.35">
      <c r="A34" s="110"/>
      <c r="B34" s="98"/>
      <c r="C34" s="159"/>
      <c r="D34" s="160"/>
      <c r="E34" s="160"/>
      <c r="F34" s="160"/>
      <c r="G34" s="160"/>
      <c r="H34" s="160"/>
      <c r="I34" s="160"/>
      <c r="J34" s="160"/>
      <c r="K34" s="160"/>
      <c r="L34" s="161"/>
      <c r="M34" s="98"/>
      <c r="N34" s="186" t="s">
        <v>212</v>
      </c>
      <c r="O34" s="187"/>
      <c r="P34" s="187"/>
      <c r="Q34" s="187"/>
      <c r="R34" s="190">
        <v>4.4066562283800015E-2</v>
      </c>
      <c r="S34" s="191"/>
      <c r="T34" s="92"/>
      <c r="U34" s="92"/>
      <c r="V34" s="92"/>
      <c r="W34" s="92"/>
      <c r="X34" s="92"/>
      <c r="Y34" s="92"/>
      <c r="Z34" s="92"/>
      <c r="AA34" s="92"/>
      <c r="AB34" s="92"/>
      <c r="AC34" s="92"/>
      <c r="AD34" s="110"/>
    </row>
    <row r="35" spans="1:30" x14ac:dyDescent="0.35">
      <c r="A35" s="110"/>
      <c r="B35" s="98"/>
      <c r="C35" s="159"/>
      <c r="D35" s="160"/>
      <c r="E35" s="160"/>
      <c r="F35" s="160"/>
      <c r="G35" s="160"/>
      <c r="H35" s="160"/>
      <c r="I35" s="160"/>
      <c r="J35" s="160"/>
      <c r="K35" s="160"/>
      <c r="L35" s="161"/>
      <c r="M35" s="98"/>
      <c r="N35" s="186" t="s">
        <v>213</v>
      </c>
      <c r="O35" s="187"/>
      <c r="P35" s="187"/>
      <c r="Q35" s="187"/>
      <c r="R35" s="190">
        <v>0.11651312675235771</v>
      </c>
      <c r="S35" s="191"/>
      <c r="T35" s="92"/>
      <c r="U35" s="92"/>
      <c r="V35" s="92"/>
      <c r="W35" s="92"/>
      <c r="X35" s="92"/>
      <c r="Y35" s="92"/>
      <c r="Z35" s="92"/>
      <c r="AA35" s="92"/>
      <c r="AB35" s="92"/>
      <c r="AC35" s="92"/>
      <c r="AD35" s="110"/>
    </row>
    <row r="36" spans="1:30" x14ac:dyDescent="0.35">
      <c r="A36" s="110"/>
      <c r="B36" s="98"/>
      <c r="C36" s="159"/>
      <c r="D36" s="160"/>
      <c r="E36" s="160"/>
      <c r="F36" s="160"/>
      <c r="G36" s="160"/>
      <c r="H36" s="160"/>
      <c r="I36" s="160"/>
      <c r="J36" s="160"/>
      <c r="K36" s="160"/>
      <c r="L36" s="161"/>
      <c r="M36" s="98"/>
      <c r="N36" s="186" t="s">
        <v>214</v>
      </c>
      <c r="O36" s="187"/>
      <c r="P36" s="187"/>
      <c r="Q36" s="187"/>
      <c r="R36" s="190">
        <v>7.5680005826020455E-2</v>
      </c>
      <c r="S36" s="191"/>
      <c r="T36" s="92"/>
      <c r="U36" s="92"/>
      <c r="V36" s="92"/>
      <c r="W36" s="92"/>
      <c r="X36" s="92"/>
      <c r="Y36" s="92"/>
      <c r="Z36" s="92"/>
      <c r="AA36" s="92"/>
      <c r="AB36" s="92"/>
      <c r="AC36" s="92"/>
      <c r="AD36" s="110"/>
    </row>
    <row r="37" spans="1:30" x14ac:dyDescent="0.35">
      <c r="A37" s="110"/>
      <c r="B37" s="98"/>
      <c r="C37" s="159"/>
      <c r="D37" s="160"/>
      <c r="E37" s="160"/>
      <c r="F37" s="160"/>
      <c r="G37" s="160"/>
      <c r="H37" s="160"/>
      <c r="I37" s="160"/>
      <c r="J37" s="160"/>
      <c r="K37" s="160"/>
      <c r="L37" s="161"/>
      <c r="M37" s="98"/>
      <c r="N37" s="186" t="s">
        <v>215</v>
      </c>
      <c r="O37" s="187"/>
      <c r="P37" s="187"/>
      <c r="Q37" s="187"/>
      <c r="R37" s="190">
        <v>3.8240541819903127E-2</v>
      </c>
      <c r="S37" s="191"/>
      <c r="T37" s="92"/>
      <c r="U37" s="92"/>
      <c r="V37" s="92"/>
      <c r="W37" s="92"/>
      <c r="X37" s="92"/>
      <c r="Y37" s="92"/>
      <c r="Z37" s="92"/>
      <c r="AA37" s="92"/>
      <c r="AB37" s="92"/>
      <c r="AC37" s="92"/>
      <c r="AD37" s="110"/>
    </row>
    <row r="38" spans="1:30" x14ac:dyDescent="0.35">
      <c r="A38" s="110"/>
      <c r="B38" s="98"/>
      <c r="C38" s="159"/>
      <c r="D38" s="160"/>
      <c r="E38" s="160"/>
      <c r="F38" s="160"/>
      <c r="G38" s="160"/>
      <c r="H38" s="160"/>
      <c r="I38" s="160"/>
      <c r="J38" s="160"/>
      <c r="K38" s="160"/>
      <c r="L38" s="161"/>
      <c r="M38" s="98"/>
      <c r="N38" s="186" t="s">
        <v>216</v>
      </c>
      <c r="O38" s="187"/>
      <c r="P38" s="187"/>
      <c r="Q38" s="187"/>
      <c r="R38" s="190">
        <v>8.0937989294687387E-2</v>
      </c>
      <c r="S38" s="191"/>
      <c r="T38" s="92"/>
      <c r="U38" s="92"/>
      <c r="V38" s="92"/>
      <c r="W38" s="92"/>
      <c r="X38" s="92"/>
      <c r="Y38" s="92"/>
      <c r="Z38" s="92"/>
      <c r="AA38" s="92"/>
      <c r="AB38" s="92"/>
      <c r="AC38" s="92"/>
      <c r="AD38" s="110"/>
    </row>
    <row r="39" spans="1:30" x14ac:dyDescent="0.35">
      <c r="A39" s="110"/>
      <c r="B39" s="98"/>
      <c r="C39" s="159"/>
      <c r="D39" s="160"/>
      <c r="E39" s="160"/>
      <c r="F39" s="160"/>
      <c r="G39" s="160"/>
      <c r="H39" s="160"/>
      <c r="I39" s="160"/>
      <c r="J39" s="160"/>
      <c r="K39" s="160"/>
      <c r="L39" s="161"/>
      <c r="M39" s="98"/>
      <c r="N39" s="186" t="s">
        <v>217</v>
      </c>
      <c r="O39" s="187"/>
      <c r="P39" s="187"/>
      <c r="Q39" s="187"/>
      <c r="R39" s="190">
        <v>3.604121909478207E-2</v>
      </c>
      <c r="S39" s="191"/>
      <c r="T39" s="92"/>
      <c r="U39" s="92"/>
      <c r="V39" s="92"/>
      <c r="W39" s="92"/>
      <c r="X39" s="92"/>
      <c r="Y39" s="92"/>
      <c r="Z39" s="92"/>
      <c r="AA39" s="92"/>
      <c r="AB39" s="92"/>
      <c r="AC39" s="92"/>
      <c r="AD39" s="110"/>
    </row>
    <row r="40" spans="1:30" x14ac:dyDescent="0.35">
      <c r="A40" s="110"/>
      <c r="B40" s="98"/>
      <c r="C40" s="159"/>
      <c r="D40" s="160"/>
      <c r="E40" s="160"/>
      <c r="F40" s="160"/>
      <c r="G40" s="160"/>
      <c r="H40" s="160"/>
      <c r="I40" s="160"/>
      <c r="J40" s="160"/>
      <c r="K40" s="160"/>
      <c r="L40" s="161"/>
      <c r="M40" s="98"/>
      <c r="N40" s="186" t="s">
        <v>218</v>
      </c>
      <c r="O40" s="187"/>
      <c r="P40" s="187"/>
      <c r="Q40" s="187"/>
      <c r="R40" s="190">
        <v>3.7446746531697189E-2</v>
      </c>
      <c r="S40" s="191"/>
      <c r="T40" s="92"/>
      <c r="U40" s="92"/>
      <c r="V40" s="92"/>
      <c r="W40" s="92"/>
      <c r="X40" s="92"/>
      <c r="Y40" s="92"/>
      <c r="Z40" s="92"/>
      <c r="AA40" s="92"/>
      <c r="AB40" s="92"/>
      <c r="AC40" s="92"/>
      <c r="AD40" s="110"/>
    </row>
    <row r="41" spans="1:30" x14ac:dyDescent="0.35">
      <c r="A41" s="110"/>
      <c r="B41" s="98"/>
      <c r="C41" s="159"/>
      <c r="D41" s="160"/>
      <c r="E41" s="160"/>
      <c r="F41" s="160"/>
      <c r="G41" s="160"/>
      <c r="H41" s="160"/>
      <c r="I41" s="160"/>
      <c r="J41" s="160"/>
      <c r="K41" s="160"/>
      <c r="L41" s="161"/>
      <c r="M41" s="98"/>
      <c r="N41" s="186" t="s">
        <v>219</v>
      </c>
      <c r="O41" s="187"/>
      <c r="P41" s="187"/>
      <c r="Q41" s="187"/>
      <c r="R41" s="190">
        <v>3.8757601136073988E-2</v>
      </c>
      <c r="S41" s="191"/>
      <c r="T41" s="92"/>
      <c r="U41" s="92"/>
      <c r="V41" s="92"/>
      <c r="W41" s="92"/>
      <c r="X41" s="92"/>
      <c r="Y41" s="92"/>
      <c r="Z41" s="92"/>
      <c r="AA41" s="92"/>
      <c r="AB41" s="92"/>
      <c r="AC41" s="92"/>
      <c r="AD41" s="110"/>
    </row>
    <row r="42" spans="1:30" x14ac:dyDescent="0.35">
      <c r="A42" s="110"/>
      <c r="B42" s="98"/>
      <c r="C42" s="159"/>
      <c r="D42" s="160"/>
      <c r="E42" s="160"/>
      <c r="F42" s="160"/>
      <c r="G42" s="160"/>
      <c r="H42" s="160"/>
      <c r="I42" s="160"/>
      <c r="J42" s="160"/>
      <c r="K42" s="160"/>
      <c r="L42" s="161"/>
      <c r="M42" s="98"/>
      <c r="N42" s="186" t="s">
        <v>220</v>
      </c>
      <c r="O42" s="187"/>
      <c r="P42" s="187"/>
      <c r="Q42" s="187"/>
      <c r="R42" s="190">
        <v>3.8364344754760943E-2</v>
      </c>
      <c r="S42" s="191"/>
      <c r="T42" s="92"/>
      <c r="U42" s="92"/>
      <c r="V42" s="92"/>
      <c r="W42" s="92"/>
      <c r="X42" s="92"/>
      <c r="Y42" s="92"/>
      <c r="Z42" s="92"/>
      <c r="AA42" s="92"/>
      <c r="AB42" s="92"/>
      <c r="AC42" s="92"/>
      <c r="AD42" s="110"/>
    </row>
    <row r="43" spans="1:30" ht="15" thickBot="1" x14ac:dyDescent="0.4">
      <c r="A43" s="201">
        <v>1</v>
      </c>
      <c r="B43" s="98"/>
      <c r="C43" s="159"/>
      <c r="D43" s="160"/>
      <c r="E43" s="160"/>
      <c r="F43" s="160"/>
      <c r="G43" s="160"/>
      <c r="H43" s="160"/>
      <c r="I43" s="160"/>
      <c r="J43" s="160"/>
      <c r="K43" s="160"/>
      <c r="L43" s="161"/>
      <c r="M43" s="98"/>
      <c r="N43" s="202" t="s">
        <v>158</v>
      </c>
      <c r="O43" s="203"/>
      <c r="P43" s="203"/>
      <c r="Q43" s="203"/>
      <c r="R43" s="192">
        <v>0.99999999999999989</v>
      </c>
      <c r="S43" s="193"/>
      <c r="T43" s="92"/>
      <c r="U43" s="92"/>
      <c r="V43" s="92"/>
      <c r="W43" s="92"/>
      <c r="X43" s="92"/>
      <c r="Y43" s="92"/>
      <c r="Z43" s="92"/>
      <c r="AA43" s="92"/>
      <c r="AB43" s="92"/>
      <c r="AC43" s="92"/>
      <c r="AD43" s="110"/>
    </row>
    <row r="44" spans="1:30" x14ac:dyDescent="0.35">
      <c r="A44" s="201"/>
      <c r="B44" s="98"/>
      <c r="C44" s="159"/>
      <c r="D44" s="160"/>
      <c r="E44" s="160"/>
      <c r="F44" s="160"/>
      <c r="G44" s="160"/>
      <c r="H44" s="160"/>
      <c r="I44" s="160"/>
      <c r="J44" s="160"/>
      <c r="K44" s="160"/>
      <c r="L44" s="161"/>
      <c r="M44" s="98"/>
      <c r="N44" s="92"/>
      <c r="O44" s="92"/>
      <c r="P44" s="92"/>
      <c r="Q44" s="92"/>
      <c r="R44" s="92"/>
      <c r="S44" s="92"/>
      <c r="T44" s="92"/>
      <c r="U44" s="92"/>
      <c r="V44" s="92"/>
      <c r="W44" s="92"/>
      <c r="X44" s="92"/>
      <c r="Y44" s="92"/>
      <c r="Z44" s="92"/>
      <c r="AA44" s="92"/>
      <c r="AB44" s="92"/>
      <c r="AC44" s="92"/>
      <c r="AD44" s="110"/>
    </row>
    <row r="45" spans="1:30" x14ac:dyDescent="0.35">
      <c r="A45" s="201"/>
      <c r="B45" s="98"/>
      <c r="C45" s="159"/>
      <c r="D45" s="160"/>
      <c r="E45" s="160"/>
      <c r="F45" s="160"/>
      <c r="G45" s="160"/>
      <c r="H45" s="160"/>
      <c r="I45" s="160"/>
      <c r="J45" s="160"/>
      <c r="K45" s="160"/>
      <c r="L45" s="161"/>
      <c r="M45" s="98"/>
      <c r="N45" s="92"/>
      <c r="O45" s="92"/>
      <c r="P45" s="92"/>
      <c r="Q45" s="92"/>
      <c r="R45" s="92"/>
      <c r="S45" s="92"/>
      <c r="T45" s="92"/>
      <c r="U45" s="92"/>
      <c r="V45" s="92"/>
      <c r="W45" s="92"/>
      <c r="X45" s="92"/>
      <c r="Y45" s="92"/>
      <c r="Z45" s="92"/>
      <c r="AA45" s="92"/>
      <c r="AB45" s="92"/>
      <c r="AC45" s="92"/>
      <c r="AD45" s="110"/>
    </row>
    <row r="46" spans="1:30" x14ac:dyDescent="0.35">
      <c r="A46" s="201"/>
      <c r="B46" s="98"/>
      <c r="C46" s="159"/>
      <c r="D46" s="160"/>
      <c r="E46" s="160"/>
      <c r="F46" s="160"/>
      <c r="G46" s="160"/>
      <c r="H46" s="160"/>
      <c r="I46" s="160"/>
      <c r="J46" s="160"/>
      <c r="K46" s="160"/>
      <c r="L46" s="161"/>
      <c r="M46" s="98"/>
      <c r="N46" s="92"/>
      <c r="O46" s="92"/>
      <c r="P46" s="92"/>
      <c r="Q46" s="92"/>
      <c r="R46" s="92"/>
      <c r="S46" s="92"/>
      <c r="T46" s="92"/>
      <c r="U46" s="92"/>
      <c r="V46" s="92"/>
      <c r="W46" s="92"/>
      <c r="X46" s="92"/>
      <c r="Y46" s="92"/>
      <c r="Z46" s="92"/>
      <c r="AA46" s="92"/>
      <c r="AB46" s="92"/>
      <c r="AC46" s="92"/>
      <c r="AD46" s="110"/>
    </row>
    <row r="47" spans="1:30" x14ac:dyDescent="0.35">
      <c r="A47" s="201"/>
      <c r="B47" s="98"/>
      <c r="C47" s="159"/>
      <c r="D47" s="160"/>
      <c r="E47" s="160"/>
      <c r="F47" s="160"/>
      <c r="G47" s="160"/>
      <c r="H47" s="160"/>
      <c r="I47" s="160"/>
      <c r="J47" s="160"/>
      <c r="K47" s="160"/>
      <c r="L47" s="161"/>
      <c r="M47" s="98"/>
      <c r="N47" s="92"/>
      <c r="O47" s="92"/>
      <c r="P47" s="92"/>
      <c r="Q47" s="92"/>
      <c r="R47" s="92"/>
      <c r="S47" s="92"/>
      <c r="T47" s="92"/>
      <c r="U47" s="92"/>
      <c r="V47" s="92"/>
      <c r="W47" s="92"/>
      <c r="X47" s="92"/>
      <c r="Y47" s="92"/>
      <c r="Z47" s="92"/>
      <c r="AA47" s="92"/>
      <c r="AB47" s="92"/>
      <c r="AC47" s="92"/>
      <c r="AD47" s="110"/>
    </row>
    <row r="48" spans="1:30" ht="14.5" customHeight="1" x14ac:dyDescent="0.35">
      <c r="A48" s="201"/>
      <c r="B48" s="98"/>
      <c r="C48" s="159"/>
      <c r="D48" s="160"/>
      <c r="E48" s="160"/>
      <c r="F48" s="160"/>
      <c r="G48" s="160"/>
      <c r="H48" s="160"/>
      <c r="I48" s="160"/>
      <c r="J48" s="160"/>
      <c r="K48" s="160"/>
      <c r="L48" s="161"/>
      <c r="M48" s="98"/>
      <c r="N48" s="92"/>
      <c r="O48" s="92"/>
      <c r="P48" s="92"/>
      <c r="Q48" s="92"/>
      <c r="R48" s="92"/>
      <c r="S48" s="92"/>
      <c r="T48" s="92"/>
      <c r="U48" s="92"/>
      <c r="V48" s="92"/>
      <c r="W48" s="92"/>
      <c r="X48" s="92"/>
      <c r="Y48" s="92"/>
      <c r="Z48" s="92"/>
      <c r="AA48" s="92"/>
      <c r="AB48" s="92"/>
      <c r="AC48" s="92"/>
      <c r="AD48" s="110"/>
    </row>
    <row r="49" spans="1:30" x14ac:dyDescent="0.35">
      <c r="A49" s="201"/>
      <c r="B49" s="98"/>
      <c r="C49" s="159"/>
      <c r="D49" s="160"/>
      <c r="E49" s="160"/>
      <c r="F49" s="160"/>
      <c r="G49" s="160"/>
      <c r="H49" s="160"/>
      <c r="I49" s="160"/>
      <c r="J49" s="160"/>
      <c r="K49" s="160"/>
      <c r="L49" s="161"/>
      <c r="M49" s="98"/>
      <c r="N49" s="92"/>
      <c r="O49" s="92"/>
      <c r="P49" s="92"/>
      <c r="Q49" s="92"/>
      <c r="R49" s="92"/>
      <c r="S49" s="92"/>
      <c r="T49" s="92"/>
      <c r="U49" s="92"/>
      <c r="V49" s="92"/>
      <c r="W49" s="92"/>
      <c r="X49" s="92"/>
      <c r="Y49" s="92"/>
      <c r="Z49" s="92"/>
      <c r="AA49" s="92"/>
      <c r="AB49" s="92"/>
      <c r="AC49" s="92"/>
      <c r="AD49" s="110"/>
    </row>
    <row r="50" spans="1:30" x14ac:dyDescent="0.35">
      <c r="A50" s="201"/>
      <c r="B50" s="98"/>
      <c r="C50" s="159"/>
      <c r="D50" s="160"/>
      <c r="E50" s="160"/>
      <c r="F50" s="160"/>
      <c r="G50" s="160"/>
      <c r="H50" s="160"/>
      <c r="I50" s="160"/>
      <c r="J50" s="160"/>
      <c r="K50" s="160"/>
      <c r="L50" s="161"/>
      <c r="M50" s="98"/>
      <c r="N50" s="92"/>
      <c r="O50" s="92"/>
      <c r="P50" s="92"/>
      <c r="Q50" s="92"/>
      <c r="R50" s="92"/>
      <c r="S50" s="92"/>
      <c r="T50" s="92"/>
      <c r="U50" s="92"/>
      <c r="V50" s="92"/>
      <c r="W50" s="92"/>
      <c r="X50" s="92"/>
      <c r="Y50" s="92"/>
      <c r="Z50" s="92"/>
      <c r="AA50" s="92"/>
      <c r="AB50" s="92"/>
      <c r="AC50" s="92"/>
      <c r="AD50" s="110"/>
    </row>
    <row r="51" spans="1:30" x14ac:dyDescent="0.35">
      <c r="A51" s="201"/>
      <c r="B51" s="98"/>
      <c r="C51" s="159"/>
      <c r="D51" s="160"/>
      <c r="E51" s="160"/>
      <c r="F51" s="160"/>
      <c r="G51" s="160"/>
      <c r="H51" s="160"/>
      <c r="I51" s="160"/>
      <c r="J51" s="160"/>
      <c r="K51" s="160"/>
      <c r="L51" s="161"/>
      <c r="M51" s="98"/>
      <c r="N51" s="92"/>
      <c r="O51" s="92"/>
      <c r="P51" s="92"/>
      <c r="Q51" s="92"/>
      <c r="R51" s="92"/>
      <c r="S51" s="92"/>
      <c r="T51" s="92"/>
      <c r="U51" s="92"/>
      <c r="V51" s="92"/>
      <c r="W51" s="92"/>
      <c r="X51" s="92"/>
      <c r="Y51" s="92"/>
      <c r="Z51" s="92"/>
      <c r="AA51" s="92"/>
      <c r="AB51" s="92"/>
      <c r="AC51" s="92"/>
      <c r="AD51" s="110"/>
    </row>
    <row r="52" spans="1:30" x14ac:dyDescent="0.35">
      <c r="A52" s="201"/>
      <c r="B52" s="98"/>
      <c r="C52" s="159"/>
      <c r="D52" s="160"/>
      <c r="E52" s="160"/>
      <c r="F52" s="160"/>
      <c r="G52" s="160"/>
      <c r="H52" s="160"/>
      <c r="I52" s="160"/>
      <c r="J52" s="160"/>
      <c r="K52" s="160"/>
      <c r="L52" s="161"/>
      <c r="M52" s="98"/>
      <c r="N52" s="92"/>
      <c r="O52" s="92"/>
      <c r="P52" s="92"/>
      <c r="Q52" s="92"/>
      <c r="R52" s="92"/>
      <c r="S52" s="92"/>
      <c r="T52" s="92"/>
      <c r="U52" s="92"/>
      <c r="V52" s="92"/>
      <c r="W52" s="92"/>
      <c r="X52" s="92"/>
      <c r="Y52" s="92"/>
      <c r="Z52" s="92"/>
      <c r="AA52" s="92"/>
      <c r="AB52" s="92"/>
      <c r="AC52" s="92"/>
      <c r="AD52" s="110"/>
    </row>
    <row r="53" spans="1:30" x14ac:dyDescent="0.35">
      <c r="A53" s="201"/>
      <c r="B53" s="98"/>
      <c r="C53" s="159"/>
      <c r="D53" s="160"/>
      <c r="E53" s="160"/>
      <c r="F53" s="160"/>
      <c r="G53" s="160"/>
      <c r="H53" s="160"/>
      <c r="I53" s="160"/>
      <c r="J53" s="160"/>
      <c r="K53" s="160"/>
      <c r="L53" s="161"/>
      <c r="M53" s="98"/>
      <c r="N53" s="92"/>
      <c r="O53" s="92"/>
      <c r="P53" s="92"/>
      <c r="Q53" s="92"/>
      <c r="R53" s="92"/>
      <c r="S53" s="92"/>
      <c r="T53" s="92"/>
      <c r="U53" s="92"/>
      <c r="V53" s="92"/>
      <c r="W53" s="92"/>
      <c r="X53" s="92"/>
      <c r="Y53" s="92"/>
      <c r="Z53" s="92"/>
      <c r="AA53" s="92"/>
      <c r="AB53" s="92"/>
      <c r="AC53" s="92"/>
      <c r="AD53" s="110"/>
    </row>
    <row r="54" spans="1:30" x14ac:dyDescent="0.35">
      <c r="A54" s="201"/>
      <c r="B54" s="98"/>
      <c r="C54" s="159"/>
      <c r="D54" s="160"/>
      <c r="E54" s="160"/>
      <c r="F54" s="160"/>
      <c r="G54" s="160"/>
      <c r="H54" s="160"/>
      <c r="I54" s="160"/>
      <c r="J54" s="160"/>
      <c r="K54" s="160"/>
      <c r="L54" s="161"/>
      <c r="M54" s="98"/>
      <c r="N54" s="92"/>
      <c r="O54" s="92"/>
      <c r="P54" s="92"/>
      <c r="Q54" s="92"/>
      <c r="R54" s="92"/>
      <c r="S54" s="92"/>
      <c r="T54" s="92"/>
      <c r="U54" s="92"/>
      <c r="V54" s="92"/>
      <c r="W54" s="92"/>
      <c r="X54" s="92"/>
      <c r="Y54" s="92"/>
      <c r="Z54" s="92"/>
      <c r="AA54" s="92"/>
      <c r="AB54" s="92"/>
      <c r="AC54" s="92"/>
      <c r="AD54" s="110"/>
    </row>
    <row r="55" spans="1:30" ht="15" thickBot="1" x14ac:dyDescent="0.4">
      <c r="A55" s="110"/>
      <c r="B55" s="98"/>
      <c r="C55" s="159"/>
      <c r="D55" s="160"/>
      <c r="E55" s="160"/>
      <c r="F55" s="160"/>
      <c r="G55" s="160"/>
      <c r="H55" s="160"/>
      <c r="I55" s="160"/>
      <c r="J55" s="160"/>
      <c r="K55" s="160"/>
      <c r="L55" s="161"/>
      <c r="M55" s="98"/>
      <c r="N55" s="92"/>
      <c r="O55" s="92"/>
      <c r="P55" s="92"/>
      <c r="Q55" s="92"/>
      <c r="R55" s="92"/>
      <c r="S55" s="92"/>
      <c r="T55" s="92"/>
      <c r="U55" s="92"/>
      <c r="V55" s="92"/>
      <c r="W55" s="92"/>
      <c r="X55" s="92"/>
      <c r="Y55" s="92"/>
      <c r="Z55" s="92"/>
      <c r="AA55" s="92"/>
      <c r="AB55" s="92"/>
      <c r="AC55" s="92"/>
      <c r="AD55" s="110"/>
    </row>
    <row r="56" spans="1:30" ht="18.5" x14ac:dyDescent="0.45">
      <c r="A56" s="110"/>
      <c r="B56" s="98"/>
      <c r="C56" s="159"/>
      <c r="D56" s="160"/>
      <c r="E56" s="160"/>
      <c r="F56" s="160"/>
      <c r="G56" s="160"/>
      <c r="H56" s="160"/>
      <c r="I56" s="160"/>
      <c r="J56" s="160"/>
      <c r="K56" s="160"/>
      <c r="L56" s="161"/>
      <c r="M56" s="98"/>
      <c r="N56" s="198" t="s">
        <v>399</v>
      </c>
      <c r="O56" s="199"/>
      <c r="P56" s="199"/>
      <c r="Q56" s="200"/>
      <c r="R56" s="92"/>
      <c r="S56" s="92"/>
      <c r="T56" s="92"/>
      <c r="U56" s="92"/>
      <c r="V56" s="92"/>
      <c r="W56" s="92"/>
      <c r="X56" s="92"/>
      <c r="Y56" s="92"/>
      <c r="Z56" s="92"/>
      <c r="AA56" s="92"/>
      <c r="AB56" s="92"/>
      <c r="AC56" s="92"/>
      <c r="AD56" s="110"/>
    </row>
    <row r="57" spans="1:30" x14ac:dyDescent="0.35">
      <c r="A57" s="110"/>
      <c r="B57" s="98"/>
      <c r="C57" s="159"/>
      <c r="D57" s="160"/>
      <c r="E57" s="160"/>
      <c r="F57" s="160"/>
      <c r="G57" s="160"/>
      <c r="H57" s="160"/>
      <c r="I57" s="160"/>
      <c r="J57" s="160"/>
      <c r="K57" s="160"/>
      <c r="L57" s="161"/>
      <c r="M57" s="98"/>
      <c r="N57" s="94" t="s">
        <v>187</v>
      </c>
      <c r="O57" s="65" t="s">
        <v>57</v>
      </c>
      <c r="P57" s="65" t="s">
        <v>60</v>
      </c>
      <c r="Q57" s="67" t="s">
        <v>61</v>
      </c>
      <c r="R57" s="92"/>
      <c r="S57" s="92"/>
      <c r="T57" s="92"/>
      <c r="U57" s="92"/>
      <c r="V57" s="92"/>
      <c r="W57" s="92"/>
      <c r="X57" s="92"/>
      <c r="Y57" s="92"/>
      <c r="Z57" s="92"/>
      <c r="AA57" s="92"/>
      <c r="AB57" s="92"/>
      <c r="AC57" s="92"/>
      <c r="AD57" s="110"/>
    </row>
    <row r="58" spans="1:30" x14ac:dyDescent="0.35">
      <c r="A58" s="110"/>
      <c r="B58" s="98"/>
      <c r="C58" s="159"/>
      <c r="D58" s="160"/>
      <c r="E58" s="160"/>
      <c r="F58" s="160"/>
      <c r="G58" s="160"/>
      <c r="H58" s="160"/>
      <c r="I58" s="160"/>
      <c r="J58" s="160"/>
      <c r="K58" s="160"/>
      <c r="L58" s="161"/>
      <c r="M58" s="98"/>
      <c r="N58" s="68" t="s">
        <v>211</v>
      </c>
      <c r="O58" s="66">
        <v>0.49098609663613985</v>
      </c>
      <c r="P58" s="66">
        <v>0.50315671529229244</v>
      </c>
      <c r="Q58" s="69">
        <v>0.4875461153921718</v>
      </c>
      <c r="R58" s="92"/>
      <c r="S58" s="92"/>
      <c r="T58" s="92"/>
      <c r="U58" s="92"/>
      <c r="V58" s="92"/>
      <c r="W58" s="92"/>
      <c r="X58" s="92"/>
      <c r="Y58" s="92"/>
      <c r="Z58" s="92"/>
      <c r="AA58" s="92"/>
      <c r="AB58" s="92"/>
      <c r="AC58" s="92"/>
      <c r="AD58" s="110"/>
    </row>
    <row r="59" spans="1:30" x14ac:dyDescent="0.35">
      <c r="A59" s="110"/>
      <c r="B59" s="98"/>
      <c r="C59" s="159"/>
      <c r="D59" s="160"/>
      <c r="E59" s="160"/>
      <c r="F59" s="160"/>
      <c r="G59" s="160"/>
      <c r="H59" s="160"/>
      <c r="I59" s="160"/>
      <c r="J59" s="160"/>
      <c r="K59" s="160"/>
      <c r="L59" s="161"/>
      <c r="M59" s="98"/>
      <c r="N59" s="68" t="s">
        <v>212</v>
      </c>
      <c r="O59" s="66">
        <v>4.4326673614652853E-2</v>
      </c>
      <c r="P59" s="66">
        <v>4.4000086190178631E-2</v>
      </c>
      <c r="Q59" s="69">
        <v>4.387784059900892E-2</v>
      </c>
      <c r="R59" s="92"/>
      <c r="S59" s="92"/>
      <c r="T59" s="92"/>
      <c r="U59" s="92"/>
      <c r="V59" s="92"/>
      <c r="W59" s="92"/>
      <c r="X59" s="92"/>
      <c r="Y59" s="92"/>
      <c r="Z59" s="92"/>
      <c r="AA59" s="92"/>
      <c r="AB59" s="92"/>
      <c r="AC59" s="92"/>
      <c r="AD59" s="110"/>
    </row>
    <row r="60" spans="1:30" x14ac:dyDescent="0.35">
      <c r="A60" s="110"/>
      <c r="B60" s="98"/>
      <c r="C60" s="159"/>
      <c r="D60" s="160"/>
      <c r="E60" s="160"/>
      <c r="F60" s="160"/>
      <c r="G60" s="160"/>
      <c r="H60" s="160"/>
      <c r="I60" s="160"/>
      <c r="J60" s="160"/>
      <c r="K60" s="160"/>
      <c r="L60" s="161"/>
      <c r="M60" s="98"/>
      <c r="N60" s="68" t="s">
        <v>213</v>
      </c>
      <c r="O60" s="66">
        <v>0.11486351642016097</v>
      </c>
      <c r="P60" s="66">
        <v>0.1139218686030727</v>
      </c>
      <c r="Q60" s="69">
        <v>0.12076229561876486</v>
      </c>
      <c r="R60" s="92"/>
      <c r="S60" s="92"/>
      <c r="T60" s="92"/>
      <c r="U60" s="92"/>
      <c r="V60" s="92"/>
      <c r="W60" s="92"/>
      <c r="X60" s="92"/>
      <c r="Y60" s="92"/>
      <c r="Z60" s="92"/>
      <c r="AA60" s="92"/>
      <c r="AB60" s="92"/>
      <c r="AC60" s="92"/>
      <c r="AD60" s="110"/>
    </row>
    <row r="61" spans="1:30" x14ac:dyDescent="0.35">
      <c r="A61" s="110"/>
      <c r="B61" s="98"/>
      <c r="C61" s="159"/>
      <c r="D61" s="160"/>
      <c r="E61" s="160"/>
      <c r="F61" s="160"/>
      <c r="G61" s="160"/>
      <c r="H61" s="160"/>
      <c r="I61" s="160"/>
      <c r="J61" s="160"/>
      <c r="K61" s="160"/>
      <c r="L61" s="161"/>
      <c r="M61" s="98"/>
      <c r="N61" s="68" t="s">
        <v>214</v>
      </c>
      <c r="O61" s="66">
        <v>7.1357296494223552E-2</v>
      </c>
      <c r="P61" s="66">
        <v>7.7355685319657835E-2</v>
      </c>
      <c r="Q61" s="69">
        <v>7.8237900849178088E-2</v>
      </c>
      <c r="R61" s="92"/>
      <c r="S61" s="92"/>
      <c r="T61" s="92"/>
      <c r="U61" s="92"/>
      <c r="V61" s="92"/>
      <c r="W61" s="92"/>
      <c r="X61" s="92"/>
      <c r="Y61" s="92"/>
      <c r="Z61" s="92"/>
      <c r="AA61" s="92"/>
      <c r="AB61" s="92"/>
      <c r="AC61" s="92"/>
      <c r="AD61" s="110"/>
    </row>
    <row r="62" spans="1:30" x14ac:dyDescent="0.35">
      <c r="A62" s="110"/>
      <c r="B62" s="98"/>
      <c r="C62" s="159"/>
      <c r="D62" s="160"/>
      <c r="E62" s="160"/>
      <c r="F62" s="160"/>
      <c r="G62" s="160"/>
      <c r="H62" s="160"/>
      <c r="I62" s="160"/>
      <c r="J62" s="160"/>
      <c r="K62" s="160"/>
      <c r="L62" s="161"/>
      <c r="M62" s="98"/>
      <c r="N62" s="68" t="s">
        <v>215</v>
      </c>
      <c r="O62" s="66">
        <v>3.9869614386766297E-2</v>
      </c>
      <c r="P62" s="66">
        <v>3.6652373462044002E-2</v>
      </c>
      <c r="Q62" s="69">
        <v>3.8245759566897325E-2</v>
      </c>
      <c r="R62" s="92"/>
      <c r="S62" s="92"/>
      <c r="T62" s="92"/>
      <c r="U62" s="92"/>
      <c r="V62" s="92"/>
      <c r="W62" s="92"/>
      <c r="X62" s="92"/>
      <c r="Y62" s="92"/>
      <c r="Z62" s="92"/>
      <c r="AA62" s="92"/>
      <c r="AB62" s="92"/>
      <c r="AC62" s="92"/>
      <c r="AD62" s="110"/>
    </row>
    <row r="63" spans="1:30" x14ac:dyDescent="0.35">
      <c r="A63" s="110"/>
      <c r="B63" s="98"/>
      <c r="C63" s="159"/>
      <c r="D63" s="160"/>
      <c r="E63" s="160"/>
      <c r="F63" s="160"/>
      <c r="G63" s="160"/>
      <c r="H63" s="160"/>
      <c r="I63" s="160"/>
      <c r="J63" s="160"/>
      <c r="K63" s="160"/>
      <c r="L63" s="161"/>
      <c r="M63" s="98"/>
      <c r="N63" s="68" t="s">
        <v>216</v>
      </c>
      <c r="O63" s="66">
        <v>8.2644078320065636E-2</v>
      </c>
      <c r="P63" s="66">
        <v>7.9251869249499021E-2</v>
      </c>
      <c r="Q63" s="69">
        <v>8.0966622279464717E-2</v>
      </c>
      <c r="R63" s="92"/>
      <c r="S63" s="92"/>
      <c r="T63" s="92"/>
      <c r="U63" s="92"/>
      <c r="V63" s="92"/>
      <c r="W63" s="92"/>
      <c r="X63" s="92"/>
      <c r="Y63" s="92"/>
      <c r="Z63" s="92"/>
      <c r="AA63" s="92"/>
      <c r="AB63" s="92"/>
      <c r="AC63" s="92"/>
      <c r="AD63" s="110"/>
    </row>
    <row r="64" spans="1:30" x14ac:dyDescent="0.35">
      <c r="A64" s="110"/>
      <c r="B64" s="98"/>
      <c r="C64" s="159"/>
      <c r="D64" s="160"/>
      <c r="E64" s="160"/>
      <c r="F64" s="160"/>
      <c r="G64" s="160"/>
      <c r="H64" s="160"/>
      <c r="I64" s="160"/>
      <c r="J64" s="160"/>
      <c r="K64" s="160"/>
      <c r="L64" s="161"/>
      <c r="M64" s="98"/>
      <c r="N64" s="68" t="s">
        <v>217</v>
      </c>
      <c r="O64" s="66">
        <v>3.7629997560813352E-2</v>
      </c>
      <c r="P64" s="66">
        <v>3.4562261630287236E-2</v>
      </c>
      <c r="Q64" s="69">
        <v>3.5975463336898862E-2</v>
      </c>
      <c r="R64" s="92"/>
      <c r="S64" s="92"/>
      <c r="T64" s="92"/>
      <c r="U64" s="92"/>
      <c r="V64" s="92"/>
      <c r="W64" s="92"/>
      <c r="X64" s="92"/>
      <c r="Y64" s="92"/>
      <c r="Z64" s="92"/>
      <c r="AA64" s="92"/>
      <c r="AB64" s="92"/>
      <c r="AC64" s="92"/>
      <c r="AD64" s="110"/>
    </row>
    <row r="65" spans="1:30" x14ac:dyDescent="0.35">
      <c r="A65" s="110"/>
      <c r="B65" s="98"/>
      <c r="C65" s="159"/>
      <c r="D65" s="160"/>
      <c r="E65" s="160"/>
      <c r="F65" s="160"/>
      <c r="G65" s="160"/>
      <c r="H65" s="160"/>
      <c r="I65" s="160"/>
      <c r="J65" s="160"/>
      <c r="K65" s="160"/>
      <c r="L65" s="161"/>
      <c r="M65" s="98"/>
      <c r="N65" s="68" t="s">
        <v>218</v>
      </c>
      <c r="O65" s="66">
        <v>3.8539148945606137E-2</v>
      </c>
      <c r="P65" s="66">
        <v>3.6458445560128422E-2</v>
      </c>
      <c r="Q65" s="69">
        <v>3.7372568709205606E-2</v>
      </c>
      <c r="R65" s="92"/>
      <c r="S65" s="92"/>
      <c r="T65" s="92"/>
      <c r="U65" s="92"/>
      <c r="V65" s="92"/>
      <c r="W65" s="92"/>
      <c r="X65" s="92"/>
      <c r="Y65" s="92"/>
      <c r="Z65" s="92"/>
      <c r="AA65" s="92"/>
      <c r="AB65" s="92"/>
      <c r="AC65" s="92"/>
      <c r="AD65" s="110"/>
    </row>
    <row r="66" spans="1:30" x14ac:dyDescent="0.35">
      <c r="A66" s="110"/>
      <c r="B66" s="98"/>
      <c r="C66" s="159"/>
      <c r="D66" s="160"/>
      <c r="E66" s="160"/>
      <c r="F66" s="160"/>
      <c r="G66" s="160"/>
      <c r="H66" s="160"/>
      <c r="I66" s="160"/>
      <c r="J66" s="160"/>
      <c r="K66" s="160"/>
      <c r="L66" s="161"/>
      <c r="M66" s="98"/>
      <c r="N66" s="68" t="s">
        <v>219</v>
      </c>
      <c r="O66" s="66">
        <v>3.9980486506862978E-2</v>
      </c>
      <c r="P66" s="66">
        <v>3.766510806093646E-2</v>
      </c>
      <c r="Q66" s="69">
        <v>3.8660525224300898E-2</v>
      </c>
      <c r="R66" s="92"/>
      <c r="S66" s="92"/>
      <c r="T66" s="92"/>
      <c r="U66" s="92"/>
      <c r="V66" s="92"/>
      <c r="W66" s="92"/>
      <c r="X66" s="92"/>
      <c r="Y66" s="92"/>
      <c r="Z66" s="92"/>
      <c r="AA66" s="92"/>
      <c r="AB66" s="92"/>
      <c r="AC66" s="92"/>
      <c r="AD66" s="110"/>
    </row>
    <row r="67" spans="1:30" ht="15" thickBot="1" x14ac:dyDescent="0.4">
      <c r="A67" s="110"/>
      <c r="B67" s="98"/>
      <c r="C67" s="159"/>
      <c r="D67" s="160"/>
      <c r="E67" s="160"/>
      <c r="F67" s="160"/>
      <c r="G67" s="160"/>
      <c r="H67" s="160"/>
      <c r="I67" s="160"/>
      <c r="J67" s="160"/>
      <c r="K67" s="160"/>
      <c r="L67" s="161"/>
      <c r="M67" s="98"/>
      <c r="N67" s="70" t="s">
        <v>220</v>
      </c>
      <c r="O67" s="71">
        <v>3.980309111470829E-2</v>
      </c>
      <c r="P67" s="71">
        <v>3.6975586631903298E-2</v>
      </c>
      <c r="Q67" s="72">
        <v>3.835490842410879E-2</v>
      </c>
      <c r="R67" s="92"/>
      <c r="S67" s="92"/>
      <c r="T67" s="92"/>
      <c r="U67" s="92"/>
      <c r="V67" s="92"/>
      <c r="W67" s="92"/>
      <c r="X67" s="92"/>
      <c r="Y67" s="92"/>
      <c r="Z67" s="92"/>
      <c r="AA67" s="92"/>
      <c r="AB67" s="92"/>
      <c r="AC67" s="92"/>
      <c r="AD67" s="110"/>
    </row>
    <row r="68" spans="1:30" x14ac:dyDescent="0.35">
      <c r="A68" s="110"/>
      <c r="B68" s="98"/>
      <c r="C68" s="159"/>
      <c r="D68" s="160"/>
      <c r="E68" s="160"/>
      <c r="F68" s="160"/>
      <c r="G68" s="160"/>
      <c r="H68" s="160"/>
      <c r="I68" s="160"/>
      <c r="J68" s="160"/>
      <c r="K68" s="160"/>
      <c r="L68" s="161"/>
      <c r="M68" s="98"/>
      <c r="N68" s="92"/>
      <c r="O68" s="92"/>
      <c r="P68" s="92"/>
      <c r="Q68" s="92"/>
      <c r="R68" s="92"/>
      <c r="S68" s="92"/>
      <c r="T68" s="92"/>
      <c r="U68" s="92"/>
      <c r="V68" s="92"/>
      <c r="W68" s="92"/>
      <c r="X68" s="92"/>
      <c r="Y68" s="92"/>
      <c r="Z68" s="92"/>
      <c r="AA68" s="92"/>
      <c r="AB68" s="92"/>
      <c r="AC68" s="92"/>
      <c r="AD68" s="110"/>
    </row>
    <row r="69" spans="1:30" x14ac:dyDescent="0.35">
      <c r="A69" s="110"/>
      <c r="B69" s="98"/>
      <c r="C69" s="159"/>
      <c r="D69" s="160"/>
      <c r="E69" s="160"/>
      <c r="F69" s="160"/>
      <c r="G69" s="160"/>
      <c r="H69" s="160"/>
      <c r="I69" s="160"/>
      <c r="J69" s="160"/>
      <c r="K69" s="160"/>
      <c r="L69" s="161"/>
      <c r="M69" s="98"/>
      <c r="N69" s="92"/>
      <c r="O69" s="92"/>
      <c r="P69" s="92"/>
      <c r="Q69" s="92"/>
      <c r="R69" s="92"/>
      <c r="S69" s="92"/>
      <c r="T69" s="92"/>
      <c r="U69" s="92"/>
      <c r="V69" s="92"/>
      <c r="W69" s="92"/>
      <c r="X69" s="92"/>
      <c r="Y69" s="92"/>
      <c r="Z69" s="92"/>
      <c r="AA69" s="92"/>
      <c r="AB69" s="92"/>
      <c r="AC69" s="92"/>
      <c r="AD69" s="110"/>
    </row>
    <row r="70" spans="1:30" x14ac:dyDescent="0.35">
      <c r="A70" s="110"/>
      <c r="B70" s="98"/>
      <c r="C70" s="159"/>
      <c r="D70" s="160"/>
      <c r="E70" s="160"/>
      <c r="F70" s="160"/>
      <c r="G70" s="160"/>
      <c r="H70" s="160"/>
      <c r="I70" s="160"/>
      <c r="J70" s="160"/>
      <c r="K70" s="160"/>
      <c r="L70" s="161"/>
      <c r="M70" s="98"/>
      <c r="N70" s="92"/>
      <c r="O70" s="92"/>
      <c r="P70" s="92"/>
      <c r="Q70" s="92"/>
      <c r="R70" s="92"/>
      <c r="S70" s="92"/>
      <c r="T70" s="92"/>
      <c r="U70" s="92"/>
      <c r="V70" s="92"/>
      <c r="W70" s="92"/>
      <c r="X70" s="92"/>
      <c r="Y70" s="92"/>
      <c r="Z70" s="92"/>
      <c r="AA70" s="92"/>
      <c r="AB70" s="92"/>
      <c r="AC70" s="92"/>
      <c r="AD70" s="110"/>
    </row>
    <row r="71" spans="1:30" x14ac:dyDescent="0.35">
      <c r="A71" s="110"/>
      <c r="B71" s="98"/>
      <c r="C71" s="159"/>
      <c r="D71" s="160"/>
      <c r="E71" s="160"/>
      <c r="F71" s="160"/>
      <c r="G71" s="160"/>
      <c r="H71" s="160"/>
      <c r="I71" s="160"/>
      <c r="J71" s="160"/>
      <c r="K71" s="160"/>
      <c r="L71" s="161"/>
      <c r="M71" s="98"/>
      <c r="N71" s="92"/>
      <c r="O71" s="92"/>
      <c r="P71" s="92"/>
      <c r="Q71" s="92"/>
      <c r="R71" s="92"/>
      <c r="S71" s="92"/>
      <c r="T71" s="92"/>
      <c r="U71" s="92"/>
      <c r="V71" s="92"/>
      <c r="W71" s="92"/>
      <c r="X71" s="92"/>
      <c r="Y71" s="92"/>
      <c r="Z71" s="92"/>
      <c r="AA71" s="92"/>
      <c r="AB71" s="92"/>
      <c r="AC71" s="92"/>
      <c r="AD71" s="110"/>
    </row>
    <row r="72" spans="1:30" x14ac:dyDescent="0.35">
      <c r="A72" s="110"/>
      <c r="B72" s="98"/>
      <c r="C72" s="159"/>
      <c r="D72" s="160"/>
      <c r="E72" s="160"/>
      <c r="F72" s="160"/>
      <c r="G72" s="160"/>
      <c r="H72" s="160"/>
      <c r="I72" s="160"/>
      <c r="J72" s="160"/>
      <c r="K72" s="160"/>
      <c r="L72" s="161"/>
      <c r="M72" s="98"/>
      <c r="N72" s="92"/>
      <c r="O72" s="92"/>
      <c r="P72" s="92"/>
      <c r="Q72" s="92"/>
      <c r="R72" s="92"/>
      <c r="S72" s="92"/>
      <c r="T72" s="92"/>
      <c r="U72" s="92"/>
      <c r="V72" s="92"/>
      <c r="W72" s="92"/>
      <c r="X72" s="92"/>
      <c r="Y72" s="92"/>
      <c r="Z72" s="92"/>
      <c r="AA72" s="92"/>
      <c r="AB72" s="92"/>
      <c r="AC72" s="92"/>
      <c r="AD72" s="110"/>
    </row>
    <row r="73" spans="1:30" x14ac:dyDescent="0.35">
      <c r="A73" s="110"/>
      <c r="B73" s="98"/>
      <c r="C73" s="159"/>
      <c r="D73" s="160"/>
      <c r="E73" s="160"/>
      <c r="F73" s="160"/>
      <c r="G73" s="160"/>
      <c r="H73" s="160"/>
      <c r="I73" s="160"/>
      <c r="J73" s="160"/>
      <c r="K73" s="160"/>
      <c r="L73" s="161"/>
      <c r="M73" s="98"/>
      <c r="N73" s="92"/>
      <c r="O73" s="92"/>
      <c r="P73" s="92"/>
      <c r="Q73" s="92"/>
      <c r="R73" s="92"/>
      <c r="S73" s="92"/>
      <c r="T73" s="92"/>
      <c r="U73" s="92"/>
      <c r="V73" s="92"/>
      <c r="W73" s="92"/>
      <c r="X73" s="92"/>
      <c r="Y73" s="92"/>
      <c r="Z73" s="92"/>
      <c r="AA73" s="92"/>
      <c r="AB73" s="92"/>
      <c r="AC73" s="92"/>
      <c r="AD73" s="110"/>
    </row>
    <row r="74" spans="1:30" ht="15" thickBot="1" x14ac:dyDescent="0.4">
      <c r="A74" s="110"/>
      <c r="B74" s="98"/>
      <c r="C74" s="162"/>
      <c r="D74" s="163"/>
      <c r="E74" s="163"/>
      <c r="F74" s="163"/>
      <c r="G74" s="163"/>
      <c r="H74" s="163"/>
      <c r="I74" s="163"/>
      <c r="J74" s="163"/>
      <c r="K74" s="163"/>
      <c r="L74" s="164"/>
      <c r="M74" s="98"/>
      <c r="N74" s="92"/>
      <c r="O74" s="92"/>
      <c r="P74" s="92"/>
      <c r="Q74" s="92"/>
      <c r="R74" s="92"/>
      <c r="S74" s="92"/>
      <c r="T74" s="92"/>
      <c r="U74" s="92"/>
      <c r="V74" s="92"/>
      <c r="W74" s="92"/>
      <c r="X74" s="92"/>
      <c r="Y74" s="92"/>
      <c r="Z74" s="92"/>
      <c r="AA74" s="92"/>
      <c r="AB74" s="92"/>
      <c r="AC74" s="92"/>
      <c r="AD74" s="110"/>
    </row>
    <row r="75" spans="1:30" x14ac:dyDescent="0.35">
      <c r="A75" s="110"/>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110"/>
    </row>
    <row r="76" spans="1:30" x14ac:dyDescent="0.35">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row>
    <row r="77" spans="1:30" x14ac:dyDescent="0.35">
      <c r="A77" s="110"/>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110"/>
    </row>
    <row r="78" spans="1:30" x14ac:dyDescent="0.35">
      <c r="A78" s="110"/>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110"/>
    </row>
    <row r="79" spans="1:30" x14ac:dyDescent="0.35">
      <c r="A79" s="110"/>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110"/>
    </row>
    <row r="80" spans="1:30" ht="15" thickBot="1" x14ac:dyDescent="0.4">
      <c r="A80" s="110"/>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110"/>
    </row>
    <row r="81" spans="1:30" ht="21" customHeight="1" x14ac:dyDescent="0.45">
      <c r="A81" s="110"/>
      <c r="B81" s="92"/>
      <c r="C81" s="175" t="s">
        <v>398</v>
      </c>
      <c r="D81" s="176"/>
      <c r="E81" s="176"/>
      <c r="F81" s="176"/>
      <c r="G81" s="176"/>
      <c r="H81" s="176"/>
      <c r="I81" s="176"/>
      <c r="J81" s="176"/>
      <c r="K81" s="176"/>
      <c r="L81" s="177"/>
      <c r="M81" s="92"/>
      <c r="N81" s="198" t="s">
        <v>329</v>
      </c>
      <c r="O81" s="199"/>
      <c r="P81" s="200"/>
      <c r="Q81" s="92"/>
      <c r="R81" s="92"/>
      <c r="S81" s="92"/>
      <c r="T81" s="92"/>
      <c r="U81" s="92"/>
      <c r="V81" s="92"/>
      <c r="W81" s="92"/>
      <c r="X81" s="92"/>
      <c r="Y81" s="92"/>
      <c r="Z81" s="92"/>
      <c r="AA81" s="92"/>
      <c r="AB81" s="92"/>
      <c r="AC81" s="92"/>
      <c r="AD81" s="110"/>
    </row>
    <row r="82" spans="1:30" ht="18.5" customHeight="1" x14ac:dyDescent="0.35">
      <c r="A82" s="110"/>
      <c r="B82" s="92"/>
      <c r="C82" s="178"/>
      <c r="D82" s="179"/>
      <c r="E82" s="179"/>
      <c r="F82" s="179"/>
      <c r="G82" s="179"/>
      <c r="H82" s="179"/>
      <c r="I82" s="179"/>
      <c r="J82" s="179"/>
      <c r="K82" s="179"/>
      <c r="L82" s="180"/>
      <c r="M82" s="97"/>
      <c r="N82" s="94" t="s">
        <v>279</v>
      </c>
      <c r="O82" s="65" t="s">
        <v>390</v>
      </c>
      <c r="P82" s="67" t="s">
        <v>391</v>
      </c>
      <c r="Q82" s="92"/>
      <c r="R82" s="92"/>
      <c r="S82" s="92"/>
      <c r="T82" s="92"/>
      <c r="U82" s="92"/>
      <c r="V82" s="92"/>
      <c r="W82" s="92"/>
      <c r="X82" s="92"/>
      <c r="Y82" s="92"/>
      <c r="Z82" s="92"/>
      <c r="AA82" s="92"/>
      <c r="AB82" s="92"/>
      <c r="AC82" s="92"/>
      <c r="AD82" s="110"/>
    </row>
    <row r="83" spans="1:30" ht="14.5" customHeight="1" x14ac:dyDescent="0.35">
      <c r="A83" s="110"/>
      <c r="B83" s="97"/>
      <c r="C83" s="178"/>
      <c r="D83" s="179"/>
      <c r="E83" s="179"/>
      <c r="F83" s="179"/>
      <c r="G83" s="179"/>
      <c r="H83" s="179"/>
      <c r="I83" s="179"/>
      <c r="J83" s="179"/>
      <c r="K83" s="179"/>
      <c r="L83" s="180"/>
      <c r="M83" s="97"/>
      <c r="N83" s="68" t="s">
        <v>316</v>
      </c>
      <c r="O83" s="42">
        <v>1632.4</v>
      </c>
      <c r="P83" s="128"/>
      <c r="Q83" s="92"/>
      <c r="R83" s="92"/>
      <c r="S83" s="92"/>
      <c r="T83" s="92"/>
      <c r="U83" s="92"/>
      <c r="V83" s="92"/>
      <c r="W83" s="92"/>
      <c r="X83" s="92"/>
      <c r="Y83" s="92"/>
      <c r="Z83" s="92"/>
      <c r="AA83" s="92"/>
      <c r="AB83" s="92"/>
      <c r="AC83" s="92"/>
      <c r="AD83" s="110"/>
    </row>
    <row r="84" spans="1:30" ht="14.5" customHeight="1" x14ac:dyDescent="0.35">
      <c r="A84" s="110"/>
      <c r="B84" s="97"/>
      <c r="C84" s="178"/>
      <c r="D84" s="179"/>
      <c r="E84" s="179"/>
      <c r="F84" s="179"/>
      <c r="G84" s="179"/>
      <c r="H84" s="179"/>
      <c r="I84" s="179"/>
      <c r="J84" s="179"/>
      <c r="K84" s="179"/>
      <c r="L84" s="180"/>
      <c r="M84" s="97"/>
      <c r="N84" s="68" t="s">
        <v>317</v>
      </c>
      <c r="O84" s="42">
        <v>1682.727272727273</v>
      </c>
      <c r="P84" s="128">
        <f>(O84-O83)/O83</f>
        <v>3.0830233231605539E-2</v>
      </c>
      <c r="Q84" s="92"/>
      <c r="R84" s="92"/>
      <c r="S84" s="92"/>
      <c r="T84" s="92"/>
      <c r="U84" s="92"/>
      <c r="V84" s="92"/>
      <c r="W84" s="92"/>
      <c r="X84" s="92"/>
      <c r="Y84" s="92"/>
      <c r="Z84" s="92"/>
      <c r="AA84" s="92"/>
      <c r="AB84" s="92"/>
      <c r="AC84" s="92"/>
      <c r="AD84" s="110"/>
    </row>
    <row r="85" spans="1:30" ht="14.5" customHeight="1" x14ac:dyDescent="0.35">
      <c r="A85" s="110"/>
      <c r="B85" s="97"/>
      <c r="C85" s="178"/>
      <c r="D85" s="179"/>
      <c r="E85" s="179"/>
      <c r="F85" s="179"/>
      <c r="G85" s="179"/>
      <c r="H85" s="179"/>
      <c r="I85" s="179"/>
      <c r="J85" s="179"/>
      <c r="K85" s="179"/>
      <c r="L85" s="180"/>
      <c r="M85" s="97"/>
      <c r="N85" s="95" t="s">
        <v>318</v>
      </c>
      <c r="O85" s="42">
        <v>1751.1999999999998</v>
      </c>
      <c r="P85" s="128">
        <f t="shared" ref="P85:P88" si="0">(O85-O84)/O84</f>
        <v>4.0691518098324969E-2</v>
      </c>
      <c r="Q85" s="92"/>
      <c r="R85" s="92"/>
      <c r="S85" s="92"/>
      <c r="T85" s="92"/>
      <c r="U85" s="92"/>
      <c r="V85" s="92"/>
      <c r="W85" s="92"/>
      <c r="X85" s="92"/>
      <c r="Y85" s="92"/>
      <c r="Z85" s="92"/>
      <c r="AA85" s="92"/>
      <c r="AB85" s="92"/>
      <c r="AC85" s="92"/>
      <c r="AD85" s="110"/>
    </row>
    <row r="86" spans="1:30" ht="14.5" customHeight="1" x14ac:dyDescent="0.35">
      <c r="A86" s="110"/>
      <c r="B86" s="97"/>
      <c r="C86" s="178"/>
      <c r="D86" s="179"/>
      <c r="E86" s="179"/>
      <c r="F86" s="179"/>
      <c r="G86" s="179"/>
      <c r="H86" s="179"/>
      <c r="I86" s="179"/>
      <c r="J86" s="179"/>
      <c r="K86" s="179"/>
      <c r="L86" s="180"/>
      <c r="M86" s="97"/>
      <c r="N86" s="93" t="s">
        <v>319</v>
      </c>
      <c r="O86" s="42">
        <v>1874.8</v>
      </c>
      <c r="P86" s="128">
        <f t="shared" si="0"/>
        <v>7.0580173595249054E-2</v>
      </c>
      <c r="Q86" s="92"/>
      <c r="R86" s="92"/>
      <c r="S86" s="92"/>
      <c r="T86" s="92"/>
      <c r="U86" s="92"/>
      <c r="V86" s="92"/>
      <c r="W86" s="92"/>
      <c r="X86" s="92"/>
      <c r="Y86" s="92"/>
      <c r="Z86" s="92"/>
      <c r="AA86" s="92"/>
      <c r="AB86" s="92"/>
      <c r="AC86" s="92"/>
      <c r="AD86" s="110"/>
    </row>
    <row r="87" spans="1:30" ht="14.5" customHeight="1" x14ac:dyDescent="0.35">
      <c r="A87" s="110"/>
      <c r="B87" s="97"/>
      <c r="C87" s="178"/>
      <c r="D87" s="179"/>
      <c r="E87" s="179"/>
      <c r="F87" s="179"/>
      <c r="G87" s="179"/>
      <c r="H87" s="179"/>
      <c r="I87" s="179"/>
      <c r="J87" s="179"/>
      <c r="K87" s="179"/>
      <c r="L87" s="180"/>
      <c r="M87" s="97"/>
      <c r="N87" s="68" t="s">
        <v>320</v>
      </c>
      <c r="O87" s="42">
        <v>1989.9</v>
      </c>
      <c r="P87" s="128">
        <f t="shared" si="0"/>
        <v>6.1393215276296209E-2</v>
      </c>
      <c r="Q87" s="92"/>
      <c r="R87" s="92"/>
      <c r="S87" s="92"/>
      <c r="T87" s="92"/>
      <c r="U87" s="92"/>
      <c r="V87" s="92"/>
      <c r="W87" s="92"/>
      <c r="X87" s="92"/>
      <c r="Y87" s="92"/>
      <c r="Z87" s="92"/>
      <c r="AA87" s="92"/>
      <c r="AB87" s="92"/>
      <c r="AC87" s="92"/>
      <c r="AD87" s="110"/>
    </row>
    <row r="88" spans="1:30" ht="15" customHeight="1" thickBot="1" x14ac:dyDescent="0.4">
      <c r="A88" s="110"/>
      <c r="B88" s="97"/>
      <c r="C88" s="178"/>
      <c r="D88" s="179"/>
      <c r="E88" s="179"/>
      <c r="F88" s="179"/>
      <c r="G88" s="179"/>
      <c r="H88" s="179"/>
      <c r="I88" s="179"/>
      <c r="J88" s="179"/>
      <c r="K88" s="179"/>
      <c r="L88" s="180"/>
      <c r="M88" s="97"/>
      <c r="N88" s="70" t="s">
        <v>321</v>
      </c>
      <c r="O88" s="84">
        <v>2112.6</v>
      </c>
      <c r="P88" s="129">
        <f t="shared" si="0"/>
        <v>6.1661390019598881E-2</v>
      </c>
      <c r="Q88" s="92"/>
      <c r="R88" s="92"/>
      <c r="S88" s="92"/>
      <c r="T88" s="92"/>
      <c r="U88" s="92"/>
      <c r="V88" s="92"/>
      <c r="W88" s="92"/>
      <c r="X88" s="92"/>
      <c r="Y88" s="92"/>
      <c r="Z88" s="92"/>
      <c r="AA88" s="92"/>
      <c r="AB88" s="92"/>
      <c r="AC88" s="92"/>
      <c r="AD88" s="110"/>
    </row>
    <row r="89" spans="1:30" ht="15" customHeight="1" thickBot="1" x14ac:dyDescent="0.4">
      <c r="A89" s="110"/>
      <c r="B89" s="97"/>
      <c r="C89" s="178"/>
      <c r="D89" s="179"/>
      <c r="E89" s="179"/>
      <c r="F89" s="179"/>
      <c r="G89" s="179"/>
      <c r="H89" s="179"/>
      <c r="I89" s="179"/>
      <c r="J89" s="179"/>
      <c r="K89" s="179"/>
      <c r="L89" s="180"/>
      <c r="M89" s="97"/>
      <c r="N89" s="92"/>
      <c r="O89" s="92"/>
      <c r="P89" s="92"/>
      <c r="Q89" s="92"/>
      <c r="R89" s="92"/>
      <c r="S89" s="92"/>
      <c r="T89" s="92"/>
      <c r="U89" s="92"/>
      <c r="V89" s="92"/>
      <c r="W89" s="92"/>
      <c r="X89" s="92"/>
      <c r="Y89" s="92"/>
      <c r="Z89" s="92"/>
      <c r="AA89" s="92"/>
      <c r="AB89" s="92"/>
      <c r="AC89" s="92"/>
      <c r="AD89" s="110"/>
    </row>
    <row r="90" spans="1:30" ht="18.5" x14ac:dyDescent="0.45">
      <c r="A90" s="110"/>
      <c r="B90" s="97"/>
      <c r="C90" s="178"/>
      <c r="D90" s="179"/>
      <c r="E90" s="179"/>
      <c r="F90" s="179"/>
      <c r="G90" s="179"/>
      <c r="H90" s="179"/>
      <c r="I90" s="179"/>
      <c r="J90" s="179"/>
      <c r="K90" s="179"/>
      <c r="L90" s="180"/>
      <c r="M90" s="97"/>
      <c r="N90" s="198" t="s">
        <v>388</v>
      </c>
      <c r="O90" s="199"/>
      <c r="P90" s="199"/>
      <c r="Q90" s="200"/>
      <c r="R90" s="92"/>
      <c r="S90" s="92"/>
      <c r="T90" s="92"/>
      <c r="U90" s="92"/>
      <c r="V90" s="92"/>
      <c r="W90" s="92"/>
      <c r="X90" s="92"/>
      <c r="Y90" s="92"/>
      <c r="Z90" s="92"/>
      <c r="AA90" s="92"/>
      <c r="AB90" s="92"/>
      <c r="AC90" s="92"/>
      <c r="AD90" s="110"/>
    </row>
    <row r="91" spans="1:30" ht="70.5" customHeight="1" x14ac:dyDescent="0.35">
      <c r="A91" s="201">
        <v>2</v>
      </c>
      <c r="B91" s="97"/>
      <c r="C91" s="178"/>
      <c r="D91" s="179"/>
      <c r="E91" s="179"/>
      <c r="F91" s="179"/>
      <c r="G91" s="179"/>
      <c r="H91" s="179"/>
      <c r="I91" s="179"/>
      <c r="J91" s="179"/>
      <c r="K91" s="179"/>
      <c r="L91" s="180"/>
      <c r="M91" s="97"/>
      <c r="N91" s="94" t="s">
        <v>186</v>
      </c>
      <c r="O91" s="64" t="s">
        <v>304</v>
      </c>
      <c r="P91" s="64" t="s">
        <v>305</v>
      </c>
      <c r="Q91" s="90" t="s">
        <v>306</v>
      </c>
      <c r="R91" s="92"/>
      <c r="S91" s="92"/>
      <c r="T91" s="92"/>
      <c r="U91" s="92"/>
      <c r="V91" s="92"/>
      <c r="W91" s="92"/>
      <c r="X91" s="92"/>
      <c r="Y91" s="92"/>
      <c r="Z91" s="92"/>
      <c r="AA91" s="92"/>
      <c r="AB91" s="92"/>
      <c r="AC91" s="92"/>
      <c r="AD91" s="110"/>
    </row>
    <row r="92" spans="1:30" ht="14.5" customHeight="1" x14ac:dyDescent="0.35">
      <c r="A92" s="201"/>
      <c r="B92" s="97"/>
      <c r="C92" s="178"/>
      <c r="D92" s="179"/>
      <c r="E92" s="179"/>
      <c r="F92" s="179"/>
      <c r="G92" s="179"/>
      <c r="H92" s="179"/>
      <c r="I92" s="179"/>
      <c r="J92" s="179"/>
      <c r="K92" s="179"/>
      <c r="L92" s="180"/>
      <c r="M92" s="97"/>
      <c r="N92" s="95" t="s">
        <v>147</v>
      </c>
      <c r="O92" s="75">
        <v>144.86666666666665</v>
      </c>
      <c r="P92" s="75">
        <v>156.18717948717949</v>
      </c>
      <c r="Q92" s="73">
        <f t="shared" ref="Q92:Q101" si="1">(P92-O92)/SUM(O92,P92)</f>
        <v>3.7602950319816794E-2</v>
      </c>
      <c r="R92" s="92"/>
      <c r="S92" s="92"/>
      <c r="T92" s="92"/>
      <c r="U92" s="92"/>
      <c r="V92" s="92"/>
      <c r="W92" s="92"/>
      <c r="X92" s="92"/>
      <c r="Y92" s="92"/>
      <c r="Z92" s="92"/>
      <c r="AA92" s="92"/>
      <c r="AB92" s="92"/>
      <c r="AC92" s="92"/>
      <c r="AD92" s="110"/>
    </row>
    <row r="93" spans="1:30" ht="14.5" customHeight="1" x14ac:dyDescent="0.35">
      <c r="A93" s="201"/>
      <c r="B93" s="97"/>
      <c r="C93" s="178"/>
      <c r="D93" s="179"/>
      <c r="E93" s="179"/>
      <c r="F93" s="179"/>
      <c r="G93" s="179"/>
      <c r="H93" s="179"/>
      <c r="I93" s="179"/>
      <c r="J93" s="179"/>
      <c r="K93" s="179"/>
      <c r="L93" s="180"/>
      <c r="M93" s="97"/>
      <c r="N93" s="93" t="s">
        <v>148</v>
      </c>
      <c r="O93" s="76">
        <v>165.60000000000002</v>
      </c>
      <c r="P93" s="76">
        <v>186.00833333333333</v>
      </c>
      <c r="Q93" s="73">
        <f t="shared" si="1"/>
        <v>5.8042803308605603E-2</v>
      </c>
      <c r="R93" s="92"/>
      <c r="S93" s="92"/>
      <c r="T93" s="92"/>
      <c r="U93" s="92"/>
      <c r="V93" s="92"/>
      <c r="W93" s="92"/>
      <c r="X93" s="92"/>
      <c r="Y93" s="92"/>
      <c r="Z93" s="92"/>
      <c r="AA93" s="92"/>
      <c r="AB93" s="92"/>
      <c r="AC93" s="92"/>
      <c r="AD93" s="110"/>
    </row>
    <row r="94" spans="1:30" ht="14.5" customHeight="1" x14ac:dyDescent="0.35">
      <c r="A94" s="201"/>
      <c r="B94" s="97"/>
      <c r="C94" s="178"/>
      <c r="D94" s="179"/>
      <c r="E94" s="179"/>
      <c r="F94" s="179"/>
      <c r="G94" s="179"/>
      <c r="H94" s="179"/>
      <c r="I94" s="179"/>
      <c r="J94" s="179"/>
      <c r="K94" s="179"/>
      <c r="L94" s="180"/>
      <c r="M94" s="97"/>
      <c r="N94" s="95" t="s">
        <v>149</v>
      </c>
      <c r="O94" s="75">
        <v>145.39166666666662</v>
      </c>
      <c r="P94" s="75">
        <v>151.89722222222224</v>
      </c>
      <c r="Q94" s="73">
        <f t="shared" si="1"/>
        <v>2.1882942143818414E-2</v>
      </c>
      <c r="R94" s="92"/>
      <c r="S94" s="92"/>
      <c r="T94" s="92"/>
      <c r="U94" s="92"/>
      <c r="V94" s="92"/>
      <c r="W94" s="92"/>
      <c r="X94" s="92"/>
      <c r="Y94" s="92"/>
      <c r="Z94" s="92"/>
      <c r="AA94" s="92"/>
      <c r="AB94" s="92"/>
      <c r="AC94" s="92"/>
      <c r="AD94" s="110"/>
    </row>
    <row r="95" spans="1:30" ht="14.5" customHeight="1" x14ac:dyDescent="0.35">
      <c r="A95" s="201"/>
      <c r="B95" s="97"/>
      <c r="C95" s="178"/>
      <c r="D95" s="179"/>
      <c r="E95" s="179"/>
      <c r="F95" s="179"/>
      <c r="G95" s="179"/>
      <c r="H95" s="179"/>
      <c r="I95" s="179"/>
      <c r="J95" s="179"/>
      <c r="K95" s="179"/>
      <c r="L95" s="180"/>
      <c r="M95" s="97"/>
      <c r="N95" s="95" t="s">
        <v>150</v>
      </c>
      <c r="O95" s="75">
        <v>146.97083333333333</v>
      </c>
      <c r="P95" s="75">
        <v>152.76249999999999</v>
      </c>
      <c r="Q95" s="73">
        <f t="shared" si="1"/>
        <v>1.9322731316725947E-2</v>
      </c>
      <c r="R95" s="92"/>
      <c r="S95" s="92"/>
      <c r="T95" s="92"/>
      <c r="U95" s="92"/>
      <c r="V95" s="92"/>
      <c r="W95" s="92"/>
      <c r="X95" s="92"/>
      <c r="Y95" s="92"/>
      <c r="Z95" s="92"/>
      <c r="AA95" s="92"/>
      <c r="AB95" s="92"/>
      <c r="AC95" s="92"/>
      <c r="AD95" s="110"/>
    </row>
    <row r="96" spans="1:30" ht="14.5" customHeight="1" x14ac:dyDescent="0.35">
      <c r="A96" s="201"/>
      <c r="B96" s="97"/>
      <c r="C96" s="178"/>
      <c r="D96" s="179"/>
      <c r="E96" s="179"/>
      <c r="F96" s="179"/>
      <c r="G96" s="179"/>
      <c r="H96" s="179"/>
      <c r="I96" s="179"/>
      <c r="J96" s="179"/>
      <c r="K96" s="179"/>
      <c r="L96" s="180"/>
      <c r="M96" s="97"/>
      <c r="N96" s="95" t="s">
        <v>151</v>
      </c>
      <c r="O96" s="75">
        <v>143.80000000000004</v>
      </c>
      <c r="P96" s="75">
        <v>149.67500000000004</v>
      </c>
      <c r="Q96" s="73">
        <f t="shared" si="1"/>
        <v>2.0018740948973501E-2</v>
      </c>
      <c r="R96" s="92"/>
      <c r="S96" s="92"/>
      <c r="T96" s="92"/>
      <c r="U96" s="92"/>
      <c r="V96" s="92"/>
      <c r="W96" s="92"/>
      <c r="X96" s="92"/>
      <c r="Y96" s="92"/>
      <c r="Z96" s="92"/>
      <c r="AA96" s="92"/>
      <c r="AB96" s="92"/>
      <c r="AC96" s="92"/>
      <c r="AD96" s="110"/>
    </row>
    <row r="97" spans="1:30" ht="14.5" customHeight="1" x14ac:dyDescent="0.35">
      <c r="A97" s="201"/>
      <c r="B97" s="97"/>
      <c r="C97" s="178"/>
      <c r="D97" s="179"/>
      <c r="E97" s="179"/>
      <c r="F97" s="179"/>
      <c r="G97" s="179"/>
      <c r="H97" s="179"/>
      <c r="I97" s="179"/>
      <c r="J97" s="179"/>
      <c r="K97" s="179"/>
      <c r="L97" s="180"/>
      <c r="M97" s="97"/>
      <c r="N97" s="93" t="s">
        <v>156</v>
      </c>
      <c r="O97" s="76">
        <v>143.89166666666668</v>
      </c>
      <c r="P97" s="76">
        <v>157.03749999999999</v>
      </c>
      <c r="Q97" s="73">
        <f t="shared" si="1"/>
        <v>4.3684144939977507E-2</v>
      </c>
      <c r="R97" s="92"/>
      <c r="S97" s="92"/>
      <c r="T97" s="92"/>
      <c r="U97" s="92"/>
      <c r="V97" s="92"/>
      <c r="W97" s="92"/>
      <c r="X97" s="92"/>
      <c r="Y97" s="92"/>
      <c r="Z97" s="92"/>
      <c r="AA97" s="92"/>
      <c r="AB97" s="92"/>
      <c r="AC97" s="92"/>
      <c r="AD97" s="110"/>
    </row>
    <row r="98" spans="1:30" ht="14.5" customHeight="1" x14ac:dyDescent="0.35">
      <c r="A98" s="201"/>
      <c r="B98" s="97"/>
      <c r="C98" s="178"/>
      <c r="D98" s="179"/>
      <c r="E98" s="179"/>
      <c r="F98" s="179"/>
      <c r="G98" s="179"/>
      <c r="H98" s="179"/>
      <c r="I98" s="179"/>
      <c r="J98" s="179"/>
      <c r="K98" s="179"/>
      <c r="L98" s="180"/>
      <c r="M98" s="97"/>
      <c r="N98" s="93" t="s">
        <v>152</v>
      </c>
      <c r="O98" s="76">
        <v>127.52500000000002</v>
      </c>
      <c r="P98" s="76">
        <v>141.54166666666666</v>
      </c>
      <c r="Q98" s="73">
        <f t="shared" si="1"/>
        <v>5.2093657086223877E-2</v>
      </c>
      <c r="R98" s="92"/>
      <c r="S98" s="92"/>
      <c r="T98" s="92"/>
      <c r="U98" s="92"/>
      <c r="V98" s="92"/>
      <c r="W98" s="92"/>
      <c r="X98" s="92"/>
      <c r="Y98" s="92"/>
      <c r="Z98" s="92"/>
      <c r="AA98" s="92"/>
      <c r="AB98" s="92"/>
      <c r="AC98" s="92"/>
      <c r="AD98" s="110"/>
    </row>
    <row r="99" spans="1:30" ht="14.5" customHeight="1" x14ac:dyDescent="0.35">
      <c r="A99" s="201"/>
      <c r="B99" s="97"/>
      <c r="C99" s="178"/>
      <c r="D99" s="179"/>
      <c r="E99" s="179"/>
      <c r="F99" s="179"/>
      <c r="G99" s="179"/>
      <c r="H99" s="179"/>
      <c r="I99" s="179"/>
      <c r="J99" s="179"/>
      <c r="K99" s="179"/>
      <c r="L99" s="180"/>
      <c r="M99" s="97"/>
      <c r="N99" s="95" t="s">
        <v>153</v>
      </c>
      <c r="O99" s="75">
        <v>140.4916666666667</v>
      </c>
      <c r="P99" s="75">
        <v>149.60833333333332</v>
      </c>
      <c r="Q99" s="73">
        <f t="shared" si="1"/>
        <v>3.1425945076410264E-2</v>
      </c>
      <c r="R99" s="92"/>
      <c r="S99" s="92"/>
      <c r="T99" s="92"/>
      <c r="U99" s="92"/>
      <c r="V99" s="92"/>
      <c r="W99" s="92"/>
      <c r="X99" s="92"/>
      <c r="Y99" s="92"/>
      <c r="Z99" s="92"/>
      <c r="AA99" s="92"/>
      <c r="AB99" s="92"/>
      <c r="AC99" s="92"/>
      <c r="AD99" s="110"/>
    </row>
    <row r="100" spans="1:30" ht="14.5" customHeight="1" x14ac:dyDescent="0.35">
      <c r="A100" s="110"/>
      <c r="B100" s="97"/>
      <c r="C100" s="178"/>
      <c r="D100" s="179"/>
      <c r="E100" s="179"/>
      <c r="F100" s="179"/>
      <c r="G100" s="179"/>
      <c r="H100" s="179"/>
      <c r="I100" s="179"/>
      <c r="J100" s="179"/>
      <c r="K100" s="179"/>
      <c r="L100" s="180"/>
      <c r="M100" s="97"/>
      <c r="N100" s="95" t="s">
        <v>154</v>
      </c>
      <c r="O100" s="75">
        <v>152.81666666666663</v>
      </c>
      <c r="P100" s="75">
        <v>158.80833333333334</v>
      </c>
      <c r="Q100" s="73">
        <f t="shared" si="1"/>
        <v>1.9227169407674938E-2</v>
      </c>
      <c r="R100" s="92"/>
      <c r="S100" s="92"/>
      <c r="T100" s="92"/>
      <c r="U100" s="92"/>
      <c r="V100" s="92"/>
      <c r="W100" s="92"/>
      <c r="X100" s="92"/>
      <c r="Y100" s="92"/>
      <c r="Z100" s="92"/>
      <c r="AA100" s="92"/>
      <c r="AB100" s="92"/>
      <c r="AC100" s="92"/>
      <c r="AD100" s="110"/>
    </row>
    <row r="101" spans="1:30" ht="15" customHeight="1" thickBot="1" x14ac:dyDescent="0.4">
      <c r="A101" s="110"/>
      <c r="B101" s="97"/>
      <c r="C101" s="178"/>
      <c r="D101" s="179"/>
      <c r="E101" s="179"/>
      <c r="F101" s="179"/>
      <c r="G101" s="179"/>
      <c r="H101" s="179"/>
      <c r="I101" s="179"/>
      <c r="J101" s="179"/>
      <c r="K101" s="179"/>
      <c r="L101" s="180"/>
      <c r="M101" s="97"/>
      <c r="N101" s="96" t="s">
        <v>155</v>
      </c>
      <c r="O101" s="91">
        <v>140.25</v>
      </c>
      <c r="P101" s="91">
        <v>151.30000000000001</v>
      </c>
      <c r="Q101" s="74">
        <f t="shared" si="1"/>
        <v>3.790087463556855E-2</v>
      </c>
      <c r="R101" s="92"/>
      <c r="S101" s="92"/>
      <c r="T101" s="92"/>
      <c r="U101" s="92"/>
      <c r="V101" s="92"/>
      <c r="W101" s="92"/>
      <c r="X101" s="92"/>
      <c r="Y101" s="92"/>
      <c r="Z101" s="92"/>
      <c r="AA101" s="92"/>
      <c r="AB101" s="92"/>
      <c r="AC101" s="92"/>
      <c r="AD101" s="110"/>
    </row>
    <row r="102" spans="1:30" ht="14.5" customHeight="1" x14ac:dyDescent="0.35">
      <c r="A102" s="110"/>
      <c r="B102" s="97"/>
      <c r="C102" s="178"/>
      <c r="D102" s="179"/>
      <c r="E102" s="179"/>
      <c r="F102" s="179"/>
      <c r="G102" s="179"/>
      <c r="H102" s="179"/>
      <c r="I102" s="179"/>
      <c r="J102" s="179"/>
      <c r="K102" s="179"/>
      <c r="L102" s="180"/>
      <c r="M102" s="97"/>
      <c r="N102" s="92"/>
      <c r="O102" s="92"/>
      <c r="P102" s="92"/>
      <c r="Q102" s="92"/>
      <c r="R102" s="92"/>
      <c r="S102" s="92"/>
      <c r="T102" s="92"/>
      <c r="U102" s="92"/>
      <c r="V102" s="92"/>
      <c r="W102" s="92"/>
      <c r="X102" s="92"/>
      <c r="Y102" s="92"/>
      <c r="Z102" s="92"/>
      <c r="AA102" s="92"/>
      <c r="AB102" s="92"/>
      <c r="AC102" s="92"/>
      <c r="AD102" s="110"/>
    </row>
    <row r="103" spans="1:30" ht="14.5" customHeight="1" thickBot="1" x14ac:dyDescent="0.4">
      <c r="A103" s="110"/>
      <c r="B103" s="97"/>
      <c r="C103" s="178"/>
      <c r="D103" s="179"/>
      <c r="E103" s="179"/>
      <c r="F103" s="179"/>
      <c r="G103" s="179"/>
      <c r="H103" s="179"/>
      <c r="I103" s="179"/>
      <c r="J103" s="179"/>
      <c r="K103" s="179"/>
      <c r="L103" s="180"/>
      <c r="M103" s="97"/>
      <c r="N103" s="92"/>
      <c r="O103" s="92"/>
      <c r="P103" s="92"/>
      <c r="Q103" s="92"/>
      <c r="R103" s="92"/>
      <c r="S103" s="92"/>
      <c r="T103" s="92"/>
      <c r="U103" s="92"/>
      <c r="V103" s="92"/>
      <c r="W103" s="92"/>
      <c r="X103" s="92"/>
      <c r="Y103" s="92"/>
      <c r="Z103" s="92"/>
      <c r="AA103" s="92"/>
      <c r="AB103" s="92"/>
      <c r="AC103" s="92"/>
      <c r="AD103" s="110"/>
    </row>
    <row r="104" spans="1:30" ht="18.5" x14ac:dyDescent="0.45">
      <c r="A104" s="110"/>
      <c r="B104" s="97"/>
      <c r="C104" s="178"/>
      <c r="D104" s="179"/>
      <c r="E104" s="179"/>
      <c r="F104" s="179"/>
      <c r="G104" s="179"/>
      <c r="H104" s="179"/>
      <c r="I104" s="179"/>
      <c r="J104" s="179"/>
      <c r="K104" s="179"/>
      <c r="L104" s="180"/>
      <c r="M104" s="97"/>
      <c r="N104" s="198" t="s">
        <v>389</v>
      </c>
      <c r="O104" s="199"/>
      <c r="P104" s="200"/>
      <c r="Q104" s="92"/>
      <c r="R104" s="92"/>
      <c r="S104" s="92"/>
      <c r="T104" s="92"/>
      <c r="U104" s="92"/>
      <c r="V104" s="92"/>
      <c r="W104" s="92"/>
      <c r="X104" s="92"/>
      <c r="Y104" s="92"/>
      <c r="Z104" s="92"/>
      <c r="AA104" s="92"/>
      <c r="AB104" s="92"/>
      <c r="AC104" s="92"/>
      <c r="AD104" s="110"/>
    </row>
    <row r="105" spans="1:30" ht="55" customHeight="1" x14ac:dyDescent="0.35">
      <c r="A105" s="110"/>
      <c r="B105" s="97"/>
      <c r="C105" s="178"/>
      <c r="D105" s="179"/>
      <c r="E105" s="179"/>
      <c r="F105" s="179"/>
      <c r="G105" s="179"/>
      <c r="H105" s="179"/>
      <c r="I105" s="179"/>
      <c r="J105" s="179"/>
      <c r="K105" s="179"/>
      <c r="L105" s="180"/>
      <c r="M105" s="97"/>
      <c r="N105" s="204" t="s">
        <v>186</v>
      </c>
      <c r="O105" s="205"/>
      <c r="P105" s="90" t="s">
        <v>392</v>
      </c>
      <c r="Q105" s="92"/>
      <c r="R105" s="92"/>
      <c r="S105" s="92"/>
      <c r="T105" s="92"/>
      <c r="U105" s="92"/>
      <c r="V105" s="92"/>
      <c r="W105" s="92"/>
      <c r="X105" s="92"/>
      <c r="Y105" s="92"/>
      <c r="Z105" s="92"/>
      <c r="AA105" s="92"/>
      <c r="AB105" s="92"/>
      <c r="AC105" s="92"/>
      <c r="AD105" s="110"/>
    </row>
    <row r="106" spans="1:30" ht="14.5" customHeight="1" x14ac:dyDescent="0.35">
      <c r="A106" s="110"/>
      <c r="B106" s="97"/>
      <c r="C106" s="178"/>
      <c r="D106" s="179"/>
      <c r="E106" s="179"/>
      <c r="F106" s="179"/>
      <c r="G106" s="179"/>
      <c r="H106" s="179"/>
      <c r="I106" s="179"/>
      <c r="J106" s="179"/>
      <c r="K106" s="179"/>
      <c r="L106" s="180"/>
      <c r="M106" s="97"/>
      <c r="N106" s="194" t="s">
        <v>147</v>
      </c>
      <c r="O106" s="195"/>
      <c r="P106" s="99">
        <f>(P92-O92)/O92</f>
        <v>7.8144359092357438E-2</v>
      </c>
      <c r="Q106" s="92"/>
      <c r="R106" s="92"/>
      <c r="S106" s="92"/>
      <c r="T106" s="92"/>
      <c r="U106" s="92"/>
      <c r="V106" s="92"/>
      <c r="W106" s="92"/>
      <c r="X106" s="92"/>
      <c r="Y106" s="92"/>
      <c r="Z106" s="92"/>
      <c r="AA106" s="92"/>
      <c r="AB106" s="92"/>
      <c r="AC106" s="92"/>
      <c r="AD106" s="110"/>
    </row>
    <row r="107" spans="1:30" ht="14.5" customHeight="1" x14ac:dyDescent="0.35">
      <c r="A107" s="110"/>
      <c r="B107" s="97"/>
      <c r="C107" s="178"/>
      <c r="D107" s="179"/>
      <c r="E107" s="179"/>
      <c r="F107" s="179"/>
      <c r="G107" s="179"/>
      <c r="H107" s="179"/>
      <c r="I107" s="179"/>
      <c r="J107" s="179"/>
      <c r="K107" s="179"/>
      <c r="L107" s="180"/>
      <c r="M107" s="97"/>
      <c r="N107" s="196" t="s">
        <v>148</v>
      </c>
      <c r="O107" s="197"/>
      <c r="P107" s="99">
        <f t="shared" ref="P107:P115" si="2">(P93-O93)/O93</f>
        <v>0.12323872785829287</v>
      </c>
      <c r="Q107" s="92"/>
      <c r="R107" s="92"/>
      <c r="S107" s="92"/>
      <c r="T107" s="92"/>
      <c r="U107" s="92"/>
      <c r="V107" s="92"/>
      <c r="W107" s="92"/>
      <c r="X107" s="92"/>
      <c r="Y107" s="92"/>
      <c r="Z107" s="92"/>
      <c r="AA107" s="92"/>
      <c r="AB107" s="92"/>
      <c r="AC107" s="92"/>
      <c r="AD107" s="110"/>
    </row>
    <row r="108" spans="1:30" ht="14.5" customHeight="1" x14ac:dyDescent="0.35">
      <c r="A108" s="110"/>
      <c r="B108" s="97"/>
      <c r="C108" s="178"/>
      <c r="D108" s="179"/>
      <c r="E108" s="179"/>
      <c r="F108" s="179"/>
      <c r="G108" s="179"/>
      <c r="H108" s="179"/>
      <c r="I108" s="179"/>
      <c r="J108" s="179"/>
      <c r="K108" s="179"/>
      <c r="L108" s="180"/>
      <c r="M108" s="97"/>
      <c r="N108" s="194" t="s">
        <v>149</v>
      </c>
      <c r="O108" s="195"/>
      <c r="P108" s="99">
        <f t="shared" si="2"/>
        <v>4.4745037351216502E-2</v>
      </c>
      <c r="Q108" s="92"/>
      <c r="R108" s="92"/>
      <c r="S108" s="92"/>
      <c r="T108" s="92"/>
      <c r="U108" s="92"/>
      <c r="V108" s="92"/>
      <c r="W108" s="92"/>
      <c r="X108" s="92"/>
      <c r="Y108" s="92"/>
      <c r="Z108" s="92"/>
      <c r="AA108" s="92"/>
      <c r="AB108" s="92"/>
      <c r="AC108" s="92"/>
      <c r="AD108" s="110"/>
    </row>
    <row r="109" spans="1:30" ht="14.5" customHeight="1" x14ac:dyDescent="0.35">
      <c r="A109" s="110"/>
      <c r="B109" s="97"/>
      <c r="C109" s="178"/>
      <c r="D109" s="179"/>
      <c r="E109" s="179"/>
      <c r="F109" s="179"/>
      <c r="G109" s="179"/>
      <c r="H109" s="179"/>
      <c r="I109" s="179"/>
      <c r="J109" s="179"/>
      <c r="K109" s="179"/>
      <c r="L109" s="180"/>
      <c r="M109" s="97"/>
      <c r="N109" s="194" t="s">
        <v>150</v>
      </c>
      <c r="O109" s="195"/>
      <c r="P109" s="99">
        <f t="shared" si="2"/>
        <v>3.9406911802228273E-2</v>
      </c>
      <c r="Q109" s="92"/>
      <c r="R109" s="92"/>
      <c r="S109" s="92"/>
      <c r="T109" s="92"/>
      <c r="U109" s="92"/>
      <c r="V109" s="92"/>
      <c r="W109" s="92"/>
      <c r="X109" s="92"/>
      <c r="Y109" s="92"/>
      <c r="Z109" s="92"/>
      <c r="AA109" s="92"/>
      <c r="AB109" s="92"/>
      <c r="AC109" s="92"/>
      <c r="AD109" s="110"/>
    </row>
    <row r="110" spans="1:30" ht="14.5" customHeight="1" x14ac:dyDescent="0.35">
      <c r="A110" s="110"/>
      <c r="B110" s="97"/>
      <c r="C110" s="178"/>
      <c r="D110" s="179"/>
      <c r="E110" s="179"/>
      <c r="F110" s="179"/>
      <c r="G110" s="179"/>
      <c r="H110" s="179"/>
      <c r="I110" s="179"/>
      <c r="J110" s="179"/>
      <c r="K110" s="179"/>
      <c r="L110" s="180"/>
      <c r="M110" s="97"/>
      <c r="N110" s="194" t="s">
        <v>151</v>
      </c>
      <c r="O110" s="195"/>
      <c r="P110" s="99">
        <f t="shared" si="2"/>
        <v>4.0855354659248944E-2</v>
      </c>
      <c r="Q110" s="92"/>
      <c r="R110" s="92"/>
      <c r="S110" s="92"/>
      <c r="T110" s="92"/>
      <c r="U110" s="92"/>
      <c r="V110" s="92"/>
      <c r="W110" s="92"/>
      <c r="X110" s="92"/>
      <c r="Y110" s="92"/>
      <c r="Z110" s="92"/>
      <c r="AA110" s="92"/>
      <c r="AB110" s="92"/>
      <c r="AC110" s="92"/>
      <c r="AD110" s="110"/>
    </row>
    <row r="111" spans="1:30" ht="14.5" customHeight="1" x14ac:dyDescent="0.35">
      <c r="A111" s="110"/>
      <c r="B111" s="97"/>
      <c r="C111" s="178"/>
      <c r="D111" s="179"/>
      <c r="E111" s="179"/>
      <c r="F111" s="179"/>
      <c r="G111" s="179"/>
      <c r="H111" s="179"/>
      <c r="I111" s="179"/>
      <c r="J111" s="179"/>
      <c r="K111" s="179"/>
      <c r="L111" s="180"/>
      <c r="M111" s="97"/>
      <c r="N111" s="196" t="s">
        <v>156</v>
      </c>
      <c r="O111" s="197"/>
      <c r="P111" s="99">
        <f t="shared" si="2"/>
        <v>9.1359240169108569E-2</v>
      </c>
      <c r="Q111" s="92"/>
      <c r="R111" s="92"/>
      <c r="S111" s="92"/>
      <c r="T111" s="92"/>
      <c r="U111" s="92"/>
      <c r="V111" s="92"/>
      <c r="W111" s="92"/>
      <c r="X111" s="92"/>
      <c r="Y111" s="92"/>
      <c r="Z111" s="92"/>
      <c r="AA111" s="92"/>
      <c r="AB111" s="92"/>
      <c r="AC111" s="92"/>
      <c r="AD111" s="110"/>
    </row>
    <row r="112" spans="1:30" ht="14.5" customHeight="1" x14ac:dyDescent="0.35">
      <c r="A112" s="110"/>
      <c r="B112" s="97"/>
      <c r="C112" s="178"/>
      <c r="D112" s="179"/>
      <c r="E112" s="179"/>
      <c r="F112" s="179"/>
      <c r="G112" s="179"/>
      <c r="H112" s="179"/>
      <c r="I112" s="179"/>
      <c r="J112" s="179"/>
      <c r="K112" s="179"/>
      <c r="L112" s="180"/>
      <c r="M112" s="97"/>
      <c r="N112" s="196" t="s">
        <v>152</v>
      </c>
      <c r="O112" s="197"/>
      <c r="P112" s="99">
        <f t="shared" si="2"/>
        <v>0.10991308893680952</v>
      </c>
      <c r="Q112" s="92"/>
      <c r="R112" s="92"/>
      <c r="S112" s="92"/>
      <c r="T112" s="92"/>
      <c r="U112" s="92"/>
      <c r="V112" s="92"/>
      <c r="W112" s="92"/>
      <c r="X112" s="92"/>
      <c r="Y112" s="92"/>
      <c r="Z112" s="92"/>
      <c r="AA112" s="92"/>
      <c r="AB112" s="92"/>
      <c r="AC112" s="92"/>
      <c r="AD112" s="110"/>
    </row>
    <row r="113" spans="1:30" ht="14.5" customHeight="1" x14ac:dyDescent="0.35">
      <c r="A113" s="110"/>
      <c r="B113" s="97"/>
      <c r="C113" s="178"/>
      <c r="D113" s="179"/>
      <c r="E113" s="179"/>
      <c r="F113" s="179"/>
      <c r="G113" s="179"/>
      <c r="H113" s="179"/>
      <c r="I113" s="179"/>
      <c r="J113" s="179"/>
      <c r="K113" s="179"/>
      <c r="L113" s="180"/>
      <c r="M113" s="97"/>
      <c r="N113" s="194" t="s">
        <v>153</v>
      </c>
      <c r="O113" s="195"/>
      <c r="P113" s="99">
        <f t="shared" si="2"/>
        <v>6.4891156059077873E-2</v>
      </c>
      <c r="Q113" s="92"/>
      <c r="R113" s="92"/>
      <c r="S113" s="92"/>
      <c r="T113" s="92"/>
      <c r="U113" s="92"/>
      <c r="V113" s="92"/>
      <c r="W113" s="92"/>
      <c r="X113" s="92"/>
      <c r="Y113" s="92"/>
      <c r="Z113" s="92"/>
      <c r="AA113" s="92"/>
      <c r="AB113" s="92"/>
      <c r="AC113" s="92"/>
      <c r="AD113" s="110"/>
    </row>
    <row r="114" spans="1:30" ht="14.5" customHeight="1" x14ac:dyDescent="0.35">
      <c r="A114" s="110"/>
      <c r="B114" s="97"/>
      <c r="C114" s="178"/>
      <c r="D114" s="179"/>
      <c r="E114" s="179"/>
      <c r="F114" s="179"/>
      <c r="G114" s="179"/>
      <c r="H114" s="179"/>
      <c r="I114" s="179"/>
      <c r="J114" s="179"/>
      <c r="K114" s="179"/>
      <c r="L114" s="180"/>
      <c r="M114" s="97"/>
      <c r="N114" s="194" t="s">
        <v>154</v>
      </c>
      <c r="O114" s="195"/>
      <c r="P114" s="99">
        <f t="shared" si="2"/>
        <v>3.920820154869694E-2</v>
      </c>
      <c r="Q114" s="92"/>
      <c r="R114" s="92"/>
      <c r="S114" s="92"/>
      <c r="T114" s="92"/>
      <c r="U114" s="92"/>
      <c r="V114" s="92"/>
      <c r="W114" s="92"/>
      <c r="X114" s="92"/>
      <c r="Y114" s="92"/>
      <c r="Z114" s="92"/>
      <c r="AA114" s="92"/>
      <c r="AB114" s="92"/>
      <c r="AC114" s="92"/>
      <c r="AD114" s="110"/>
    </row>
    <row r="115" spans="1:30" ht="14.5" customHeight="1" thickBot="1" x14ac:dyDescent="0.4">
      <c r="A115" s="110"/>
      <c r="B115" s="97"/>
      <c r="C115" s="181"/>
      <c r="D115" s="182"/>
      <c r="E115" s="182"/>
      <c r="F115" s="182"/>
      <c r="G115" s="182"/>
      <c r="H115" s="182"/>
      <c r="I115" s="182"/>
      <c r="J115" s="182"/>
      <c r="K115" s="182"/>
      <c r="L115" s="183"/>
      <c r="M115" s="97"/>
      <c r="N115" s="213" t="s">
        <v>155</v>
      </c>
      <c r="O115" s="214"/>
      <c r="P115" s="100">
        <f t="shared" si="2"/>
        <v>7.8787878787878865E-2</v>
      </c>
      <c r="Q115" s="92"/>
      <c r="R115" s="92"/>
      <c r="S115" s="92"/>
      <c r="T115" s="92"/>
      <c r="U115" s="92"/>
      <c r="V115" s="92"/>
      <c r="W115" s="92"/>
      <c r="X115" s="92"/>
      <c r="Y115" s="92"/>
      <c r="Z115" s="92"/>
      <c r="AA115" s="92"/>
      <c r="AB115" s="92"/>
      <c r="AC115" s="92"/>
      <c r="AD115" s="110"/>
    </row>
    <row r="116" spans="1:30" x14ac:dyDescent="0.35">
      <c r="A116" s="110"/>
      <c r="B116" s="98"/>
      <c r="C116" s="98"/>
      <c r="D116" s="98"/>
      <c r="E116" s="98"/>
      <c r="F116" s="98"/>
      <c r="G116" s="98"/>
      <c r="H116" s="98"/>
      <c r="I116" s="98"/>
      <c r="J116" s="98"/>
      <c r="K116" s="98"/>
      <c r="L116" s="98"/>
      <c r="M116" s="98"/>
      <c r="N116" s="92"/>
      <c r="O116" s="92"/>
      <c r="P116" s="92"/>
      <c r="Q116" s="92"/>
      <c r="R116" s="92"/>
      <c r="S116" s="92"/>
      <c r="T116" s="92"/>
      <c r="U116" s="92"/>
      <c r="V116" s="92"/>
      <c r="W116" s="92"/>
      <c r="X116" s="92"/>
      <c r="Y116" s="92"/>
      <c r="Z116" s="92"/>
      <c r="AA116" s="92"/>
      <c r="AB116" s="92"/>
      <c r="AC116" s="92"/>
      <c r="AD116" s="110"/>
    </row>
    <row r="117" spans="1:30" x14ac:dyDescent="0.35">
      <c r="A117" s="110"/>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2"/>
      <c r="AC117" s="92"/>
      <c r="AD117" s="110"/>
    </row>
    <row r="118" spans="1:30" x14ac:dyDescent="0.35">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row>
    <row r="119" spans="1:30" x14ac:dyDescent="0.35">
      <c r="A119" s="110"/>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110"/>
    </row>
    <row r="120" spans="1:30" ht="15" thickBot="1" x14ac:dyDescent="0.4">
      <c r="A120" s="110"/>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110"/>
    </row>
    <row r="121" spans="1:30" ht="18.5" customHeight="1" x14ac:dyDescent="0.45">
      <c r="A121" s="110"/>
      <c r="B121" s="92"/>
      <c r="C121" s="175" t="s">
        <v>330</v>
      </c>
      <c r="D121" s="176"/>
      <c r="E121" s="176"/>
      <c r="F121" s="176"/>
      <c r="G121" s="176"/>
      <c r="H121" s="176"/>
      <c r="I121" s="176"/>
      <c r="J121" s="176"/>
      <c r="K121" s="176"/>
      <c r="L121" s="177"/>
      <c r="M121" s="98"/>
      <c r="N121" s="209" t="s">
        <v>309</v>
      </c>
      <c r="O121" s="211"/>
      <c r="P121" s="92"/>
      <c r="Q121" s="92"/>
      <c r="R121" s="92"/>
      <c r="S121" s="92"/>
      <c r="T121" s="92"/>
      <c r="U121" s="92"/>
      <c r="V121" s="92"/>
      <c r="W121" s="92"/>
      <c r="X121" s="92"/>
      <c r="Y121" s="92"/>
      <c r="Z121" s="92"/>
      <c r="AA121" s="92"/>
      <c r="AB121" s="92"/>
      <c r="AC121" s="92"/>
      <c r="AD121" s="110"/>
    </row>
    <row r="122" spans="1:30" x14ac:dyDescent="0.35">
      <c r="A122" s="110"/>
      <c r="B122" s="98"/>
      <c r="C122" s="178"/>
      <c r="D122" s="179"/>
      <c r="E122" s="179"/>
      <c r="F122" s="179"/>
      <c r="G122" s="179"/>
      <c r="H122" s="179"/>
      <c r="I122" s="179"/>
      <c r="J122" s="179"/>
      <c r="K122" s="179"/>
      <c r="L122" s="180"/>
      <c r="M122" s="98"/>
      <c r="N122" s="102" t="s">
        <v>307</v>
      </c>
      <c r="O122" s="86" t="s">
        <v>186</v>
      </c>
      <c r="P122" s="92"/>
      <c r="Q122" s="92"/>
      <c r="R122" s="92"/>
      <c r="S122" s="92"/>
      <c r="T122" s="92"/>
      <c r="U122" s="92"/>
      <c r="V122" s="92"/>
      <c r="W122" s="92"/>
      <c r="X122" s="92"/>
      <c r="Y122" s="92"/>
      <c r="Z122" s="92"/>
      <c r="AA122" s="92"/>
      <c r="AB122" s="92"/>
      <c r="AC122" s="92"/>
      <c r="AD122" s="110"/>
    </row>
    <row r="123" spans="1:30" x14ac:dyDescent="0.35">
      <c r="A123" s="110"/>
      <c r="B123" s="98"/>
      <c r="C123" s="178"/>
      <c r="D123" s="179"/>
      <c r="E123" s="179"/>
      <c r="F123" s="179"/>
      <c r="G123" s="179"/>
      <c r="H123" s="179"/>
      <c r="I123" s="179"/>
      <c r="J123" s="179"/>
      <c r="K123" s="179"/>
      <c r="L123" s="180"/>
      <c r="M123" s="98"/>
      <c r="N123" s="103" t="s">
        <v>66</v>
      </c>
      <c r="O123" s="88">
        <v>1.1297611362168929E-2</v>
      </c>
      <c r="P123" s="92"/>
      <c r="Q123" s="92"/>
      <c r="R123" s="92"/>
      <c r="S123" s="92"/>
      <c r="T123" s="92"/>
      <c r="U123" s="92"/>
      <c r="V123" s="92"/>
      <c r="W123" s="92"/>
      <c r="X123" s="92"/>
      <c r="Y123" s="92"/>
      <c r="Z123" s="92"/>
      <c r="AA123" s="92"/>
      <c r="AB123" s="92"/>
      <c r="AC123" s="92"/>
      <c r="AD123" s="110"/>
    </row>
    <row r="124" spans="1:30" x14ac:dyDescent="0.35">
      <c r="A124" s="110"/>
      <c r="B124" s="98"/>
      <c r="C124" s="178"/>
      <c r="D124" s="179"/>
      <c r="E124" s="179"/>
      <c r="F124" s="179"/>
      <c r="G124" s="179"/>
      <c r="H124" s="179"/>
      <c r="I124" s="179"/>
      <c r="J124" s="179"/>
      <c r="K124" s="179"/>
      <c r="L124" s="180"/>
      <c r="M124" s="98"/>
      <c r="N124" s="103" t="s">
        <v>67</v>
      </c>
      <c r="O124" s="88">
        <v>4.3317678172452032E-3</v>
      </c>
      <c r="P124" s="92"/>
      <c r="Q124" s="92"/>
      <c r="R124" s="92"/>
      <c r="S124" s="92"/>
      <c r="T124" s="92"/>
      <c r="U124" s="92"/>
      <c r="V124" s="92"/>
      <c r="W124" s="92"/>
      <c r="X124" s="92"/>
      <c r="Y124" s="92"/>
      <c r="Z124" s="92"/>
      <c r="AA124" s="92"/>
      <c r="AB124" s="92"/>
      <c r="AC124" s="92"/>
      <c r="AD124" s="110"/>
    </row>
    <row r="125" spans="1:30" x14ac:dyDescent="0.35">
      <c r="A125" s="110"/>
      <c r="B125" s="98"/>
      <c r="C125" s="178"/>
      <c r="D125" s="179"/>
      <c r="E125" s="179"/>
      <c r="F125" s="179"/>
      <c r="G125" s="179"/>
      <c r="H125" s="179"/>
      <c r="I125" s="179"/>
      <c r="J125" s="179"/>
      <c r="K125" s="179"/>
      <c r="L125" s="180"/>
      <c r="M125" s="98"/>
      <c r="N125" s="103" t="s">
        <v>68</v>
      </c>
      <c r="O125" s="88">
        <v>2.8602560610186717E-3</v>
      </c>
      <c r="P125" s="92"/>
      <c r="Q125" s="92"/>
      <c r="R125" s="92"/>
      <c r="S125" s="92"/>
      <c r="T125" s="92"/>
      <c r="U125" s="92"/>
      <c r="V125" s="92"/>
      <c r="W125" s="92"/>
      <c r="X125" s="92"/>
      <c r="Y125" s="92"/>
      <c r="Z125" s="92"/>
      <c r="AA125" s="92"/>
      <c r="AB125" s="92"/>
      <c r="AC125" s="92"/>
      <c r="AD125" s="110"/>
    </row>
    <row r="126" spans="1:30" x14ac:dyDescent="0.35">
      <c r="A126" s="110"/>
      <c r="B126" s="98"/>
      <c r="C126" s="178"/>
      <c r="D126" s="179"/>
      <c r="E126" s="179"/>
      <c r="F126" s="179"/>
      <c r="G126" s="179"/>
      <c r="H126" s="179"/>
      <c r="I126" s="179"/>
      <c r="J126" s="179"/>
      <c r="K126" s="179"/>
      <c r="L126" s="180"/>
      <c r="M126" s="98"/>
      <c r="N126" s="103" t="s">
        <v>69</v>
      </c>
      <c r="O126" s="88">
        <v>6.9717959165193693E-3</v>
      </c>
      <c r="P126" s="92"/>
      <c r="Q126" s="92"/>
      <c r="R126" s="92"/>
      <c r="S126" s="92"/>
      <c r="T126" s="92"/>
      <c r="U126" s="92"/>
      <c r="V126" s="92"/>
      <c r="W126" s="92"/>
      <c r="X126" s="92"/>
      <c r="Y126" s="92"/>
      <c r="Z126" s="92"/>
      <c r="AA126" s="92"/>
      <c r="AB126" s="92"/>
      <c r="AC126" s="92"/>
      <c r="AD126" s="110"/>
    </row>
    <row r="127" spans="1:30" x14ac:dyDescent="0.35">
      <c r="A127" s="201">
        <v>3</v>
      </c>
      <c r="B127" s="98"/>
      <c r="C127" s="178"/>
      <c r="D127" s="179"/>
      <c r="E127" s="179"/>
      <c r="F127" s="179"/>
      <c r="G127" s="179"/>
      <c r="H127" s="179"/>
      <c r="I127" s="179"/>
      <c r="J127" s="179"/>
      <c r="K127" s="179"/>
      <c r="L127" s="180"/>
      <c r="M127" s="98"/>
      <c r="N127" s="103" t="s">
        <v>70</v>
      </c>
      <c r="O127" s="88">
        <v>8.3621813604281645E-3</v>
      </c>
      <c r="P127" s="92"/>
      <c r="Q127" s="92"/>
      <c r="R127" s="92"/>
      <c r="S127" s="92"/>
      <c r="T127" s="92"/>
      <c r="U127" s="92"/>
      <c r="V127" s="92"/>
      <c r="W127" s="92"/>
      <c r="X127" s="92"/>
      <c r="Y127" s="92"/>
      <c r="Z127" s="92"/>
      <c r="AA127" s="92"/>
      <c r="AB127" s="92"/>
      <c r="AC127" s="92"/>
      <c r="AD127" s="110"/>
    </row>
    <row r="128" spans="1:30" x14ac:dyDescent="0.35">
      <c r="A128" s="201"/>
      <c r="B128" s="98"/>
      <c r="C128" s="178"/>
      <c r="D128" s="179"/>
      <c r="E128" s="179"/>
      <c r="F128" s="179"/>
      <c r="G128" s="179"/>
      <c r="H128" s="179"/>
      <c r="I128" s="179"/>
      <c r="J128" s="179"/>
      <c r="K128" s="179"/>
      <c r="L128" s="180"/>
      <c r="M128" s="98"/>
      <c r="N128" s="103" t="s">
        <v>72</v>
      </c>
      <c r="O128" s="88">
        <v>-1.2929689241607254E-3</v>
      </c>
      <c r="P128" s="92"/>
      <c r="Q128" s="92"/>
      <c r="R128" s="92"/>
      <c r="S128" s="92"/>
      <c r="T128" s="92"/>
      <c r="U128" s="92"/>
      <c r="V128" s="92"/>
      <c r="W128" s="92"/>
      <c r="X128" s="92"/>
      <c r="Y128" s="92"/>
      <c r="Z128" s="92"/>
      <c r="AA128" s="92"/>
      <c r="AB128" s="92"/>
      <c r="AC128" s="92"/>
      <c r="AD128" s="110"/>
    </row>
    <row r="129" spans="1:30" x14ac:dyDescent="0.35">
      <c r="A129" s="201"/>
      <c r="B129" s="98"/>
      <c r="C129" s="178"/>
      <c r="D129" s="179"/>
      <c r="E129" s="179"/>
      <c r="F129" s="179"/>
      <c r="G129" s="179"/>
      <c r="H129" s="179"/>
      <c r="I129" s="179"/>
      <c r="J129" s="179"/>
      <c r="K129" s="179"/>
      <c r="L129" s="180"/>
      <c r="M129" s="98"/>
      <c r="N129" s="103" t="s">
        <v>73</v>
      </c>
      <c r="O129" s="88">
        <v>-5.8035714285714288E-3</v>
      </c>
      <c r="P129" s="92"/>
      <c r="Q129" s="92"/>
      <c r="R129" s="92"/>
      <c r="S129" s="92"/>
      <c r="T129" s="92"/>
      <c r="U129" s="92"/>
      <c r="V129" s="92"/>
      <c r="W129" s="92"/>
      <c r="X129" s="92"/>
      <c r="Y129" s="92"/>
      <c r="Z129" s="92"/>
      <c r="AA129" s="92"/>
      <c r="AB129" s="92"/>
      <c r="AC129" s="92"/>
      <c r="AD129" s="110"/>
    </row>
    <row r="130" spans="1:30" x14ac:dyDescent="0.35">
      <c r="A130" s="201"/>
      <c r="B130" s="98"/>
      <c r="C130" s="178"/>
      <c r="D130" s="179"/>
      <c r="E130" s="179"/>
      <c r="F130" s="179"/>
      <c r="G130" s="179"/>
      <c r="H130" s="179"/>
      <c r="I130" s="179"/>
      <c r="J130" s="179"/>
      <c r="K130" s="179"/>
      <c r="L130" s="180"/>
      <c r="M130" s="98"/>
      <c r="N130" s="103" t="s">
        <v>58</v>
      </c>
      <c r="O130" s="88">
        <v>4.7597665020206147E-3</v>
      </c>
      <c r="P130" s="92"/>
      <c r="Q130" s="92"/>
      <c r="R130" s="92"/>
      <c r="S130" s="92"/>
      <c r="T130" s="92"/>
      <c r="U130" s="92"/>
      <c r="V130" s="92"/>
      <c r="W130" s="92"/>
      <c r="X130" s="92"/>
      <c r="Y130" s="92"/>
      <c r="Z130" s="92"/>
      <c r="AA130" s="92"/>
      <c r="AB130" s="92"/>
      <c r="AC130" s="92"/>
      <c r="AD130" s="110"/>
    </row>
    <row r="131" spans="1:30" x14ac:dyDescent="0.35">
      <c r="A131" s="201"/>
      <c r="B131" s="98"/>
      <c r="C131" s="178"/>
      <c r="D131" s="179"/>
      <c r="E131" s="179"/>
      <c r="F131" s="179"/>
      <c r="G131" s="179"/>
      <c r="H131" s="179"/>
      <c r="I131" s="179"/>
      <c r="J131" s="179"/>
      <c r="K131" s="179"/>
      <c r="L131" s="180"/>
      <c r="M131" s="98"/>
      <c r="N131" s="103" t="s">
        <v>62</v>
      </c>
      <c r="O131" s="88">
        <v>1.8546657132642117E-2</v>
      </c>
      <c r="P131" s="92"/>
      <c r="Q131" s="92"/>
      <c r="R131" s="92"/>
      <c r="S131" s="92"/>
      <c r="T131" s="92"/>
      <c r="U131" s="92"/>
      <c r="V131" s="92"/>
      <c r="W131" s="92"/>
      <c r="X131" s="92"/>
      <c r="Y131" s="92"/>
      <c r="Z131" s="92"/>
      <c r="AA131" s="92"/>
      <c r="AB131" s="92"/>
      <c r="AC131" s="92"/>
      <c r="AD131" s="110"/>
    </row>
    <row r="132" spans="1:30" x14ac:dyDescent="0.35">
      <c r="A132" s="201"/>
      <c r="B132" s="98"/>
      <c r="C132" s="178"/>
      <c r="D132" s="179"/>
      <c r="E132" s="179"/>
      <c r="F132" s="179"/>
      <c r="G132" s="179"/>
      <c r="H132" s="179"/>
      <c r="I132" s="179"/>
      <c r="J132" s="179"/>
      <c r="K132" s="179"/>
      <c r="L132" s="180"/>
      <c r="M132" s="98"/>
      <c r="N132" s="103" t="s">
        <v>63</v>
      </c>
      <c r="O132" s="88">
        <v>4.3876968978943027E-5</v>
      </c>
      <c r="P132" s="92"/>
      <c r="Q132" s="92"/>
      <c r="R132" s="92"/>
      <c r="S132" s="92"/>
      <c r="T132" s="92"/>
      <c r="U132" s="92"/>
      <c r="V132" s="92"/>
      <c r="W132" s="92"/>
      <c r="X132" s="92"/>
      <c r="Y132" s="92"/>
      <c r="Z132" s="92"/>
      <c r="AA132" s="92"/>
      <c r="AB132" s="92"/>
      <c r="AC132" s="92"/>
      <c r="AD132" s="110"/>
    </row>
    <row r="133" spans="1:30" x14ac:dyDescent="0.35">
      <c r="A133" s="201"/>
      <c r="B133" s="98"/>
      <c r="C133" s="178"/>
      <c r="D133" s="179"/>
      <c r="E133" s="179"/>
      <c r="F133" s="179"/>
      <c r="G133" s="179"/>
      <c r="H133" s="179"/>
      <c r="I133" s="179"/>
      <c r="J133" s="179"/>
      <c r="K133" s="179"/>
      <c r="L133" s="180"/>
      <c r="M133" s="98"/>
      <c r="N133" s="103" t="s">
        <v>64</v>
      </c>
      <c r="O133" s="88">
        <v>-2.5447525447525252E-2</v>
      </c>
      <c r="P133" s="92"/>
      <c r="Q133" s="92"/>
      <c r="R133" s="92"/>
      <c r="S133" s="92"/>
      <c r="T133" s="92"/>
      <c r="U133" s="92"/>
      <c r="V133" s="92"/>
      <c r="W133" s="92"/>
      <c r="X133" s="92"/>
      <c r="Y133" s="92"/>
      <c r="Z133" s="92"/>
      <c r="AA133" s="92"/>
      <c r="AB133" s="92"/>
      <c r="AC133" s="92"/>
      <c r="AD133" s="110"/>
    </row>
    <row r="134" spans="1:30" ht="15" thickBot="1" x14ac:dyDescent="0.4">
      <c r="A134" s="201"/>
      <c r="B134" s="98"/>
      <c r="C134" s="178"/>
      <c r="D134" s="179"/>
      <c r="E134" s="179"/>
      <c r="F134" s="179"/>
      <c r="G134" s="179"/>
      <c r="H134" s="179"/>
      <c r="I134" s="179"/>
      <c r="J134" s="179"/>
      <c r="K134" s="179"/>
      <c r="L134" s="180"/>
      <c r="M134" s="98"/>
      <c r="N134" s="104" t="s">
        <v>65</v>
      </c>
      <c r="O134" s="89">
        <v>5.4925265622185384E-3</v>
      </c>
      <c r="P134" s="92"/>
      <c r="Q134" s="92"/>
      <c r="R134" s="92"/>
      <c r="S134" s="92"/>
      <c r="T134" s="92"/>
      <c r="U134" s="92"/>
      <c r="V134" s="92"/>
      <c r="W134" s="92"/>
      <c r="X134" s="92"/>
      <c r="Y134" s="92"/>
      <c r="Z134" s="92"/>
      <c r="AA134" s="92"/>
      <c r="AB134" s="92"/>
      <c r="AC134" s="92"/>
      <c r="AD134" s="110"/>
    </row>
    <row r="135" spans="1:30" ht="14.5" customHeight="1" x14ac:dyDescent="0.35">
      <c r="A135" s="201"/>
      <c r="B135" s="98"/>
      <c r="C135" s="178"/>
      <c r="D135" s="179"/>
      <c r="E135" s="179"/>
      <c r="F135" s="179"/>
      <c r="G135" s="179"/>
      <c r="H135" s="179"/>
      <c r="I135" s="179"/>
      <c r="J135" s="179"/>
      <c r="K135" s="179"/>
      <c r="L135" s="180"/>
      <c r="M135" s="98"/>
      <c r="N135" s="92"/>
      <c r="O135" s="92"/>
      <c r="P135" s="92"/>
      <c r="Q135" s="92"/>
      <c r="R135" s="92"/>
      <c r="S135" s="92"/>
      <c r="T135" s="92"/>
      <c r="U135" s="92"/>
      <c r="V135" s="92"/>
      <c r="W135" s="92"/>
      <c r="X135" s="92"/>
      <c r="Y135" s="92"/>
      <c r="Z135" s="92"/>
      <c r="AA135" s="92"/>
      <c r="AB135" s="92"/>
      <c r="AC135" s="92"/>
      <c r="AD135" s="110"/>
    </row>
    <row r="136" spans="1:30" x14ac:dyDescent="0.35">
      <c r="A136" s="201"/>
      <c r="B136" s="98"/>
      <c r="C136" s="178"/>
      <c r="D136" s="179"/>
      <c r="E136" s="179"/>
      <c r="F136" s="179"/>
      <c r="G136" s="179"/>
      <c r="H136" s="179"/>
      <c r="I136" s="179"/>
      <c r="J136" s="179"/>
      <c r="K136" s="179"/>
      <c r="L136" s="180"/>
      <c r="M136" s="98"/>
      <c r="N136" s="92"/>
      <c r="O136" s="92"/>
      <c r="P136" s="92"/>
      <c r="Q136" s="92"/>
      <c r="R136" s="92"/>
      <c r="S136" s="92"/>
      <c r="T136" s="92"/>
      <c r="U136" s="92"/>
      <c r="V136" s="92"/>
      <c r="W136" s="92"/>
      <c r="X136" s="92"/>
      <c r="Y136" s="92"/>
      <c r="Z136" s="92"/>
      <c r="AA136" s="92"/>
      <c r="AB136" s="92"/>
      <c r="AC136" s="92"/>
      <c r="AD136" s="110"/>
    </row>
    <row r="137" spans="1:30" x14ac:dyDescent="0.35">
      <c r="A137" s="201"/>
      <c r="B137" s="98"/>
      <c r="C137" s="178"/>
      <c r="D137" s="179"/>
      <c r="E137" s="179"/>
      <c r="F137" s="179"/>
      <c r="G137" s="179"/>
      <c r="H137" s="179"/>
      <c r="I137" s="179"/>
      <c r="J137" s="179"/>
      <c r="K137" s="179"/>
      <c r="L137" s="180"/>
      <c r="M137" s="98"/>
      <c r="N137" s="92"/>
      <c r="O137" s="92"/>
      <c r="P137" s="92"/>
      <c r="Q137" s="92"/>
      <c r="R137" s="92"/>
      <c r="S137" s="92"/>
      <c r="T137" s="92"/>
      <c r="U137" s="92"/>
      <c r="V137" s="92"/>
      <c r="W137" s="92"/>
      <c r="X137" s="92"/>
      <c r="Y137" s="92"/>
      <c r="Z137" s="92"/>
      <c r="AA137" s="92"/>
      <c r="AB137" s="92"/>
      <c r="AC137" s="92"/>
      <c r="AD137" s="110"/>
    </row>
    <row r="138" spans="1:30" x14ac:dyDescent="0.35">
      <c r="A138" s="201"/>
      <c r="B138" s="98"/>
      <c r="C138" s="178"/>
      <c r="D138" s="179"/>
      <c r="E138" s="179"/>
      <c r="F138" s="179"/>
      <c r="G138" s="179"/>
      <c r="H138" s="179"/>
      <c r="I138" s="179"/>
      <c r="J138" s="179"/>
      <c r="K138" s="179"/>
      <c r="L138" s="180"/>
      <c r="M138" s="98"/>
      <c r="N138" s="92"/>
      <c r="O138" s="92"/>
      <c r="P138" s="92"/>
      <c r="Q138" s="92"/>
      <c r="R138" s="92"/>
      <c r="S138" s="92"/>
      <c r="T138" s="92"/>
      <c r="U138" s="92"/>
      <c r="V138" s="92"/>
      <c r="W138" s="92"/>
      <c r="X138" s="92"/>
      <c r="Y138" s="92"/>
      <c r="Z138" s="92"/>
      <c r="AA138" s="92"/>
      <c r="AB138" s="92"/>
      <c r="AC138" s="92"/>
      <c r="AD138" s="110"/>
    </row>
    <row r="139" spans="1:30" ht="15" thickBot="1" x14ac:dyDescent="0.4">
      <c r="A139" s="201"/>
      <c r="B139" s="98"/>
      <c r="C139" s="178"/>
      <c r="D139" s="179"/>
      <c r="E139" s="179"/>
      <c r="F139" s="179"/>
      <c r="G139" s="179"/>
      <c r="H139" s="179"/>
      <c r="I139" s="179"/>
      <c r="J139" s="179"/>
      <c r="K139" s="179"/>
      <c r="L139" s="180"/>
      <c r="M139" s="98"/>
      <c r="N139" s="92"/>
      <c r="O139" s="92"/>
      <c r="P139" s="92"/>
      <c r="Q139" s="92"/>
      <c r="R139" s="92"/>
      <c r="S139" s="92"/>
      <c r="T139" s="92"/>
      <c r="U139" s="92"/>
      <c r="V139" s="92"/>
      <c r="W139" s="92"/>
      <c r="X139" s="92"/>
      <c r="Y139" s="92"/>
      <c r="Z139" s="92"/>
      <c r="AA139" s="92"/>
      <c r="AB139" s="92"/>
      <c r="AC139" s="92"/>
      <c r="AD139" s="110"/>
    </row>
    <row r="140" spans="1:30" ht="18.5" x14ac:dyDescent="0.45">
      <c r="A140" s="201"/>
      <c r="B140" s="98"/>
      <c r="C140" s="178"/>
      <c r="D140" s="179"/>
      <c r="E140" s="179"/>
      <c r="F140" s="179"/>
      <c r="G140" s="179"/>
      <c r="H140" s="179"/>
      <c r="I140" s="179"/>
      <c r="J140" s="179"/>
      <c r="K140" s="179"/>
      <c r="L140" s="180"/>
      <c r="M140" s="98"/>
      <c r="N140" s="209" t="s">
        <v>286</v>
      </c>
      <c r="O140" s="210"/>
      <c r="P140" s="210"/>
      <c r="Q140" s="210"/>
      <c r="R140" s="210"/>
      <c r="S140" s="210"/>
      <c r="T140" s="210"/>
      <c r="U140" s="210"/>
      <c r="V140" s="210"/>
      <c r="W140" s="210"/>
      <c r="X140" s="210"/>
      <c r="Y140" s="210"/>
      <c r="Z140" s="210"/>
      <c r="AA140" s="211"/>
      <c r="AB140" s="92"/>
      <c r="AC140" s="92"/>
      <c r="AD140" s="110"/>
    </row>
    <row r="141" spans="1:30" x14ac:dyDescent="0.35">
      <c r="A141" s="110"/>
      <c r="B141" s="98"/>
      <c r="C141" s="178"/>
      <c r="D141" s="179"/>
      <c r="E141" s="179"/>
      <c r="F141" s="179"/>
      <c r="G141" s="179"/>
      <c r="H141" s="179"/>
      <c r="I141" s="179"/>
      <c r="J141" s="179"/>
      <c r="K141" s="179"/>
      <c r="L141" s="180"/>
      <c r="M141" s="98"/>
      <c r="N141" s="105" t="s">
        <v>186</v>
      </c>
      <c r="O141" s="32" t="s">
        <v>66</v>
      </c>
      <c r="P141" s="32" t="s">
        <v>67</v>
      </c>
      <c r="Q141" s="32" t="s">
        <v>68</v>
      </c>
      <c r="R141" s="32" t="s">
        <v>69</v>
      </c>
      <c r="S141" s="32" t="s">
        <v>70</v>
      </c>
      <c r="T141" s="32" t="s">
        <v>72</v>
      </c>
      <c r="U141" s="32" t="s">
        <v>73</v>
      </c>
      <c r="V141" s="32" t="s">
        <v>58</v>
      </c>
      <c r="W141" s="32" t="s">
        <v>62</v>
      </c>
      <c r="X141" s="32" t="s">
        <v>63</v>
      </c>
      <c r="Y141" s="32" t="s">
        <v>64</v>
      </c>
      <c r="Z141" s="32" t="s">
        <v>65</v>
      </c>
      <c r="AA141" s="86" t="s">
        <v>308</v>
      </c>
      <c r="AB141" s="92"/>
      <c r="AC141" s="92"/>
      <c r="AD141" s="110"/>
    </row>
    <row r="142" spans="1:30" x14ac:dyDescent="0.35">
      <c r="A142" s="110"/>
      <c r="B142" s="98"/>
      <c r="C142" s="178"/>
      <c r="D142" s="179"/>
      <c r="E142" s="179"/>
      <c r="F142" s="179"/>
      <c r="G142" s="179"/>
      <c r="H142" s="179"/>
      <c r="I142" s="179"/>
      <c r="J142" s="179"/>
      <c r="K142" s="179"/>
      <c r="L142" s="180"/>
      <c r="M142" s="98"/>
      <c r="N142" s="106" t="s">
        <v>3</v>
      </c>
      <c r="O142" s="38">
        <v>5.6578050443081201E-2</v>
      </c>
      <c r="P142" s="38">
        <v>6.8989071038251318E-2</v>
      </c>
      <c r="Q142" s="38">
        <v>9.3451568894952375E-2</v>
      </c>
      <c r="R142" s="38">
        <v>0.11527967257844479</v>
      </c>
      <c r="S142" s="38">
        <v>0.12075983717774751</v>
      </c>
      <c r="T142" s="38">
        <v>0.12955465587044546</v>
      </c>
      <c r="U142" s="38">
        <v>0.1378614660390047</v>
      </c>
      <c r="V142" s="38">
        <v>0.16254180602006696</v>
      </c>
      <c r="W142" s="38">
        <v>0.16266666666666671</v>
      </c>
      <c r="X142" s="38">
        <v>0.15267680105750162</v>
      </c>
      <c r="Y142" s="38">
        <v>0.13669064748201443</v>
      </c>
      <c r="Z142" s="38">
        <v>0.12719013627514597</v>
      </c>
      <c r="AA142" s="73">
        <v>0.12234399463207334</v>
      </c>
      <c r="AB142" s="92"/>
      <c r="AC142" s="92"/>
      <c r="AD142" s="110"/>
    </row>
    <row r="143" spans="1:30" x14ac:dyDescent="0.35">
      <c r="A143" s="110"/>
      <c r="B143" s="98"/>
      <c r="C143" s="178"/>
      <c r="D143" s="179"/>
      <c r="E143" s="179"/>
      <c r="F143" s="179"/>
      <c r="G143" s="179"/>
      <c r="H143" s="179"/>
      <c r="I143" s="179"/>
      <c r="J143" s="179"/>
      <c r="K143" s="179"/>
      <c r="L143" s="180"/>
      <c r="M143" s="98"/>
      <c r="N143" s="106" t="s">
        <v>4</v>
      </c>
      <c r="O143" s="38">
        <v>8.6138613861386173E-2</v>
      </c>
      <c r="P143" s="38">
        <v>2.9980657640232052E-2</v>
      </c>
      <c r="Q143" s="38">
        <v>1.2254901960784314E-2</v>
      </c>
      <c r="R143" s="38">
        <v>2.5490196078431317E-2</v>
      </c>
      <c r="S143" s="38">
        <v>3.0791788856305041E-2</v>
      </c>
      <c r="T143" s="38">
        <v>3.8690476190476247E-2</v>
      </c>
      <c r="U143" s="38">
        <v>5.130784708249491E-2</v>
      </c>
      <c r="V143" s="38">
        <v>6.0392551585304481E-2</v>
      </c>
      <c r="W143" s="38">
        <v>3.5393818544366872E-2</v>
      </c>
      <c r="X143" s="38">
        <v>-1.423825344091125E-2</v>
      </c>
      <c r="Y143" s="38">
        <v>-1.1803588290840415E-2</v>
      </c>
      <c r="Z143" s="38">
        <v>-1.2442396313364003E-2</v>
      </c>
      <c r="AA143" s="73">
        <v>2.7025928635292389E-2</v>
      </c>
      <c r="AB143" s="92"/>
      <c r="AC143" s="92"/>
      <c r="AD143" s="110"/>
    </row>
    <row r="144" spans="1:30" x14ac:dyDescent="0.35">
      <c r="A144" s="110"/>
      <c r="B144" s="98"/>
      <c r="C144" s="178"/>
      <c r="D144" s="179"/>
      <c r="E144" s="179"/>
      <c r="F144" s="179"/>
      <c r="G144" s="179"/>
      <c r="H144" s="179"/>
      <c r="I144" s="179"/>
      <c r="J144" s="179"/>
      <c r="K144" s="179"/>
      <c r="L144" s="180"/>
      <c r="M144" s="98"/>
      <c r="N144" s="106" t="s">
        <v>5</v>
      </c>
      <c r="O144" s="38">
        <v>-5.4786939679025891E-2</v>
      </c>
      <c r="P144" s="38">
        <v>-3.8419319429198684E-2</v>
      </c>
      <c r="Q144" s="38">
        <v>-2.0833333333333464E-2</v>
      </c>
      <c r="R144" s="38">
        <v>-1.7939814814814947E-2</v>
      </c>
      <c r="S144" s="38">
        <v>-1.7523364485980313E-3</v>
      </c>
      <c r="T144" s="38">
        <v>4.8554913294797719E-2</v>
      </c>
      <c r="U144" s="38">
        <v>6.9139966273187081E-2</v>
      </c>
      <c r="V144" s="38">
        <v>8.7807606263982027E-2</v>
      </c>
      <c r="W144" s="38">
        <v>-3.4129692832765798E-3</v>
      </c>
      <c r="X144" s="38">
        <v>4.4100119189511185E-2</v>
      </c>
      <c r="Y144" s="38">
        <v>3.1003039513677777E-2</v>
      </c>
      <c r="Z144" s="38">
        <v>6.6502463054187083E-2</v>
      </c>
      <c r="AA144" s="73">
        <v>1.692389057166201E-2</v>
      </c>
      <c r="AB144" s="92"/>
      <c r="AC144" s="92"/>
      <c r="AD144" s="110"/>
    </row>
    <row r="145" spans="1:30" x14ac:dyDescent="0.35">
      <c r="A145" s="110"/>
      <c r="B145" s="98"/>
      <c r="C145" s="178"/>
      <c r="D145" s="179"/>
      <c r="E145" s="179"/>
      <c r="F145" s="179"/>
      <c r="G145" s="179"/>
      <c r="H145" s="179"/>
      <c r="I145" s="179"/>
      <c r="J145" s="179"/>
      <c r="K145" s="179"/>
      <c r="L145" s="180"/>
      <c r="M145" s="98"/>
      <c r="N145" s="106" t="s">
        <v>6</v>
      </c>
      <c r="O145" s="38">
        <v>6.1459667093470061E-2</v>
      </c>
      <c r="P145" s="38">
        <v>5.777777777777774E-2</v>
      </c>
      <c r="Q145" s="38">
        <v>6.1237373737373667E-2</v>
      </c>
      <c r="R145" s="38">
        <v>7.1338383838383729E-2</v>
      </c>
      <c r="S145" s="38">
        <v>7.6874606175173402E-2</v>
      </c>
      <c r="T145" s="38">
        <v>8.1607030759573124E-2</v>
      </c>
      <c r="U145" s="38">
        <v>8.5678549093183162E-2</v>
      </c>
      <c r="V145" s="38">
        <v>8.7850467289719597E-2</v>
      </c>
      <c r="W145" s="38">
        <v>0.10329807093963923</v>
      </c>
      <c r="X145" s="38">
        <v>9.3094944512947128E-2</v>
      </c>
      <c r="Y145" s="38">
        <v>8.8468578401464298E-2</v>
      </c>
      <c r="Z145" s="38">
        <v>8.853850818677983E-2</v>
      </c>
      <c r="AA145" s="73">
        <v>7.9922940747682761E-2</v>
      </c>
      <c r="AB145" s="92"/>
      <c r="AC145" s="92"/>
      <c r="AD145" s="110"/>
    </row>
    <row r="146" spans="1:30" x14ac:dyDescent="0.35">
      <c r="A146" s="110"/>
      <c r="B146" s="98"/>
      <c r="C146" s="178"/>
      <c r="D146" s="179"/>
      <c r="E146" s="179"/>
      <c r="F146" s="179"/>
      <c r="G146" s="179"/>
      <c r="H146" s="179"/>
      <c r="I146" s="179"/>
      <c r="J146" s="179"/>
      <c r="K146" s="179"/>
      <c r="L146" s="180"/>
      <c r="M146" s="98"/>
      <c r="N146" s="106" t="s">
        <v>7</v>
      </c>
      <c r="O146" s="38">
        <v>-0.28089275993467611</v>
      </c>
      <c r="P146" s="38">
        <v>-0.27457440966501923</v>
      </c>
      <c r="Q146" s="38">
        <v>0</v>
      </c>
      <c r="R146" s="38">
        <v>0</v>
      </c>
      <c r="S146" s="38">
        <v>0</v>
      </c>
      <c r="T146" s="38">
        <v>0</v>
      </c>
      <c r="U146" s="38">
        <v>0</v>
      </c>
      <c r="V146" s="38">
        <v>-0.28478613968597727</v>
      </c>
      <c r="W146" s="38">
        <v>-3.0286641427798779E-2</v>
      </c>
      <c r="X146" s="38">
        <v>0.35654806964420893</v>
      </c>
      <c r="Y146" s="38">
        <v>0.32399697199091609</v>
      </c>
      <c r="Z146" s="38">
        <v>0.28690386071158219</v>
      </c>
      <c r="AA146" s="73">
        <v>-1.785515009485536E-2</v>
      </c>
      <c r="AB146" s="92"/>
      <c r="AC146" s="92"/>
      <c r="AD146" s="110"/>
    </row>
    <row r="147" spans="1:30" x14ac:dyDescent="0.35">
      <c r="A147" s="110"/>
      <c r="B147" s="98"/>
      <c r="C147" s="178"/>
      <c r="D147" s="179"/>
      <c r="E147" s="179"/>
      <c r="F147" s="179"/>
      <c r="G147" s="179"/>
      <c r="H147" s="179"/>
      <c r="I147" s="179"/>
      <c r="J147" s="179"/>
      <c r="K147" s="179"/>
      <c r="L147" s="180"/>
      <c r="M147" s="98"/>
      <c r="N147" s="106" t="s">
        <v>8</v>
      </c>
      <c r="O147" s="38">
        <v>3.0984204131227183E-2</v>
      </c>
      <c r="P147" s="38">
        <v>6.2843197071384888E-2</v>
      </c>
      <c r="Q147" s="38">
        <v>0.10267857142857138</v>
      </c>
      <c r="R147" s="38">
        <v>5.743458838544991E-2</v>
      </c>
      <c r="S147" s="38">
        <v>5.2023121387283384E-2</v>
      </c>
      <c r="T147" s="38">
        <v>2.6837060702875327E-2</v>
      </c>
      <c r="U147" s="38">
        <v>2.0012911555842443E-2</v>
      </c>
      <c r="V147" s="38">
        <v>2.9928432010410039E-2</v>
      </c>
      <c r="W147" s="38">
        <v>0.10279765777488623</v>
      </c>
      <c r="X147" s="38">
        <v>7.5507614213198002E-2</v>
      </c>
      <c r="Y147" s="38">
        <v>2.1436848203939846E-2</v>
      </c>
      <c r="Z147" s="38">
        <v>7.0175438596490562E-3</v>
      </c>
      <c r="AA147" s="73">
        <v>4.8547739479584871E-2</v>
      </c>
      <c r="AB147" s="92"/>
      <c r="AC147" s="92"/>
      <c r="AD147" s="110"/>
    </row>
    <row r="148" spans="1:30" x14ac:dyDescent="0.35">
      <c r="A148" s="110"/>
      <c r="B148" s="98"/>
      <c r="C148" s="178"/>
      <c r="D148" s="179"/>
      <c r="E148" s="179"/>
      <c r="F148" s="179"/>
      <c r="G148" s="179"/>
      <c r="H148" s="179"/>
      <c r="I148" s="179"/>
      <c r="J148" s="179"/>
      <c r="K148" s="179"/>
      <c r="L148" s="180"/>
      <c r="M148" s="98"/>
      <c r="N148" s="106" t="s">
        <v>9</v>
      </c>
      <c r="O148" s="38">
        <v>0.17310167310167313</v>
      </c>
      <c r="P148" s="38">
        <v>0.10901339829476253</v>
      </c>
      <c r="Q148" s="38">
        <v>0.15104808877928486</v>
      </c>
      <c r="R148" s="38">
        <v>0.18176216882316695</v>
      </c>
      <c r="S148" s="38">
        <v>7.7711818672422966E-2</v>
      </c>
      <c r="T148" s="38">
        <v>-8.0823293172690741E-2</v>
      </c>
      <c r="U148" s="38">
        <v>-0.15082315454062667</v>
      </c>
      <c r="V148" s="38">
        <v>-0.11703958691910502</v>
      </c>
      <c r="W148" s="38">
        <v>-0.10017678255745434</v>
      </c>
      <c r="X148" s="38">
        <v>-8.4481725584182113E-2</v>
      </c>
      <c r="Y148" s="38">
        <v>-6.4981949458483651E-2</v>
      </c>
      <c r="Z148" s="38">
        <v>-7.9473985134362518E-2</v>
      </c>
      <c r="AA148" s="73">
        <v>-3.6251147953018509E-3</v>
      </c>
      <c r="AB148" s="92"/>
      <c r="AC148" s="92"/>
      <c r="AD148" s="110"/>
    </row>
    <row r="149" spans="1:30" x14ac:dyDescent="0.35">
      <c r="A149" s="110"/>
      <c r="B149" s="98"/>
      <c r="C149" s="178"/>
      <c r="D149" s="179"/>
      <c r="E149" s="179"/>
      <c r="F149" s="179"/>
      <c r="G149" s="179"/>
      <c r="H149" s="179"/>
      <c r="I149" s="179"/>
      <c r="J149" s="179"/>
      <c r="K149" s="179"/>
      <c r="L149" s="180"/>
      <c r="M149" s="98"/>
      <c r="N149" s="106" t="s">
        <v>10</v>
      </c>
      <c r="O149" s="38">
        <v>-1.0240963855421618E-2</v>
      </c>
      <c r="P149" s="38">
        <v>1.8292682926829961E-3</v>
      </c>
      <c r="Q149" s="38">
        <v>1.8890920170627632E-2</v>
      </c>
      <c r="R149" s="38">
        <v>3.0469226081657527E-2</v>
      </c>
      <c r="S149" s="38">
        <v>2.7845036319612729E-2</v>
      </c>
      <c r="T149" s="38">
        <v>3.1457955232909791E-2</v>
      </c>
      <c r="U149" s="38">
        <v>3.892944038929444E-2</v>
      </c>
      <c r="V149" s="38">
        <v>4.2708968883465523E-2</v>
      </c>
      <c r="W149" s="38">
        <v>4.4593769089798486E-2</v>
      </c>
      <c r="X149" s="38">
        <v>4.392922513727876E-2</v>
      </c>
      <c r="Y149" s="38">
        <v>5.2823315118397191E-2</v>
      </c>
      <c r="Z149" s="38">
        <v>6.6180935033394089E-2</v>
      </c>
      <c r="AA149" s="73">
        <v>3.2421479229989628E-2</v>
      </c>
      <c r="AB149" s="92"/>
      <c r="AC149" s="92"/>
      <c r="AD149" s="110"/>
    </row>
    <row r="150" spans="1:30" x14ac:dyDescent="0.35">
      <c r="A150" s="110"/>
      <c r="B150" s="98"/>
      <c r="C150" s="178"/>
      <c r="D150" s="179"/>
      <c r="E150" s="179"/>
      <c r="F150" s="179"/>
      <c r="G150" s="179"/>
      <c r="H150" s="179"/>
      <c r="I150" s="179"/>
      <c r="J150" s="179"/>
      <c r="K150" s="179"/>
      <c r="L150" s="180"/>
      <c r="M150" s="98"/>
      <c r="N150" s="106" t="s">
        <v>11</v>
      </c>
      <c r="O150" s="38">
        <v>4.1702867072111308E-2</v>
      </c>
      <c r="P150" s="38">
        <v>4.8034934497816595E-2</v>
      </c>
      <c r="Q150" s="38">
        <v>1.0025062656641628E-2</v>
      </c>
      <c r="R150" s="38">
        <v>1.5873015873015803E-2</v>
      </c>
      <c r="S150" s="38">
        <v>0</v>
      </c>
      <c r="T150" s="38">
        <v>-2.4509803921569555E-3</v>
      </c>
      <c r="U150" s="38">
        <v>6.6115702479338607E-3</v>
      </c>
      <c r="V150" s="38">
        <v>9.1666666666666199E-3</v>
      </c>
      <c r="W150" s="38">
        <v>9.2514718250630307E-3</v>
      </c>
      <c r="X150" s="38">
        <v>1.0101010101010124E-2</v>
      </c>
      <c r="Y150" s="38">
        <v>1.9327731092436951E-2</v>
      </c>
      <c r="Z150" s="38">
        <v>2.5062656641604009E-2</v>
      </c>
      <c r="AA150" s="73">
        <v>1.5796463269728042E-2</v>
      </c>
      <c r="AB150" s="92"/>
      <c r="AC150" s="92"/>
      <c r="AD150" s="110"/>
    </row>
    <row r="151" spans="1:30" x14ac:dyDescent="0.35">
      <c r="A151" s="110"/>
      <c r="B151" s="98"/>
      <c r="C151" s="178"/>
      <c r="D151" s="179"/>
      <c r="E151" s="179"/>
      <c r="F151" s="179"/>
      <c r="G151" s="179"/>
      <c r="H151" s="179"/>
      <c r="I151" s="179"/>
      <c r="J151" s="179"/>
      <c r="K151" s="179"/>
      <c r="L151" s="180"/>
      <c r="M151" s="98"/>
      <c r="N151" s="106" t="s">
        <v>12</v>
      </c>
      <c r="O151" s="38">
        <v>0.11038575667655783</v>
      </c>
      <c r="P151" s="38">
        <v>0.12893642305407005</v>
      </c>
      <c r="Q151" s="38">
        <v>0.14691943127962073</v>
      </c>
      <c r="R151" s="38">
        <v>0.16883886255924169</v>
      </c>
      <c r="S151" s="38">
        <v>0.18074424099232128</v>
      </c>
      <c r="T151" s="38">
        <v>0.19575471698113217</v>
      </c>
      <c r="U151" s="38">
        <v>0.20351906158357766</v>
      </c>
      <c r="V151" s="38">
        <v>0.21092388146426502</v>
      </c>
      <c r="W151" s="38">
        <v>0.2030981067125644</v>
      </c>
      <c r="X151" s="38">
        <v>0.18207440811724906</v>
      </c>
      <c r="Y151" s="38">
        <v>-0.20297848869277446</v>
      </c>
      <c r="Z151" s="38">
        <v>-0.21849648458626286</v>
      </c>
      <c r="AA151" s="73">
        <v>0.1055550197704697</v>
      </c>
      <c r="AB151" s="92"/>
      <c r="AC151" s="92"/>
      <c r="AD151" s="110"/>
    </row>
    <row r="152" spans="1:30" x14ac:dyDescent="0.35">
      <c r="A152" s="110"/>
      <c r="B152" s="98"/>
      <c r="C152" s="178"/>
      <c r="D152" s="179"/>
      <c r="E152" s="179"/>
      <c r="F152" s="179"/>
      <c r="G152" s="179"/>
      <c r="H152" s="179"/>
      <c r="I152" s="179"/>
      <c r="J152" s="179"/>
      <c r="K152" s="179"/>
      <c r="L152" s="180"/>
      <c r="M152" s="98"/>
      <c r="N152" s="106" t="s">
        <v>13</v>
      </c>
      <c r="O152" s="38">
        <v>4.9375000000000037E-2</v>
      </c>
      <c r="P152" s="38">
        <v>4.661280298321939E-2</v>
      </c>
      <c r="Q152" s="38">
        <v>3.749231714812553E-2</v>
      </c>
      <c r="R152" s="38">
        <v>4.11800860479411E-2</v>
      </c>
      <c r="S152" s="38">
        <v>4.1053921568627555E-2</v>
      </c>
      <c r="T152" s="38">
        <v>4.0928527794746594E-2</v>
      </c>
      <c r="U152" s="38">
        <v>4.1412911084043921E-2</v>
      </c>
      <c r="V152" s="38">
        <v>4.3213633597078478E-2</v>
      </c>
      <c r="W152" s="38">
        <v>4.6144505160898748E-2</v>
      </c>
      <c r="X152" s="38">
        <v>4.2347247428917115E-2</v>
      </c>
      <c r="Y152" s="38">
        <v>4.0312876052948358E-2</v>
      </c>
      <c r="Z152" s="38">
        <v>3.7701974865350159E-2</v>
      </c>
      <c r="AA152" s="73">
        <v>4.2290076335877815E-2</v>
      </c>
      <c r="AB152" s="92"/>
      <c r="AC152" s="92"/>
      <c r="AD152" s="110"/>
    </row>
    <row r="153" spans="1:30" x14ac:dyDescent="0.35">
      <c r="A153" s="110"/>
      <c r="B153" s="98"/>
      <c r="C153" s="178"/>
      <c r="D153" s="179"/>
      <c r="E153" s="179"/>
      <c r="F153" s="179"/>
      <c r="G153" s="179"/>
      <c r="H153" s="179"/>
      <c r="I153" s="179"/>
      <c r="J153" s="179"/>
      <c r="K153" s="179"/>
      <c r="L153" s="180"/>
      <c r="M153" s="98"/>
      <c r="N153" s="106" t="s">
        <v>14</v>
      </c>
      <c r="O153" s="38">
        <v>6.6705336426914147E-2</v>
      </c>
      <c r="P153" s="38">
        <v>7.5493612078977937E-2</v>
      </c>
      <c r="Q153" s="38">
        <v>7.1305347901092608E-2</v>
      </c>
      <c r="R153" s="38">
        <v>7.763082231167337E-2</v>
      </c>
      <c r="S153" s="38">
        <v>7.7847738981110609E-2</v>
      </c>
      <c r="T153" s="38">
        <v>7.9772079772079771E-2</v>
      </c>
      <c r="U153" s="38">
        <v>7.818696883852698E-2</v>
      </c>
      <c r="V153" s="38">
        <v>7.8398195149464056E-2</v>
      </c>
      <c r="W153" s="38">
        <v>8.4269662921348312E-2</v>
      </c>
      <c r="X153" s="38">
        <v>7.6408254322364685E-2</v>
      </c>
      <c r="Y153" s="38">
        <v>6.9651741293532299E-2</v>
      </c>
      <c r="Z153" s="38">
        <v>6.410958904109583E-2</v>
      </c>
      <c r="AA153" s="73">
        <v>7.4961031599830086E-2</v>
      </c>
      <c r="AB153" s="92"/>
      <c r="AC153" s="92"/>
      <c r="AD153" s="110"/>
    </row>
    <row r="154" spans="1:30" ht="15" thickBot="1" x14ac:dyDescent="0.4">
      <c r="A154" s="110"/>
      <c r="B154" s="98"/>
      <c r="C154" s="181"/>
      <c r="D154" s="182"/>
      <c r="E154" s="182"/>
      <c r="F154" s="182"/>
      <c r="G154" s="182"/>
      <c r="H154" s="182"/>
      <c r="I154" s="182"/>
      <c r="J154" s="182"/>
      <c r="K154" s="182"/>
      <c r="L154" s="183"/>
      <c r="M154" s="98"/>
      <c r="N154" s="107" t="s">
        <v>15</v>
      </c>
      <c r="O154" s="87">
        <v>7.5645756457564647E-2</v>
      </c>
      <c r="P154" s="87">
        <v>6.7073170731707321E-2</v>
      </c>
      <c r="Q154" s="87">
        <v>7.5000000000000067E-2</v>
      </c>
      <c r="R154" s="87">
        <v>8.4146341463414709E-2</v>
      </c>
      <c r="S154" s="87">
        <v>7.0960047704233795E-2</v>
      </c>
      <c r="T154" s="87">
        <v>5.0677666470241738E-2</v>
      </c>
      <c r="U154" s="87">
        <v>4.577883472057085E-2</v>
      </c>
      <c r="V154" s="87">
        <v>6.189903846153836E-2</v>
      </c>
      <c r="W154" s="87">
        <v>6.4981949458483831E-2</v>
      </c>
      <c r="X154" s="87">
        <v>5.1068883610451268E-2</v>
      </c>
      <c r="Y154" s="87">
        <v>4.1569086651053827E-2</v>
      </c>
      <c r="Z154" s="87">
        <v>3.3467974610501917E-2</v>
      </c>
      <c r="AA154" s="74">
        <v>5.9941155936767694E-2</v>
      </c>
      <c r="AB154" s="92"/>
      <c r="AC154" s="92"/>
      <c r="AD154" s="110"/>
    </row>
    <row r="155" spans="1:30" x14ac:dyDescent="0.35">
      <c r="A155" s="110"/>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c r="AB155" s="92"/>
      <c r="AC155" s="92"/>
      <c r="AD155" s="110"/>
    </row>
    <row r="156" spans="1:30" x14ac:dyDescent="0.35">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row>
    <row r="157" spans="1:30" x14ac:dyDescent="0.35">
      <c r="A157" s="110"/>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c r="AD157" s="110"/>
    </row>
    <row r="158" spans="1:30" ht="15" thickBot="1" x14ac:dyDescent="0.4">
      <c r="A158" s="110"/>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c r="AB158" s="92"/>
      <c r="AC158" s="92"/>
      <c r="AD158" s="110"/>
    </row>
    <row r="159" spans="1:30" ht="18.5" customHeight="1" x14ac:dyDescent="0.45">
      <c r="A159" s="110"/>
      <c r="B159" s="92"/>
      <c r="C159" s="156" t="s">
        <v>322</v>
      </c>
      <c r="D159" s="157"/>
      <c r="E159" s="157"/>
      <c r="F159" s="157"/>
      <c r="G159" s="157"/>
      <c r="H159" s="157"/>
      <c r="I159" s="157"/>
      <c r="J159" s="157"/>
      <c r="K159" s="157"/>
      <c r="L159" s="158"/>
      <c r="M159" s="98"/>
      <c r="N159" s="206" t="s">
        <v>400</v>
      </c>
      <c r="O159" s="207"/>
      <c r="P159" s="207"/>
      <c r="Q159" s="207"/>
      <c r="R159" s="208"/>
      <c r="S159" s="92"/>
      <c r="T159" s="92"/>
      <c r="U159" s="92"/>
      <c r="V159" s="92"/>
      <c r="W159" s="92"/>
      <c r="X159" s="92"/>
      <c r="Y159" s="92"/>
      <c r="Z159" s="92"/>
      <c r="AA159" s="92"/>
      <c r="AB159" s="92"/>
      <c r="AC159" s="92"/>
      <c r="AD159" s="110"/>
    </row>
    <row r="160" spans="1:30" x14ac:dyDescent="0.35">
      <c r="A160" s="110"/>
      <c r="B160" s="98"/>
      <c r="C160" s="159"/>
      <c r="D160" s="160"/>
      <c r="E160" s="160"/>
      <c r="F160" s="160"/>
      <c r="G160" s="160"/>
      <c r="H160" s="160"/>
      <c r="I160" s="160"/>
      <c r="J160" s="160"/>
      <c r="K160" s="160"/>
      <c r="L160" s="161"/>
      <c r="M160" s="98"/>
      <c r="N160" s="109" t="s">
        <v>186</v>
      </c>
      <c r="O160" s="62" t="s">
        <v>298</v>
      </c>
      <c r="P160" s="62" t="s">
        <v>241</v>
      </c>
      <c r="Q160" s="62" t="s">
        <v>299</v>
      </c>
      <c r="R160" s="82" t="s">
        <v>300</v>
      </c>
      <c r="S160" s="92"/>
      <c r="T160" s="92"/>
      <c r="U160" s="92"/>
      <c r="V160" s="92"/>
      <c r="W160" s="92"/>
      <c r="X160" s="92"/>
      <c r="Y160" s="92"/>
      <c r="Z160" s="92"/>
      <c r="AA160" s="92"/>
      <c r="AB160" s="92"/>
      <c r="AC160" s="92"/>
      <c r="AD160" s="110"/>
    </row>
    <row r="161" spans="1:30" x14ac:dyDescent="0.35">
      <c r="A161" s="110"/>
      <c r="B161" s="98"/>
      <c r="C161" s="159"/>
      <c r="D161" s="160"/>
      <c r="E161" s="160"/>
      <c r="F161" s="160"/>
      <c r="G161" s="160"/>
      <c r="H161" s="160"/>
      <c r="I161" s="160"/>
      <c r="J161" s="160"/>
      <c r="K161" s="160"/>
      <c r="L161" s="161"/>
      <c r="M161" s="98"/>
      <c r="N161" s="68" t="s">
        <v>57</v>
      </c>
      <c r="O161" s="42">
        <v>149.91666666666666</v>
      </c>
      <c r="P161" s="42">
        <v>149.80000000000001</v>
      </c>
      <c r="Q161" s="42">
        <v>149.11666666666665</v>
      </c>
      <c r="R161" s="83">
        <f>(Q161-O161)/O161</f>
        <v>-5.3362979433019108E-3</v>
      </c>
      <c r="S161" s="92"/>
      <c r="T161" s="108"/>
      <c r="U161" s="92"/>
      <c r="V161" s="92"/>
      <c r="W161" s="92"/>
      <c r="X161" s="92"/>
      <c r="Y161" s="92"/>
      <c r="Z161" s="92"/>
      <c r="AA161" s="92"/>
      <c r="AB161" s="92"/>
      <c r="AC161" s="92"/>
      <c r="AD161" s="110"/>
    </row>
    <row r="162" spans="1:30" x14ac:dyDescent="0.35">
      <c r="A162" s="110"/>
      <c r="B162" s="98"/>
      <c r="C162" s="159"/>
      <c r="D162" s="160"/>
      <c r="E162" s="160"/>
      <c r="F162" s="160"/>
      <c r="G162" s="160"/>
      <c r="H162" s="160"/>
      <c r="I162" s="160"/>
      <c r="J162" s="160"/>
      <c r="K162" s="160"/>
      <c r="L162" s="161"/>
      <c r="M162" s="98"/>
      <c r="N162" s="68" t="s">
        <v>60</v>
      </c>
      <c r="O162" s="42">
        <v>146.98333333333335</v>
      </c>
      <c r="P162" s="42">
        <v>147.30000000000001</v>
      </c>
      <c r="Q162" s="42">
        <v>147.94999999999999</v>
      </c>
      <c r="R162" s="83">
        <f t="shared" ref="R162:R163" si="3">(Q162-O162)/O162</f>
        <v>6.5767093774802589E-3</v>
      </c>
      <c r="S162" s="92"/>
      <c r="T162" s="108"/>
      <c r="U162" s="92"/>
      <c r="V162" s="92"/>
      <c r="W162" s="92"/>
      <c r="X162" s="92"/>
      <c r="Y162" s="92"/>
      <c r="Z162" s="92"/>
      <c r="AA162" s="92"/>
      <c r="AB162" s="92"/>
      <c r="AC162" s="92"/>
      <c r="AD162" s="110"/>
    </row>
    <row r="163" spans="1:30" ht="15" thickBot="1" x14ac:dyDescent="0.4">
      <c r="A163" s="110"/>
      <c r="B163" s="98"/>
      <c r="C163" s="159"/>
      <c r="D163" s="160"/>
      <c r="E163" s="160"/>
      <c r="F163" s="160"/>
      <c r="G163" s="160"/>
      <c r="H163" s="160"/>
      <c r="I163" s="160"/>
      <c r="J163" s="160"/>
      <c r="K163" s="160"/>
      <c r="L163" s="161"/>
      <c r="M163" s="98"/>
      <c r="N163" s="70" t="s">
        <v>61</v>
      </c>
      <c r="O163" s="84">
        <v>148.55000000000001</v>
      </c>
      <c r="P163" s="84">
        <v>148.6</v>
      </c>
      <c r="Q163" s="84">
        <v>148.56666666666663</v>
      </c>
      <c r="R163" s="85">
        <f t="shared" si="3"/>
        <v>1.1219566924687368E-4</v>
      </c>
      <c r="S163" s="92"/>
      <c r="T163" s="108"/>
      <c r="U163" s="92"/>
      <c r="V163" s="92"/>
      <c r="W163" s="92"/>
      <c r="X163" s="92"/>
      <c r="Y163" s="92"/>
      <c r="Z163" s="92"/>
      <c r="AA163" s="92"/>
      <c r="AB163" s="92"/>
      <c r="AC163" s="92"/>
      <c r="AD163" s="110"/>
    </row>
    <row r="164" spans="1:30" x14ac:dyDescent="0.35">
      <c r="A164" s="110"/>
      <c r="B164" s="98"/>
      <c r="C164" s="159"/>
      <c r="D164" s="160"/>
      <c r="E164" s="160"/>
      <c r="F164" s="160"/>
      <c r="G164" s="160"/>
      <c r="H164" s="160"/>
      <c r="I164" s="160"/>
      <c r="J164" s="160"/>
      <c r="K164" s="160"/>
      <c r="L164" s="161"/>
      <c r="M164" s="98"/>
      <c r="N164" s="92"/>
      <c r="O164" s="92"/>
      <c r="P164" s="92"/>
      <c r="Q164" s="92"/>
      <c r="R164" s="92"/>
      <c r="S164" s="92"/>
      <c r="T164" s="92"/>
      <c r="U164" s="92"/>
      <c r="V164" s="92"/>
      <c r="W164" s="92"/>
      <c r="X164" s="92"/>
      <c r="Y164" s="92"/>
      <c r="Z164" s="92"/>
      <c r="AA164" s="92"/>
      <c r="AB164" s="92"/>
      <c r="AC164" s="92"/>
      <c r="AD164" s="110"/>
    </row>
    <row r="165" spans="1:30" x14ac:dyDescent="0.35">
      <c r="A165" s="110"/>
      <c r="B165" s="98"/>
      <c r="C165" s="159"/>
      <c r="D165" s="160"/>
      <c r="E165" s="160"/>
      <c r="F165" s="160"/>
      <c r="G165" s="160"/>
      <c r="H165" s="160"/>
      <c r="I165" s="160"/>
      <c r="J165" s="160"/>
      <c r="K165" s="160"/>
      <c r="L165" s="161"/>
      <c r="M165" s="98"/>
      <c r="N165" s="92"/>
      <c r="O165" s="92"/>
      <c r="P165" s="92"/>
      <c r="Q165" s="92"/>
      <c r="R165" s="92"/>
      <c r="S165" s="92"/>
      <c r="T165" s="92"/>
      <c r="U165" s="92"/>
      <c r="V165" s="92"/>
      <c r="W165" s="92"/>
      <c r="X165" s="92"/>
      <c r="Y165" s="92"/>
      <c r="Z165" s="92"/>
      <c r="AA165" s="92"/>
      <c r="AB165" s="92"/>
      <c r="AC165" s="92"/>
      <c r="AD165" s="110"/>
    </row>
    <row r="166" spans="1:30" x14ac:dyDescent="0.35">
      <c r="A166" s="110"/>
      <c r="B166" s="98"/>
      <c r="C166" s="159"/>
      <c r="D166" s="160"/>
      <c r="E166" s="160"/>
      <c r="F166" s="160"/>
      <c r="G166" s="160"/>
      <c r="H166" s="160"/>
      <c r="I166" s="160"/>
      <c r="J166" s="160"/>
      <c r="K166" s="160"/>
      <c r="L166" s="161"/>
      <c r="M166" s="98"/>
      <c r="N166" s="92"/>
      <c r="O166" s="92"/>
      <c r="P166" s="92"/>
      <c r="Q166" s="92"/>
      <c r="R166" s="92"/>
      <c r="S166" s="92"/>
      <c r="T166" s="92"/>
      <c r="U166" s="92"/>
      <c r="V166" s="92"/>
      <c r="W166" s="92"/>
      <c r="X166" s="92"/>
      <c r="Y166" s="92"/>
      <c r="Z166" s="92"/>
      <c r="AA166" s="92"/>
      <c r="AB166" s="92"/>
      <c r="AC166" s="92"/>
      <c r="AD166" s="110"/>
    </row>
    <row r="167" spans="1:30" x14ac:dyDescent="0.35">
      <c r="A167" s="110"/>
      <c r="B167" s="98"/>
      <c r="C167" s="159"/>
      <c r="D167" s="160"/>
      <c r="E167" s="160"/>
      <c r="F167" s="160"/>
      <c r="G167" s="160"/>
      <c r="H167" s="160"/>
      <c r="I167" s="160"/>
      <c r="J167" s="160"/>
      <c r="K167" s="160"/>
      <c r="L167" s="161"/>
      <c r="M167" s="98"/>
      <c r="N167" s="92"/>
      <c r="O167" s="92"/>
      <c r="P167" s="92"/>
      <c r="Q167" s="92"/>
      <c r="R167" s="92"/>
      <c r="S167" s="92"/>
      <c r="T167" s="92"/>
      <c r="U167" s="92"/>
      <c r="V167" s="92"/>
      <c r="W167" s="92"/>
      <c r="X167" s="92"/>
      <c r="Y167" s="92"/>
      <c r="Z167" s="92"/>
      <c r="AA167" s="92"/>
      <c r="AB167" s="92"/>
      <c r="AC167" s="92"/>
      <c r="AD167" s="110"/>
    </row>
    <row r="168" spans="1:30" x14ac:dyDescent="0.35">
      <c r="A168" s="201">
        <v>4</v>
      </c>
      <c r="B168" s="98"/>
      <c r="C168" s="159"/>
      <c r="D168" s="160"/>
      <c r="E168" s="160"/>
      <c r="F168" s="160"/>
      <c r="G168" s="160"/>
      <c r="H168" s="160"/>
      <c r="I168" s="160"/>
      <c r="J168" s="160"/>
      <c r="K168" s="160"/>
      <c r="L168" s="161"/>
      <c r="M168" s="98"/>
      <c r="N168" s="92"/>
      <c r="O168" s="92"/>
      <c r="P168" s="92"/>
      <c r="Q168" s="92"/>
      <c r="R168" s="92"/>
      <c r="S168" s="92"/>
      <c r="T168" s="92"/>
      <c r="U168" s="92"/>
      <c r="V168" s="92"/>
      <c r="W168" s="92"/>
      <c r="X168" s="92"/>
      <c r="Y168" s="92"/>
      <c r="Z168" s="92"/>
      <c r="AA168" s="92"/>
      <c r="AB168" s="92"/>
      <c r="AC168" s="92"/>
      <c r="AD168" s="110"/>
    </row>
    <row r="169" spans="1:30" ht="15" thickBot="1" x14ac:dyDescent="0.4">
      <c r="A169" s="201"/>
      <c r="B169" s="98"/>
      <c r="C169" s="159"/>
      <c r="D169" s="160"/>
      <c r="E169" s="160"/>
      <c r="F169" s="160"/>
      <c r="G169" s="160"/>
      <c r="H169" s="160"/>
      <c r="I169" s="160"/>
      <c r="J169" s="160"/>
      <c r="K169" s="160"/>
      <c r="L169" s="161"/>
      <c r="M169" s="98"/>
      <c r="N169" s="92"/>
      <c r="O169" s="92"/>
      <c r="P169" s="92"/>
      <c r="Q169" s="92"/>
      <c r="R169" s="92"/>
      <c r="S169" s="92"/>
      <c r="T169" s="92"/>
      <c r="U169" s="92"/>
      <c r="V169" s="92"/>
      <c r="W169" s="92"/>
      <c r="X169" s="92"/>
      <c r="Y169" s="92"/>
      <c r="Z169" s="92"/>
      <c r="AA169" s="92"/>
      <c r="AB169" s="92"/>
      <c r="AC169" s="92"/>
      <c r="AD169" s="110"/>
    </row>
    <row r="170" spans="1:30" ht="18.5" x14ac:dyDescent="0.45">
      <c r="A170" s="201"/>
      <c r="B170" s="98"/>
      <c r="C170" s="159"/>
      <c r="D170" s="160"/>
      <c r="E170" s="160"/>
      <c r="F170" s="160"/>
      <c r="G170" s="160"/>
      <c r="H170" s="160"/>
      <c r="I170" s="160"/>
      <c r="J170" s="160"/>
      <c r="K170" s="160"/>
      <c r="L170" s="161"/>
      <c r="M170" s="98"/>
      <c r="N170" s="206" t="s">
        <v>310</v>
      </c>
      <c r="O170" s="207"/>
      <c r="P170" s="207"/>
      <c r="Q170" s="207"/>
      <c r="R170" s="208"/>
      <c r="S170" s="92"/>
      <c r="T170" s="92"/>
      <c r="U170" s="92"/>
      <c r="V170" s="92"/>
      <c r="W170" s="92"/>
      <c r="X170" s="92"/>
      <c r="Y170" s="92"/>
      <c r="Z170" s="92"/>
      <c r="AA170" s="92"/>
      <c r="AB170" s="92"/>
      <c r="AC170" s="92"/>
      <c r="AD170" s="110"/>
    </row>
    <row r="171" spans="1:30" ht="14.5" customHeight="1" x14ac:dyDescent="0.35">
      <c r="A171" s="201"/>
      <c r="B171" s="98"/>
      <c r="C171" s="159"/>
      <c r="D171" s="160"/>
      <c r="E171" s="160"/>
      <c r="F171" s="160"/>
      <c r="G171" s="160"/>
      <c r="H171" s="160"/>
      <c r="I171" s="160"/>
      <c r="J171" s="160"/>
      <c r="K171" s="160"/>
      <c r="L171" s="161"/>
      <c r="M171" s="98"/>
      <c r="N171" s="109" t="s">
        <v>186</v>
      </c>
      <c r="O171" s="62" t="s">
        <v>298</v>
      </c>
      <c r="P171" s="62" t="s">
        <v>241</v>
      </c>
      <c r="Q171" s="62" t="s">
        <v>299</v>
      </c>
      <c r="R171" s="82" t="s">
        <v>300</v>
      </c>
      <c r="S171" s="92"/>
      <c r="T171" s="92"/>
      <c r="U171" s="92"/>
      <c r="V171" s="92"/>
      <c r="W171" s="92"/>
      <c r="X171" s="92"/>
      <c r="Y171" s="92"/>
      <c r="Z171" s="92"/>
      <c r="AA171" s="92"/>
      <c r="AB171" s="92"/>
      <c r="AC171" s="92"/>
      <c r="AD171" s="110"/>
    </row>
    <row r="172" spans="1:30" x14ac:dyDescent="0.35">
      <c r="A172" s="201"/>
      <c r="B172" s="98"/>
      <c r="C172" s="159"/>
      <c r="D172" s="160"/>
      <c r="E172" s="160"/>
      <c r="F172" s="160"/>
      <c r="G172" s="160"/>
      <c r="H172" s="160"/>
      <c r="I172" s="160"/>
      <c r="J172" s="160"/>
      <c r="K172" s="160"/>
      <c r="L172" s="161"/>
      <c r="M172" s="98"/>
      <c r="N172" s="68" t="s">
        <v>147</v>
      </c>
      <c r="O172" s="42">
        <v>146.40512820512819</v>
      </c>
      <c r="P172" s="42">
        <v>145.73846153846151</v>
      </c>
      <c r="Q172" s="42">
        <v>148.89102564102564</v>
      </c>
      <c r="R172" s="83">
        <f>(Q172-O172)/O172</f>
        <v>1.6979578969491094E-2</v>
      </c>
      <c r="S172" s="92"/>
      <c r="T172" s="92"/>
      <c r="U172" s="92"/>
      <c r="V172" s="92"/>
      <c r="W172" s="92"/>
      <c r="X172" s="92"/>
      <c r="Y172" s="92"/>
      <c r="Z172" s="92"/>
      <c r="AA172" s="92"/>
      <c r="AB172" s="92"/>
      <c r="AC172" s="92"/>
      <c r="AD172" s="110"/>
    </row>
    <row r="173" spans="1:30" x14ac:dyDescent="0.35">
      <c r="A173" s="201"/>
      <c r="B173" s="98"/>
      <c r="C173" s="159"/>
      <c r="D173" s="160"/>
      <c r="E173" s="160"/>
      <c r="F173" s="160"/>
      <c r="G173" s="160"/>
      <c r="H173" s="160"/>
      <c r="I173" s="160"/>
      <c r="J173" s="160"/>
      <c r="K173" s="160"/>
      <c r="L173" s="161"/>
      <c r="M173" s="98"/>
      <c r="N173" s="68" t="s">
        <v>149</v>
      </c>
      <c r="O173" s="42">
        <v>150.35555555555553</v>
      </c>
      <c r="P173" s="42">
        <v>151.16666666666666</v>
      </c>
      <c r="Q173" s="42">
        <v>148.7222222222222</v>
      </c>
      <c r="R173" s="83">
        <f t="shared" ref="R173:R178" si="4">(Q173-O173)/O173</f>
        <v>-1.0863139225539414E-2</v>
      </c>
      <c r="S173" s="92"/>
      <c r="T173" s="92"/>
      <c r="U173" s="92"/>
      <c r="V173" s="92"/>
      <c r="W173" s="92"/>
      <c r="X173" s="92"/>
      <c r="Y173" s="92"/>
      <c r="Z173" s="92"/>
      <c r="AA173" s="92"/>
      <c r="AB173" s="92"/>
      <c r="AC173" s="92"/>
      <c r="AD173" s="110"/>
    </row>
    <row r="174" spans="1:30" x14ac:dyDescent="0.35">
      <c r="A174" s="201"/>
      <c r="B174" s="98"/>
      <c r="C174" s="159"/>
      <c r="D174" s="160"/>
      <c r="E174" s="160"/>
      <c r="F174" s="160"/>
      <c r="G174" s="160"/>
      <c r="H174" s="160"/>
      <c r="I174" s="160"/>
      <c r="J174" s="160"/>
      <c r="K174" s="160"/>
      <c r="L174" s="161"/>
      <c r="M174" s="98"/>
      <c r="N174" s="68" t="s">
        <v>150</v>
      </c>
      <c r="O174" s="42">
        <v>144.28333333333333</v>
      </c>
      <c r="P174" s="42">
        <v>146.35000000000002</v>
      </c>
      <c r="Q174" s="42">
        <v>141.89166666666668</v>
      </c>
      <c r="R174" s="83">
        <f t="shared" si="4"/>
        <v>-1.657618112510097E-2</v>
      </c>
      <c r="S174" s="92"/>
      <c r="T174" s="92"/>
      <c r="U174" s="92"/>
      <c r="V174" s="92"/>
      <c r="W174" s="92"/>
      <c r="X174" s="92"/>
      <c r="Y174" s="92"/>
      <c r="Z174" s="92"/>
      <c r="AA174" s="92"/>
      <c r="AB174" s="92"/>
      <c r="AC174" s="92"/>
      <c r="AD174" s="110"/>
    </row>
    <row r="175" spans="1:30" x14ac:dyDescent="0.35">
      <c r="A175" s="201"/>
      <c r="B175" s="98"/>
      <c r="C175" s="159"/>
      <c r="D175" s="160"/>
      <c r="E175" s="160"/>
      <c r="F175" s="160"/>
      <c r="G175" s="160"/>
      <c r="H175" s="160"/>
      <c r="I175" s="160"/>
      <c r="J175" s="160"/>
      <c r="K175" s="160"/>
      <c r="L175" s="161"/>
      <c r="M175" s="98"/>
      <c r="N175" s="68" t="s">
        <v>151</v>
      </c>
      <c r="O175" s="42">
        <v>151.08333333333334</v>
      </c>
      <c r="P175" s="42">
        <v>151.5</v>
      </c>
      <c r="Q175" s="42">
        <v>146.71666666666667</v>
      </c>
      <c r="R175" s="83">
        <f t="shared" si="4"/>
        <v>-2.8902371759514666E-2</v>
      </c>
      <c r="S175" s="92"/>
      <c r="T175" s="92"/>
      <c r="U175" s="92"/>
      <c r="V175" s="92"/>
      <c r="W175" s="92"/>
      <c r="X175" s="92"/>
      <c r="Y175" s="92"/>
      <c r="Z175" s="92"/>
      <c r="AA175" s="92"/>
      <c r="AB175" s="92"/>
      <c r="AC175" s="92"/>
      <c r="AD175" s="110"/>
    </row>
    <row r="176" spans="1:30" x14ac:dyDescent="0.35">
      <c r="A176" s="201"/>
      <c r="B176" s="98"/>
      <c r="C176" s="159"/>
      <c r="D176" s="160"/>
      <c r="E176" s="160"/>
      <c r="F176" s="160"/>
      <c r="G176" s="160"/>
      <c r="H176" s="160"/>
      <c r="I176" s="160"/>
      <c r="J176" s="160"/>
      <c r="K176" s="160"/>
      <c r="L176" s="161"/>
      <c r="M176" s="98"/>
      <c r="N176" s="68" t="s">
        <v>156</v>
      </c>
      <c r="O176" s="42">
        <v>147.97500000000002</v>
      </c>
      <c r="P176" s="42">
        <v>150.89999999999998</v>
      </c>
      <c r="Q176" s="42">
        <v>150.60833333333335</v>
      </c>
      <c r="R176" s="83">
        <f t="shared" si="4"/>
        <v>1.7795798839894073E-2</v>
      </c>
      <c r="S176" s="92"/>
      <c r="T176" s="92"/>
      <c r="U176" s="92"/>
      <c r="V176" s="92"/>
      <c r="W176" s="92"/>
      <c r="X176" s="92"/>
      <c r="Y176" s="92"/>
      <c r="Z176" s="92"/>
      <c r="AA176" s="92"/>
      <c r="AB176" s="92"/>
      <c r="AC176" s="92"/>
      <c r="AD176" s="110"/>
    </row>
    <row r="177" spans="1:30" x14ac:dyDescent="0.35">
      <c r="A177" s="201"/>
      <c r="B177" s="98"/>
      <c r="C177" s="159"/>
      <c r="D177" s="160"/>
      <c r="E177" s="160"/>
      <c r="F177" s="160"/>
      <c r="G177" s="160"/>
      <c r="H177" s="160"/>
      <c r="I177" s="160"/>
      <c r="J177" s="160"/>
      <c r="K177" s="160"/>
      <c r="L177" s="161"/>
      <c r="M177" s="98"/>
      <c r="N177" s="68" t="s">
        <v>152</v>
      </c>
      <c r="O177" s="42">
        <v>133.78333333333333</v>
      </c>
      <c r="P177" s="42">
        <v>135.80000000000001</v>
      </c>
      <c r="Q177" s="42">
        <v>137.56666666666669</v>
      </c>
      <c r="R177" s="83">
        <f t="shared" si="4"/>
        <v>2.827955649682342E-2</v>
      </c>
      <c r="S177" s="92"/>
      <c r="T177" s="92"/>
      <c r="U177" s="92"/>
      <c r="V177" s="92"/>
      <c r="W177" s="92"/>
      <c r="X177" s="92"/>
      <c r="Y177" s="92"/>
      <c r="Z177" s="92"/>
      <c r="AA177" s="92"/>
      <c r="AB177" s="92"/>
      <c r="AC177" s="92"/>
      <c r="AD177" s="110"/>
    </row>
    <row r="178" spans="1:30" ht="15" thickBot="1" x14ac:dyDescent="0.4">
      <c r="A178" s="201"/>
      <c r="B178" s="98"/>
      <c r="C178" s="159"/>
      <c r="D178" s="160"/>
      <c r="E178" s="160"/>
      <c r="F178" s="160"/>
      <c r="G178" s="160"/>
      <c r="H178" s="160"/>
      <c r="I178" s="160"/>
      <c r="J178" s="160"/>
      <c r="K178" s="160"/>
      <c r="L178" s="161"/>
      <c r="M178" s="98"/>
      <c r="N178" s="70" t="s">
        <v>154</v>
      </c>
      <c r="O178" s="84">
        <v>161.06666666666666</v>
      </c>
      <c r="P178" s="84">
        <v>161.19999999999999</v>
      </c>
      <c r="Q178" s="84">
        <v>154.93333333333334</v>
      </c>
      <c r="R178" s="85">
        <f t="shared" si="4"/>
        <v>-3.8079470198675448E-2</v>
      </c>
      <c r="S178" s="92"/>
      <c r="T178" s="92"/>
      <c r="U178" s="92"/>
      <c r="V178" s="92"/>
      <c r="W178" s="92"/>
      <c r="X178" s="92"/>
      <c r="Y178" s="92"/>
      <c r="Z178" s="92"/>
      <c r="AA178" s="92"/>
      <c r="AB178" s="92"/>
      <c r="AC178" s="92"/>
      <c r="AD178" s="110"/>
    </row>
    <row r="179" spans="1:30" x14ac:dyDescent="0.35">
      <c r="A179" s="201"/>
      <c r="B179" s="98"/>
      <c r="C179" s="159"/>
      <c r="D179" s="160"/>
      <c r="E179" s="160"/>
      <c r="F179" s="160"/>
      <c r="G179" s="160"/>
      <c r="H179" s="160"/>
      <c r="I179" s="160"/>
      <c r="J179" s="160"/>
      <c r="K179" s="160"/>
      <c r="L179" s="161"/>
      <c r="M179" s="98"/>
      <c r="N179" s="92"/>
      <c r="O179" s="92"/>
      <c r="P179" s="92"/>
      <c r="Q179" s="92"/>
      <c r="R179" s="92"/>
      <c r="S179" s="92"/>
      <c r="T179" s="92"/>
      <c r="U179" s="92"/>
      <c r="V179" s="92"/>
      <c r="W179" s="92"/>
      <c r="X179" s="92"/>
      <c r="Y179" s="92"/>
      <c r="Z179" s="92"/>
      <c r="AA179" s="92"/>
      <c r="AB179" s="92"/>
      <c r="AC179" s="92"/>
      <c r="AD179" s="110"/>
    </row>
    <row r="180" spans="1:30" x14ac:dyDescent="0.35">
      <c r="A180" s="201"/>
      <c r="B180" s="98"/>
      <c r="C180" s="159"/>
      <c r="D180" s="160"/>
      <c r="E180" s="160"/>
      <c r="F180" s="160"/>
      <c r="G180" s="160"/>
      <c r="H180" s="160"/>
      <c r="I180" s="160"/>
      <c r="J180" s="160"/>
      <c r="K180" s="160"/>
      <c r="L180" s="161"/>
      <c r="M180" s="98"/>
      <c r="N180" s="92"/>
      <c r="O180" s="92"/>
      <c r="P180" s="92"/>
      <c r="Q180" s="92"/>
      <c r="R180" s="92"/>
      <c r="S180" s="92"/>
      <c r="T180" s="92"/>
      <c r="U180" s="92"/>
      <c r="V180" s="92"/>
      <c r="W180" s="92"/>
      <c r="X180" s="92"/>
      <c r="Y180" s="92"/>
      <c r="Z180" s="92"/>
      <c r="AA180" s="92"/>
      <c r="AB180" s="92"/>
      <c r="AC180" s="92"/>
      <c r="AD180" s="110"/>
    </row>
    <row r="181" spans="1:30" x14ac:dyDescent="0.35">
      <c r="A181" s="110"/>
      <c r="B181" s="98"/>
      <c r="C181" s="159"/>
      <c r="D181" s="160"/>
      <c r="E181" s="160"/>
      <c r="F181" s="160"/>
      <c r="G181" s="160"/>
      <c r="H181" s="160"/>
      <c r="I181" s="160"/>
      <c r="J181" s="160"/>
      <c r="K181" s="160"/>
      <c r="L181" s="161"/>
      <c r="M181" s="98"/>
      <c r="N181" s="92"/>
      <c r="O181" s="92"/>
      <c r="P181" s="92"/>
      <c r="Q181" s="92"/>
      <c r="R181" s="92"/>
      <c r="S181" s="92"/>
      <c r="T181" s="92"/>
      <c r="U181" s="92"/>
      <c r="V181" s="92"/>
      <c r="W181" s="92"/>
      <c r="X181" s="92"/>
      <c r="Y181" s="92"/>
      <c r="Z181" s="92"/>
      <c r="AA181" s="92"/>
      <c r="AB181" s="92"/>
      <c r="AC181" s="92"/>
      <c r="AD181" s="110"/>
    </row>
    <row r="182" spans="1:30" x14ac:dyDescent="0.35">
      <c r="A182" s="110"/>
      <c r="B182" s="98"/>
      <c r="C182" s="159"/>
      <c r="D182" s="160"/>
      <c r="E182" s="160"/>
      <c r="F182" s="160"/>
      <c r="G182" s="160"/>
      <c r="H182" s="160"/>
      <c r="I182" s="160"/>
      <c r="J182" s="160"/>
      <c r="K182" s="160"/>
      <c r="L182" s="161"/>
      <c r="M182" s="98"/>
      <c r="N182" s="92"/>
      <c r="O182" s="92"/>
      <c r="P182" s="92"/>
      <c r="Q182" s="92"/>
      <c r="R182" s="92"/>
      <c r="S182" s="92"/>
      <c r="T182" s="92"/>
      <c r="U182" s="92"/>
      <c r="V182" s="92"/>
      <c r="W182" s="92"/>
      <c r="X182" s="92"/>
      <c r="Y182" s="92"/>
      <c r="Z182" s="92"/>
      <c r="AA182" s="92"/>
      <c r="AB182" s="92"/>
      <c r="AC182" s="92"/>
      <c r="AD182" s="110"/>
    </row>
    <row r="183" spans="1:30" x14ac:dyDescent="0.35">
      <c r="A183" s="110"/>
      <c r="B183" s="98"/>
      <c r="C183" s="159"/>
      <c r="D183" s="160"/>
      <c r="E183" s="160"/>
      <c r="F183" s="160"/>
      <c r="G183" s="160"/>
      <c r="H183" s="160"/>
      <c r="I183" s="160"/>
      <c r="J183" s="160"/>
      <c r="K183" s="160"/>
      <c r="L183" s="161"/>
      <c r="M183" s="98"/>
      <c r="N183" s="92"/>
      <c r="O183" s="92"/>
      <c r="P183" s="92"/>
      <c r="Q183" s="92"/>
      <c r="R183" s="92"/>
      <c r="S183" s="92"/>
      <c r="T183" s="92"/>
      <c r="U183" s="92"/>
      <c r="V183" s="92"/>
      <c r="W183" s="92"/>
      <c r="X183" s="92"/>
      <c r="Y183" s="92"/>
      <c r="Z183" s="92"/>
      <c r="AA183" s="92"/>
      <c r="AB183" s="92"/>
      <c r="AC183" s="92"/>
      <c r="AD183" s="110"/>
    </row>
    <row r="184" spans="1:30" x14ac:dyDescent="0.35">
      <c r="A184" s="110"/>
      <c r="B184" s="98"/>
      <c r="C184" s="159"/>
      <c r="D184" s="160"/>
      <c r="E184" s="160"/>
      <c r="F184" s="160"/>
      <c r="G184" s="160"/>
      <c r="H184" s="160"/>
      <c r="I184" s="160"/>
      <c r="J184" s="160"/>
      <c r="K184" s="160"/>
      <c r="L184" s="161"/>
      <c r="M184" s="98"/>
      <c r="N184" s="92"/>
      <c r="O184" s="92"/>
      <c r="P184" s="92"/>
      <c r="Q184" s="92"/>
      <c r="R184" s="92"/>
      <c r="S184" s="92"/>
      <c r="T184" s="92"/>
      <c r="U184" s="92"/>
      <c r="V184" s="92"/>
      <c r="W184" s="92"/>
      <c r="X184" s="92"/>
      <c r="Y184" s="92"/>
      <c r="Z184" s="92"/>
      <c r="AA184" s="92"/>
      <c r="AB184" s="92"/>
      <c r="AC184" s="92"/>
      <c r="AD184" s="110"/>
    </row>
    <row r="185" spans="1:30" x14ac:dyDescent="0.35">
      <c r="A185" s="110"/>
      <c r="B185" s="98"/>
      <c r="C185" s="159"/>
      <c r="D185" s="160"/>
      <c r="E185" s="160"/>
      <c r="F185" s="160"/>
      <c r="G185" s="160"/>
      <c r="H185" s="160"/>
      <c r="I185" s="160"/>
      <c r="J185" s="160"/>
      <c r="K185" s="160"/>
      <c r="L185" s="161"/>
      <c r="M185" s="98"/>
      <c r="N185" s="92"/>
      <c r="O185" s="92"/>
      <c r="P185" s="92"/>
      <c r="Q185" s="92"/>
      <c r="R185" s="92"/>
      <c r="S185" s="92"/>
      <c r="T185" s="92"/>
      <c r="U185" s="92"/>
      <c r="V185" s="92"/>
      <c r="W185" s="92"/>
      <c r="X185" s="92"/>
      <c r="Y185" s="92"/>
      <c r="Z185" s="92"/>
      <c r="AA185" s="92"/>
      <c r="AB185" s="92"/>
      <c r="AC185" s="92"/>
      <c r="AD185" s="110"/>
    </row>
    <row r="186" spans="1:30" x14ac:dyDescent="0.35">
      <c r="A186" s="110"/>
      <c r="B186" s="98"/>
      <c r="C186" s="159"/>
      <c r="D186" s="160"/>
      <c r="E186" s="160"/>
      <c r="F186" s="160"/>
      <c r="G186" s="160"/>
      <c r="H186" s="160"/>
      <c r="I186" s="160"/>
      <c r="J186" s="160"/>
      <c r="K186" s="160"/>
      <c r="L186" s="161"/>
      <c r="M186" s="98"/>
      <c r="N186" s="92"/>
      <c r="O186" s="92"/>
      <c r="P186" s="92"/>
      <c r="Q186" s="92"/>
      <c r="R186" s="92"/>
      <c r="S186" s="92"/>
      <c r="T186" s="92"/>
      <c r="U186" s="92"/>
      <c r="V186" s="92"/>
      <c r="W186" s="92"/>
      <c r="X186" s="92"/>
      <c r="Y186" s="92"/>
      <c r="Z186" s="92"/>
      <c r="AA186" s="92"/>
      <c r="AB186" s="92"/>
      <c r="AC186" s="92"/>
      <c r="AD186" s="110"/>
    </row>
    <row r="187" spans="1:30" ht="15" thickBot="1" x14ac:dyDescent="0.4">
      <c r="A187" s="110"/>
      <c r="B187" s="98"/>
      <c r="C187" s="159"/>
      <c r="D187" s="160"/>
      <c r="E187" s="160"/>
      <c r="F187" s="160"/>
      <c r="G187" s="160"/>
      <c r="H187" s="160"/>
      <c r="I187" s="160"/>
      <c r="J187" s="160"/>
      <c r="K187" s="160"/>
      <c r="L187" s="161"/>
      <c r="M187" s="98"/>
      <c r="N187" s="92"/>
      <c r="O187" s="92"/>
      <c r="P187" s="92"/>
      <c r="Q187" s="92"/>
      <c r="R187" s="92"/>
      <c r="S187" s="92"/>
      <c r="T187" s="92"/>
      <c r="U187" s="92"/>
      <c r="V187" s="92"/>
      <c r="W187" s="92"/>
      <c r="X187" s="92"/>
      <c r="Y187" s="92"/>
      <c r="Z187" s="92"/>
      <c r="AA187" s="92"/>
      <c r="AB187" s="92"/>
      <c r="AC187" s="92"/>
      <c r="AD187" s="110"/>
    </row>
    <row r="188" spans="1:30" ht="18.5" x14ac:dyDescent="0.45">
      <c r="A188" s="110"/>
      <c r="B188" s="98"/>
      <c r="C188" s="159"/>
      <c r="D188" s="160"/>
      <c r="E188" s="160"/>
      <c r="F188" s="160"/>
      <c r="G188" s="160"/>
      <c r="H188" s="160"/>
      <c r="I188" s="160"/>
      <c r="J188" s="160"/>
      <c r="K188" s="160"/>
      <c r="L188" s="161"/>
      <c r="M188" s="98"/>
      <c r="N188" s="166" t="s">
        <v>311</v>
      </c>
      <c r="O188" s="167"/>
      <c r="P188" s="167"/>
      <c r="Q188" s="167"/>
      <c r="R188" s="168"/>
      <c r="S188" s="92"/>
      <c r="T188" s="92"/>
      <c r="U188" s="92"/>
      <c r="V188" s="92"/>
      <c r="W188" s="92"/>
      <c r="X188" s="92"/>
      <c r="Y188" s="92"/>
      <c r="Z188" s="92"/>
      <c r="AA188" s="92"/>
      <c r="AB188" s="92"/>
      <c r="AC188" s="92"/>
      <c r="AD188" s="110"/>
    </row>
    <row r="189" spans="1:30" x14ac:dyDescent="0.35">
      <c r="A189" s="110"/>
      <c r="B189" s="98"/>
      <c r="C189" s="159"/>
      <c r="D189" s="160"/>
      <c r="E189" s="160"/>
      <c r="F189" s="160"/>
      <c r="G189" s="160"/>
      <c r="H189" s="160"/>
      <c r="I189" s="160"/>
      <c r="J189" s="160"/>
      <c r="K189" s="160"/>
      <c r="L189" s="161"/>
      <c r="M189" s="98"/>
      <c r="N189" s="109" t="s">
        <v>186</v>
      </c>
      <c r="O189" s="62" t="s">
        <v>298</v>
      </c>
      <c r="P189" s="62" t="s">
        <v>241</v>
      </c>
      <c r="Q189" s="62" t="s">
        <v>299</v>
      </c>
      <c r="R189" s="82" t="s">
        <v>300</v>
      </c>
      <c r="S189" s="92"/>
      <c r="T189" s="92"/>
      <c r="U189" s="92"/>
      <c r="V189" s="92"/>
      <c r="W189" s="92"/>
      <c r="X189" s="92"/>
      <c r="Y189" s="92"/>
      <c r="Z189" s="92"/>
      <c r="AA189" s="92"/>
      <c r="AB189" s="92"/>
      <c r="AC189" s="92"/>
      <c r="AD189" s="110"/>
    </row>
    <row r="190" spans="1:30" x14ac:dyDescent="0.35">
      <c r="A190" s="110"/>
      <c r="B190" s="98"/>
      <c r="C190" s="159"/>
      <c r="D190" s="160"/>
      <c r="E190" s="160"/>
      <c r="F190" s="160"/>
      <c r="G190" s="160"/>
      <c r="H190" s="160"/>
      <c r="I190" s="160"/>
      <c r="J190" s="160"/>
      <c r="K190" s="160"/>
      <c r="L190" s="161"/>
      <c r="M190" s="98"/>
      <c r="N190" s="68" t="s">
        <v>147</v>
      </c>
      <c r="O190" s="42">
        <v>146.72435897435895</v>
      </c>
      <c r="P190" s="42">
        <v>146.03846153846155</v>
      </c>
      <c r="Q190" s="42">
        <v>151.58846153846153</v>
      </c>
      <c r="R190" s="83">
        <f>(Q190-O190)/O190</f>
        <v>3.3151295382061373E-2</v>
      </c>
      <c r="S190" s="92"/>
      <c r="T190" s="92"/>
      <c r="U190" s="92"/>
      <c r="V190" s="92"/>
      <c r="W190" s="92"/>
      <c r="X190" s="92"/>
      <c r="Y190" s="92"/>
      <c r="Z190" s="92"/>
      <c r="AA190" s="92"/>
      <c r="AB190" s="92"/>
      <c r="AC190" s="92"/>
      <c r="AD190" s="110"/>
    </row>
    <row r="191" spans="1:30" x14ac:dyDescent="0.35">
      <c r="A191" s="110"/>
      <c r="B191" s="98"/>
      <c r="C191" s="159"/>
      <c r="D191" s="160"/>
      <c r="E191" s="160"/>
      <c r="F191" s="160"/>
      <c r="G191" s="160"/>
      <c r="H191" s="160"/>
      <c r="I191" s="160"/>
      <c r="J191" s="160"/>
      <c r="K191" s="160"/>
      <c r="L191" s="161"/>
      <c r="M191" s="98"/>
      <c r="N191" s="68" t="s">
        <v>149</v>
      </c>
      <c r="O191" s="42">
        <v>141.1888888888889</v>
      </c>
      <c r="P191" s="42">
        <v>142.36666666666667</v>
      </c>
      <c r="Q191" s="42">
        <v>143.01111111111109</v>
      </c>
      <c r="R191" s="83">
        <f t="shared" ref="R191:R196" si="5">(Q191-O191)/O191</f>
        <v>1.2906272133469544E-2</v>
      </c>
      <c r="S191" s="92"/>
      <c r="T191" s="92"/>
      <c r="U191" s="92"/>
      <c r="V191" s="92"/>
      <c r="W191" s="92"/>
      <c r="X191" s="92"/>
      <c r="Y191" s="92"/>
      <c r="Z191" s="92"/>
      <c r="AA191" s="92"/>
      <c r="AB191" s="92"/>
      <c r="AC191" s="92"/>
      <c r="AD191" s="110"/>
    </row>
    <row r="192" spans="1:30" x14ac:dyDescent="0.35">
      <c r="A192" s="110"/>
      <c r="B192" s="98"/>
      <c r="C192" s="159"/>
      <c r="D192" s="160"/>
      <c r="E192" s="160"/>
      <c r="F192" s="160"/>
      <c r="G192" s="160"/>
      <c r="H192" s="160"/>
      <c r="I192" s="160"/>
      <c r="J192" s="160"/>
      <c r="K192" s="160"/>
      <c r="L192" s="161"/>
      <c r="M192" s="98"/>
      <c r="N192" s="68" t="s">
        <v>150</v>
      </c>
      <c r="O192" s="42">
        <v>142.95833333333331</v>
      </c>
      <c r="P192" s="42">
        <v>147.94999999999999</v>
      </c>
      <c r="Q192" s="42">
        <v>144.94999999999999</v>
      </c>
      <c r="R192" s="83">
        <f t="shared" si="5"/>
        <v>1.3931798309530804E-2</v>
      </c>
      <c r="S192" s="92"/>
      <c r="T192" s="92"/>
      <c r="U192" s="92"/>
      <c r="V192" s="92"/>
      <c r="W192" s="92"/>
      <c r="X192" s="92"/>
      <c r="Y192" s="92"/>
      <c r="Z192" s="92"/>
      <c r="AA192" s="92"/>
      <c r="AB192" s="92"/>
      <c r="AC192" s="92"/>
      <c r="AD192" s="110"/>
    </row>
    <row r="193" spans="1:30" x14ac:dyDescent="0.35">
      <c r="A193" s="110"/>
      <c r="B193" s="98"/>
      <c r="C193" s="159"/>
      <c r="D193" s="160"/>
      <c r="E193" s="160"/>
      <c r="F193" s="160"/>
      <c r="G193" s="160"/>
      <c r="H193" s="160"/>
      <c r="I193" s="160"/>
      <c r="J193" s="160"/>
      <c r="K193" s="160"/>
      <c r="L193" s="161"/>
      <c r="M193" s="98"/>
      <c r="N193" s="68" t="s">
        <v>151</v>
      </c>
      <c r="O193" s="42">
        <v>139.4</v>
      </c>
      <c r="P193" s="42">
        <v>140.80000000000001</v>
      </c>
      <c r="Q193" s="42">
        <v>140.68333333333331</v>
      </c>
      <c r="R193" s="83">
        <f t="shared" si="5"/>
        <v>9.2061214729792177E-3</v>
      </c>
      <c r="S193" s="92"/>
      <c r="T193" s="92"/>
      <c r="U193" s="92"/>
      <c r="V193" s="92"/>
      <c r="W193" s="92"/>
      <c r="X193" s="92"/>
      <c r="Y193" s="92"/>
      <c r="Z193" s="92"/>
      <c r="AA193" s="92"/>
      <c r="AB193" s="92"/>
      <c r="AC193" s="92"/>
      <c r="AD193" s="110"/>
    </row>
    <row r="194" spans="1:30" x14ac:dyDescent="0.35">
      <c r="A194" s="110"/>
      <c r="B194" s="98"/>
      <c r="C194" s="159"/>
      <c r="D194" s="160"/>
      <c r="E194" s="160"/>
      <c r="F194" s="160"/>
      <c r="G194" s="160"/>
      <c r="H194" s="160"/>
      <c r="I194" s="160"/>
      <c r="J194" s="160"/>
      <c r="K194" s="160"/>
      <c r="L194" s="161"/>
      <c r="M194" s="98"/>
      <c r="N194" s="68" t="s">
        <v>156</v>
      </c>
      <c r="O194" s="42">
        <v>141.88333333333333</v>
      </c>
      <c r="P194" s="42">
        <v>145.15</v>
      </c>
      <c r="Q194" s="42">
        <v>147.03333333333333</v>
      </c>
      <c r="R194" s="83">
        <f t="shared" si="5"/>
        <v>3.6297427463878817E-2</v>
      </c>
      <c r="S194" s="92"/>
      <c r="T194" s="92"/>
      <c r="U194" s="92"/>
      <c r="V194" s="92"/>
      <c r="W194" s="92"/>
      <c r="X194" s="92"/>
      <c r="Y194" s="92"/>
      <c r="Z194" s="92"/>
      <c r="AA194" s="92"/>
      <c r="AB194" s="92"/>
      <c r="AC194" s="92"/>
      <c r="AD194" s="110"/>
    </row>
    <row r="195" spans="1:30" x14ac:dyDescent="0.35">
      <c r="A195" s="110"/>
      <c r="B195" s="98"/>
      <c r="C195" s="159"/>
      <c r="D195" s="160"/>
      <c r="E195" s="160"/>
      <c r="F195" s="160"/>
      <c r="G195" s="160"/>
      <c r="H195" s="160"/>
      <c r="I195" s="160"/>
      <c r="J195" s="160"/>
      <c r="K195" s="160"/>
      <c r="L195" s="161"/>
      <c r="M195" s="98"/>
      <c r="N195" s="68" t="s">
        <v>152</v>
      </c>
      <c r="O195" s="42">
        <v>123.48333333333333</v>
      </c>
      <c r="P195" s="42">
        <v>124.6</v>
      </c>
      <c r="Q195" s="42">
        <v>130.33333333333334</v>
      </c>
      <c r="R195" s="83">
        <f t="shared" si="5"/>
        <v>5.5473073289242884E-2</v>
      </c>
      <c r="S195" s="92"/>
      <c r="T195" s="92"/>
      <c r="U195" s="92"/>
      <c r="V195" s="92"/>
      <c r="W195" s="92"/>
      <c r="X195" s="92"/>
      <c r="Y195" s="92"/>
      <c r="Z195" s="92"/>
      <c r="AA195" s="92"/>
      <c r="AB195" s="92"/>
      <c r="AC195" s="92"/>
      <c r="AD195" s="110"/>
    </row>
    <row r="196" spans="1:30" ht="15" thickBot="1" x14ac:dyDescent="0.4">
      <c r="A196" s="110"/>
      <c r="B196" s="98"/>
      <c r="C196" s="159"/>
      <c r="D196" s="160"/>
      <c r="E196" s="160"/>
      <c r="F196" s="160"/>
      <c r="G196" s="160"/>
      <c r="H196" s="160"/>
      <c r="I196" s="160"/>
      <c r="J196" s="160"/>
      <c r="K196" s="160"/>
      <c r="L196" s="161"/>
      <c r="M196" s="98"/>
      <c r="N196" s="70" t="s">
        <v>154</v>
      </c>
      <c r="O196" s="84">
        <v>151.88333333333333</v>
      </c>
      <c r="P196" s="84">
        <v>152.5</v>
      </c>
      <c r="Q196" s="84">
        <v>149.6</v>
      </c>
      <c r="R196" s="85">
        <f t="shared" si="5"/>
        <v>-1.5033468671129145E-2</v>
      </c>
      <c r="S196" s="92"/>
      <c r="T196" s="92"/>
      <c r="U196" s="92"/>
      <c r="V196" s="92"/>
      <c r="W196" s="92"/>
      <c r="X196" s="92"/>
      <c r="Y196" s="92"/>
      <c r="Z196" s="92"/>
      <c r="AA196" s="92"/>
      <c r="AB196" s="92"/>
      <c r="AC196" s="92"/>
      <c r="AD196" s="110"/>
    </row>
    <row r="197" spans="1:30" x14ac:dyDescent="0.35">
      <c r="A197" s="110"/>
      <c r="B197" s="92"/>
      <c r="C197" s="159"/>
      <c r="D197" s="160"/>
      <c r="E197" s="160"/>
      <c r="F197" s="160"/>
      <c r="G197" s="160"/>
      <c r="H197" s="160"/>
      <c r="I197" s="160"/>
      <c r="J197" s="160"/>
      <c r="K197" s="160"/>
      <c r="L197" s="161"/>
      <c r="M197" s="92"/>
      <c r="N197" s="92"/>
      <c r="O197" s="92"/>
      <c r="P197" s="92"/>
      <c r="Q197" s="92"/>
      <c r="R197" s="92"/>
      <c r="S197" s="92"/>
      <c r="T197" s="92"/>
      <c r="U197" s="92"/>
      <c r="V197" s="92"/>
      <c r="W197" s="92"/>
      <c r="X197" s="92"/>
      <c r="Y197" s="92"/>
      <c r="Z197" s="92"/>
      <c r="AA197" s="92"/>
      <c r="AB197" s="92"/>
      <c r="AC197" s="92"/>
      <c r="AD197" s="110"/>
    </row>
    <row r="198" spans="1:30" x14ac:dyDescent="0.35">
      <c r="A198" s="110"/>
      <c r="B198" s="92"/>
      <c r="C198" s="159"/>
      <c r="D198" s="160"/>
      <c r="E198" s="160"/>
      <c r="F198" s="160"/>
      <c r="G198" s="160"/>
      <c r="H198" s="160"/>
      <c r="I198" s="160"/>
      <c r="J198" s="160"/>
      <c r="K198" s="160"/>
      <c r="L198" s="161"/>
      <c r="M198" s="92"/>
      <c r="N198" s="92"/>
      <c r="O198" s="92"/>
      <c r="P198" s="92"/>
      <c r="Q198" s="92"/>
      <c r="R198" s="92"/>
      <c r="S198" s="92"/>
      <c r="T198" s="92"/>
      <c r="U198" s="92"/>
      <c r="V198" s="92"/>
      <c r="W198" s="92"/>
      <c r="X198" s="92"/>
      <c r="Y198" s="92"/>
      <c r="Z198" s="92"/>
      <c r="AA198" s="92"/>
      <c r="AB198" s="92"/>
      <c r="AC198" s="92"/>
      <c r="AD198" s="110"/>
    </row>
    <row r="199" spans="1:30" x14ac:dyDescent="0.35">
      <c r="A199" s="110"/>
      <c r="B199" s="92"/>
      <c r="C199" s="159"/>
      <c r="D199" s="160"/>
      <c r="E199" s="160"/>
      <c r="F199" s="160"/>
      <c r="G199" s="160"/>
      <c r="H199" s="160"/>
      <c r="I199" s="160"/>
      <c r="J199" s="160"/>
      <c r="K199" s="160"/>
      <c r="L199" s="161"/>
      <c r="M199" s="92"/>
      <c r="N199" s="92"/>
      <c r="O199" s="92"/>
      <c r="P199" s="92"/>
      <c r="Q199" s="92"/>
      <c r="R199" s="92"/>
      <c r="S199" s="92"/>
      <c r="T199" s="92"/>
      <c r="U199" s="92"/>
      <c r="V199" s="92"/>
      <c r="W199" s="92"/>
      <c r="X199" s="92"/>
      <c r="Y199" s="92"/>
      <c r="Z199" s="92"/>
      <c r="AA199" s="92"/>
      <c r="AB199" s="92"/>
      <c r="AC199" s="92"/>
      <c r="AD199" s="110"/>
    </row>
    <row r="200" spans="1:30" x14ac:dyDescent="0.35">
      <c r="A200" s="110"/>
      <c r="B200" s="92"/>
      <c r="C200" s="159"/>
      <c r="D200" s="160"/>
      <c r="E200" s="160"/>
      <c r="F200" s="160"/>
      <c r="G200" s="160"/>
      <c r="H200" s="160"/>
      <c r="I200" s="160"/>
      <c r="J200" s="160"/>
      <c r="K200" s="160"/>
      <c r="L200" s="161"/>
      <c r="M200" s="92"/>
      <c r="N200" s="92"/>
      <c r="O200" s="92"/>
      <c r="P200" s="92"/>
      <c r="Q200" s="92"/>
      <c r="R200" s="92"/>
      <c r="S200" s="92"/>
      <c r="T200" s="92"/>
      <c r="U200" s="92"/>
      <c r="V200" s="92"/>
      <c r="W200" s="92"/>
      <c r="X200" s="92"/>
      <c r="Y200" s="92"/>
      <c r="Z200" s="92"/>
      <c r="AA200" s="92"/>
      <c r="AB200" s="92"/>
      <c r="AC200" s="92"/>
      <c r="AD200" s="110"/>
    </row>
    <row r="201" spans="1:30" x14ac:dyDescent="0.35">
      <c r="A201" s="110"/>
      <c r="B201" s="92"/>
      <c r="C201" s="159"/>
      <c r="D201" s="160"/>
      <c r="E201" s="160"/>
      <c r="F201" s="160"/>
      <c r="G201" s="160"/>
      <c r="H201" s="160"/>
      <c r="I201" s="160"/>
      <c r="J201" s="160"/>
      <c r="K201" s="160"/>
      <c r="L201" s="161"/>
      <c r="M201" s="92"/>
      <c r="N201" s="92"/>
      <c r="O201" s="92"/>
      <c r="P201" s="92"/>
      <c r="Q201" s="92"/>
      <c r="R201" s="92"/>
      <c r="S201" s="92"/>
      <c r="T201" s="92"/>
      <c r="U201" s="92"/>
      <c r="V201" s="92"/>
      <c r="W201" s="92"/>
      <c r="X201" s="92"/>
      <c r="Y201" s="92"/>
      <c r="Z201" s="92"/>
      <c r="AA201" s="92"/>
      <c r="AB201" s="92"/>
      <c r="AC201" s="92"/>
      <c r="AD201" s="110"/>
    </row>
    <row r="202" spans="1:30" ht="15" thickBot="1" x14ac:dyDescent="0.4">
      <c r="A202" s="110"/>
      <c r="B202" s="92"/>
      <c r="C202" s="162"/>
      <c r="D202" s="163"/>
      <c r="E202" s="163"/>
      <c r="F202" s="163"/>
      <c r="G202" s="163"/>
      <c r="H202" s="163"/>
      <c r="I202" s="163"/>
      <c r="J202" s="163"/>
      <c r="K202" s="163"/>
      <c r="L202" s="164"/>
      <c r="M202" s="92"/>
      <c r="N202" s="92"/>
      <c r="O202" s="92"/>
      <c r="P202" s="92"/>
      <c r="Q202" s="92"/>
      <c r="R202" s="92"/>
      <c r="S202" s="92"/>
      <c r="T202" s="92"/>
      <c r="U202" s="92"/>
      <c r="V202" s="92"/>
      <c r="W202" s="92"/>
      <c r="X202" s="92"/>
      <c r="Y202" s="92"/>
      <c r="Z202" s="92"/>
      <c r="AA202" s="92"/>
      <c r="AB202" s="92"/>
      <c r="AC202" s="92"/>
      <c r="AD202" s="110"/>
    </row>
    <row r="203" spans="1:30" x14ac:dyDescent="0.35">
      <c r="A203" s="110"/>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c r="AB203" s="92"/>
      <c r="AC203" s="92"/>
      <c r="AD203" s="110"/>
    </row>
    <row r="204" spans="1:30" x14ac:dyDescent="0.35">
      <c r="A204" s="110"/>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c r="AB204" s="92"/>
      <c r="AC204" s="92"/>
      <c r="AD204" s="110"/>
    </row>
    <row r="205" spans="1:30" x14ac:dyDescent="0.3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row>
    <row r="206" spans="1:30" x14ac:dyDescent="0.35">
      <c r="A206" s="110"/>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c r="AB206" s="92"/>
      <c r="AC206" s="92"/>
      <c r="AD206" s="110"/>
    </row>
    <row r="207" spans="1:30" ht="15" thickBot="1" x14ac:dyDescent="0.4">
      <c r="A207" s="110"/>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c r="AD207" s="110"/>
    </row>
    <row r="208" spans="1:30" ht="18.5" customHeight="1" x14ac:dyDescent="0.45">
      <c r="A208" s="110"/>
      <c r="B208" s="92"/>
      <c r="C208" s="175" t="s">
        <v>323</v>
      </c>
      <c r="D208" s="176"/>
      <c r="E208" s="176"/>
      <c r="F208" s="176"/>
      <c r="G208" s="176"/>
      <c r="H208" s="176"/>
      <c r="I208" s="176"/>
      <c r="J208" s="176"/>
      <c r="K208" s="176"/>
      <c r="L208" s="177"/>
      <c r="M208" s="97"/>
      <c r="N208" s="172" t="s">
        <v>315</v>
      </c>
      <c r="O208" s="173"/>
      <c r="P208" s="173"/>
      <c r="Q208" s="173"/>
      <c r="R208" s="173"/>
      <c r="S208" s="173"/>
      <c r="T208" s="173"/>
      <c r="U208" s="173"/>
      <c r="V208" s="173"/>
      <c r="W208" s="173"/>
      <c r="X208" s="173"/>
      <c r="Y208" s="174"/>
      <c r="Z208" s="92"/>
      <c r="AA208" s="169" t="s">
        <v>312</v>
      </c>
      <c r="AB208" s="170"/>
      <c r="AC208" s="171"/>
      <c r="AD208" s="110"/>
    </row>
    <row r="209" spans="1:30" ht="14.5" customHeight="1" x14ac:dyDescent="0.35">
      <c r="A209" s="110"/>
      <c r="B209" s="97"/>
      <c r="C209" s="178"/>
      <c r="D209" s="179"/>
      <c r="E209" s="179"/>
      <c r="F209" s="179"/>
      <c r="G209" s="179"/>
      <c r="H209" s="179"/>
      <c r="I209" s="179"/>
      <c r="J209" s="179"/>
      <c r="K209" s="179"/>
      <c r="L209" s="180"/>
      <c r="M209" s="97"/>
      <c r="N209" s="68" t="s">
        <v>279</v>
      </c>
      <c r="O209" s="16" t="s">
        <v>307</v>
      </c>
      <c r="P209" s="16" t="s">
        <v>147</v>
      </c>
      <c r="Q209" s="16" t="s">
        <v>148</v>
      </c>
      <c r="R209" s="16" t="s">
        <v>149</v>
      </c>
      <c r="S209" s="16" t="s">
        <v>150</v>
      </c>
      <c r="T209" s="16" t="s">
        <v>151</v>
      </c>
      <c r="U209" s="16" t="s">
        <v>156</v>
      </c>
      <c r="V209" s="16" t="s">
        <v>152</v>
      </c>
      <c r="W209" s="16" t="s">
        <v>153</v>
      </c>
      <c r="X209" s="16" t="s">
        <v>154</v>
      </c>
      <c r="Y209" s="77" t="s">
        <v>155</v>
      </c>
      <c r="Z209" s="92"/>
      <c r="AA209" s="68" t="s">
        <v>279</v>
      </c>
      <c r="AB209" s="16" t="s">
        <v>307</v>
      </c>
      <c r="AC209" s="77" t="s">
        <v>313</v>
      </c>
      <c r="AD209" s="110"/>
    </row>
    <row r="210" spans="1:30" ht="14.5" customHeight="1" x14ac:dyDescent="0.35">
      <c r="A210" s="110"/>
      <c r="B210" s="97"/>
      <c r="C210" s="178"/>
      <c r="D210" s="179"/>
      <c r="E210" s="179"/>
      <c r="F210" s="179"/>
      <c r="G210" s="179"/>
      <c r="H210" s="179"/>
      <c r="I210" s="179"/>
      <c r="J210" s="179"/>
      <c r="K210" s="179"/>
      <c r="L210" s="180"/>
      <c r="M210" s="97"/>
      <c r="N210" s="68">
        <v>2021</v>
      </c>
      <c r="O210" s="16" t="s">
        <v>58</v>
      </c>
      <c r="P210" s="16">
        <v>2076.5</v>
      </c>
      <c r="Q210" s="16">
        <v>186.5</v>
      </c>
      <c r="R210" s="16">
        <v>455.8</v>
      </c>
      <c r="S210" s="16">
        <v>305.60000000000002</v>
      </c>
      <c r="T210" s="16">
        <v>150</v>
      </c>
      <c r="U210" s="16">
        <v>316.10000000000002</v>
      </c>
      <c r="V210" s="16">
        <v>141.9</v>
      </c>
      <c r="W210" s="16">
        <v>149.6</v>
      </c>
      <c r="X210" s="16">
        <v>159.19999999999999</v>
      </c>
      <c r="Y210" s="77">
        <v>151.9</v>
      </c>
      <c r="Z210" s="92"/>
      <c r="AA210" s="68">
        <v>2021</v>
      </c>
      <c r="AB210" s="16" t="s">
        <v>58</v>
      </c>
      <c r="AC210" s="77">
        <v>55990.924602459359</v>
      </c>
      <c r="AD210" s="110"/>
    </row>
    <row r="211" spans="1:30" ht="14.5" customHeight="1" x14ac:dyDescent="0.35">
      <c r="A211" s="110"/>
      <c r="B211" s="97"/>
      <c r="C211" s="178"/>
      <c r="D211" s="179"/>
      <c r="E211" s="179"/>
      <c r="F211" s="179"/>
      <c r="G211" s="179"/>
      <c r="H211" s="179"/>
      <c r="I211" s="179"/>
      <c r="J211" s="179"/>
      <c r="K211" s="179"/>
      <c r="L211" s="180"/>
      <c r="M211" s="97"/>
      <c r="N211" s="68"/>
      <c r="O211" s="16" t="s">
        <v>62</v>
      </c>
      <c r="P211" s="16">
        <v>2039.3000000000002</v>
      </c>
      <c r="Q211" s="16">
        <v>188.3</v>
      </c>
      <c r="R211" s="16">
        <v>460.40000000000003</v>
      </c>
      <c r="S211" s="16">
        <v>312.20000000000005</v>
      </c>
      <c r="T211" s="16">
        <v>150.9</v>
      </c>
      <c r="U211" s="16">
        <v>317.10000000000002</v>
      </c>
      <c r="V211" s="16">
        <v>145.1</v>
      </c>
      <c r="W211" s="16">
        <v>151.5</v>
      </c>
      <c r="X211" s="16">
        <v>159.5</v>
      </c>
      <c r="Y211" s="77">
        <v>153.4</v>
      </c>
      <c r="Z211" s="92"/>
      <c r="AA211" s="68"/>
      <c r="AB211" s="16" t="s">
        <v>62</v>
      </c>
      <c r="AC211" s="77">
        <v>48033.558892131798</v>
      </c>
      <c r="AD211" s="110"/>
    </row>
    <row r="212" spans="1:30" ht="14.5" customHeight="1" x14ac:dyDescent="0.35">
      <c r="A212" s="110"/>
      <c r="B212" s="97"/>
      <c r="C212" s="178"/>
      <c r="D212" s="179"/>
      <c r="E212" s="179"/>
      <c r="F212" s="179"/>
      <c r="G212" s="179"/>
      <c r="H212" s="179"/>
      <c r="I212" s="179"/>
      <c r="J212" s="179"/>
      <c r="K212" s="179"/>
      <c r="L212" s="180"/>
      <c r="M212" s="97"/>
      <c r="N212" s="68"/>
      <c r="O212" s="16" t="s">
        <v>63</v>
      </c>
      <c r="P212" s="16">
        <v>2039.3999999999999</v>
      </c>
      <c r="Q212" s="16">
        <v>188.1</v>
      </c>
      <c r="R212" s="16">
        <v>462.1</v>
      </c>
      <c r="S212" s="16">
        <v>315.39999999999998</v>
      </c>
      <c r="T212" s="16">
        <v>151.19999999999999</v>
      </c>
      <c r="U212" s="16">
        <v>315.5</v>
      </c>
      <c r="V212" s="16">
        <v>146.19999999999999</v>
      </c>
      <c r="W212" s="16">
        <v>152.6</v>
      </c>
      <c r="X212" s="16">
        <v>160.19999999999999</v>
      </c>
      <c r="Y212" s="77">
        <v>153.80000000000001</v>
      </c>
      <c r="Z212" s="92"/>
      <c r="AA212" s="68"/>
      <c r="AB212" s="16" t="s">
        <v>63</v>
      </c>
      <c r="AC212" s="77">
        <v>61518.692284107237</v>
      </c>
      <c r="AD212" s="110"/>
    </row>
    <row r="213" spans="1:30" ht="14.5" customHeight="1" x14ac:dyDescent="0.35">
      <c r="A213" s="110"/>
      <c r="B213" s="97"/>
      <c r="C213" s="178"/>
      <c r="D213" s="179"/>
      <c r="E213" s="179"/>
      <c r="F213" s="179"/>
      <c r="G213" s="179"/>
      <c r="H213" s="179"/>
      <c r="I213" s="179"/>
      <c r="J213" s="179"/>
      <c r="K213" s="179"/>
      <c r="L213" s="180"/>
      <c r="M213" s="97"/>
      <c r="N213" s="68"/>
      <c r="O213" s="16" t="s">
        <v>64</v>
      </c>
      <c r="P213" s="16">
        <v>2064.1</v>
      </c>
      <c r="Q213" s="16">
        <v>188.8</v>
      </c>
      <c r="R213" s="16">
        <v>464.6</v>
      </c>
      <c r="S213" s="16">
        <v>317</v>
      </c>
      <c r="T213" s="16">
        <v>151.80000000000001</v>
      </c>
      <c r="U213" s="16">
        <v>317.70000000000005</v>
      </c>
      <c r="V213" s="16">
        <v>146.6</v>
      </c>
      <c r="W213" s="16">
        <v>153.19999999999999</v>
      </c>
      <c r="X213" s="16">
        <v>160.30000000000001</v>
      </c>
      <c r="Y213" s="77">
        <v>154.4</v>
      </c>
      <c r="Z213" s="92"/>
      <c r="AA213" s="68"/>
      <c r="AB213" s="16" t="s">
        <v>64</v>
      </c>
      <c r="AC213" s="77">
        <v>63309.498622749867</v>
      </c>
      <c r="AD213" s="110"/>
    </row>
    <row r="214" spans="1:30" ht="14.5" customHeight="1" x14ac:dyDescent="0.35">
      <c r="A214" s="110"/>
      <c r="B214" s="97"/>
      <c r="C214" s="178"/>
      <c r="D214" s="179"/>
      <c r="E214" s="179"/>
      <c r="F214" s="179"/>
      <c r="G214" s="179"/>
      <c r="H214" s="179"/>
      <c r="I214" s="179"/>
      <c r="J214" s="179"/>
      <c r="K214" s="179"/>
      <c r="L214" s="180"/>
      <c r="M214" s="97"/>
      <c r="N214" s="68"/>
      <c r="O214" s="16" t="s">
        <v>65</v>
      </c>
      <c r="P214" s="16">
        <v>2105.7000000000003</v>
      </c>
      <c r="Q214" s="16">
        <v>191.9</v>
      </c>
      <c r="R214" s="16">
        <v>474.29999999999995</v>
      </c>
      <c r="S214" s="16">
        <v>321</v>
      </c>
      <c r="T214" s="16">
        <v>154.69999999999999</v>
      </c>
      <c r="U214" s="16">
        <v>324.39999999999998</v>
      </c>
      <c r="V214" s="16">
        <v>148.9</v>
      </c>
      <c r="W214" s="16">
        <v>155.80000000000001</v>
      </c>
      <c r="X214" s="16">
        <v>161.19999999999999</v>
      </c>
      <c r="Y214" s="77">
        <v>156.80000000000001</v>
      </c>
      <c r="Z214" s="92"/>
      <c r="AA214" s="68"/>
      <c r="AB214" s="16" t="s">
        <v>65</v>
      </c>
      <c r="AC214" s="77">
        <v>60800.383481587211</v>
      </c>
      <c r="AD214" s="110"/>
    </row>
    <row r="215" spans="1:30" ht="14.5" customHeight="1" x14ac:dyDescent="0.35">
      <c r="A215" s="110"/>
      <c r="B215" s="97"/>
      <c r="C215" s="178"/>
      <c r="D215" s="179"/>
      <c r="E215" s="179"/>
      <c r="F215" s="179"/>
      <c r="G215" s="179"/>
      <c r="H215" s="179"/>
      <c r="I215" s="179"/>
      <c r="J215" s="179"/>
      <c r="K215" s="179"/>
      <c r="L215" s="180"/>
      <c r="M215" s="97"/>
      <c r="N215" s="68"/>
      <c r="O215" s="16" t="s">
        <v>66</v>
      </c>
      <c r="P215" s="16">
        <v>2133.9</v>
      </c>
      <c r="Q215" s="16">
        <v>190.8</v>
      </c>
      <c r="R215" s="16">
        <v>474.7</v>
      </c>
      <c r="S215" s="16">
        <v>320.3</v>
      </c>
      <c r="T215" s="16">
        <v>154.80000000000001</v>
      </c>
      <c r="U215" s="16">
        <v>325.10000000000002</v>
      </c>
      <c r="V215" s="16">
        <v>150.69999999999999</v>
      </c>
      <c r="W215" s="16">
        <v>154.9</v>
      </c>
      <c r="X215" s="16">
        <v>161.69999999999999</v>
      </c>
      <c r="Y215" s="77">
        <v>157.6</v>
      </c>
      <c r="Z215" s="92"/>
      <c r="AA215" s="68"/>
      <c r="AB215" s="16" t="s">
        <v>66</v>
      </c>
      <c r="AC215" s="77">
        <v>61073.298999169296</v>
      </c>
      <c r="AD215" s="110"/>
    </row>
    <row r="216" spans="1:30" ht="14.5" customHeight="1" x14ac:dyDescent="0.35">
      <c r="A216" s="110"/>
      <c r="B216" s="97"/>
      <c r="C216" s="178"/>
      <c r="D216" s="179"/>
      <c r="E216" s="179"/>
      <c r="F216" s="179"/>
      <c r="G216" s="179"/>
      <c r="H216" s="179"/>
      <c r="I216" s="179"/>
      <c r="J216" s="179"/>
      <c r="K216" s="179"/>
      <c r="L216" s="180"/>
      <c r="M216" s="97"/>
      <c r="N216" s="68"/>
      <c r="O216" s="16" t="s">
        <v>67</v>
      </c>
      <c r="P216" s="16">
        <v>2147</v>
      </c>
      <c r="Q216" s="16">
        <v>191.2</v>
      </c>
      <c r="R216" s="16">
        <v>477.29999999999995</v>
      </c>
      <c r="S216" s="16">
        <v>322.2</v>
      </c>
      <c r="T216" s="16">
        <v>155.80000000000001</v>
      </c>
      <c r="U216" s="16">
        <v>327.10000000000002</v>
      </c>
      <c r="V216" s="16">
        <v>153.1</v>
      </c>
      <c r="W216" s="16">
        <v>155.30000000000001</v>
      </c>
      <c r="X216" s="16">
        <v>163.19999999999999</v>
      </c>
      <c r="Y216" s="77">
        <v>159</v>
      </c>
      <c r="Z216" s="92"/>
      <c r="AA216" s="68"/>
      <c r="AB216" s="16" t="s">
        <v>67</v>
      </c>
      <c r="AC216" s="77">
        <v>59460.950438057756</v>
      </c>
      <c r="AD216" s="110"/>
    </row>
    <row r="217" spans="1:30" ht="14.5" customHeight="1" x14ac:dyDescent="0.35">
      <c r="A217" s="110"/>
      <c r="B217" s="97"/>
      <c r="C217" s="178"/>
      <c r="D217" s="179"/>
      <c r="E217" s="179"/>
      <c r="F217" s="179"/>
      <c r="G217" s="179"/>
      <c r="H217" s="179"/>
      <c r="I217" s="179"/>
      <c r="J217" s="179"/>
      <c r="K217" s="179"/>
      <c r="L217" s="180"/>
      <c r="M217" s="97"/>
      <c r="N217" s="68"/>
      <c r="O217" s="16" t="s">
        <v>68</v>
      </c>
      <c r="P217" s="16">
        <v>2086.1000000000004</v>
      </c>
      <c r="Q217" s="16">
        <v>192.1</v>
      </c>
      <c r="R217" s="16">
        <v>483</v>
      </c>
      <c r="S217" s="16">
        <v>324.7</v>
      </c>
      <c r="T217" s="16">
        <v>157.5</v>
      </c>
      <c r="U217" s="16">
        <v>328.4</v>
      </c>
      <c r="V217" s="16">
        <v>154</v>
      </c>
      <c r="W217" s="16">
        <v>157.6</v>
      </c>
      <c r="X217" s="16">
        <v>163.80000000000001</v>
      </c>
      <c r="Y217" s="77">
        <v>160</v>
      </c>
      <c r="Z217" s="92"/>
      <c r="AA217" s="68"/>
      <c r="AB217" s="16" t="s">
        <v>68</v>
      </c>
      <c r="AC217" s="77">
        <v>67310.659830633638</v>
      </c>
      <c r="AD217" s="110"/>
    </row>
    <row r="218" spans="1:30" ht="14.5" customHeight="1" x14ac:dyDescent="0.35">
      <c r="A218" s="110"/>
      <c r="B218" s="97"/>
      <c r="C218" s="178"/>
      <c r="D218" s="179"/>
      <c r="E218" s="179"/>
      <c r="F218" s="179"/>
      <c r="G218" s="179"/>
      <c r="H218" s="179"/>
      <c r="I218" s="179"/>
      <c r="J218" s="179"/>
      <c r="K218" s="179"/>
      <c r="L218" s="180"/>
      <c r="M218" s="97"/>
      <c r="N218" s="68"/>
      <c r="O218" s="16" t="s">
        <v>69</v>
      </c>
      <c r="P218" s="16">
        <v>2086.1000000000004</v>
      </c>
      <c r="Q218" s="16">
        <v>192.1</v>
      </c>
      <c r="R218" s="16">
        <v>483.2</v>
      </c>
      <c r="S218" s="16">
        <v>324.7</v>
      </c>
      <c r="T218" s="16">
        <v>157.5</v>
      </c>
      <c r="U218" s="16">
        <v>328.4</v>
      </c>
      <c r="V218" s="16">
        <v>154</v>
      </c>
      <c r="W218" s="16">
        <v>157.69999999999999</v>
      </c>
      <c r="X218" s="16">
        <v>163.69999999999999</v>
      </c>
      <c r="Y218" s="77">
        <v>160</v>
      </c>
      <c r="Z218" s="92"/>
      <c r="AA218" s="68"/>
      <c r="AB218" s="16" t="s">
        <v>69</v>
      </c>
      <c r="AC218" s="77">
        <v>69109.876194440018</v>
      </c>
      <c r="AD218" s="110"/>
    </row>
    <row r="219" spans="1:30" ht="14.5" customHeight="1" x14ac:dyDescent="0.35">
      <c r="A219" s="110"/>
      <c r="B219" s="97"/>
      <c r="C219" s="178"/>
      <c r="D219" s="179"/>
      <c r="E219" s="179"/>
      <c r="F219" s="179"/>
      <c r="G219" s="179"/>
      <c r="H219" s="179"/>
      <c r="I219" s="179"/>
      <c r="J219" s="179"/>
      <c r="K219" s="179"/>
      <c r="L219" s="180"/>
      <c r="M219" s="97"/>
      <c r="N219" s="68"/>
      <c r="O219" s="16" t="s">
        <v>70</v>
      </c>
      <c r="P219" s="16">
        <v>2117</v>
      </c>
      <c r="Q219" s="16">
        <v>192.7</v>
      </c>
      <c r="R219" s="16">
        <v>486.3</v>
      </c>
      <c r="S219" s="16">
        <v>327.79999999999995</v>
      </c>
      <c r="T219" s="16">
        <v>158.4</v>
      </c>
      <c r="U219" s="16">
        <v>329.9</v>
      </c>
      <c r="V219" s="16">
        <v>155.69999999999999</v>
      </c>
      <c r="W219" s="16">
        <v>158.6</v>
      </c>
      <c r="X219" s="16">
        <v>163.9</v>
      </c>
      <c r="Y219" s="77">
        <v>161</v>
      </c>
      <c r="Z219" s="92"/>
      <c r="AA219" s="68"/>
      <c r="AB219" s="16" t="s">
        <v>70</v>
      </c>
      <c r="AC219" s="77">
        <v>72054.19693085934</v>
      </c>
      <c r="AD219" s="110"/>
    </row>
    <row r="220" spans="1:30" ht="14.5" customHeight="1" x14ac:dyDescent="0.35">
      <c r="A220" s="110"/>
      <c r="B220" s="97"/>
      <c r="C220" s="178"/>
      <c r="D220" s="179"/>
      <c r="E220" s="179"/>
      <c r="F220" s="179"/>
      <c r="G220" s="179"/>
      <c r="H220" s="179"/>
      <c r="I220" s="179"/>
      <c r="J220" s="179"/>
      <c r="K220" s="179"/>
      <c r="L220" s="180"/>
      <c r="M220" s="97"/>
      <c r="N220" s="68"/>
      <c r="O220" s="16" t="s">
        <v>72</v>
      </c>
      <c r="P220" s="16">
        <v>2136.1</v>
      </c>
      <c r="Q220" s="16">
        <v>192.9</v>
      </c>
      <c r="R220" s="16">
        <v>490.40000000000003</v>
      </c>
      <c r="S220" s="16">
        <v>328.1</v>
      </c>
      <c r="T220" s="16">
        <v>159.30000000000001</v>
      </c>
      <c r="U220" s="16">
        <v>332.1</v>
      </c>
      <c r="V220" s="16">
        <v>154.80000000000001</v>
      </c>
      <c r="W220" s="16">
        <v>159.80000000000001</v>
      </c>
      <c r="X220" s="16">
        <v>164.3</v>
      </c>
      <c r="Y220" s="77">
        <v>161.4</v>
      </c>
      <c r="Z220" s="92"/>
      <c r="AA220" s="68"/>
      <c r="AB220" s="16" t="s">
        <v>72</v>
      </c>
      <c r="AC220" s="77">
        <v>79009.388695268004</v>
      </c>
      <c r="AD220" s="110"/>
    </row>
    <row r="221" spans="1:30" ht="14.5" customHeight="1" x14ac:dyDescent="0.35">
      <c r="A221" s="110"/>
      <c r="B221" s="97"/>
      <c r="C221" s="178"/>
      <c r="D221" s="179"/>
      <c r="E221" s="179"/>
      <c r="F221" s="179"/>
      <c r="G221" s="179"/>
      <c r="H221" s="179"/>
      <c r="I221" s="179"/>
      <c r="J221" s="179"/>
      <c r="K221" s="179"/>
      <c r="L221" s="180"/>
      <c r="M221" s="97"/>
      <c r="N221" s="68"/>
      <c r="O221" s="16" t="s">
        <v>73</v>
      </c>
      <c r="P221" s="16">
        <v>2125.4</v>
      </c>
      <c r="Q221" s="16">
        <v>192.4</v>
      </c>
      <c r="R221" s="16">
        <v>494.2</v>
      </c>
      <c r="S221" s="16">
        <v>327.5</v>
      </c>
      <c r="T221" s="16">
        <v>160.19999999999999</v>
      </c>
      <c r="U221" s="16">
        <v>333.2</v>
      </c>
      <c r="V221" s="16">
        <v>155.69999999999999</v>
      </c>
      <c r="W221" s="16">
        <v>160.6</v>
      </c>
      <c r="X221" s="16">
        <v>164.4</v>
      </c>
      <c r="Y221" s="77">
        <v>162</v>
      </c>
      <c r="Z221" s="92"/>
      <c r="AA221" s="68"/>
      <c r="AB221" s="16" t="s">
        <v>73</v>
      </c>
      <c r="AC221" s="77">
        <v>81771.141778992853</v>
      </c>
      <c r="AD221" s="110"/>
    </row>
    <row r="222" spans="1:30" ht="14.5" customHeight="1" x14ac:dyDescent="0.35">
      <c r="A222" s="201">
        <v>5</v>
      </c>
      <c r="B222" s="97"/>
      <c r="C222" s="178"/>
      <c r="D222" s="179"/>
      <c r="E222" s="179"/>
      <c r="F222" s="179"/>
      <c r="G222" s="179"/>
      <c r="H222" s="179"/>
      <c r="I222" s="179"/>
      <c r="J222" s="179"/>
      <c r="K222" s="179"/>
      <c r="L222" s="180"/>
      <c r="M222" s="97"/>
      <c r="N222" s="68">
        <v>2022</v>
      </c>
      <c r="O222" s="16" t="s">
        <v>58</v>
      </c>
      <c r="P222" s="16">
        <v>2164.1999999999998</v>
      </c>
      <c r="Q222" s="16">
        <v>192.2</v>
      </c>
      <c r="R222" s="16">
        <v>499.1</v>
      </c>
      <c r="S222" s="16">
        <v>328.7</v>
      </c>
      <c r="T222" s="16">
        <v>161.1</v>
      </c>
      <c r="U222" s="16">
        <v>334.4</v>
      </c>
      <c r="V222" s="16">
        <v>156.5</v>
      </c>
      <c r="W222" s="16">
        <v>161.19999999999999</v>
      </c>
      <c r="X222" s="16">
        <v>164.7</v>
      </c>
      <c r="Y222" s="77">
        <v>162.69999999999999</v>
      </c>
      <c r="Z222" s="92"/>
      <c r="AA222" s="68">
        <v>2022</v>
      </c>
      <c r="AB222" s="16" t="s">
        <v>58</v>
      </c>
      <c r="AC222" s="77">
        <v>86692.515382787504</v>
      </c>
      <c r="AD222" s="110"/>
    </row>
    <row r="223" spans="1:30" ht="14.5" customHeight="1" x14ac:dyDescent="0.35">
      <c r="A223" s="201"/>
      <c r="B223" s="97"/>
      <c r="C223" s="178"/>
      <c r="D223" s="179"/>
      <c r="E223" s="179"/>
      <c r="F223" s="179"/>
      <c r="G223" s="179"/>
      <c r="H223" s="179"/>
      <c r="I223" s="179"/>
      <c r="J223" s="179"/>
      <c r="K223" s="179"/>
      <c r="L223" s="180"/>
      <c r="M223" s="97"/>
      <c r="N223" s="68"/>
      <c r="O223" s="16" t="s">
        <v>62</v>
      </c>
      <c r="P223" s="16">
        <v>2161.2000000000003</v>
      </c>
      <c r="Q223" s="16">
        <v>192.8</v>
      </c>
      <c r="R223" s="16">
        <v>502.80000000000007</v>
      </c>
      <c r="S223" s="16">
        <v>331.2</v>
      </c>
      <c r="T223" s="16">
        <v>161.80000000000001</v>
      </c>
      <c r="U223" s="16">
        <v>336.6</v>
      </c>
      <c r="V223" s="16">
        <v>156.9</v>
      </c>
      <c r="W223" s="16">
        <v>162.1</v>
      </c>
      <c r="X223" s="16">
        <v>165.4</v>
      </c>
      <c r="Y223" s="77">
        <v>163.5</v>
      </c>
      <c r="Z223" s="92"/>
      <c r="AA223" s="68"/>
      <c r="AB223" s="16" t="s">
        <v>62</v>
      </c>
      <c r="AC223" s="77">
        <v>87441.416368947481</v>
      </c>
      <c r="AD223" s="110"/>
    </row>
    <row r="224" spans="1:30" ht="14.5" customHeight="1" x14ac:dyDescent="0.35">
      <c r="A224" s="201"/>
      <c r="B224" s="97"/>
      <c r="C224" s="178"/>
      <c r="D224" s="179"/>
      <c r="E224" s="179"/>
      <c r="F224" s="179"/>
      <c r="G224" s="179"/>
      <c r="H224" s="179"/>
      <c r="I224" s="179"/>
      <c r="J224" s="179"/>
      <c r="K224" s="179"/>
      <c r="L224" s="180"/>
      <c r="M224" s="97"/>
      <c r="N224" s="68"/>
      <c r="O224" s="16" t="s">
        <v>63</v>
      </c>
      <c r="P224" s="16">
        <v>2121.7000000000003</v>
      </c>
      <c r="Q224" s="16">
        <v>193.7</v>
      </c>
      <c r="R224" s="16">
        <v>507.79999999999995</v>
      </c>
      <c r="S224" s="16">
        <v>332.5</v>
      </c>
      <c r="T224" s="16">
        <v>162.80000000000001</v>
      </c>
      <c r="U224" s="16">
        <v>340.2</v>
      </c>
      <c r="V224" s="16">
        <v>157.9</v>
      </c>
      <c r="W224" s="16">
        <v>163.30000000000001</v>
      </c>
      <c r="X224" s="16">
        <v>166</v>
      </c>
      <c r="Y224" s="77">
        <v>164.6</v>
      </c>
      <c r="Z224" s="92"/>
      <c r="AA224" s="68"/>
      <c r="AB224" s="16" t="s">
        <v>63</v>
      </c>
      <c r="AC224" s="77">
        <v>113228.86524779514</v>
      </c>
      <c r="AD224" s="110"/>
    </row>
    <row r="225" spans="1:30" ht="14.5" customHeight="1" x14ac:dyDescent="0.35">
      <c r="A225" s="201"/>
      <c r="B225" s="97"/>
      <c r="C225" s="178"/>
      <c r="D225" s="179"/>
      <c r="E225" s="179"/>
      <c r="F225" s="179"/>
      <c r="G225" s="179"/>
      <c r="H225" s="179"/>
      <c r="I225" s="179"/>
      <c r="J225" s="179"/>
      <c r="K225" s="179"/>
      <c r="L225" s="180"/>
      <c r="M225" s="97"/>
      <c r="N225" s="68"/>
      <c r="O225" s="16" t="s">
        <v>64</v>
      </c>
      <c r="P225" s="16">
        <v>2146.9</v>
      </c>
      <c r="Q225" s="16">
        <v>193.9</v>
      </c>
      <c r="R225" s="16">
        <v>513.20000000000005</v>
      </c>
      <c r="S225" s="16">
        <v>339.2</v>
      </c>
      <c r="T225" s="16">
        <v>164</v>
      </c>
      <c r="U225" s="16">
        <v>342.8</v>
      </c>
      <c r="V225" s="16">
        <v>162.6</v>
      </c>
      <c r="W225" s="16">
        <v>164.4</v>
      </c>
      <c r="X225" s="16">
        <v>166.9</v>
      </c>
      <c r="Y225" s="77">
        <v>166.8</v>
      </c>
      <c r="Z225" s="92"/>
      <c r="AA225" s="68"/>
      <c r="AB225" s="16" t="s">
        <v>64</v>
      </c>
      <c r="AC225" s="77">
        <v>128800.06584155018</v>
      </c>
      <c r="AD225" s="110"/>
    </row>
    <row r="226" spans="1:30" ht="14.5" customHeight="1" x14ac:dyDescent="0.35">
      <c r="A226" s="201"/>
      <c r="B226" s="97"/>
      <c r="C226" s="178"/>
      <c r="D226" s="179"/>
      <c r="E226" s="179"/>
      <c r="F226" s="179"/>
      <c r="G226" s="179"/>
      <c r="H226" s="179"/>
      <c r="I226" s="179"/>
      <c r="J226" s="179"/>
      <c r="K226" s="179"/>
      <c r="L226" s="180"/>
      <c r="M226" s="97"/>
      <c r="N226" s="68"/>
      <c r="O226" s="16" t="s">
        <v>65</v>
      </c>
      <c r="P226" s="16">
        <v>2168.6000000000004</v>
      </c>
      <c r="Q226" s="16">
        <v>194.1</v>
      </c>
      <c r="R226" s="16">
        <v>518.6</v>
      </c>
      <c r="S226" s="16">
        <v>342.1</v>
      </c>
      <c r="T226" s="16">
        <v>165.2</v>
      </c>
      <c r="U226" s="16">
        <v>343.20000000000005</v>
      </c>
      <c r="V226" s="16">
        <v>163</v>
      </c>
      <c r="W226" s="16">
        <v>165.1</v>
      </c>
      <c r="X226" s="16">
        <v>167.9</v>
      </c>
      <c r="Y226" s="77">
        <v>167.5</v>
      </c>
      <c r="Z226" s="92"/>
      <c r="AA226" s="68"/>
      <c r="AB226" s="16" t="s">
        <v>65</v>
      </c>
      <c r="AC226" s="77">
        <v>119633.62181054099</v>
      </c>
      <c r="AD226" s="110"/>
    </row>
    <row r="227" spans="1:30" ht="14.5" customHeight="1" x14ac:dyDescent="0.35">
      <c r="A227" s="201"/>
      <c r="B227" s="97"/>
      <c r="C227" s="178"/>
      <c r="D227" s="179"/>
      <c r="E227" s="179"/>
      <c r="F227" s="179"/>
      <c r="G227" s="179"/>
      <c r="H227" s="179"/>
      <c r="I227" s="179"/>
      <c r="J227" s="179"/>
      <c r="K227" s="179"/>
      <c r="L227" s="180"/>
      <c r="M227" s="97"/>
      <c r="N227" s="68"/>
      <c r="O227" s="16" t="s">
        <v>66</v>
      </c>
      <c r="P227" s="16">
        <v>2193.1</v>
      </c>
      <c r="Q227" s="16">
        <v>194.3</v>
      </c>
      <c r="R227" s="16">
        <v>523</v>
      </c>
      <c r="S227" s="16">
        <v>342.8</v>
      </c>
      <c r="T227" s="16">
        <v>166.4</v>
      </c>
      <c r="U227" s="16">
        <v>344.8</v>
      </c>
      <c r="V227" s="16">
        <v>161.1</v>
      </c>
      <c r="W227" s="16">
        <v>165.8</v>
      </c>
      <c r="X227" s="16">
        <v>169</v>
      </c>
      <c r="Y227" s="77">
        <v>167.5</v>
      </c>
      <c r="Z227" s="92"/>
      <c r="AA227" s="68"/>
      <c r="AB227" s="16" t="s">
        <v>66</v>
      </c>
      <c r="AC227" s="77">
        <v>121897.63969956485</v>
      </c>
      <c r="AD227" s="110"/>
    </row>
    <row r="228" spans="1:30" ht="14.5" customHeight="1" x14ac:dyDescent="0.35">
      <c r="A228" s="201"/>
      <c r="B228" s="97"/>
      <c r="C228" s="178"/>
      <c r="D228" s="179"/>
      <c r="E228" s="179"/>
      <c r="F228" s="179"/>
      <c r="G228" s="179"/>
      <c r="H228" s="179"/>
      <c r="I228" s="179"/>
      <c r="J228" s="179"/>
      <c r="K228" s="179"/>
      <c r="L228" s="180"/>
      <c r="M228" s="97"/>
      <c r="N228" s="68"/>
      <c r="O228" s="16" t="s">
        <v>67</v>
      </c>
      <c r="P228" s="16">
        <v>2202.6000000000004</v>
      </c>
      <c r="Q228" s="16">
        <v>194.6</v>
      </c>
      <c r="R228" s="16">
        <v>526.90000000000009</v>
      </c>
      <c r="S228" s="16">
        <v>347.4</v>
      </c>
      <c r="T228" s="16">
        <v>167.4</v>
      </c>
      <c r="U228" s="16">
        <v>345.79999999999995</v>
      </c>
      <c r="V228" s="16">
        <v>161.6</v>
      </c>
      <c r="W228" s="16">
        <v>166.3</v>
      </c>
      <c r="X228" s="16">
        <v>171.4</v>
      </c>
      <c r="Y228" s="77">
        <v>168.4</v>
      </c>
      <c r="Z228" s="92"/>
      <c r="AA228" s="68"/>
      <c r="AB228" s="16" t="s">
        <v>67</v>
      </c>
      <c r="AC228" s="77">
        <v>128755.46490262874</v>
      </c>
      <c r="AD228" s="110"/>
    </row>
    <row r="229" spans="1:30" ht="14.5" customHeight="1" x14ac:dyDescent="0.35">
      <c r="A229" s="201"/>
      <c r="B229" s="97"/>
      <c r="C229" s="178"/>
      <c r="D229" s="179"/>
      <c r="E229" s="179"/>
      <c r="F229" s="179"/>
      <c r="G229" s="179"/>
      <c r="H229" s="179"/>
      <c r="I229" s="179"/>
      <c r="J229" s="179"/>
      <c r="K229" s="179"/>
      <c r="L229" s="180"/>
      <c r="M229" s="97"/>
      <c r="N229" s="68"/>
      <c r="O229" s="16" t="s">
        <v>68</v>
      </c>
      <c r="P229" s="16">
        <v>2208.9</v>
      </c>
      <c r="Q229" s="16">
        <v>195</v>
      </c>
      <c r="R229" s="16">
        <v>530.70000000000005</v>
      </c>
      <c r="S229" s="16">
        <v>347.8</v>
      </c>
      <c r="T229" s="16">
        <v>168.5</v>
      </c>
      <c r="U229" s="16">
        <v>348</v>
      </c>
      <c r="V229" s="16">
        <v>161.9</v>
      </c>
      <c r="W229" s="16">
        <v>166.9</v>
      </c>
      <c r="X229" s="16">
        <v>172.3</v>
      </c>
      <c r="Y229" s="77">
        <v>169.1</v>
      </c>
      <c r="Z229" s="92"/>
      <c r="AA229" s="68"/>
      <c r="AB229" s="16" t="s">
        <v>68</v>
      </c>
      <c r="AC229" s="77">
        <v>104567.31614182114</v>
      </c>
      <c r="AD229" s="110"/>
    </row>
    <row r="230" spans="1:30" ht="14.5" customHeight="1" x14ac:dyDescent="0.35">
      <c r="A230" s="201"/>
      <c r="B230" s="97"/>
      <c r="C230" s="178"/>
      <c r="D230" s="179"/>
      <c r="E230" s="179"/>
      <c r="F230" s="179"/>
      <c r="G230" s="179"/>
      <c r="H230" s="179"/>
      <c r="I230" s="179"/>
      <c r="J230" s="179"/>
      <c r="K230" s="179"/>
      <c r="L230" s="180"/>
      <c r="M230" s="97"/>
      <c r="N230" s="68"/>
      <c r="O230" s="16" t="s">
        <v>69</v>
      </c>
      <c r="P230" s="16">
        <v>2224.2999999999997</v>
      </c>
      <c r="Q230" s="16">
        <v>195.9</v>
      </c>
      <c r="R230" s="16">
        <v>535.1</v>
      </c>
      <c r="S230" s="16">
        <v>349</v>
      </c>
      <c r="T230" s="16">
        <v>169.5</v>
      </c>
      <c r="U230" s="16">
        <v>348.70000000000005</v>
      </c>
      <c r="V230" s="16">
        <v>162.30000000000001</v>
      </c>
      <c r="W230" s="16">
        <v>167.6</v>
      </c>
      <c r="X230" s="16">
        <v>173.1</v>
      </c>
      <c r="Y230" s="77">
        <v>169.7</v>
      </c>
      <c r="Z230" s="92"/>
      <c r="AA230" s="68"/>
      <c r="AB230" s="16" t="s">
        <v>69</v>
      </c>
      <c r="AC230" s="77">
        <v>95157.741525290738</v>
      </c>
      <c r="AD230" s="110"/>
    </row>
    <row r="231" spans="1:30" ht="14.5" customHeight="1" x14ac:dyDescent="0.35">
      <c r="A231" s="201"/>
      <c r="B231" s="97"/>
      <c r="C231" s="178"/>
      <c r="D231" s="179"/>
      <c r="E231" s="179"/>
      <c r="F231" s="179"/>
      <c r="G231" s="179"/>
      <c r="H231" s="179"/>
      <c r="I231" s="179"/>
      <c r="J231" s="179"/>
      <c r="K231" s="179"/>
      <c r="L231" s="180"/>
      <c r="M231" s="97"/>
      <c r="N231" s="68"/>
      <c r="O231" s="16" t="s">
        <v>70</v>
      </c>
      <c r="P231" s="16">
        <v>2242.9</v>
      </c>
      <c r="Q231" s="16">
        <v>196.3</v>
      </c>
      <c r="R231" s="16">
        <v>538.20000000000005</v>
      </c>
      <c r="S231" s="16">
        <v>351.7</v>
      </c>
      <c r="T231" s="16">
        <v>170.4</v>
      </c>
      <c r="U231" s="16">
        <v>350.79999999999995</v>
      </c>
      <c r="V231" s="16">
        <v>162.9</v>
      </c>
      <c r="W231" s="16">
        <v>168.2</v>
      </c>
      <c r="X231" s="16">
        <v>173.4</v>
      </c>
      <c r="Y231" s="77">
        <v>170.5</v>
      </c>
      <c r="Z231" s="92"/>
      <c r="AA231" s="68"/>
      <c r="AB231" s="16" t="s">
        <v>70</v>
      </c>
      <c r="AC231" s="77">
        <v>99194.385511237808</v>
      </c>
      <c r="AD231" s="110"/>
    </row>
    <row r="232" spans="1:30" ht="14.5" customHeight="1" x14ac:dyDescent="0.35">
      <c r="A232" s="201"/>
      <c r="B232" s="97"/>
      <c r="C232" s="178"/>
      <c r="D232" s="179"/>
      <c r="E232" s="179"/>
      <c r="F232" s="179"/>
      <c r="G232" s="179"/>
      <c r="H232" s="179"/>
      <c r="I232" s="179"/>
      <c r="J232" s="179"/>
      <c r="K232" s="179"/>
      <c r="L232" s="180"/>
      <c r="M232" s="97"/>
      <c r="N232" s="68"/>
      <c r="O232" s="16" t="s">
        <v>72</v>
      </c>
      <c r="P232" s="16">
        <v>2240</v>
      </c>
      <c r="Q232" s="16">
        <v>196.9</v>
      </c>
      <c r="R232" s="16">
        <v>541.4</v>
      </c>
      <c r="S232" s="16">
        <v>353.1</v>
      </c>
      <c r="T232" s="16">
        <v>171.4</v>
      </c>
      <c r="U232" s="16">
        <v>353.4</v>
      </c>
      <c r="V232" s="16">
        <v>163</v>
      </c>
      <c r="W232" s="16">
        <v>168.5</v>
      </c>
      <c r="X232" s="16">
        <v>173.7</v>
      </c>
      <c r="Y232" s="77">
        <v>171.1</v>
      </c>
      <c r="Z232" s="92"/>
      <c r="AA232" s="68"/>
      <c r="AB232" s="16" t="s">
        <v>72</v>
      </c>
      <c r="AC232" s="77">
        <v>100258.75918442282</v>
      </c>
      <c r="AD232" s="110"/>
    </row>
    <row r="233" spans="1:30" ht="14.5" customHeight="1" x14ac:dyDescent="0.35">
      <c r="A233" s="201"/>
      <c r="B233" s="97"/>
      <c r="C233" s="178"/>
      <c r="D233" s="179"/>
      <c r="E233" s="179"/>
      <c r="F233" s="179"/>
      <c r="G233" s="179"/>
      <c r="H233" s="179"/>
      <c r="I233" s="179"/>
      <c r="J233" s="179"/>
      <c r="K233" s="179"/>
      <c r="L233" s="180"/>
      <c r="M233" s="97"/>
      <c r="N233" s="68"/>
      <c r="O233" s="16" t="s">
        <v>73</v>
      </c>
      <c r="P233" s="16">
        <v>2227</v>
      </c>
      <c r="Q233" s="16">
        <v>197.3</v>
      </c>
      <c r="R233" s="16">
        <v>544</v>
      </c>
      <c r="S233" s="16">
        <v>352.7</v>
      </c>
      <c r="T233" s="16">
        <v>172.1</v>
      </c>
      <c r="U233" s="16">
        <v>356.9</v>
      </c>
      <c r="V233" s="16">
        <v>163.4</v>
      </c>
      <c r="W233" s="16">
        <v>168.9</v>
      </c>
      <c r="X233" s="16">
        <v>174.1</v>
      </c>
      <c r="Y233" s="77">
        <v>172</v>
      </c>
      <c r="Z233" s="92"/>
      <c r="AA233" s="68"/>
      <c r="AB233" s="16" t="s">
        <v>73</v>
      </c>
      <c r="AC233" s="77">
        <v>94253.237400611397</v>
      </c>
      <c r="AD233" s="110"/>
    </row>
    <row r="234" spans="1:30" ht="14.5" customHeight="1" x14ac:dyDescent="0.35">
      <c r="A234" s="110"/>
      <c r="B234" s="97"/>
      <c r="C234" s="178"/>
      <c r="D234" s="179"/>
      <c r="E234" s="179"/>
      <c r="F234" s="179"/>
      <c r="G234" s="179"/>
      <c r="H234" s="179"/>
      <c r="I234" s="179"/>
      <c r="J234" s="179"/>
      <c r="K234" s="179"/>
      <c r="L234" s="180"/>
      <c r="M234" s="97"/>
      <c r="N234" s="68">
        <v>2023</v>
      </c>
      <c r="O234" s="16" t="s">
        <v>58</v>
      </c>
      <c r="P234" s="16">
        <v>2237.6</v>
      </c>
      <c r="Q234" s="16">
        <v>198.2</v>
      </c>
      <c r="R234" s="16">
        <v>546.29999999999995</v>
      </c>
      <c r="S234" s="16">
        <v>354.1</v>
      </c>
      <c r="T234" s="16">
        <v>172.9</v>
      </c>
      <c r="U234" s="16">
        <v>360.9</v>
      </c>
      <c r="V234" s="16">
        <v>163.6</v>
      </c>
      <c r="W234" s="16">
        <v>169.5</v>
      </c>
      <c r="X234" s="16">
        <v>174.3</v>
      </c>
      <c r="Y234" s="77">
        <v>172.8</v>
      </c>
      <c r="Z234" s="92"/>
      <c r="AA234" s="68">
        <v>2023</v>
      </c>
      <c r="AB234" s="16" t="s">
        <v>58</v>
      </c>
      <c r="AC234" s="77">
        <v>92441.854830099124</v>
      </c>
      <c r="AD234" s="110"/>
    </row>
    <row r="235" spans="1:30" ht="14.5" customHeight="1" x14ac:dyDescent="0.35">
      <c r="A235" s="110"/>
      <c r="B235" s="97"/>
      <c r="C235" s="178"/>
      <c r="D235" s="179"/>
      <c r="E235" s="179"/>
      <c r="F235" s="179"/>
      <c r="G235" s="179"/>
      <c r="H235" s="179"/>
      <c r="I235" s="179"/>
      <c r="J235" s="179"/>
      <c r="K235" s="179"/>
      <c r="L235" s="180"/>
      <c r="M235" s="97"/>
      <c r="N235" s="68"/>
      <c r="O235" s="16" t="s">
        <v>62</v>
      </c>
      <c r="P235" s="16">
        <v>2279.1</v>
      </c>
      <c r="Q235" s="16">
        <v>199.5</v>
      </c>
      <c r="R235" s="16">
        <v>550</v>
      </c>
      <c r="S235" s="16">
        <v>355.6</v>
      </c>
      <c r="T235" s="16">
        <v>174.2</v>
      </c>
      <c r="U235" s="16">
        <v>365.4</v>
      </c>
      <c r="V235" s="16">
        <v>164.2</v>
      </c>
      <c r="W235" s="16">
        <v>170.3</v>
      </c>
      <c r="X235" s="16">
        <v>175</v>
      </c>
      <c r="Y235" s="77">
        <v>174.1</v>
      </c>
      <c r="Z235" s="92"/>
      <c r="AA235" s="68"/>
      <c r="AB235" s="16" t="s">
        <v>62</v>
      </c>
      <c r="AC235" s="77">
        <v>85798.258921224522</v>
      </c>
      <c r="AD235" s="110"/>
    </row>
    <row r="236" spans="1:30" ht="14.5" customHeight="1" x14ac:dyDescent="0.35">
      <c r="A236" s="110"/>
      <c r="B236" s="97"/>
      <c r="C236" s="178"/>
      <c r="D236" s="179"/>
      <c r="E236" s="179"/>
      <c r="F236" s="179"/>
      <c r="G236" s="179"/>
      <c r="H236" s="179"/>
      <c r="I236" s="179"/>
      <c r="J236" s="179"/>
      <c r="K236" s="179"/>
      <c r="L236" s="180"/>
      <c r="M236" s="97"/>
      <c r="N236" s="68"/>
      <c r="O236" s="16" t="s">
        <v>63</v>
      </c>
      <c r="P236" s="16">
        <v>2279.1999999999998</v>
      </c>
      <c r="Q236" s="16">
        <v>199.5</v>
      </c>
      <c r="R236" s="16">
        <v>549.9</v>
      </c>
      <c r="S236" s="16">
        <v>355.4</v>
      </c>
      <c r="T236" s="16">
        <v>174.2</v>
      </c>
      <c r="U236" s="16">
        <v>365.4</v>
      </c>
      <c r="V236" s="16">
        <v>164.2</v>
      </c>
      <c r="W236" s="16">
        <v>170.3</v>
      </c>
      <c r="X236" s="16">
        <v>175</v>
      </c>
      <c r="Y236" s="77">
        <v>174.1</v>
      </c>
      <c r="Z236" s="92"/>
      <c r="AA236" s="68"/>
      <c r="AB236" s="16" t="s">
        <v>63</v>
      </c>
      <c r="AC236" s="77">
        <v>89613.478577777831</v>
      </c>
      <c r="AD236" s="110"/>
    </row>
    <row r="237" spans="1:30" ht="14.5" customHeight="1" x14ac:dyDescent="0.35">
      <c r="A237" s="110"/>
      <c r="B237" s="97"/>
      <c r="C237" s="178"/>
      <c r="D237" s="179"/>
      <c r="E237" s="179"/>
      <c r="F237" s="179"/>
      <c r="G237" s="179"/>
      <c r="H237" s="179"/>
      <c r="I237" s="179"/>
      <c r="J237" s="179"/>
      <c r="K237" s="179"/>
      <c r="L237" s="180"/>
      <c r="M237" s="97"/>
      <c r="N237" s="68"/>
      <c r="O237" s="16" t="s">
        <v>64</v>
      </c>
      <c r="P237" s="16">
        <v>2221.2000000000003</v>
      </c>
      <c r="Q237" s="16">
        <v>200.6</v>
      </c>
      <c r="R237" s="16">
        <v>551.79999999999995</v>
      </c>
      <c r="S237" s="16">
        <v>356.9</v>
      </c>
      <c r="T237" s="16">
        <v>174.6</v>
      </c>
      <c r="U237" s="16">
        <v>369</v>
      </c>
      <c r="V237" s="16">
        <v>164.5</v>
      </c>
      <c r="W237" s="16">
        <v>170.7</v>
      </c>
      <c r="X237" s="16">
        <v>176.4</v>
      </c>
      <c r="Y237" s="77">
        <v>175</v>
      </c>
      <c r="Z237" s="92"/>
      <c r="AA237" s="68"/>
      <c r="AB237" s="16" t="s">
        <v>64</v>
      </c>
      <c r="AC237" s="77">
        <v>89110.692374873179</v>
      </c>
      <c r="AD237" s="110"/>
    </row>
    <row r="238" spans="1:30" ht="15" customHeight="1" thickBot="1" x14ac:dyDescent="0.4">
      <c r="A238" s="110"/>
      <c r="B238" s="97"/>
      <c r="C238" s="178"/>
      <c r="D238" s="179"/>
      <c r="E238" s="179"/>
      <c r="F238" s="179"/>
      <c r="G238" s="179"/>
      <c r="H238" s="179"/>
      <c r="I238" s="179"/>
      <c r="J238" s="179"/>
      <c r="K238" s="179"/>
      <c r="L238" s="180"/>
      <c r="M238" s="97"/>
      <c r="N238" s="70"/>
      <c r="O238" s="78" t="s">
        <v>65</v>
      </c>
      <c r="P238" s="78">
        <v>2233.4</v>
      </c>
      <c r="Q238" s="78">
        <v>201</v>
      </c>
      <c r="R238" s="78">
        <v>553.20000000000005</v>
      </c>
      <c r="S238" s="78">
        <v>358.4</v>
      </c>
      <c r="T238" s="78">
        <v>175.2</v>
      </c>
      <c r="U238" s="78">
        <v>370.9</v>
      </c>
      <c r="V238" s="78">
        <v>164.8</v>
      </c>
      <c r="W238" s="78">
        <v>171.2</v>
      </c>
      <c r="X238" s="78">
        <v>177.1</v>
      </c>
      <c r="Y238" s="79">
        <v>175.7</v>
      </c>
      <c r="Z238" s="92"/>
      <c r="AA238" s="70"/>
      <c r="AB238" s="78" t="s">
        <v>65</v>
      </c>
      <c r="AC238" s="79">
        <v>87422.236418291985</v>
      </c>
      <c r="AD238" s="110"/>
    </row>
    <row r="239" spans="1:30" ht="14.5" customHeight="1" x14ac:dyDescent="0.35">
      <c r="A239" s="110"/>
      <c r="B239" s="97"/>
      <c r="C239" s="178"/>
      <c r="D239" s="179"/>
      <c r="E239" s="179"/>
      <c r="F239" s="179"/>
      <c r="G239" s="179"/>
      <c r="H239" s="179"/>
      <c r="I239" s="179"/>
      <c r="J239" s="179"/>
      <c r="K239" s="179"/>
      <c r="L239" s="180"/>
      <c r="M239" s="97"/>
      <c r="N239" s="92"/>
      <c r="O239" s="92"/>
      <c r="P239" s="92"/>
      <c r="Q239" s="92"/>
      <c r="R239" s="92"/>
      <c r="S239" s="92"/>
      <c r="T239" s="92"/>
      <c r="U239" s="92"/>
      <c r="V239" s="92"/>
      <c r="W239" s="92"/>
      <c r="X239" s="92"/>
      <c r="Y239" s="92"/>
      <c r="Z239" s="92"/>
      <c r="AA239" s="92"/>
      <c r="AB239" s="92"/>
      <c r="AC239" s="92"/>
      <c r="AD239" s="110"/>
    </row>
    <row r="240" spans="1:30" ht="15" customHeight="1" thickBot="1" x14ac:dyDescent="0.4">
      <c r="A240" s="110"/>
      <c r="B240" s="97"/>
      <c r="C240" s="178"/>
      <c r="D240" s="179"/>
      <c r="E240" s="179"/>
      <c r="F240" s="179"/>
      <c r="G240" s="179"/>
      <c r="H240" s="179"/>
      <c r="I240" s="179"/>
      <c r="J240" s="179"/>
      <c r="K240" s="179"/>
      <c r="L240" s="180"/>
      <c r="M240" s="97"/>
      <c r="N240" s="92"/>
      <c r="O240" s="92"/>
      <c r="P240" s="92"/>
      <c r="Q240" s="92"/>
      <c r="R240" s="92"/>
      <c r="S240" s="92"/>
      <c r="T240" s="92"/>
      <c r="U240" s="92"/>
      <c r="V240" s="92"/>
      <c r="W240" s="92"/>
      <c r="X240" s="92"/>
      <c r="Y240" s="92"/>
      <c r="Z240" s="92"/>
      <c r="AA240" s="92"/>
      <c r="AB240" s="92"/>
      <c r="AC240" s="92"/>
      <c r="AD240" s="110"/>
    </row>
    <row r="241" spans="1:30" ht="18.5" x14ac:dyDescent="0.45">
      <c r="A241" s="110"/>
      <c r="B241" s="97"/>
      <c r="C241" s="178"/>
      <c r="D241" s="179"/>
      <c r="E241" s="179"/>
      <c r="F241" s="179"/>
      <c r="G241" s="179"/>
      <c r="H241" s="179"/>
      <c r="I241" s="179"/>
      <c r="J241" s="179"/>
      <c r="K241" s="179"/>
      <c r="L241" s="180"/>
      <c r="M241" s="97"/>
      <c r="N241" s="184" t="s">
        <v>314</v>
      </c>
      <c r="O241" s="185"/>
      <c r="P241" s="92"/>
      <c r="Q241" s="92"/>
      <c r="R241" s="92"/>
      <c r="S241" s="92"/>
      <c r="T241" s="92"/>
      <c r="U241" s="92"/>
      <c r="V241" s="92"/>
      <c r="W241" s="92"/>
      <c r="X241" s="92"/>
      <c r="Y241" s="92"/>
      <c r="Z241" s="92"/>
      <c r="AA241" s="92"/>
      <c r="AB241" s="92"/>
      <c r="AC241" s="92"/>
      <c r="AD241" s="110"/>
    </row>
    <row r="242" spans="1:30" ht="14.5" customHeight="1" x14ac:dyDescent="0.35">
      <c r="A242" s="110"/>
      <c r="B242" s="97"/>
      <c r="C242" s="178"/>
      <c r="D242" s="179"/>
      <c r="E242" s="179"/>
      <c r="F242" s="179"/>
      <c r="G242" s="179"/>
      <c r="H242" s="179"/>
      <c r="I242" s="179"/>
      <c r="J242" s="179"/>
      <c r="K242" s="179"/>
      <c r="L242" s="180"/>
      <c r="M242" s="97"/>
      <c r="N242" s="68" t="s">
        <v>187</v>
      </c>
      <c r="O242" s="77" t="s">
        <v>275</v>
      </c>
      <c r="P242" s="92"/>
      <c r="Q242" s="92"/>
      <c r="R242" s="92"/>
      <c r="S242" s="92"/>
      <c r="T242" s="92"/>
      <c r="U242" s="92"/>
      <c r="V242" s="92"/>
      <c r="W242" s="92"/>
      <c r="X242" s="92"/>
      <c r="Y242" s="92"/>
      <c r="Z242" s="92"/>
      <c r="AA242" s="92"/>
      <c r="AB242" s="92"/>
      <c r="AC242" s="92"/>
      <c r="AD242" s="110"/>
    </row>
    <row r="243" spans="1:30" ht="14.5" customHeight="1" x14ac:dyDescent="0.35">
      <c r="A243" s="110"/>
      <c r="B243" s="97"/>
      <c r="C243" s="178"/>
      <c r="D243" s="179"/>
      <c r="E243" s="179"/>
      <c r="F243" s="179"/>
      <c r="G243" s="179"/>
      <c r="H243" s="179"/>
      <c r="I243" s="179"/>
      <c r="J243" s="179"/>
      <c r="K243" s="179"/>
      <c r="L243" s="180"/>
      <c r="M243" s="97"/>
      <c r="N243" s="68" t="s">
        <v>147</v>
      </c>
      <c r="O243" s="80">
        <f>CORREL(P210:P238,$AC$210:$AC$238)</f>
        <v>0.57810448057556574</v>
      </c>
      <c r="P243" s="92"/>
      <c r="Q243" s="92"/>
      <c r="R243" s="92"/>
      <c r="S243" s="92"/>
      <c r="T243" s="92"/>
      <c r="U243" s="92"/>
      <c r="V243" s="92"/>
      <c r="W243" s="92"/>
      <c r="X243" s="92"/>
      <c r="Y243" s="92"/>
      <c r="Z243" s="92"/>
      <c r="AA243" s="92"/>
      <c r="AB243" s="92"/>
      <c r="AC243" s="92"/>
      <c r="AD243" s="110"/>
    </row>
    <row r="244" spans="1:30" ht="14.5" customHeight="1" x14ac:dyDescent="0.35">
      <c r="A244" s="110"/>
      <c r="B244" s="97"/>
      <c r="C244" s="178"/>
      <c r="D244" s="179"/>
      <c r="E244" s="179"/>
      <c r="F244" s="179"/>
      <c r="G244" s="179"/>
      <c r="H244" s="179"/>
      <c r="I244" s="179"/>
      <c r="J244" s="179"/>
      <c r="K244" s="179"/>
      <c r="L244" s="180"/>
      <c r="M244" s="97"/>
      <c r="N244" s="68" t="s">
        <v>148</v>
      </c>
      <c r="O244" s="80">
        <f>CORREL(Q210:Q238,$AC$210:$AC$238)</f>
        <v>0.53198804801284261</v>
      </c>
      <c r="P244" s="92"/>
      <c r="Q244" s="92"/>
      <c r="R244" s="92"/>
      <c r="S244" s="92"/>
      <c r="T244" s="92"/>
      <c r="U244" s="92"/>
      <c r="V244" s="92"/>
      <c r="W244" s="92"/>
      <c r="X244" s="92"/>
      <c r="Y244" s="92"/>
      <c r="Z244" s="92"/>
      <c r="AA244" s="92"/>
      <c r="AB244" s="92"/>
      <c r="AC244" s="92"/>
      <c r="AD244" s="110"/>
    </row>
    <row r="245" spans="1:30" ht="14.5" customHeight="1" x14ac:dyDescent="0.35">
      <c r="A245" s="110"/>
      <c r="B245" s="97"/>
      <c r="C245" s="178"/>
      <c r="D245" s="179"/>
      <c r="E245" s="179"/>
      <c r="F245" s="179"/>
      <c r="G245" s="179"/>
      <c r="H245" s="179"/>
      <c r="I245" s="179"/>
      <c r="J245" s="179"/>
      <c r="K245" s="179"/>
      <c r="L245" s="180"/>
      <c r="M245" s="97"/>
      <c r="N245" s="68" t="s">
        <v>149</v>
      </c>
      <c r="O245" s="80">
        <f>CORREL(R210:R238,$AC$210:$AC$238)</f>
        <v>0.68047870812523537</v>
      </c>
      <c r="P245" s="92"/>
      <c r="Q245" s="92"/>
      <c r="R245" s="92"/>
      <c r="S245" s="92"/>
      <c r="T245" s="92"/>
      <c r="U245" s="92"/>
      <c r="V245" s="92"/>
      <c r="W245" s="92"/>
      <c r="X245" s="92"/>
      <c r="Y245" s="92"/>
      <c r="Z245" s="92"/>
      <c r="AA245" s="92"/>
      <c r="AB245" s="92"/>
      <c r="AC245" s="92"/>
      <c r="AD245" s="110"/>
    </row>
    <row r="246" spans="1:30" ht="14.5" customHeight="1" x14ac:dyDescent="0.35">
      <c r="A246" s="110"/>
      <c r="B246" s="97"/>
      <c r="C246" s="178"/>
      <c r="D246" s="179"/>
      <c r="E246" s="179"/>
      <c r="F246" s="179"/>
      <c r="G246" s="179"/>
      <c r="H246" s="179"/>
      <c r="I246" s="179"/>
      <c r="J246" s="179"/>
      <c r="K246" s="179"/>
      <c r="L246" s="180"/>
      <c r="M246" s="97"/>
      <c r="N246" s="68" t="s">
        <v>150</v>
      </c>
      <c r="O246" s="80">
        <f>CORREL(S210:S238,$AC$210:$AC$238)</f>
        <v>0.67852511370740187</v>
      </c>
      <c r="P246" s="92"/>
      <c r="Q246" s="92"/>
      <c r="R246" s="92"/>
      <c r="S246" s="92"/>
      <c r="T246" s="92"/>
      <c r="U246" s="92"/>
      <c r="V246" s="92"/>
      <c r="W246" s="92"/>
      <c r="X246" s="92"/>
      <c r="Y246" s="92"/>
      <c r="Z246" s="92"/>
      <c r="AA246" s="92"/>
      <c r="AB246" s="92"/>
      <c r="AC246" s="92"/>
      <c r="AD246" s="110"/>
    </row>
    <row r="247" spans="1:30" ht="14.5" customHeight="1" x14ac:dyDescent="0.35">
      <c r="A247" s="110"/>
      <c r="B247" s="97"/>
      <c r="C247" s="178"/>
      <c r="D247" s="179"/>
      <c r="E247" s="179"/>
      <c r="F247" s="179"/>
      <c r="G247" s="179"/>
      <c r="H247" s="179"/>
      <c r="I247" s="179"/>
      <c r="J247" s="179"/>
      <c r="K247" s="179"/>
      <c r="L247" s="180"/>
      <c r="M247" s="97"/>
      <c r="N247" s="68" t="s">
        <v>151</v>
      </c>
      <c r="O247" s="80">
        <f>CORREL(T210:T238,$AC$210:$AC$238)</f>
        <v>0.65529572408233072</v>
      </c>
      <c r="P247" s="92"/>
      <c r="Q247" s="92"/>
      <c r="R247" s="92"/>
      <c r="S247" s="92"/>
      <c r="T247" s="92"/>
      <c r="U247" s="92"/>
      <c r="V247" s="92"/>
      <c r="W247" s="92"/>
      <c r="X247" s="92"/>
      <c r="Y247" s="92"/>
      <c r="Z247" s="92"/>
      <c r="AA247" s="92"/>
      <c r="AB247" s="92"/>
      <c r="AC247" s="92"/>
      <c r="AD247" s="110"/>
    </row>
    <row r="248" spans="1:30" ht="14.5" customHeight="1" x14ac:dyDescent="0.35">
      <c r="A248" s="110"/>
      <c r="B248" s="97"/>
      <c r="C248" s="178"/>
      <c r="D248" s="179"/>
      <c r="E248" s="179"/>
      <c r="F248" s="179"/>
      <c r="G248" s="179"/>
      <c r="H248" s="179"/>
      <c r="I248" s="179"/>
      <c r="J248" s="179"/>
      <c r="K248" s="179"/>
      <c r="L248" s="180"/>
      <c r="M248" s="97"/>
      <c r="N248" s="68" t="s">
        <v>156</v>
      </c>
      <c r="O248" s="80">
        <f>CORREL(U210:U238,$AC$210:$AC$238)</f>
        <v>0.59070707815160128</v>
      </c>
      <c r="P248" s="92"/>
      <c r="Q248" s="92"/>
      <c r="R248" s="92"/>
      <c r="S248" s="92"/>
      <c r="T248" s="92"/>
      <c r="U248" s="92"/>
      <c r="V248" s="92"/>
      <c r="W248" s="92"/>
      <c r="X248" s="92"/>
      <c r="Y248" s="92"/>
      <c r="Z248" s="92"/>
      <c r="AA248" s="92"/>
      <c r="AB248" s="92"/>
      <c r="AC248" s="92"/>
      <c r="AD248" s="110"/>
    </row>
    <row r="249" spans="1:30" ht="14.5" customHeight="1" x14ac:dyDescent="0.35">
      <c r="A249" s="110"/>
      <c r="B249" s="97"/>
      <c r="C249" s="178"/>
      <c r="D249" s="179"/>
      <c r="E249" s="179"/>
      <c r="F249" s="179"/>
      <c r="G249" s="179"/>
      <c r="H249" s="179"/>
      <c r="I249" s="179"/>
      <c r="J249" s="179"/>
      <c r="K249" s="179"/>
      <c r="L249" s="180"/>
      <c r="M249" s="97"/>
      <c r="N249" s="93" t="s">
        <v>152</v>
      </c>
      <c r="O249" s="80">
        <f>CORREL(V210:V238,$AC$210:$AC$238)</f>
        <v>0.77467889235032394</v>
      </c>
      <c r="P249" s="92"/>
      <c r="Q249" s="92"/>
      <c r="R249" s="92"/>
      <c r="S249" s="92"/>
      <c r="T249" s="92"/>
      <c r="U249" s="92"/>
      <c r="V249" s="92"/>
      <c r="W249" s="92"/>
      <c r="X249" s="92"/>
      <c r="Y249" s="92"/>
      <c r="Z249" s="92"/>
      <c r="AA249" s="92"/>
      <c r="AB249" s="92"/>
      <c r="AC249" s="92"/>
      <c r="AD249" s="110"/>
    </row>
    <row r="250" spans="1:30" ht="14.5" customHeight="1" x14ac:dyDescent="0.35">
      <c r="A250" s="110"/>
      <c r="B250" s="97"/>
      <c r="C250" s="178"/>
      <c r="D250" s="179"/>
      <c r="E250" s="179"/>
      <c r="F250" s="179"/>
      <c r="G250" s="179"/>
      <c r="H250" s="179"/>
      <c r="I250" s="179"/>
      <c r="J250" s="179"/>
      <c r="K250" s="179"/>
      <c r="L250" s="180"/>
      <c r="M250" s="97"/>
      <c r="N250" s="93" t="s">
        <v>153</v>
      </c>
      <c r="O250" s="80">
        <f>CORREL(W210:W238,$AC$210:$AC$238)</f>
        <v>0.72468118622294608</v>
      </c>
      <c r="P250" s="92"/>
      <c r="Q250" s="92"/>
      <c r="R250" s="92"/>
      <c r="S250" s="92"/>
      <c r="T250" s="92"/>
      <c r="U250" s="92"/>
      <c r="V250" s="92"/>
      <c r="W250" s="92"/>
      <c r="X250" s="92"/>
      <c r="Y250" s="92"/>
      <c r="Z250" s="92"/>
      <c r="AA250" s="92"/>
      <c r="AB250" s="92"/>
      <c r="AC250" s="92"/>
      <c r="AD250" s="110"/>
    </row>
    <row r="251" spans="1:30" ht="14.5" customHeight="1" x14ac:dyDescent="0.35">
      <c r="A251" s="110"/>
      <c r="B251" s="97"/>
      <c r="C251" s="178"/>
      <c r="D251" s="179"/>
      <c r="E251" s="179"/>
      <c r="F251" s="179"/>
      <c r="G251" s="179"/>
      <c r="H251" s="179"/>
      <c r="I251" s="179"/>
      <c r="J251" s="179"/>
      <c r="K251" s="179"/>
      <c r="L251" s="180"/>
      <c r="M251" s="97"/>
      <c r="N251" s="68" t="s">
        <v>154</v>
      </c>
      <c r="O251" s="80">
        <f>CORREL(X210:X238,$AC$210:$AC$238)</f>
        <v>0.60020938982186933</v>
      </c>
      <c r="P251" s="92"/>
      <c r="Q251" s="92"/>
      <c r="R251" s="92"/>
      <c r="S251" s="92"/>
      <c r="T251" s="92"/>
      <c r="U251" s="92"/>
      <c r="V251" s="92"/>
      <c r="W251" s="92"/>
      <c r="X251" s="92"/>
      <c r="Y251" s="92"/>
      <c r="Z251" s="92"/>
      <c r="AA251" s="92"/>
      <c r="AB251" s="92"/>
      <c r="AC251" s="92"/>
      <c r="AD251" s="110"/>
    </row>
    <row r="252" spans="1:30" ht="15" customHeight="1" thickBot="1" x14ac:dyDescent="0.4">
      <c r="A252" s="110"/>
      <c r="B252" s="97"/>
      <c r="C252" s="178"/>
      <c r="D252" s="179"/>
      <c r="E252" s="179"/>
      <c r="F252" s="179"/>
      <c r="G252" s="179"/>
      <c r="H252" s="179"/>
      <c r="I252" s="179"/>
      <c r="J252" s="179"/>
      <c r="K252" s="179"/>
      <c r="L252" s="180"/>
      <c r="M252" s="97"/>
      <c r="N252" s="70" t="s">
        <v>155</v>
      </c>
      <c r="O252" s="81">
        <f>CORREL(Y210:Y238,$AC$210:$AC$238)</f>
        <v>0.67557116447265553</v>
      </c>
      <c r="P252" s="92"/>
      <c r="Q252" s="92"/>
      <c r="R252" s="92"/>
      <c r="S252" s="92"/>
      <c r="T252" s="92"/>
      <c r="U252" s="92"/>
      <c r="V252" s="92"/>
      <c r="W252" s="92"/>
      <c r="X252" s="92"/>
      <c r="Y252" s="92"/>
      <c r="Z252" s="92"/>
      <c r="AA252" s="92"/>
      <c r="AB252" s="92"/>
      <c r="AC252" s="92"/>
      <c r="AD252" s="110"/>
    </row>
    <row r="253" spans="1:30" x14ac:dyDescent="0.35">
      <c r="A253" s="110"/>
      <c r="B253" s="92"/>
      <c r="C253" s="178"/>
      <c r="D253" s="179"/>
      <c r="E253" s="179"/>
      <c r="F253" s="179"/>
      <c r="G253" s="179"/>
      <c r="H253" s="179"/>
      <c r="I253" s="179"/>
      <c r="J253" s="179"/>
      <c r="K253" s="179"/>
      <c r="L253" s="180"/>
      <c r="M253" s="92"/>
      <c r="N253" s="92"/>
      <c r="O253" s="92"/>
      <c r="P253" s="92"/>
      <c r="Q253" s="92"/>
      <c r="R253" s="92"/>
      <c r="S253" s="92"/>
      <c r="T253" s="92"/>
      <c r="U253" s="92"/>
      <c r="V253" s="92"/>
      <c r="W253" s="92"/>
      <c r="X253" s="92"/>
      <c r="Y253" s="92"/>
      <c r="Z253" s="92"/>
      <c r="AA253" s="92"/>
      <c r="AB253" s="92"/>
      <c r="AC253" s="92"/>
      <c r="AD253" s="110"/>
    </row>
    <row r="254" spans="1:30" x14ac:dyDescent="0.35">
      <c r="A254" s="110"/>
      <c r="B254" s="92"/>
      <c r="C254" s="178"/>
      <c r="D254" s="179"/>
      <c r="E254" s="179"/>
      <c r="F254" s="179"/>
      <c r="G254" s="179"/>
      <c r="H254" s="179"/>
      <c r="I254" s="179"/>
      <c r="J254" s="179"/>
      <c r="K254" s="179"/>
      <c r="L254" s="180"/>
      <c r="M254" s="92"/>
      <c r="N254" s="92"/>
      <c r="O254" s="92"/>
      <c r="P254" s="92"/>
      <c r="Q254" s="92"/>
      <c r="R254" s="92"/>
      <c r="S254" s="92"/>
      <c r="T254" s="92"/>
      <c r="U254" s="92"/>
      <c r="V254" s="92"/>
      <c r="W254" s="92"/>
      <c r="X254" s="92"/>
      <c r="Y254" s="92"/>
      <c r="Z254" s="92"/>
      <c r="AA254" s="92"/>
      <c r="AB254" s="92"/>
      <c r="AC254" s="92"/>
      <c r="AD254" s="110"/>
    </row>
    <row r="255" spans="1:30" x14ac:dyDescent="0.35">
      <c r="A255" s="110"/>
      <c r="B255" s="92"/>
      <c r="C255" s="178"/>
      <c r="D255" s="179"/>
      <c r="E255" s="179"/>
      <c r="F255" s="179"/>
      <c r="G255" s="179"/>
      <c r="H255" s="179"/>
      <c r="I255" s="179"/>
      <c r="J255" s="179"/>
      <c r="K255" s="179"/>
      <c r="L255" s="180"/>
      <c r="M255" s="92"/>
      <c r="N255" s="92"/>
      <c r="O255" s="92"/>
      <c r="P255" s="92"/>
      <c r="Q255" s="92"/>
      <c r="R255" s="92"/>
      <c r="S255" s="92"/>
      <c r="T255" s="92"/>
      <c r="U255" s="92"/>
      <c r="V255" s="92"/>
      <c r="W255" s="92"/>
      <c r="X255" s="92"/>
      <c r="Y255" s="92"/>
      <c r="Z255" s="92"/>
      <c r="AA255" s="92"/>
      <c r="AB255" s="92"/>
      <c r="AC255" s="92"/>
      <c r="AD255" s="110"/>
    </row>
    <row r="256" spans="1:30" x14ac:dyDescent="0.35">
      <c r="A256" s="110"/>
      <c r="B256" s="92"/>
      <c r="C256" s="178"/>
      <c r="D256" s="179"/>
      <c r="E256" s="179"/>
      <c r="F256" s="179"/>
      <c r="G256" s="179"/>
      <c r="H256" s="179"/>
      <c r="I256" s="179"/>
      <c r="J256" s="179"/>
      <c r="K256" s="179"/>
      <c r="L256" s="180"/>
      <c r="M256" s="92"/>
      <c r="N256" s="92"/>
      <c r="O256" s="92"/>
      <c r="P256" s="92"/>
      <c r="Q256" s="92"/>
      <c r="R256" s="92"/>
      <c r="S256" s="92"/>
      <c r="T256" s="92"/>
      <c r="U256" s="92"/>
      <c r="V256" s="92"/>
      <c r="W256" s="92"/>
      <c r="X256" s="92"/>
      <c r="Y256" s="92"/>
      <c r="Z256" s="92"/>
      <c r="AA256" s="92"/>
      <c r="AB256" s="92"/>
      <c r="AC256" s="92"/>
      <c r="AD256" s="110"/>
    </row>
    <row r="257" spans="1:30" x14ac:dyDescent="0.35">
      <c r="A257" s="110"/>
      <c r="B257" s="92"/>
      <c r="C257" s="178"/>
      <c r="D257" s="179"/>
      <c r="E257" s="179"/>
      <c r="F257" s="179"/>
      <c r="G257" s="179"/>
      <c r="H257" s="179"/>
      <c r="I257" s="179"/>
      <c r="J257" s="179"/>
      <c r="K257" s="179"/>
      <c r="L257" s="180"/>
      <c r="M257" s="92"/>
      <c r="N257" s="92"/>
      <c r="O257" s="92"/>
      <c r="P257" s="92"/>
      <c r="Q257" s="92"/>
      <c r="R257" s="92"/>
      <c r="S257" s="92"/>
      <c r="T257" s="92"/>
      <c r="U257" s="92"/>
      <c r="V257" s="92"/>
      <c r="W257" s="92"/>
      <c r="X257" s="92"/>
      <c r="Y257" s="92"/>
      <c r="Z257" s="92"/>
      <c r="AA257" s="92"/>
      <c r="AB257" s="92"/>
      <c r="AC257" s="92"/>
      <c r="AD257" s="110"/>
    </row>
    <row r="258" spans="1:30" x14ac:dyDescent="0.35">
      <c r="A258" s="110"/>
      <c r="B258" s="92"/>
      <c r="C258" s="178"/>
      <c r="D258" s="179"/>
      <c r="E258" s="179"/>
      <c r="F258" s="179"/>
      <c r="G258" s="179"/>
      <c r="H258" s="179"/>
      <c r="I258" s="179"/>
      <c r="J258" s="179"/>
      <c r="K258" s="179"/>
      <c r="L258" s="180"/>
      <c r="M258" s="92"/>
      <c r="N258" s="92"/>
      <c r="O258" s="92"/>
      <c r="P258" s="92"/>
      <c r="Q258" s="92"/>
      <c r="R258" s="92"/>
      <c r="S258" s="92"/>
      <c r="T258" s="92"/>
      <c r="U258" s="92"/>
      <c r="V258" s="92"/>
      <c r="W258" s="92"/>
      <c r="X258" s="92"/>
      <c r="Y258" s="92"/>
      <c r="Z258" s="92"/>
      <c r="AA258" s="92"/>
      <c r="AB258" s="92"/>
      <c r="AC258" s="92"/>
      <c r="AD258" s="110"/>
    </row>
    <row r="259" spans="1:30" ht="15" thickBot="1" x14ac:dyDescent="0.4">
      <c r="A259" s="110"/>
      <c r="B259" s="92"/>
      <c r="C259" s="181"/>
      <c r="D259" s="182"/>
      <c r="E259" s="182"/>
      <c r="F259" s="182"/>
      <c r="G259" s="182"/>
      <c r="H259" s="182"/>
      <c r="I259" s="182"/>
      <c r="J259" s="182"/>
      <c r="K259" s="182"/>
      <c r="L259" s="183"/>
      <c r="M259" s="92"/>
      <c r="N259" s="92"/>
      <c r="O259" s="92"/>
      <c r="P259" s="92"/>
      <c r="Q259" s="92"/>
      <c r="R259" s="92"/>
      <c r="S259" s="92"/>
      <c r="T259" s="92"/>
      <c r="U259" s="92"/>
      <c r="V259" s="92"/>
      <c r="W259" s="92"/>
      <c r="X259" s="92"/>
      <c r="Y259" s="92"/>
      <c r="Z259" s="92"/>
      <c r="AA259" s="92"/>
      <c r="AB259" s="92"/>
      <c r="AC259" s="92"/>
      <c r="AD259" s="110"/>
    </row>
    <row r="260" spans="1:30" x14ac:dyDescent="0.35">
      <c r="A260" s="110"/>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c r="AB260" s="92"/>
      <c r="AC260" s="92"/>
      <c r="AD260" s="110"/>
    </row>
    <row r="261" spans="1:30" x14ac:dyDescent="0.35">
      <c r="A261" s="110"/>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110"/>
    </row>
    <row r="262" spans="1:30" x14ac:dyDescent="0.35">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row>
    <row r="263" spans="1:30" x14ac:dyDescent="0.35">
      <c r="A263" s="110"/>
      <c r="B263" s="155" t="s">
        <v>327</v>
      </c>
      <c r="C263" s="155"/>
      <c r="D263" s="155"/>
      <c r="E263" s="155"/>
      <c r="F263" s="155"/>
      <c r="G263" s="155"/>
      <c r="H263" s="155"/>
      <c r="I263" s="155"/>
      <c r="J263" s="155"/>
      <c r="K263" s="155"/>
      <c r="L263" s="155"/>
      <c r="M263" s="155"/>
      <c r="N263" s="155"/>
      <c r="O263" s="155"/>
      <c r="P263" s="155"/>
      <c r="Q263" s="155"/>
      <c r="R263" s="155"/>
      <c r="S263" s="155"/>
      <c r="T263" s="155"/>
      <c r="U263" s="155"/>
      <c r="V263" s="155"/>
      <c r="W263" s="155"/>
      <c r="X263" s="155"/>
      <c r="Y263" s="155"/>
      <c r="Z263" s="155"/>
      <c r="AA263" s="155"/>
      <c r="AB263" s="155"/>
      <c r="AC263" s="155"/>
      <c r="AD263" s="110"/>
    </row>
    <row r="264" spans="1:30" x14ac:dyDescent="0.35">
      <c r="A264" s="110"/>
      <c r="B264" s="155"/>
      <c r="C264" s="155"/>
      <c r="D264" s="155"/>
      <c r="E264" s="155"/>
      <c r="F264" s="155"/>
      <c r="G264" s="155"/>
      <c r="H264" s="155"/>
      <c r="I264" s="155"/>
      <c r="J264" s="155"/>
      <c r="K264" s="155"/>
      <c r="L264" s="155"/>
      <c r="M264" s="155"/>
      <c r="N264" s="155"/>
      <c r="O264" s="155"/>
      <c r="P264" s="155"/>
      <c r="Q264" s="155"/>
      <c r="R264" s="155"/>
      <c r="S264" s="155"/>
      <c r="T264" s="155"/>
      <c r="U264" s="155"/>
      <c r="V264" s="155"/>
      <c r="W264" s="155"/>
      <c r="X264" s="155"/>
      <c r="Y264" s="155"/>
      <c r="Z264" s="155"/>
      <c r="AA264" s="155"/>
      <c r="AB264" s="155"/>
      <c r="AC264" s="155"/>
      <c r="AD264" s="110"/>
    </row>
    <row r="265" spans="1:30" x14ac:dyDescent="0.35">
      <c r="A265" s="110"/>
      <c r="B265" s="155"/>
      <c r="C265" s="155"/>
      <c r="D265" s="155"/>
      <c r="E265" s="155"/>
      <c r="F265" s="155"/>
      <c r="G265" s="155"/>
      <c r="H265" s="155"/>
      <c r="I265" s="155"/>
      <c r="J265" s="155"/>
      <c r="K265" s="155"/>
      <c r="L265" s="155"/>
      <c r="M265" s="155"/>
      <c r="N265" s="155"/>
      <c r="O265" s="155"/>
      <c r="P265" s="155"/>
      <c r="Q265" s="155"/>
      <c r="R265" s="155"/>
      <c r="S265" s="155"/>
      <c r="T265" s="155"/>
      <c r="U265" s="155"/>
      <c r="V265" s="155"/>
      <c r="W265" s="155"/>
      <c r="X265" s="155"/>
      <c r="Y265" s="155"/>
      <c r="Z265" s="155"/>
      <c r="AA265" s="155"/>
      <c r="AB265" s="155"/>
      <c r="AC265" s="155"/>
      <c r="AD265" s="110"/>
    </row>
    <row r="266" spans="1:30" x14ac:dyDescent="0.35">
      <c r="A266" s="110"/>
      <c r="B266" s="155"/>
      <c r="C266" s="155"/>
      <c r="D266" s="155"/>
      <c r="E266" s="155"/>
      <c r="F266" s="155"/>
      <c r="G266" s="155"/>
      <c r="H266" s="155"/>
      <c r="I266" s="155"/>
      <c r="J266" s="155"/>
      <c r="K266" s="155"/>
      <c r="L266" s="155"/>
      <c r="M266" s="155"/>
      <c r="N266" s="155"/>
      <c r="O266" s="155"/>
      <c r="P266" s="155"/>
      <c r="Q266" s="155"/>
      <c r="R266" s="155"/>
      <c r="S266" s="155"/>
      <c r="T266" s="155"/>
      <c r="U266" s="155"/>
      <c r="V266" s="155"/>
      <c r="W266" s="155"/>
      <c r="X266" s="155"/>
      <c r="Y266" s="155"/>
      <c r="Z266" s="155"/>
      <c r="AA266" s="155"/>
      <c r="AB266" s="155"/>
      <c r="AC266" s="155"/>
      <c r="AD266" s="110"/>
    </row>
    <row r="267" spans="1:30" x14ac:dyDescent="0.35">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row>
    <row r="268" spans="1:30" x14ac:dyDescent="0.35">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row>
  </sheetData>
  <mergeCells count="100">
    <mergeCell ref="B25:D28"/>
    <mergeCell ref="A43:A54"/>
    <mergeCell ref="A91:A99"/>
    <mergeCell ref="A127:A140"/>
    <mergeCell ref="N42:Q42"/>
    <mergeCell ref="N112:O112"/>
    <mergeCell ref="N113:O113"/>
    <mergeCell ref="N114:O114"/>
    <mergeCell ref="N115:O115"/>
    <mergeCell ref="N32:S32"/>
    <mergeCell ref="N35:Q35"/>
    <mergeCell ref="N36:Q36"/>
    <mergeCell ref="R33:S33"/>
    <mergeCell ref="R34:S34"/>
    <mergeCell ref="R35:S35"/>
    <mergeCell ref="R36:S36"/>
    <mergeCell ref="A168:A180"/>
    <mergeCell ref="A222:A233"/>
    <mergeCell ref="N108:O108"/>
    <mergeCell ref="N43:Q43"/>
    <mergeCell ref="N105:O105"/>
    <mergeCell ref="N104:P104"/>
    <mergeCell ref="N56:Q56"/>
    <mergeCell ref="N170:R170"/>
    <mergeCell ref="N140:AA140"/>
    <mergeCell ref="N121:O121"/>
    <mergeCell ref="N159:R159"/>
    <mergeCell ref="N109:O109"/>
    <mergeCell ref="N110:O110"/>
    <mergeCell ref="N111:O111"/>
    <mergeCell ref="C81:L115"/>
    <mergeCell ref="R42:S42"/>
    <mergeCell ref="R43:S43"/>
    <mergeCell ref="N106:O106"/>
    <mergeCell ref="N107:O107"/>
    <mergeCell ref="R37:S37"/>
    <mergeCell ref="N81:P81"/>
    <mergeCell ref="N90:Q90"/>
    <mergeCell ref="R38:S38"/>
    <mergeCell ref="R39:S39"/>
    <mergeCell ref="R40:S40"/>
    <mergeCell ref="R41:S41"/>
    <mergeCell ref="N37:Q37"/>
    <mergeCell ref="N39:Q39"/>
    <mergeCell ref="N40:Q40"/>
    <mergeCell ref="N41:Q41"/>
    <mergeCell ref="O11:P11"/>
    <mergeCell ref="O12:P12"/>
    <mergeCell ref="N38:Q38"/>
    <mergeCell ref="N33:Q33"/>
    <mergeCell ref="N34:Q34"/>
    <mergeCell ref="O23:P23"/>
    <mergeCell ref="J21:N21"/>
    <mergeCell ref="J22:N22"/>
    <mergeCell ref="E25:P28"/>
    <mergeCell ref="D23:H23"/>
    <mergeCell ref="J11:N11"/>
    <mergeCell ref="D18:H18"/>
    <mergeCell ref="D16:H16"/>
    <mergeCell ref="D17:H17"/>
    <mergeCell ref="D15:H15"/>
    <mergeCell ref="D14:H14"/>
    <mergeCell ref="J20:N20"/>
    <mergeCell ref="B263:AC266"/>
    <mergeCell ref="C32:L74"/>
    <mergeCell ref="B3:AC5"/>
    <mergeCell ref="D22:H22"/>
    <mergeCell ref="D21:H21"/>
    <mergeCell ref="D20:H20"/>
    <mergeCell ref="D19:H19"/>
    <mergeCell ref="N188:R188"/>
    <mergeCell ref="AA208:AC208"/>
    <mergeCell ref="N208:Y208"/>
    <mergeCell ref="C121:L154"/>
    <mergeCell ref="C159:L202"/>
    <mergeCell ref="C208:L259"/>
    <mergeCell ref="O17:P17"/>
    <mergeCell ref="N241:O241"/>
    <mergeCell ref="D12:H12"/>
    <mergeCell ref="J12:N14"/>
    <mergeCell ref="J15:N16"/>
    <mergeCell ref="J17:N17"/>
    <mergeCell ref="J18:N19"/>
    <mergeCell ref="D13:H13"/>
    <mergeCell ref="D11:H11"/>
    <mergeCell ref="J23:N23"/>
    <mergeCell ref="B11:C23"/>
    <mergeCell ref="B10:P10"/>
    <mergeCell ref="Q7:AC15"/>
    <mergeCell ref="S19:AC29"/>
    <mergeCell ref="Q17:AC18"/>
    <mergeCell ref="O18:P18"/>
    <mergeCell ref="O19:P19"/>
    <mergeCell ref="O20:P20"/>
    <mergeCell ref="O21:P21"/>
    <mergeCell ref="O22:P22"/>
    <mergeCell ref="O13:P13"/>
    <mergeCell ref="O14:P14"/>
    <mergeCell ref="O15:P15"/>
    <mergeCell ref="O16:P16"/>
  </mergeCells>
  <conditionalFormatting sqref="O58:O67">
    <cfRule type="colorScale" priority="22">
      <colorScale>
        <cfvo type="min"/>
        <cfvo type="percentile" val="50"/>
        <cfvo type="max"/>
        <color rgb="FFF8696B"/>
        <color rgb="FFFFEB84"/>
        <color rgb="FF63BE7B"/>
      </colorScale>
    </cfRule>
  </conditionalFormatting>
  <conditionalFormatting sqref="O123:O134">
    <cfRule type="colorScale" priority="8">
      <colorScale>
        <cfvo type="min"/>
        <cfvo type="percentile" val="50"/>
        <cfvo type="max"/>
        <color rgb="FFF8696B"/>
        <color rgb="FFFFEB84"/>
        <color rgb="FF63BE7B"/>
      </colorScale>
    </cfRule>
  </conditionalFormatting>
  <conditionalFormatting sqref="O243:O252">
    <cfRule type="colorScale" priority="6">
      <colorScale>
        <cfvo type="min"/>
        <cfvo type="percentile" val="50"/>
        <cfvo type="max"/>
        <color rgb="FFF8696B"/>
        <color rgb="FFFFEB84"/>
        <color rgb="FF63BE7B"/>
      </colorScale>
    </cfRule>
  </conditionalFormatting>
  <conditionalFormatting sqref="O142:Z154">
    <cfRule type="colorScale" priority="12">
      <colorScale>
        <cfvo type="min"/>
        <cfvo type="percentile" val="50"/>
        <cfvo type="max"/>
        <color rgb="FFF8696B"/>
        <color rgb="FFFFEB84"/>
        <color rgb="FF63BE7B"/>
      </colorScale>
    </cfRule>
  </conditionalFormatting>
  <conditionalFormatting sqref="P58:P67">
    <cfRule type="colorScale" priority="17">
      <colorScale>
        <cfvo type="min"/>
        <cfvo type="percentile" val="50"/>
        <cfvo type="max"/>
        <color rgb="FFF8696B"/>
        <color rgb="FFFFEB84"/>
        <color rgb="FF63BE7B"/>
      </colorScale>
    </cfRule>
  </conditionalFormatting>
  <conditionalFormatting sqref="P83:P88">
    <cfRule type="colorScale" priority="1">
      <colorScale>
        <cfvo type="min"/>
        <cfvo type="percentile" val="50"/>
        <cfvo type="max"/>
        <color rgb="FFF8696B"/>
        <color rgb="FFFFEB84"/>
        <color rgb="FF63BE7B"/>
      </colorScale>
    </cfRule>
  </conditionalFormatting>
  <conditionalFormatting sqref="P106:P115">
    <cfRule type="colorScale" priority="5">
      <colorScale>
        <cfvo type="min"/>
        <cfvo type="percentile" val="50"/>
        <cfvo type="max"/>
        <color rgb="FFF8696B"/>
        <color rgb="FFFFEB84"/>
        <color rgb="FF63BE7B"/>
      </colorScale>
    </cfRule>
  </conditionalFormatting>
  <conditionalFormatting sqref="Q58:Q67">
    <cfRule type="colorScale" priority="16">
      <colorScale>
        <cfvo type="min"/>
        <cfvo type="percentile" val="50"/>
        <cfvo type="max"/>
        <color rgb="FFF8696B"/>
        <color rgb="FFFFEB84"/>
        <color rgb="FF63BE7B"/>
      </colorScale>
    </cfRule>
  </conditionalFormatting>
  <conditionalFormatting sqref="Q92:Q101">
    <cfRule type="colorScale" priority="18">
      <colorScale>
        <cfvo type="min"/>
        <cfvo type="percentile" val="50"/>
        <cfvo type="max"/>
        <color rgb="FFF8696B"/>
        <color rgb="FFFFEB84"/>
        <color rgb="FF63BE7B"/>
      </colorScale>
    </cfRule>
  </conditionalFormatting>
  <conditionalFormatting sqref="R33:R42">
    <cfRule type="colorScale" priority="25">
      <colorScale>
        <cfvo type="min"/>
        <cfvo type="percentile" val="50"/>
        <cfvo type="max"/>
        <color rgb="FFF8696B"/>
        <color rgb="FFFFEB84"/>
        <color rgb="FF63BE7B"/>
      </colorScale>
    </cfRule>
  </conditionalFormatting>
  <conditionalFormatting sqref="R161:R163">
    <cfRule type="colorScale" priority="4">
      <colorScale>
        <cfvo type="min"/>
        <cfvo type="percentile" val="50"/>
        <cfvo type="max"/>
        <color rgb="FFF8696B"/>
        <color rgb="FFFFEB84"/>
        <color rgb="FF63BE7B"/>
      </colorScale>
    </cfRule>
  </conditionalFormatting>
  <conditionalFormatting sqref="R172:R178">
    <cfRule type="colorScale" priority="3">
      <colorScale>
        <cfvo type="min"/>
        <cfvo type="percentile" val="50"/>
        <cfvo type="max"/>
        <color rgb="FFF8696B"/>
        <color rgb="FFFFEB84"/>
        <color rgb="FF63BE7B"/>
      </colorScale>
    </cfRule>
  </conditionalFormatting>
  <conditionalFormatting sqref="R190:R196">
    <cfRule type="colorScale" priority="2">
      <colorScale>
        <cfvo type="min"/>
        <cfvo type="percentile" val="50"/>
        <cfvo type="max"/>
        <color rgb="FFF8696B"/>
        <color rgb="FFFFEB84"/>
        <color rgb="FF63BE7B"/>
      </colorScale>
    </cfRule>
  </conditionalFormatting>
  <conditionalFormatting sqref="AA142:AA154">
    <cfRule type="colorScale" priority="7">
      <colorScale>
        <cfvo type="min"/>
        <cfvo type="percentile" val="50"/>
        <cfvo type="max"/>
        <color rgb="FFF8696B"/>
        <color rgb="FFFCFCFF"/>
        <color rgb="FF5A8AC6"/>
      </colorScale>
    </cfRule>
  </conditionalFormatting>
  <pageMargins left="0.7" right="0.7" top="0.75" bottom="0.75" header="0.3" footer="0.3"/>
  <drawing r:id="rId1"/>
  <tableParts count="6">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213F-4A6E-48D4-8E1D-A038237D8DD9}">
  <sheetPr>
    <tabColor theme="9" tint="-0.499984740745262"/>
  </sheetPr>
  <dimension ref="A1:BO386"/>
  <sheetViews>
    <sheetView workbookViewId="0">
      <selection activeCell="E22" sqref="E22"/>
    </sheetView>
  </sheetViews>
  <sheetFormatPr defaultRowHeight="14.5" x14ac:dyDescent="0.35"/>
  <cols>
    <col min="66" max="66" width="35.7265625" bestFit="1" customWidth="1"/>
    <col min="67" max="67" width="9.26953125" bestFit="1" customWidth="1"/>
  </cols>
  <sheetData>
    <row r="1" spans="1:6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N1" s="246" t="s">
        <v>87</v>
      </c>
      <c r="BO1" s="246"/>
    </row>
    <row r="2" spans="1:67" x14ac:dyDescent="0.35">
      <c r="A2" t="s">
        <v>57</v>
      </c>
      <c r="B2">
        <v>2013</v>
      </c>
      <c r="C2" t="s">
        <v>58</v>
      </c>
      <c r="D2">
        <v>107.5</v>
      </c>
      <c r="E2">
        <v>106.3</v>
      </c>
      <c r="F2">
        <v>108.1</v>
      </c>
      <c r="G2">
        <v>104.9</v>
      </c>
      <c r="H2">
        <v>106.1</v>
      </c>
      <c r="I2">
        <v>103.9</v>
      </c>
      <c r="J2">
        <v>101.9</v>
      </c>
      <c r="K2">
        <v>106.1</v>
      </c>
      <c r="L2">
        <v>106.8</v>
      </c>
      <c r="M2">
        <v>103.1</v>
      </c>
      <c r="N2">
        <v>104.8</v>
      </c>
      <c r="O2">
        <v>106.7</v>
      </c>
      <c r="P2">
        <v>105.5</v>
      </c>
      <c r="Q2">
        <v>105.1</v>
      </c>
      <c r="R2">
        <v>106.5</v>
      </c>
      <c r="S2">
        <v>105.8</v>
      </c>
      <c r="T2">
        <v>106.4</v>
      </c>
      <c r="U2" t="s">
        <v>59</v>
      </c>
      <c r="V2">
        <v>105.5</v>
      </c>
      <c r="W2">
        <v>104.8</v>
      </c>
      <c r="X2">
        <v>104</v>
      </c>
      <c r="Y2">
        <v>103.3</v>
      </c>
      <c r="Z2">
        <v>103.4</v>
      </c>
      <c r="AA2">
        <v>103.8</v>
      </c>
      <c r="AB2">
        <v>104.7</v>
      </c>
      <c r="AC2">
        <v>104</v>
      </c>
      <c r="AD2">
        <v>105.1</v>
      </c>
      <c r="AE2" s="3">
        <f>IF(OR(D2&lt;D$385,D2&gt;D$386),D$376,D2)</f>
        <v>107.5</v>
      </c>
      <c r="AF2" s="3">
        <f t="shared" ref="AF2:BE2" si="0">IF(OR(E2&lt;E$385,E2&gt;E$386),E$376,E2)</f>
        <v>106.3</v>
      </c>
      <c r="AG2" s="3">
        <f t="shared" si="0"/>
        <v>108.1</v>
      </c>
      <c r="AH2" s="3">
        <f t="shared" si="0"/>
        <v>104.9</v>
      </c>
      <c r="AI2" s="3">
        <f t="shared" si="0"/>
        <v>106.1</v>
      </c>
      <c r="AJ2" s="3">
        <f t="shared" si="0"/>
        <v>103.9</v>
      </c>
      <c r="AK2" s="3">
        <f t="shared" si="0"/>
        <v>101.9</v>
      </c>
      <c r="AL2" s="3">
        <f t="shared" si="0"/>
        <v>106.1</v>
      </c>
      <c r="AM2" s="3">
        <f t="shared" si="0"/>
        <v>106.8</v>
      </c>
      <c r="AN2" s="3">
        <f t="shared" si="0"/>
        <v>103.1</v>
      </c>
      <c r="AO2" s="3">
        <f t="shared" si="0"/>
        <v>104.8</v>
      </c>
      <c r="AP2" s="3">
        <f t="shared" si="0"/>
        <v>106.7</v>
      </c>
      <c r="AQ2" s="3">
        <f t="shared" si="0"/>
        <v>105.5</v>
      </c>
      <c r="AR2" s="3">
        <f t="shared" si="0"/>
        <v>105.1</v>
      </c>
      <c r="AS2" s="3">
        <f t="shared" si="0"/>
        <v>106.5</v>
      </c>
      <c r="AT2" s="3">
        <f t="shared" si="0"/>
        <v>105.8</v>
      </c>
      <c r="AU2" s="3">
        <f t="shared" si="0"/>
        <v>106.4</v>
      </c>
      <c r="AV2" s="3">
        <f t="shared" si="0"/>
        <v>139.25609756097555</v>
      </c>
      <c r="AW2" s="3">
        <f t="shared" si="0"/>
        <v>105.5</v>
      </c>
      <c r="AX2" s="3">
        <f t="shared" si="0"/>
        <v>104.8</v>
      </c>
      <c r="AY2" s="3">
        <f t="shared" si="0"/>
        <v>104</v>
      </c>
      <c r="AZ2" s="3">
        <f t="shared" si="0"/>
        <v>103.3</v>
      </c>
      <c r="BA2" s="3">
        <f t="shared" si="0"/>
        <v>103.4</v>
      </c>
      <c r="BB2" s="3">
        <f t="shared" si="0"/>
        <v>103.8</v>
      </c>
      <c r="BC2" s="3">
        <f t="shared" si="0"/>
        <v>104.7</v>
      </c>
      <c r="BD2" s="3">
        <f t="shared" si="0"/>
        <v>104</v>
      </c>
      <c r="BE2" s="3">
        <f t="shared" si="0"/>
        <v>105.1</v>
      </c>
      <c r="BN2" s="2" t="s">
        <v>145</v>
      </c>
      <c r="BO2" s="2" t="s">
        <v>146</v>
      </c>
    </row>
    <row r="3" spans="1:67" x14ac:dyDescent="0.35">
      <c r="A3" t="s">
        <v>60</v>
      </c>
      <c r="B3">
        <v>2013</v>
      </c>
      <c r="C3" t="s">
        <v>58</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c r="AE3" s="3">
        <f t="shared" ref="AE3:AE66" si="1">IF(OR(D3&lt;D$385,D3&gt;D$386),D$376,D3)</f>
        <v>110.5</v>
      </c>
      <c r="AF3" s="3">
        <f t="shared" ref="AF3:AF66" si="2">IF(OR(E3&lt;E$385,E3&gt;E$386),E$376,E3)</f>
        <v>109.1</v>
      </c>
      <c r="AG3" s="3">
        <f t="shared" ref="AG3:AG66" si="3">IF(OR(F3&lt;F$385,F3&gt;F$386),F$376,F3)</f>
        <v>113</v>
      </c>
      <c r="AH3" s="3">
        <f t="shared" ref="AH3:AH66" si="4">IF(OR(G3&lt;G$385,G3&gt;G$386),G$376,G3)</f>
        <v>103.6</v>
      </c>
      <c r="AI3" s="3">
        <f t="shared" ref="AI3:AI66" si="5">IF(OR(H3&lt;H$385,H3&gt;H$386),H$376,H3)</f>
        <v>103.4</v>
      </c>
      <c r="AJ3" s="3">
        <f t="shared" ref="AJ3:AJ66" si="6">IF(OR(I3&lt;I$385,I3&gt;I$386),I$376,I3)</f>
        <v>102.3</v>
      </c>
      <c r="AK3" s="3">
        <f t="shared" ref="AK3:AK66" si="7">IF(OR(J3&lt;J$385,J3&gt;J$386),J$376,J3)</f>
        <v>102.9</v>
      </c>
      <c r="AL3" s="3">
        <f t="shared" ref="AL3:AL66" si="8">IF(OR(K3&lt;K$385,K3&gt;K$386),K$376,K3)</f>
        <v>105.8</v>
      </c>
      <c r="AM3" s="3">
        <f t="shared" ref="AM3:AM66" si="9">IF(OR(L3&lt;L$385,L3&gt;L$386),L$376,L3)</f>
        <v>105.1</v>
      </c>
      <c r="AN3" s="3">
        <f t="shared" ref="AN3:AN66" si="10">IF(OR(M3&lt;M$385,M3&gt;M$386),M$376,M3)</f>
        <v>101.8</v>
      </c>
      <c r="AO3" s="3">
        <f t="shared" ref="AO3:AO66" si="11">IF(OR(N3&lt;N$385,N3&gt;N$386),N$376,N3)</f>
        <v>105.1</v>
      </c>
      <c r="AP3" s="3">
        <f t="shared" ref="AP3:AP66" si="12">IF(OR(O3&lt;O$385,O3&gt;O$386),O$376,O3)</f>
        <v>107.9</v>
      </c>
      <c r="AQ3" s="3">
        <f t="shared" ref="AQ3:AQ66" si="13">IF(OR(P3&lt;P$385,P3&gt;P$386),P$376,P3)</f>
        <v>105.9</v>
      </c>
      <c r="AR3" s="3">
        <f t="shared" ref="AR3:AR66" si="14">IF(OR(Q3&lt;Q$385,Q3&gt;Q$386),Q$376,Q3)</f>
        <v>105.2</v>
      </c>
      <c r="AS3" s="3">
        <f t="shared" ref="AS3:AS66" si="15">IF(OR(R3&lt;R$385,R3&gt;R$386),R$376,R3)</f>
        <v>105.9</v>
      </c>
      <c r="AT3" s="3">
        <f t="shared" ref="AT3:AT66" si="16">IF(OR(S3&lt;S$385,S3&gt;S$386),S$376,S3)</f>
        <v>105</v>
      </c>
      <c r="AU3" s="3">
        <f t="shared" ref="AU3:AU66" si="17">IF(OR(T3&lt;T$385,T3&gt;T$386),T$376,T3)</f>
        <v>105.8</v>
      </c>
      <c r="AV3" s="3">
        <f t="shared" ref="AV3:AV66" si="18">IF(OR(U3&lt;U$385,U3&gt;U$386),U$376,U3)</f>
        <v>100.3</v>
      </c>
      <c r="AW3" s="3">
        <f t="shared" ref="AW3:AW66" si="19">IF(OR(V3&lt;V$385,V3&gt;V$386),V$376,V3)</f>
        <v>105.4</v>
      </c>
      <c r="AX3" s="3">
        <f t="shared" ref="AX3:AX66" si="20">IF(OR(W3&lt;W$385,W3&gt;W$386),W$376,W3)</f>
        <v>104.8</v>
      </c>
      <c r="AY3" s="3">
        <f t="shared" ref="AY3:AY66" si="21">IF(OR(X3&lt;X$385,X3&gt;X$386),X$376,X3)</f>
        <v>104.1</v>
      </c>
      <c r="AZ3" s="3">
        <f t="shared" ref="AZ3:AZ66" si="22">IF(OR(Y3&lt;Y$385,Y3&gt;Y$386),Y$376,Y3)</f>
        <v>103.2</v>
      </c>
      <c r="BA3" s="3">
        <f t="shared" ref="BA3:BA66" si="23">IF(OR(Z3&lt;Z$385,Z3&gt;Z$386),Z$376,Z3)</f>
        <v>102.9</v>
      </c>
      <c r="BB3" s="3">
        <f t="shared" ref="BB3:BB66" si="24">IF(OR(AA3&lt;AA$385,AA3&gt;AA$386),AA$376,AA3)</f>
        <v>103.5</v>
      </c>
      <c r="BC3" s="3">
        <f t="shared" ref="BC3:BC66" si="25">IF(OR(AB3&lt;AB$385,AB3&gt;AB$386),AB$376,AB3)</f>
        <v>104.3</v>
      </c>
      <c r="BD3" s="3">
        <f t="shared" ref="BD3:BD66" si="26">IF(OR(AC3&lt;AC$385,AC3&gt;AC$386),AC$376,AC3)</f>
        <v>103.7</v>
      </c>
      <c r="BE3" s="3">
        <f t="shared" ref="BE3:BE66" si="27">IF(OR(AD3&lt;AD$385,AD3&gt;AD$386),AD$376,AD3)</f>
        <v>104</v>
      </c>
      <c r="BN3" s="1" t="s">
        <v>0</v>
      </c>
      <c r="BO3" s="1" t="s">
        <v>88</v>
      </c>
    </row>
    <row r="4" spans="1:67" x14ac:dyDescent="0.35">
      <c r="A4" t="s">
        <v>61</v>
      </c>
      <c r="B4">
        <v>2013</v>
      </c>
      <c r="C4" t="s">
        <v>58</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E4" s="3">
        <f t="shared" si="1"/>
        <v>108.4</v>
      </c>
      <c r="AF4" s="3">
        <f t="shared" si="2"/>
        <v>107.3</v>
      </c>
      <c r="AG4" s="3">
        <f t="shared" si="3"/>
        <v>110</v>
      </c>
      <c r="AH4" s="3">
        <f t="shared" si="4"/>
        <v>104.4</v>
      </c>
      <c r="AI4" s="3">
        <f t="shared" si="5"/>
        <v>105.1</v>
      </c>
      <c r="AJ4" s="3">
        <f t="shared" si="6"/>
        <v>103.2</v>
      </c>
      <c r="AK4" s="3">
        <f t="shared" si="7"/>
        <v>102.2</v>
      </c>
      <c r="AL4" s="3">
        <f t="shared" si="8"/>
        <v>106</v>
      </c>
      <c r="AM4" s="3">
        <f t="shared" si="9"/>
        <v>106.2</v>
      </c>
      <c r="AN4" s="3">
        <f t="shared" si="10"/>
        <v>102.7</v>
      </c>
      <c r="AO4" s="3">
        <f t="shared" si="11"/>
        <v>104.9</v>
      </c>
      <c r="AP4" s="3">
        <f t="shared" si="12"/>
        <v>107.3</v>
      </c>
      <c r="AQ4" s="3">
        <f t="shared" si="13"/>
        <v>105.6</v>
      </c>
      <c r="AR4" s="3">
        <f t="shared" si="14"/>
        <v>105.1</v>
      </c>
      <c r="AS4" s="3">
        <f t="shared" si="15"/>
        <v>106.3</v>
      </c>
      <c r="AT4" s="3">
        <f t="shared" si="16"/>
        <v>105.5</v>
      </c>
      <c r="AU4" s="3">
        <f t="shared" si="17"/>
        <v>106.2</v>
      </c>
      <c r="AV4" s="3">
        <f t="shared" si="18"/>
        <v>100.3</v>
      </c>
      <c r="AW4" s="3">
        <f t="shared" si="19"/>
        <v>105.5</v>
      </c>
      <c r="AX4" s="3">
        <f t="shared" si="20"/>
        <v>104.8</v>
      </c>
      <c r="AY4" s="3">
        <f t="shared" si="21"/>
        <v>104</v>
      </c>
      <c r="AZ4" s="3">
        <f t="shared" si="22"/>
        <v>103.2</v>
      </c>
      <c r="BA4" s="3">
        <f t="shared" si="23"/>
        <v>103.1</v>
      </c>
      <c r="BB4" s="3">
        <f t="shared" si="24"/>
        <v>103.6</v>
      </c>
      <c r="BC4" s="3">
        <f t="shared" si="25"/>
        <v>104.5</v>
      </c>
      <c r="BD4" s="3">
        <f t="shared" si="26"/>
        <v>103.9</v>
      </c>
      <c r="BE4" s="3">
        <f t="shared" si="27"/>
        <v>104.6</v>
      </c>
      <c r="BN4" s="1" t="s">
        <v>1</v>
      </c>
      <c r="BO4" s="1" t="s">
        <v>89</v>
      </c>
    </row>
    <row r="5" spans="1:67" x14ac:dyDescent="0.35">
      <c r="A5" t="s">
        <v>57</v>
      </c>
      <c r="B5">
        <v>2013</v>
      </c>
      <c r="C5" t="s">
        <v>62</v>
      </c>
      <c r="D5">
        <v>109.2</v>
      </c>
      <c r="E5">
        <v>108.7</v>
      </c>
      <c r="F5">
        <v>110.2</v>
      </c>
      <c r="G5">
        <v>105.4</v>
      </c>
      <c r="H5">
        <v>106.7</v>
      </c>
      <c r="I5">
        <v>104</v>
      </c>
      <c r="J5">
        <v>102.4</v>
      </c>
      <c r="K5">
        <v>105.9</v>
      </c>
      <c r="L5">
        <v>105.7</v>
      </c>
      <c r="M5">
        <v>103.1</v>
      </c>
      <c r="N5">
        <v>105.1</v>
      </c>
      <c r="O5">
        <v>107.7</v>
      </c>
      <c r="P5">
        <v>106.3</v>
      </c>
      <c r="Q5">
        <v>105.6</v>
      </c>
      <c r="R5">
        <v>107.1</v>
      </c>
      <c r="S5">
        <v>106.3</v>
      </c>
      <c r="T5">
        <v>107</v>
      </c>
      <c r="U5" t="s">
        <v>59</v>
      </c>
      <c r="V5">
        <v>106.2</v>
      </c>
      <c r="W5">
        <v>105.2</v>
      </c>
      <c r="X5">
        <v>104.4</v>
      </c>
      <c r="Y5">
        <v>103.9</v>
      </c>
      <c r="Z5">
        <v>104</v>
      </c>
      <c r="AA5">
        <v>104.1</v>
      </c>
      <c r="AB5">
        <v>104.6</v>
      </c>
      <c r="AC5">
        <v>104.4</v>
      </c>
      <c r="AD5">
        <v>105.8</v>
      </c>
      <c r="AE5" s="3">
        <f t="shared" si="1"/>
        <v>109.2</v>
      </c>
      <c r="AF5" s="3">
        <f t="shared" si="2"/>
        <v>108.7</v>
      </c>
      <c r="AG5" s="3">
        <f t="shared" si="3"/>
        <v>110.2</v>
      </c>
      <c r="AH5" s="3">
        <f t="shared" si="4"/>
        <v>105.4</v>
      </c>
      <c r="AI5" s="3">
        <f t="shared" si="5"/>
        <v>106.7</v>
      </c>
      <c r="AJ5" s="3">
        <f t="shared" si="6"/>
        <v>104</v>
      </c>
      <c r="AK5" s="3">
        <f t="shared" si="7"/>
        <v>102.4</v>
      </c>
      <c r="AL5" s="3">
        <f t="shared" si="8"/>
        <v>105.9</v>
      </c>
      <c r="AM5" s="3">
        <f t="shared" si="9"/>
        <v>105.7</v>
      </c>
      <c r="AN5" s="3">
        <f t="shared" si="10"/>
        <v>103.1</v>
      </c>
      <c r="AO5" s="3">
        <f t="shared" si="11"/>
        <v>105.1</v>
      </c>
      <c r="AP5" s="3">
        <f t="shared" si="12"/>
        <v>107.7</v>
      </c>
      <c r="AQ5" s="3">
        <f t="shared" si="13"/>
        <v>106.3</v>
      </c>
      <c r="AR5" s="3">
        <f t="shared" si="14"/>
        <v>105.6</v>
      </c>
      <c r="AS5" s="3">
        <f t="shared" si="15"/>
        <v>107.1</v>
      </c>
      <c r="AT5" s="3">
        <f t="shared" si="16"/>
        <v>106.3</v>
      </c>
      <c r="AU5" s="3">
        <f t="shared" si="17"/>
        <v>107</v>
      </c>
      <c r="AV5" s="3">
        <f t="shared" si="18"/>
        <v>139.25609756097555</v>
      </c>
      <c r="AW5" s="3">
        <f t="shared" si="19"/>
        <v>106.2</v>
      </c>
      <c r="AX5" s="3">
        <f t="shared" si="20"/>
        <v>105.2</v>
      </c>
      <c r="AY5" s="3">
        <f t="shared" si="21"/>
        <v>104.4</v>
      </c>
      <c r="AZ5" s="3">
        <f t="shared" si="22"/>
        <v>103.9</v>
      </c>
      <c r="BA5" s="3">
        <f t="shared" si="23"/>
        <v>104</v>
      </c>
      <c r="BB5" s="3">
        <f t="shared" si="24"/>
        <v>104.1</v>
      </c>
      <c r="BC5" s="3">
        <f t="shared" si="25"/>
        <v>104.6</v>
      </c>
      <c r="BD5" s="3">
        <f t="shared" si="26"/>
        <v>104.4</v>
      </c>
      <c r="BE5" s="3">
        <f t="shared" si="27"/>
        <v>105.8</v>
      </c>
      <c r="BN5" s="1" t="s">
        <v>2</v>
      </c>
      <c r="BO5" s="1" t="s">
        <v>90</v>
      </c>
    </row>
    <row r="6" spans="1:67" x14ac:dyDescent="0.35">
      <c r="A6" t="s">
        <v>60</v>
      </c>
      <c r="B6">
        <v>2013</v>
      </c>
      <c r="C6" t="s">
        <v>62</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E6" s="3">
        <f t="shared" si="1"/>
        <v>112.9</v>
      </c>
      <c r="AF6" s="3">
        <f t="shared" si="2"/>
        <v>112.9</v>
      </c>
      <c r="AG6" s="3">
        <f t="shared" si="3"/>
        <v>116.9</v>
      </c>
      <c r="AH6" s="3">
        <f t="shared" si="4"/>
        <v>104</v>
      </c>
      <c r="AI6" s="3">
        <f t="shared" si="5"/>
        <v>103.5</v>
      </c>
      <c r="AJ6" s="3">
        <f t="shared" si="6"/>
        <v>103.1</v>
      </c>
      <c r="AK6" s="3">
        <f t="shared" si="7"/>
        <v>104.9</v>
      </c>
      <c r="AL6" s="3">
        <f t="shared" si="8"/>
        <v>104.1</v>
      </c>
      <c r="AM6" s="3">
        <f t="shared" si="9"/>
        <v>103.8</v>
      </c>
      <c r="AN6" s="3">
        <f t="shared" si="10"/>
        <v>102.3</v>
      </c>
      <c r="AO6" s="3">
        <f t="shared" si="11"/>
        <v>106</v>
      </c>
      <c r="AP6" s="3">
        <f t="shared" si="12"/>
        <v>109</v>
      </c>
      <c r="AQ6" s="3">
        <f t="shared" si="13"/>
        <v>107.2</v>
      </c>
      <c r="AR6" s="3">
        <f t="shared" si="14"/>
        <v>106</v>
      </c>
      <c r="AS6" s="3">
        <f t="shared" si="15"/>
        <v>106.6</v>
      </c>
      <c r="AT6" s="3">
        <f t="shared" si="16"/>
        <v>105.5</v>
      </c>
      <c r="AU6" s="3">
        <f t="shared" si="17"/>
        <v>106.4</v>
      </c>
      <c r="AV6" s="3">
        <f t="shared" si="18"/>
        <v>100.4</v>
      </c>
      <c r="AW6" s="3">
        <f t="shared" si="19"/>
        <v>105.7</v>
      </c>
      <c r="AX6" s="3">
        <f t="shared" si="20"/>
        <v>105.2</v>
      </c>
      <c r="AY6" s="3">
        <f t="shared" si="21"/>
        <v>104.7</v>
      </c>
      <c r="AZ6" s="3">
        <f t="shared" si="22"/>
        <v>104.4</v>
      </c>
      <c r="BA6" s="3">
        <f t="shared" si="23"/>
        <v>103.3</v>
      </c>
      <c r="BB6" s="3">
        <f t="shared" si="24"/>
        <v>103.7</v>
      </c>
      <c r="BC6" s="3">
        <f t="shared" si="25"/>
        <v>104.3</v>
      </c>
      <c r="BD6" s="3">
        <f t="shared" si="26"/>
        <v>104.3</v>
      </c>
      <c r="BE6" s="3">
        <f t="shared" si="27"/>
        <v>104.7</v>
      </c>
      <c r="BN6" s="1" t="s">
        <v>3</v>
      </c>
      <c r="BO6" s="1" t="s">
        <v>91</v>
      </c>
    </row>
    <row r="7" spans="1:67" x14ac:dyDescent="0.35">
      <c r="A7" t="s">
        <v>61</v>
      </c>
      <c r="B7">
        <v>2013</v>
      </c>
      <c r="C7" t="s">
        <v>62</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c r="AE7" s="3">
        <f t="shared" si="1"/>
        <v>110.4</v>
      </c>
      <c r="AF7" s="3">
        <f t="shared" si="2"/>
        <v>110.2</v>
      </c>
      <c r="AG7" s="3">
        <f t="shared" si="3"/>
        <v>112.8</v>
      </c>
      <c r="AH7" s="3">
        <f t="shared" si="4"/>
        <v>104.9</v>
      </c>
      <c r="AI7" s="3">
        <f t="shared" si="5"/>
        <v>105.5</v>
      </c>
      <c r="AJ7" s="3">
        <f t="shared" si="6"/>
        <v>103.6</v>
      </c>
      <c r="AK7" s="3">
        <f t="shared" si="7"/>
        <v>103.2</v>
      </c>
      <c r="AL7" s="3">
        <f t="shared" si="8"/>
        <v>105.3</v>
      </c>
      <c r="AM7" s="3">
        <f t="shared" si="9"/>
        <v>105.1</v>
      </c>
      <c r="AN7" s="3">
        <f t="shared" si="10"/>
        <v>102.8</v>
      </c>
      <c r="AO7" s="3">
        <f t="shared" si="11"/>
        <v>105.5</v>
      </c>
      <c r="AP7" s="3">
        <f t="shared" si="12"/>
        <v>108.3</v>
      </c>
      <c r="AQ7" s="3">
        <f t="shared" si="13"/>
        <v>106.6</v>
      </c>
      <c r="AR7" s="3">
        <f t="shared" si="14"/>
        <v>105.7</v>
      </c>
      <c r="AS7" s="3">
        <f t="shared" si="15"/>
        <v>106.9</v>
      </c>
      <c r="AT7" s="3">
        <f t="shared" si="16"/>
        <v>106</v>
      </c>
      <c r="AU7" s="3">
        <f t="shared" si="17"/>
        <v>106.8</v>
      </c>
      <c r="AV7" s="3">
        <f t="shared" si="18"/>
        <v>100.4</v>
      </c>
      <c r="AW7" s="3">
        <f t="shared" si="19"/>
        <v>106</v>
      </c>
      <c r="AX7" s="3">
        <f t="shared" si="20"/>
        <v>105.2</v>
      </c>
      <c r="AY7" s="3">
        <f t="shared" si="21"/>
        <v>104.5</v>
      </c>
      <c r="AZ7" s="3">
        <f t="shared" si="22"/>
        <v>104.2</v>
      </c>
      <c r="BA7" s="3">
        <f t="shared" si="23"/>
        <v>103.6</v>
      </c>
      <c r="BB7" s="3">
        <f t="shared" si="24"/>
        <v>103.9</v>
      </c>
      <c r="BC7" s="3">
        <f t="shared" si="25"/>
        <v>104.5</v>
      </c>
      <c r="BD7" s="3">
        <f t="shared" si="26"/>
        <v>104.4</v>
      </c>
      <c r="BE7" s="3">
        <f t="shared" si="27"/>
        <v>105.3</v>
      </c>
      <c r="BN7" s="1" t="s">
        <v>4</v>
      </c>
      <c r="BO7" s="1" t="s">
        <v>92</v>
      </c>
    </row>
    <row r="8" spans="1:67" x14ac:dyDescent="0.35">
      <c r="A8" t="s">
        <v>57</v>
      </c>
      <c r="B8">
        <v>2013</v>
      </c>
      <c r="C8" t="s">
        <v>63</v>
      </c>
      <c r="D8">
        <v>110.2</v>
      </c>
      <c r="E8">
        <v>108.8</v>
      </c>
      <c r="F8">
        <v>109.9</v>
      </c>
      <c r="G8">
        <v>105.6</v>
      </c>
      <c r="H8">
        <v>106.2</v>
      </c>
      <c r="I8">
        <v>105.7</v>
      </c>
      <c r="J8">
        <v>101.4</v>
      </c>
      <c r="K8">
        <v>105.7</v>
      </c>
      <c r="L8">
        <v>105</v>
      </c>
      <c r="M8">
        <v>103.3</v>
      </c>
      <c r="N8">
        <v>105.6</v>
      </c>
      <c r="O8">
        <v>108.2</v>
      </c>
      <c r="P8">
        <v>106.6</v>
      </c>
      <c r="Q8">
        <v>106.5</v>
      </c>
      <c r="R8">
        <v>107.6</v>
      </c>
      <c r="S8">
        <v>106.8</v>
      </c>
      <c r="T8">
        <v>107.5</v>
      </c>
      <c r="U8" t="s">
        <v>59</v>
      </c>
      <c r="V8">
        <v>106.1</v>
      </c>
      <c r="W8">
        <v>105.6</v>
      </c>
      <c r="X8">
        <v>104.7</v>
      </c>
      <c r="Y8">
        <v>104.6</v>
      </c>
      <c r="Z8">
        <v>104</v>
      </c>
      <c r="AA8">
        <v>104.3</v>
      </c>
      <c r="AB8">
        <v>104.3</v>
      </c>
      <c r="AC8">
        <v>104.6</v>
      </c>
      <c r="AD8">
        <v>106</v>
      </c>
      <c r="AE8" s="3">
        <f t="shared" si="1"/>
        <v>110.2</v>
      </c>
      <c r="AF8" s="3">
        <f t="shared" si="2"/>
        <v>108.8</v>
      </c>
      <c r="AG8" s="3">
        <f t="shared" si="3"/>
        <v>109.9</v>
      </c>
      <c r="AH8" s="3">
        <f t="shared" si="4"/>
        <v>105.6</v>
      </c>
      <c r="AI8" s="3">
        <f t="shared" si="5"/>
        <v>106.2</v>
      </c>
      <c r="AJ8" s="3">
        <f t="shared" si="6"/>
        <v>105.7</v>
      </c>
      <c r="AK8" s="3">
        <f t="shared" si="7"/>
        <v>101.4</v>
      </c>
      <c r="AL8" s="3">
        <f t="shared" si="8"/>
        <v>105.7</v>
      </c>
      <c r="AM8" s="3">
        <f t="shared" si="9"/>
        <v>105</v>
      </c>
      <c r="AN8" s="3">
        <f t="shared" si="10"/>
        <v>103.3</v>
      </c>
      <c r="AO8" s="3">
        <f t="shared" si="11"/>
        <v>105.6</v>
      </c>
      <c r="AP8" s="3">
        <f t="shared" si="12"/>
        <v>108.2</v>
      </c>
      <c r="AQ8" s="3">
        <f t="shared" si="13"/>
        <v>106.6</v>
      </c>
      <c r="AR8" s="3">
        <f t="shared" si="14"/>
        <v>106.5</v>
      </c>
      <c r="AS8" s="3">
        <f t="shared" si="15"/>
        <v>107.6</v>
      </c>
      <c r="AT8" s="3">
        <f t="shared" si="16"/>
        <v>106.8</v>
      </c>
      <c r="AU8" s="3">
        <f t="shared" si="17"/>
        <v>107.5</v>
      </c>
      <c r="AV8" s="3">
        <f t="shared" si="18"/>
        <v>139.25609756097555</v>
      </c>
      <c r="AW8" s="3">
        <f t="shared" si="19"/>
        <v>106.1</v>
      </c>
      <c r="AX8" s="3">
        <f t="shared" si="20"/>
        <v>105.6</v>
      </c>
      <c r="AY8" s="3">
        <f t="shared" si="21"/>
        <v>104.7</v>
      </c>
      <c r="AZ8" s="3">
        <f t="shared" si="22"/>
        <v>104.6</v>
      </c>
      <c r="BA8" s="3">
        <f t="shared" si="23"/>
        <v>104</v>
      </c>
      <c r="BB8" s="3">
        <f t="shared" si="24"/>
        <v>104.3</v>
      </c>
      <c r="BC8" s="3">
        <f t="shared" si="25"/>
        <v>104.3</v>
      </c>
      <c r="BD8" s="3">
        <f t="shared" si="26"/>
        <v>104.6</v>
      </c>
      <c r="BE8" s="3">
        <f t="shared" si="27"/>
        <v>106</v>
      </c>
      <c r="BN8" s="1" t="s">
        <v>5</v>
      </c>
      <c r="BO8" s="1" t="s">
        <v>93</v>
      </c>
    </row>
    <row r="9" spans="1:67" x14ac:dyDescent="0.35">
      <c r="A9" t="s">
        <v>60</v>
      </c>
      <c r="B9">
        <v>2013</v>
      </c>
      <c r="C9" t="s">
        <v>63</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c r="AE9" s="3">
        <f t="shared" si="1"/>
        <v>113.9</v>
      </c>
      <c r="AF9" s="3">
        <f t="shared" si="2"/>
        <v>111.4</v>
      </c>
      <c r="AG9" s="3">
        <f t="shared" si="3"/>
        <v>113.2</v>
      </c>
      <c r="AH9" s="3">
        <f t="shared" si="4"/>
        <v>104.3</v>
      </c>
      <c r="AI9" s="3">
        <f t="shared" si="5"/>
        <v>102.7</v>
      </c>
      <c r="AJ9" s="3">
        <f t="shared" si="6"/>
        <v>104.9</v>
      </c>
      <c r="AK9" s="3">
        <f t="shared" si="7"/>
        <v>103.8</v>
      </c>
      <c r="AL9" s="3">
        <f t="shared" si="8"/>
        <v>103.5</v>
      </c>
      <c r="AM9" s="3">
        <f t="shared" si="9"/>
        <v>102.6</v>
      </c>
      <c r="AN9" s="3">
        <f t="shared" si="10"/>
        <v>102.4</v>
      </c>
      <c r="AO9" s="3">
        <f t="shared" si="11"/>
        <v>107</v>
      </c>
      <c r="AP9" s="3">
        <f t="shared" si="12"/>
        <v>109.8</v>
      </c>
      <c r="AQ9" s="3">
        <f t="shared" si="13"/>
        <v>107.3</v>
      </c>
      <c r="AR9" s="3">
        <f t="shared" si="14"/>
        <v>106.8</v>
      </c>
      <c r="AS9" s="3">
        <f t="shared" si="15"/>
        <v>107.2</v>
      </c>
      <c r="AT9" s="3">
        <f t="shared" si="16"/>
        <v>106</v>
      </c>
      <c r="AU9" s="3">
        <f t="shared" si="17"/>
        <v>107</v>
      </c>
      <c r="AV9" s="3">
        <f t="shared" si="18"/>
        <v>100.4</v>
      </c>
      <c r="AW9" s="3">
        <f t="shared" si="19"/>
        <v>106</v>
      </c>
      <c r="AX9" s="3">
        <f t="shared" si="20"/>
        <v>105.7</v>
      </c>
      <c r="AY9" s="3">
        <f t="shared" si="21"/>
        <v>105.2</v>
      </c>
      <c r="AZ9" s="3">
        <f t="shared" si="22"/>
        <v>105.5</v>
      </c>
      <c r="BA9" s="3">
        <f t="shared" si="23"/>
        <v>103.5</v>
      </c>
      <c r="BB9" s="3">
        <f t="shared" si="24"/>
        <v>103.8</v>
      </c>
      <c r="BC9" s="3">
        <f t="shared" si="25"/>
        <v>104.2</v>
      </c>
      <c r="BD9" s="3">
        <f t="shared" si="26"/>
        <v>104.9</v>
      </c>
      <c r="BE9" s="3">
        <f t="shared" si="27"/>
        <v>105</v>
      </c>
      <c r="BN9" s="1" t="s">
        <v>6</v>
      </c>
      <c r="BO9" s="1" t="s">
        <v>94</v>
      </c>
    </row>
    <row r="10" spans="1:67" x14ac:dyDescent="0.35">
      <c r="A10" t="s">
        <v>61</v>
      </c>
      <c r="B10">
        <v>2013</v>
      </c>
      <c r="C10" t="s">
        <v>63</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c r="AE10" s="3">
        <f t="shared" si="1"/>
        <v>111.4</v>
      </c>
      <c r="AF10" s="3">
        <f t="shared" si="2"/>
        <v>109.7</v>
      </c>
      <c r="AG10" s="3">
        <f t="shared" si="3"/>
        <v>111.2</v>
      </c>
      <c r="AH10" s="3">
        <f t="shared" si="4"/>
        <v>105.1</v>
      </c>
      <c r="AI10" s="3">
        <f t="shared" si="5"/>
        <v>104.9</v>
      </c>
      <c r="AJ10" s="3">
        <f t="shared" si="6"/>
        <v>105.3</v>
      </c>
      <c r="AK10" s="3">
        <f t="shared" si="7"/>
        <v>102.2</v>
      </c>
      <c r="AL10" s="3">
        <f t="shared" si="8"/>
        <v>105</v>
      </c>
      <c r="AM10" s="3">
        <f t="shared" si="9"/>
        <v>104.2</v>
      </c>
      <c r="AN10" s="3">
        <f t="shared" si="10"/>
        <v>103</v>
      </c>
      <c r="AO10" s="3">
        <f t="shared" si="11"/>
        <v>106.2</v>
      </c>
      <c r="AP10" s="3">
        <f t="shared" si="12"/>
        <v>108.9</v>
      </c>
      <c r="AQ10" s="3">
        <f t="shared" si="13"/>
        <v>106.9</v>
      </c>
      <c r="AR10" s="3">
        <f t="shared" si="14"/>
        <v>106.6</v>
      </c>
      <c r="AS10" s="3">
        <f t="shared" si="15"/>
        <v>107.4</v>
      </c>
      <c r="AT10" s="3">
        <f t="shared" si="16"/>
        <v>106.5</v>
      </c>
      <c r="AU10" s="3">
        <f t="shared" si="17"/>
        <v>107.3</v>
      </c>
      <c r="AV10" s="3">
        <f t="shared" si="18"/>
        <v>100.4</v>
      </c>
      <c r="AW10" s="3">
        <f t="shared" si="19"/>
        <v>106.1</v>
      </c>
      <c r="AX10" s="3">
        <f t="shared" si="20"/>
        <v>105.6</v>
      </c>
      <c r="AY10" s="3">
        <f t="shared" si="21"/>
        <v>104.9</v>
      </c>
      <c r="AZ10" s="3">
        <f t="shared" si="22"/>
        <v>105.1</v>
      </c>
      <c r="BA10" s="3">
        <f t="shared" si="23"/>
        <v>103.7</v>
      </c>
      <c r="BB10" s="3">
        <f t="shared" si="24"/>
        <v>104</v>
      </c>
      <c r="BC10" s="3">
        <f t="shared" si="25"/>
        <v>104.3</v>
      </c>
      <c r="BD10" s="3">
        <f t="shared" si="26"/>
        <v>104.7</v>
      </c>
      <c r="BE10" s="3">
        <f t="shared" si="27"/>
        <v>105.5</v>
      </c>
      <c r="BN10" s="1" t="s">
        <v>7</v>
      </c>
      <c r="BO10" s="1" t="s">
        <v>95</v>
      </c>
    </row>
    <row r="11" spans="1:67" x14ac:dyDescent="0.35">
      <c r="A11" t="s">
        <v>57</v>
      </c>
      <c r="B11">
        <v>2013</v>
      </c>
      <c r="C11" t="s">
        <v>64</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59</v>
      </c>
      <c r="V11">
        <v>106.5</v>
      </c>
      <c r="W11">
        <v>106.1</v>
      </c>
      <c r="X11">
        <v>105.1</v>
      </c>
      <c r="Y11">
        <v>104.4</v>
      </c>
      <c r="Z11">
        <v>104.5</v>
      </c>
      <c r="AA11">
        <v>104.8</v>
      </c>
      <c r="AB11">
        <v>102.7</v>
      </c>
      <c r="AC11">
        <v>104.6</v>
      </c>
      <c r="AD11">
        <v>106.4</v>
      </c>
      <c r="AE11" s="3">
        <f t="shared" si="1"/>
        <v>110.2</v>
      </c>
      <c r="AF11" s="3">
        <f t="shared" si="2"/>
        <v>109.5</v>
      </c>
      <c r="AG11" s="3">
        <f t="shared" si="3"/>
        <v>106.9</v>
      </c>
      <c r="AH11" s="3">
        <f t="shared" si="4"/>
        <v>106.3</v>
      </c>
      <c r="AI11" s="3">
        <f t="shared" si="5"/>
        <v>105.7</v>
      </c>
      <c r="AJ11" s="3">
        <f t="shared" si="6"/>
        <v>108.3</v>
      </c>
      <c r="AK11" s="3">
        <f t="shared" si="7"/>
        <v>103.4</v>
      </c>
      <c r="AL11" s="3">
        <f t="shared" si="8"/>
        <v>105.7</v>
      </c>
      <c r="AM11" s="3">
        <f t="shared" si="9"/>
        <v>104.2</v>
      </c>
      <c r="AN11" s="3">
        <f t="shared" si="10"/>
        <v>103.2</v>
      </c>
      <c r="AO11" s="3">
        <f t="shared" si="11"/>
        <v>106.5</v>
      </c>
      <c r="AP11" s="3">
        <f t="shared" si="12"/>
        <v>108.8</v>
      </c>
      <c r="AQ11" s="3">
        <f t="shared" si="13"/>
        <v>107.1</v>
      </c>
      <c r="AR11" s="3">
        <f t="shared" si="14"/>
        <v>107.1</v>
      </c>
      <c r="AS11" s="3">
        <f t="shared" si="15"/>
        <v>108.1</v>
      </c>
      <c r="AT11" s="3">
        <f t="shared" si="16"/>
        <v>107.4</v>
      </c>
      <c r="AU11" s="3">
        <f t="shared" si="17"/>
        <v>108</v>
      </c>
      <c r="AV11" s="3">
        <f t="shared" si="18"/>
        <v>139.25609756097555</v>
      </c>
      <c r="AW11" s="3">
        <f t="shared" si="19"/>
        <v>106.5</v>
      </c>
      <c r="AX11" s="3">
        <f t="shared" si="20"/>
        <v>106.1</v>
      </c>
      <c r="AY11" s="3">
        <f t="shared" si="21"/>
        <v>105.1</v>
      </c>
      <c r="AZ11" s="3">
        <f t="shared" si="22"/>
        <v>104.4</v>
      </c>
      <c r="BA11" s="3">
        <f t="shared" si="23"/>
        <v>104.5</v>
      </c>
      <c r="BB11" s="3">
        <f t="shared" si="24"/>
        <v>104.8</v>
      </c>
      <c r="BC11" s="3">
        <f t="shared" si="25"/>
        <v>102.7</v>
      </c>
      <c r="BD11" s="3">
        <f t="shared" si="26"/>
        <v>104.6</v>
      </c>
      <c r="BE11" s="3">
        <f t="shared" si="27"/>
        <v>106.4</v>
      </c>
      <c r="BN11" s="1" t="s">
        <v>8</v>
      </c>
      <c r="BO11" s="1" t="s">
        <v>96</v>
      </c>
    </row>
    <row r="12" spans="1:67" x14ac:dyDescent="0.35">
      <c r="A12" t="s">
        <v>60</v>
      </c>
      <c r="B12">
        <v>2013</v>
      </c>
      <c r="C12" t="s">
        <v>64</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c r="AE12" s="3">
        <f t="shared" si="1"/>
        <v>114.6</v>
      </c>
      <c r="AF12" s="3">
        <f t="shared" si="2"/>
        <v>113.4</v>
      </c>
      <c r="AG12" s="3">
        <f t="shared" si="3"/>
        <v>106</v>
      </c>
      <c r="AH12" s="3">
        <f t="shared" si="4"/>
        <v>104.7</v>
      </c>
      <c r="AI12" s="3">
        <f t="shared" si="5"/>
        <v>102.1</v>
      </c>
      <c r="AJ12" s="3">
        <f t="shared" si="6"/>
        <v>109.5</v>
      </c>
      <c r="AK12" s="3">
        <f t="shared" si="7"/>
        <v>109.7</v>
      </c>
      <c r="AL12" s="3">
        <f t="shared" si="8"/>
        <v>104.6</v>
      </c>
      <c r="AM12" s="3">
        <f t="shared" si="9"/>
        <v>102</v>
      </c>
      <c r="AN12" s="3">
        <f t="shared" si="10"/>
        <v>103.5</v>
      </c>
      <c r="AO12" s="3">
        <f t="shared" si="11"/>
        <v>108.2</v>
      </c>
      <c r="AP12" s="3">
        <f t="shared" si="12"/>
        <v>110.6</v>
      </c>
      <c r="AQ12" s="3">
        <f t="shared" si="13"/>
        <v>108.8</v>
      </c>
      <c r="AR12" s="3">
        <f t="shared" si="14"/>
        <v>108.5</v>
      </c>
      <c r="AS12" s="3">
        <f t="shared" si="15"/>
        <v>107.9</v>
      </c>
      <c r="AT12" s="3">
        <f t="shared" si="16"/>
        <v>106.4</v>
      </c>
      <c r="AU12" s="3">
        <f t="shared" si="17"/>
        <v>107.7</v>
      </c>
      <c r="AV12" s="3">
        <f t="shared" si="18"/>
        <v>100.5</v>
      </c>
      <c r="AW12" s="3">
        <f t="shared" si="19"/>
        <v>106.4</v>
      </c>
      <c r="AX12" s="3">
        <f t="shared" si="20"/>
        <v>106.5</v>
      </c>
      <c r="AY12" s="3">
        <f t="shared" si="21"/>
        <v>105.7</v>
      </c>
      <c r="AZ12" s="3">
        <f t="shared" si="22"/>
        <v>105</v>
      </c>
      <c r="BA12" s="3">
        <f t="shared" si="23"/>
        <v>104</v>
      </c>
      <c r="BB12" s="3">
        <f t="shared" si="24"/>
        <v>105.2</v>
      </c>
      <c r="BC12" s="3">
        <f t="shared" si="25"/>
        <v>103.2</v>
      </c>
      <c r="BD12" s="3">
        <f t="shared" si="26"/>
        <v>105.1</v>
      </c>
      <c r="BE12" s="3">
        <f t="shared" si="27"/>
        <v>105.7</v>
      </c>
      <c r="BN12" s="1" t="s">
        <v>9</v>
      </c>
      <c r="BO12" s="1" t="s">
        <v>97</v>
      </c>
    </row>
    <row r="13" spans="1:67" x14ac:dyDescent="0.35">
      <c r="A13" t="s">
        <v>61</v>
      </c>
      <c r="B13">
        <v>2013</v>
      </c>
      <c r="C13" t="s">
        <v>64</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c r="AE13" s="3">
        <f t="shared" si="1"/>
        <v>111.6</v>
      </c>
      <c r="AF13" s="3">
        <f t="shared" si="2"/>
        <v>110.9</v>
      </c>
      <c r="AG13" s="3">
        <f t="shared" si="3"/>
        <v>106.6</v>
      </c>
      <c r="AH13" s="3">
        <f t="shared" si="4"/>
        <v>105.7</v>
      </c>
      <c r="AI13" s="3">
        <f t="shared" si="5"/>
        <v>104.4</v>
      </c>
      <c r="AJ13" s="3">
        <f t="shared" si="6"/>
        <v>108.9</v>
      </c>
      <c r="AK13" s="3">
        <f t="shared" si="7"/>
        <v>105.5</v>
      </c>
      <c r="AL13" s="3">
        <f t="shared" si="8"/>
        <v>105.3</v>
      </c>
      <c r="AM13" s="3">
        <f t="shared" si="9"/>
        <v>103.5</v>
      </c>
      <c r="AN13" s="3">
        <f t="shared" si="10"/>
        <v>103.3</v>
      </c>
      <c r="AO13" s="3">
        <f t="shared" si="11"/>
        <v>107.2</v>
      </c>
      <c r="AP13" s="3">
        <f t="shared" si="12"/>
        <v>109.6</v>
      </c>
      <c r="AQ13" s="3">
        <f t="shared" si="13"/>
        <v>107.7</v>
      </c>
      <c r="AR13" s="3">
        <f t="shared" si="14"/>
        <v>107.5</v>
      </c>
      <c r="AS13" s="3">
        <f t="shared" si="15"/>
        <v>108</v>
      </c>
      <c r="AT13" s="3">
        <f t="shared" si="16"/>
        <v>107</v>
      </c>
      <c r="AU13" s="3">
        <f t="shared" si="17"/>
        <v>107.9</v>
      </c>
      <c r="AV13" s="3">
        <f t="shared" si="18"/>
        <v>100.5</v>
      </c>
      <c r="AW13" s="3">
        <f t="shared" si="19"/>
        <v>106.5</v>
      </c>
      <c r="AX13" s="3">
        <f t="shared" si="20"/>
        <v>106.3</v>
      </c>
      <c r="AY13" s="3">
        <f t="shared" si="21"/>
        <v>105.3</v>
      </c>
      <c r="AZ13" s="3">
        <f t="shared" si="22"/>
        <v>104.7</v>
      </c>
      <c r="BA13" s="3">
        <f t="shared" si="23"/>
        <v>104.2</v>
      </c>
      <c r="BB13" s="3">
        <f t="shared" si="24"/>
        <v>105</v>
      </c>
      <c r="BC13" s="3">
        <f t="shared" si="25"/>
        <v>102.9</v>
      </c>
      <c r="BD13" s="3">
        <f t="shared" si="26"/>
        <v>104.8</v>
      </c>
      <c r="BE13" s="3">
        <f t="shared" si="27"/>
        <v>106.1</v>
      </c>
      <c r="BN13" s="1" t="s">
        <v>10</v>
      </c>
      <c r="BO13" s="1" t="s">
        <v>98</v>
      </c>
    </row>
    <row r="14" spans="1:67" x14ac:dyDescent="0.35">
      <c r="A14" t="s">
        <v>57</v>
      </c>
      <c r="B14">
        <v>2013</v>
      </c>
      <c r="C14" t="s">
        <v>65</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59</v>
      </c>
      <c r="V14">
        <v>107.5</v>
      </c>
      <c r="W14">
        <v>106.8</v>
      </c>
      <c r="X14">
        <v>105.7</v>
      </c>
      <c r="Y14">
        <v>104.1</v>
      </c>
      <c r="Z14">
        <v>105</v>
      </c>
      <c r="AA14">
        <v>105.5</v>
      </c>
      <c r="AB14">
        <v>102.1</v>
      </c>
      <c r="AC14">
        <v>104.8</v>
      </c>
      <c r="AD14">
        <v>107.2</v>
      </c>
      <c r="AE14" s="3">
        <f t="shared" si="1"/>
        <v>110.9</v>
      </c>
      <c r="AF14" s="3">
        <f t="shared" si="2"/>
        <v>109.8</v>
      </c>
      <c r="AG14" s="3">
        <f t="shared" si="3"/>
        <v>105.9</v>
      </c>
      <c r="AH14" s="3">
        <f t="shared" si="4"/>
        <v>107.5</v>
      </c>
      <c r="AI14" s="3">
        <f t="shared" si="5"/>
        <v>105.3</v>
      </c>
      <c r="AJ14" s="3">
        <f t="shared" si="6"/>
        <v>108.1</v>
      </c>
      <c r="AK14" s="3">
        <f t="shared" si="7"/>
        <v>107.3</v>
      </c>
      <c r="AL14" s="3">
        <f t="shared" si="8"/>
        <v>106.1</v>
      </c>
      <c r="AM14" s="3">
        <f t="shared" si="9"/>
        <v>103.7</v>
      </c>
      <c r="AN14" s="3">
        <f t="shared" si="10"/>
        <v>104</v>
      </c>
      <c r="AO14" s="3">
        <f t="shared" si="11"/>
        <v>107.4</v>
      </c>
      <c r="AP14" s="3">
        <f t="shared" si="12"/>
        <v>109.9</v>
      </c>
      <c r="AQ14" s="3">
        <f t="shared" si="13"/>
        <v>108.1</v>
      </c>
      <c r="AR14" s="3">
        <f t="shared" si="14"/>
        <v>108.1</v>
      </c>
      <c r="AS14" s="3">
        <f t="shared" si="15"/>
        <v>108.8</v>
      </c>
      <c r="AT14" s="3">
        <f t="shared" si="16"/>
        <v>107.9</v>
      </c>
      <c r="AU14" s="3">
        <f t="shared" si="17"/>
        <v>108.6</v>
      </c>
      <c r="AV14" s="3">
        <f t="shared" si="18"/>
        <v>139.25609756097555</v>
      </c>
      <c r="AW14" s="3">
        <f t="shared" si="19"/>
        <v>107.5</v>
      </c>
      <c r="AX14" s="3">
        <f t="shared" si="20"/>
        <v>106.8</v>
      </c>
      <c r="AY14" s="3">
        <f t="shared" si="21"/>
        <v>105.7</v>
      </c>
      <c r="AZ14" s="3">
        <f t="shared" si="22"/>
        <v>104.1</v>
      </c>
      <c r="BA14" s="3">
        <f t="shared" si="23"/>
        <v>105</v>
      </c>
      <c r="BB14" s="3">
        <f t="shared" si="24"/>
        <v>105.5</v>
      </c>
      <c r="BC14" s="3">
        <f t="shared" si="25"/>
        <v>102.1</v>
      </c>
      <c r="BD14" s="3">
        <f t="shared" si="26"/>
        <v>104.8</v>
      </c>
      <c r="BE14" s="3">
        <f t="shared" si="27"/>
        <v>107.2</v>
      </c>
      <c r="BN14" s="1" t="s">
        <v>11</v>
      </c>
      <c r="BO14" s="1" t="s">
        <v>99</v>
      </c>
    </row>
    <row r="15" spans="1:67" x14ac:dyDescent="0.35">
      <c r="A15" t="s">
        <v>60</v>
      </c>
      <c r="B15">
        <v>2013</v>
      </c>
      <c r="C15" t="s">
        <v>65</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c r="AE15" s="3">
        <f t="shared" si="1"/>
        <v>115.4</v>
      </c>
      <c r="AF15" s="3">
        <f t="shared" si="2"/>
        <v>114.2</v>
      </c>
      <c r="AG15" s="3">
        <f t="shared" si="3"/>
        <v>102.7</v>
      </c>
      <c r="AH15" s="3">
        <f t="shared" si="4"/>
        <v>105.5</v>
      </c>
      <c r="AI15" s="3">
        <f t="shared" si="5"/>
        <v>101.5</v>
      </c>
      <c r="AJ15" s="3">
        <f t="shared" si="6"/>
        <v>110.6</v>
      </c>
      <c r="AK15" s="3">
        <f t="shared" si="7"/>
        <v>123.7</v>
      </c>
      <c r="AL15" s="3">
        <f t="shared" si="8"/>
        <v>105.2</v>
      </c>
      <c r="AM15" s="3">
        <f t="shared" si="9"/>
        <v>101.9</v>
      </c>
      <c r="AN15" s="3">
        <f t="shared" si="10"/>
        <v>105</v>
      </c>
      <c r="AO15" s="3">
        <f t="shared" si="11"/>
        <v>109.1</v>
      </c>
      <c r="AP15" s="3">
        <f t="shared" si="12"/>
        <v>111.3</v>
      </c>
      <c r="AQ15" s="3">
        <f t="shared" si="13"/>
        <v>111.1</v>
      </c>
      <c r="AR15" s="3">
        <f t="shared" si="14"/>
        <v>109.8</v>
      </c>
      <c r="AS15" s="3">
        <f t="shared" si="15"/>
        <v>108.5</v>
      </c>
      <c r="AT15" s="3">
        <f t="shared" si="16"/>
        <v>106.7</v>
      </c>
      <c r="AU15" s="3">
        <f t="shared" si="17"/>
        <v>108.3</v>
      </c>
      <c r="AV15" s="3">
        <f t="shared" si="18"/>
        <v>100.5</v>
      </c>
      <c r="AW15" s="3">
        <f t="shared" si="19"/>
        <v>107.2</v>
      </c>
      <c r="AX15" s="3">
        <f t="shared" si="20"/>
        <v>107.1</v>
      </c>
      <c r="AY15" s="3">
        <f t="shared" si="21"/>
        <v>106.2</v>
      </c>
      <c r="AZ15" s="3">
        <f t="shared" si="22"/>
        <v>103.9</v>
      </c>
      <c r="BA15" s="3">
        <f t="shared" si="23"/>
        <v>104.6</v>
      </c>
      <c r="BB15" s="3">
        <f t="shared" si="24"/>
        <v>105.7</v>
      </c>
      <c r="BC15" s="3">
        <f t="shared" si="25"/>
        <v>102.6</v>
      </c>
      <c r="BD15" s="3">
        <f t="shared" si="26"/>
        <v>104.9</v>
      </c>
      <c r="BE15" s="3">
        <f t="shared" si="27"/>
        <v>106.6</v>
      </c>
      <c r="BN15" s="1" t="s">
        <v>12</v>
      </c>
      <c r="BO15" s="1" t="s">
        <v>100</v>
      </c>
    </row>
    <row r="16" spans="1:67" x14ac:dyDescent="0.35">
      <c r="A16" t="s">
        <v>61</v>
      </c>
      <c r="B16">
        <v>2013</v>
      </c>
      <c r="C16" t="s">
        <v>65</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c r="AE16" s="3">
        <f t="shared" si="1"/>
        <v>112.3</v>
      </c>
      <c r="AF16" s="3">
        <f t="shared" si="2"/>
        <v>111.3</v>
      </c>
      <c r="AG16" s="3">
        <f t="shared" si="3"/>
        <v>104.7</v>
      </c>
      <c r="AH16" s="3">
        <f t="shared" si="4"/>
        <v>106.8</v>
      </c>
      <c r="AI16" s="3">
        <f t="shared" si="5"/>
        <v>103.9</v>
      </c>
      <c r="AJ16" s="3">
        <f t="shared" si="6"/>
        <v>109.3</v>
      </c>
      <c r="AK16" s="3">
        <f t="shared" si="7"/>
        <v>112.9</v>
      </c>
      <c r="AL16" s="3">
        <f t="shared" si="8"/>
        <v>105.8</v>
      </c>
      <c r="AM16" s="3">
        <f t="shared" si="9"/>
        <v>103.1</v>
      </c>
      <c r="AN16" s="3">
        <f t="shared" si="10"/>
        <v>104.3</v>
      </c>
      <c r="AO16" s="3">
        <f t="shared" si="11"/>
        <v>108.1</v>
      </c>
      <c r="AP16" s="3">
        <f t="shared" si="12"/>
        <v>110.5</v>
      </c>
      <c r="AQ16" s="3">
        <f t="shared" si="13"/>
        <v>109.2</v>
      </c>
      <c r="AR16" s="3">
        <f t="shared" si="14"/>
        <v>108.6</v>
      </c>
      <c r="AS16" s="3">
        <f t="shared" si="15"/>
        <v>108.7</v>
      </c>
      <c r="AT16" s="3">
        <f t="shared" si="16"/>
        <v>107.4</v>
      </c>
      <c r="AU16" s="3">
        <f t="shared" si="17"/>
        <v>108.5</v>
      </c>
      <c r="AV16" s="3">
        <f t="shared" si="18"/>
        <v>100.5</v>
      </c>
      <c r="AW16" s="3">
        <f t="shared" si="19"/>
        <v>107.4</v>
      </c>
      <c r="AX16" s="3">
        <f t="shared" si="20"/>
        <v>106.9</v>
      </c>
      <c r="AY16" s="3">
        <f t="shared" si="21"/>
        <v>105.9</v>
      </c>
      <c r="AZ16" s="3">
        <f t="shared" si="22"/>
        <v>104</v>
      </c>
      <c r="BA16" s="3">
        <f t="shared" si="23"/>
        <v>104.8</v>
      </c>
      <c r="BB16" s="3">
        <f t="shared" si="24"/>
        <v>105.6</v>
      </c>
      <c r="BC16" s="3">
        <f t="shared" si="25"/>
        <v>102.3</v>
      </c>
      <c r="BD16" s="3">
        <f t="shared" si="26"/>
        <v>104.8</v>
      </c>
      <c r="BE16" s="3">
        <f t="shared" si="27"/>
        <v>106.9</v>
      </c>
      <c r="BN16" s="1" t="s">
        <v>13</v>
      </c>
      <c r="BO16" s="1" t="s">
        <v>101</v>
      </c>
    </row>
    <row r="17" spans="1:67" x14ac:dyDescent="0.35">
      <c r="A17" t="s">
        <v>57</v>
      </c>
      <c r="B17">
        <v>2013</v>
      </c>
      <c r="C17" t="s">
        <v>66</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59</v>
      </c>
      <c r="V17">
        <v>108.5</v>
      </c>
      <c r="W17">
        <v>107.5</v>
      </c>
      <c r="X17">
        <v>106.3</v>
      </c>
      <c r="Y17">
        <v>105</v>
      </c>
      <c r="Z17">
        <v>105.6</v>
      </c>
      <c r="AA17">
        <v>106.5</v>
      </c>
      <c r="AB17">
        <v>102.5</v>
      </c>
      <c r="AC17">
        <v>105.5</v>
      </c>
      <c r="AD17">
        <v>108.9</v>
      </c>
      <c r="AE17" s="3">
        <f t="shared" si="1"/>
        <v>112.3</v>
      </c>
      <c r="AF17" s="3">
        <f t="shared" si="2"/>
        <v>112.1</v>
      </c>
      <c r="AG17" s="3">
        <f t="shared" si="3"/>
        <v>108.1</v>
      </c>
      <c r="AH17" s="3">
        <f t="shared" si="4"/>
        <v>108.3</v>
      </c>
      <c r="AI17" s="3">
        <f t="shared" si="5"/>
        <v>105.9</v>
      </c>
      <c r="AJ17" s="3">
        <f t="shared" si="6"/>
        <v>109.2</v>
      </c>
      <c r="AK17" s="3">
        <f t="shared" si="7"/>
        <v>118</v>
      </c>
      <c r="AL17" s="3">
        <f t="shared" si="8"/>
        <v>106.8</v>
      </c>
      <c r="AM17" s="3">
        <f t="shared" si="9"/>
        <v>104.1</v>
      </c>
      <c r="AN17" s="3">
        <f t="shared" si="10"/>
        <v>105.4</v>
      </c>
      <c r="AO17" s="3">
        <f t="shared" si="11"/>
        <v>108.2</v>
      </c>
      <c r="AP17" s="3">
        <f t="shared" si="12"/>
        <v>111</v>
      </c>
      <c r="AQ17" s="3">
        <f t="shared" si="13"/>
        <v>110.6</v>
      </c>
      <c r="AR17" s="3">
        <f t="shared" si="14"/>
        <v>109</v>
      </c>
      <c r="AS17" s="3">
        <f t="shared" si="15"/>
        <v>109.7</v>
      </c>
      <c r="AT17" s="3">
        <f t="shared" si="16"/>
        <v>108.8</v>
      </c>
      <c r="AU17" s="3">
        <f t="shared" si="17"/>
        <v>109.5</v>
      </c>
      <c r="AV17" s="3">
        <f t="shared" si="18"/>
        <v>139.25609756097555</v>
      </c>
      <c r="AW17" s="3">
        <f t="shared" si="19"/>
        <v>108.5</v>
      </c>
      <c r="AX17" s="3">
        <f t="shared" si="20"/>
        <v>107.5</v>
      </c>
      <c r="AY17" s="3">
        <f t="shared" si="21"/>
        <v>106.3</v>
      </c>
      <c r="AZ17" s="3">
        <f t="shared" si="22"/>
        <v>105</v>
      </c>
      <c r="BA17" s="3">
        <f t="shared" si="23"/>
        <v>105.6</v>
      </c>
      <c r="BB17" s="3">
        <f t="shared" si="24"/>
        <v>106.5</v>
      </c>
      <c r="BC17" s="3">
        <f t="shared" si="25"/>
        <v>102.5</v>
      </c>
      <c r="BD17" s="3">
        <f t="shared" si="26"/>
        <v>105.5</v>
      </c>
      <c r="BE17" s="3">
        <f t="shared" si="27"/>
        <v>108.9</v>
      </c>
      <c r="BN17" s="1" t="s">
        <v>14</v>
      </c>
      <c r="BO17" s="1" t="s">
        <v>102</v>
      </c>
    </row>
    <row r="18" spans="1:67" x14ac:dyDescent="0.35">
      <c r="A18" t="s">
        <v>60</v>
      </c>
      <c r="B18">
        <v>2013</v>
      </c>
      <c r="C18" t="s">
        <v>66</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c r="AE18" s="3">
        <f t="shared" si="1"/>
        <v>117</v>
      </c>
      <c r="AF18" s="3">
        <f t="shared" si="2"/>
        <v>120.1</v>
      </c>
      <c r="AG18" s="3">
        <f t="shared" si="3"/>
        <v>112.5</v>
      </c>
      <c r="AH18" s="3">
        <f t="shared" si="4"/>
        <v>107.3</v>
      </c>
      <c r="AI18" s="3">
        <f t="shared" si="5"/>
        <v>101.3</v>
      </c>
      <c r="AJ18" s="3">
        <f t="shared" si="6"/>
        <v>112.4</v>
      </c>
      <c r="AK18" s="3">
        <f t="shared" si="7"/>
        <v>143.6</v>
      </c>
      <c r="AL18" s="3">
        <f t="shared" si="8"/>
        <v>105.4</v>
      </c>
      <c r="AM18" s="3">
        <f t="shared" si="9"/>
        <v>101.4</v>
      </c>
      <c r="AN18" s="3">
        <f t="shared" si="10"/>
        <v>106.4</v>
      </c>
      <c r="AO18" s="3">
        <f t="shared" si="11"/>
        <v>110</v>
      </c>
      <c r="AP18" s="3">
        <f t="shared" si="12"/>
        <v>112.2</v>
      </c>
      <c r="AQ18" s="3">
        <f t="shared" si="13"/>
        <v>115</v>
      </c>
      <c r="AR18" s="3">
        <f t="shared" si="14"/>
        <v>110.9</v>
      </c>
      <c r="AS18" s="3">
        <f t="shared" si="15"/>
        <v>109.2</v>
      </c>
      <c r="AT18" s="3">
        <f t="shared" si="16"/>
        <v>107.2</v>
      </c>
      <c r="AU18" s="3">
        <f t="shared" si="17"/>
        <v>108.9</v>
      </c>
      <c r="AV18" s="3">
        <f t="shared" si="18"/>
        <v>106.6</v>
      </c>
      <c r="AW18" s="3">
        <f t="shared" si="19"/>
        <v>108</v>
      </c>
      <c r="AX18" s="3">
        <f t="shared" si="20"/>
        <v>107.7</v>
      </c>
      <c r="AY18" s="3">
        <f t="shared" si="21"/>
        <v>106.5</v>
      </c>
      <c r="AZ18" s="3">
        <f t="shared" si="22"/>
        <v>105.2</v>
      </c>
      <c r="BA18" s="3">
        <f t="shared" si="23"/>
        <v>105.2</v>
      </c>
      <c r="BB18" s="3">
        <f t="shared" si="24"/>
        <v>108.1</v>
      </c>
      <c r="BC18" s="3">
        <f t="shared" si="25"/>
        <v>103.3</v>
      </c>
      <c r="BD18" s="3">
        <f t="shared" si="26"/>
        <v>106.1</v>
      </c>
      <c r="BE18" s="3">
        <f t="shared" si="27"/>
        <v>109.7</v>
      </c>
      <c r="BN18" s="1" t="s">
        <v>15</v>
      </c>
      <c r="BO18" s="1" t="s">
        <v>103</v>
      </c>
    </row>
    <row r="19" spans="1:67" x14ac:dyDescent="0.35">
      <c r="A19" t="s">
        <v>61</v>
      </c>
      <c r="B19">
        <v>2013</v>
      </c>
      <c r="C19" t="s">
        <v>66</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c r="AE19" s="3">
        <f t="shared" si="1"/>
        <v>113.8</v>
      </c>
      <c r="AF19" s="3">
        <f t="shared" si="2"/>
        <v>114.9</v>
      </c>
      <c r="AG19" s="3">
        <f t="shared" si="3"/>
        <v>109.8</v>
      </c>
      <c r="AH19" s="3">
        <f t="shared" si="4"/>
        <v>107.9</v>
      </c>
      <c r="AI19" s="3">
        <f t="shared" si="5"/>
        <v>104.2</v>
      </c>
      <c r="AJ19" s="3">
        <f t="shared" si="6"/>
        <v>110.7</v>
      </c>
      <c r="AK19" s="3">
        <f t="shared" si="7"/>
        <v>126.7</v>
      </c>
      <c r="AL19" s="3">
        <f t="shared" si="8"/>
        <v>106.3</v>
      </c>
      <c r="AM19" s="3">
        <f t="shared" si="9"/>
        <v>103.2</v>
      </c>
      <c r="AN19" s="3">
        <f t="shared" si="10"/>
        <v>105.7</v>
      </c>
      <c r="AO19" s="3">
        <f t="shared" si="11"/>
        <v>109</v>
      </c>
      <c r="AP19" s="3">
        <f t="shared" si="12"/>
        <v>111.6</v>
      </c>
      <c r="AQ19" s="3">
        <f t="shared" si="13"/>
        <v>112.2</v>
      </c>
      <c r="AR19" s="3">
        <f t="shared" si="14"/>
        <v>109.5</v>
      </c>
      <c r="AS19" s="3">
        <f t="shared" si="15"/>
        <v>109.5</v>
      </c>
      <c r="AT19" s="3">
        <f t="shared" si="16"/>
        <v>108.1</v>
      </c>
      <c r="AU19" s="3">
        <f t="shared" si="17"/>
        <v>109.3</v>
      </c>
      <c r="AV19" s="3">
        <f t="shared" si="18"/>
        <v>106.6</v>
      </c>
      <c r="AW19" s="3">
        <f t="shared" si="19"/>
        <v>108.3</v>
      </c>
      <c r="AX19" s="3">
        <f t="shared" si="20"/>
        <v>107.6</v>
      </c>
      <c r="AY19" s="3">
        <f t="shared" si="21"/>
        <v>106.4</v>
      </c>
      <c r="AZ19" s="3">
        <f t="shared" si="22"/>
        <v>105.1</v>
      </c>
      <c r="BA19" s="3">
        <f t="shared" si="23"/>
        <v>105.4</v>
      </c>
      <c r="BB19" s="3">
        <f t="shared" si="24"/>
        <v>107.4</v>
      </c>
      <c r="BC19" s="3">
        <f t="shared" si="25"/>
        <v>102.8</v>
      </c>
      <c r="BD19" s="3">
        <f t="shared" si="26"/>
        <v>105.8</v>
      </c>
      <c r="BE19" s="3">
        <f t="shared" si="27"/>
        <v>109.3</v>
      </c>
      <c r="BN19" s="1" t="s">
        <v>16</v>
      </c>
      <c r="BO19" s="1" t="s">
        <v>104</v>
      </c>
    </row>
    <row r="20" spans="1:67" x14ac:dyDescent="0.35">
      <c r="A20" t="s">
        <v>57</v>
      </c>
      <c r="B20">
        <v>2013</v>
      </c>
      <c r="C20" t="s">
        <v>67</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59</v>
      </c>
      <c r="V20">
        <v>109.5</v>
      </c>
      <c r="W20">
        <v>108.3</v>
      </c>
      <c r="X20">
        <v>106.9</v>
      </c>
      <c r="Y20">
        <v>106.8</v>
      </c>
      <c r="Z20">
        <v>106.4</v>
      </c>
      <c r="AA20">
        <v>107.8</v>
      </c>
      <c r="AB20">
        <v>102.5</v>
      </c>
      <c r="AC20">
        <v>106.5</v>
      </c>
      <c r="AD20">
        <v>110.7</v>
      </c>
      <c r="AE20" s="3">
        <f t="shared" si="1"/>
        <v>113.4</v>
      </c>
      <c r="AF20" s="3">
        <f t="shared" si="2"/>
        <v>114.9</v>
      </c>
      <c r="AG20" s="3">
        <f t="shared" si="3"/>
        <v>110.5</v>
      </c>
      <c r="AH20" s="3">
        <f t="shared" si="4"/>
        <v>109.3</v>
      </c>
      <c r="AI20" s="3">
        <f t="shared" si="5"/>
        <v>106.2</v>
      </c>
      <c r="AJ20" s="3">
        <f t="shared" si="6"/>
        <v>110.3</v>
      </c>
      <c r="AK20" s="3">
        <f t="shared" si="7"/>
        <v>129.19999999999999</v>
      </c>
      <c r="AL20" s="3">
        <f t="shared" si="8"/>
        <v>107.1</v>
      </c>
      <c r="AM20" s="3">
        <f t="shared" si="9"/>
        <v>104.3</v>
      </c>
      <c r="AN20" s="3">
        <f t="shared" si="10"/>
        <v>106.4</v>
      </c>
      <c r="AO20" s="3">
        <f t="shared" si="11"/>
        <v>109.1</v>
      </c>
      <c r="AP20" s="3">
        <f t="shared" si="12"/>
        <v>112.1</v>
      </c>
      <c r="AQ20" s="3">
        <f t="shared" si="13"/>
        <v>113.1</v>
      </c>
      <c r="AR20" s="3">
        <f t="shared" si="14"/>
        <v>109.8</v>
      </c>
      <c r="AS20" s="3">
        <f t="shared" si="15"/>
        <v>110.5</v>
      </c>
      <c r="AT20" s="3">
        <f t="shared" si="16"/>
        <v>109.5</v>
      </c>
      <c r="AU20" s="3">
        <f t="shared" si="17"/>
        <v>110.3</v>
      </c>
      <c r="AV20" s="3">
        <f t="shared" si="18"/>
        <v>139.25609756097555</v>
      </c>
      <c r="AW20" s="3">
        <f t="shared" si="19"/>
        <v>109.5</v>
      </c>
      <c r="AX20" s="3">
        <f t="shared" si="20"/>
        <v>108.3</v>
      </c>
      <c r="AY20" s="3">
        <f t="shared" si="21"/>
        <v>106.9</v>
      </c>
      <c r="AZ20" s="3">
        <f t="shared" si="22"/>
        <v>106.8</v>
      </c>
      <c r="BA20" s="3">
        <f t="shared" si="23"/>
        <v>106.4</v>
      </c>
      <c r="BB20" s="3">
        <f t="shared" si="24"/>
        <v>107.8</v>
      </c>
      <c r="BC20" s="3">
        <f t="shared" si="25"/>
        <v>102.5</v>
      </c>
      <c r="BD20" s="3">
        <f t="shared" si="26"/>
        <v>106.5</v>
      </c>
      <c r="BE20" s="3">
        <f t="shared" si="27"/>
        <v>110.7</v>
      </c>
      <c r="BN20" s="1" t="s">
        <v>17</v>
      </c>
      <c r="BO20" s="1" t="s">
        <v>105</v>
      </c>
    </row>
    <row r="21" spans="1:67" x14ac:dyDescent="0.35">
      <c r="A21" t="s">
        <v>60</v>
      </c>
      <c r="B21">
        <v>2013</v>
      </c>
      <c r="C21" t="s">
        <v>67</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c r="AE21" s="3">
        <f t="shared" si="1"/>
        <v>117.8</v>
      </c>
      <c r="AF21" s="3">
        <f t="shared" si="2"/>
        <v>119.2</v>
      </c>
      <c r="AG21" s="3">
        <f t="shared" si="3"/>
        <v>114</v>
      </c>
      <c r="AH21" s="3">
        <f t="shared" si="4"/>
        <v>108.3</v>
      </c>
      <c r="AI21" s="3">
        <f t="shared" si="5"/>
        <v>101.1</v>
      </c>
      <c r="AJ21" s="3">
        <f t="shared" si="6"/>
        <v>113.2</v>
      </c>
      <c r="AK21" s="3">
        <f t="shared" si="7"/>
        <v>160.9</v>
      </c>
      <c r="AL21" s="3">
        <f t="shared" si="8"/>
        <v>105.1</v>
      </c>
      <c r="AM21" s="3">
        <f t="shared" si="9"/>
        <v>101.3</v>
      </c>
      <c r="AN21" s="3">
        <f t="shared" si="10"/>
        <v>107.5</v>
      </c>
      <c r="AO21" s="3">
        <f t="shared" si="11"/>
        <v>110.4</v>
      </c>
      <c r="AP21" s="3">
        <f t="shared" si="12"/>
        <v>113.1</v>
      </c>
      <c r="AQ21" s="3">
        <f t="shared" si="13"/>
        <v>117.5</v>
      </c>
      <c r="AR21" s="3">
        <f t="shared" si="14"/>
        <v>111.7</v>
      </c>
      <c r="AS21" s="3">
        <f t="shared" si="15"/>
        <v>109.8</v>
      </c>
      <c r="AT21" s="3">
        <f t="shared" si="16"/>
        <v>107.8</v>
      </c>
      <c r="AU21" s="3">
        <f t="shared" si="17"/>
        <v>109.5</v>
      </c>
      <c r="AV21" s="3">
        <f t="shared" si="18"/>
        <v>107.7</v>
      </c>
      <c r="AW21" s="3">
        <f t="shared" si="19"/>
        <v>108.6</v>
      </c>
      <c r="AX21" s="3">
        <f t="shared" si="20"/>
        <v>108.1</v>
      </c>
      <c r="AY21" s="3">
        <f t="shared" si="21"/>
        <v>107.1</v>
      </c>
      <c r="AZ21" s="3">
        <f t="shared" si="22"/>
        <v>107.3</v>
      </c>
      <c r="BA21" s="3">
        <f t="shared" si="23"/>
        <v>105.9</v>
      </c>
      <c r="BB21" s="3">
        <f t="shared" si="24"/>
        <v>110.1</v>
      </c>
      <c r="BC21" s="3">
        <f t="shared" si="25"/>
        <v>103.2</v>
      </c>
      <c r="BD21" s="3">
        <f t="shared" si="26"/>
        <v>107.3</v>
      </c>
      <c r="BE21" s="3">
        <f t="shared" si="27"/>
        <v>111.4</v>
      </c>
      <c r="BN21" s="1" t="s">
        <v>18</v>
      </c>
      <c r="BO21" s="1" t="s">
        <v>106</v>
      </c>
    </row>
    <row r="22" spans="1:67" x14ac:dyDescent="0.35">
      <c r="A22" t="s">
        <v>61</v>
      </c>
      <c r="B22">
        <v>2013</v>
      </c>
      <c r="C22" t="s">
        <v>67</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c r="AE22" s="3">
        <f t="shared" si="1"/>
        <v>114.8</v>
      </c>
      <c r="AF22" s="3">
        <f t="shared" si="2"/>
        <v>116.4</v>
      </c>
      <c r="AG22" s="3">
        <f t="shared" si="3"/>
        <v>111.9</v>
      </c>
      <c r="AH22" s="3">
        <f t="shared" si="4"/>
        <v>108.9</v>
      </c>
      <c r="AI22" s="3">
        <f t="shared" si="5"/>
        <v>104.3</v>
      </c>
      <c r="AJ22" s="3">
        <f t="shared" si="6"/>
        <v>111.7</v>
      </c>
      <c r="AK22" s="3">
        <f t="shared" si="7"/>
        <v>140</v>
      </c>
      <c r="AL22" s="3">
        <f t="shared" si="8"/>
        <v>106.4</v>
      </c>
      <c r="AM22" s="3">
        <f t="shared" si="9"/>
        <v>103.3</v>
      </c>
      <c r="AN22" s="3">
        <f t="shared" si="10"/>
        <v>106.8</v>
      </c>
      <c r="AO22" s="3">
        <f t="shared" si="11"/>
        <v>109.6</v>
      </c>
      <c r="AP22" s="3">
        <f t="shared" si="12"/>
        <v>112.6</v>
      </c>
      <c r="AQ22" s="3">
        <f t="shared" si="13"/>
        <v>114.7</v>
      </c>
      <c r="AR22" s="3">
        <f t="shared" si="14"/>
        <v>110.3</v>
      </c>
      <c r="AS22" s="3">
        <f t="shared" si="15"/>
        <v>110.2</v>
      </c>
      <c r="AT22" s="3">
        <f t="shared" si="16"/>
        <v>108.8</v>
      </c>
      <c r="AU22" s="3">
        <f t="shared" si="17"/>
        <v>110</v>
      </c>
      <c r="AV22" s="3">
        <f t="shared" si="18"/>
        <v>107.7</v>
      </c>
      <c r="AW22" s="3">
        <f t="shared" si="19"/>
        <v>109.2</v>
      </c>
      <c r="AX22" s="3">
        <f t="shared" si="20"/>
        <v>108.2</v>
      </c>
      <c r="AY22" s="3">
        <f t="shared" si="21"/>
        <v>107</v>
      </c>
      <c r="AZ22" s="3">
        <f t="shared" si="22"/>
        <v>107.1</v>
      </c>
      <c r="BA22" s="3">
        <f t="shared" si="23"/>
        <v>106.1</v>
      </c>
      <c r="BB22" s="3">
        <f t="shared" si="24"/>
        <v>109.1</v>
      </c>
      <c r="BC22" s="3">
        <f t="shared" si="25"/>
        <v>102.8</v>
      </c>
      <c r="BD22" s="3">
        <f t="shared" si="26"/>
        <v>106.9</v>
      </c>
      <c r="BE22" s="3">
        <f t="shared" si="27"/>
        <v>111</v>
      </c>
      <c r="BN22" s="1" t="s">
        <v>19</v>
      </c>
      <c r="BO22" s="1" t="s">
        <v>107</v>
      </c>
    </row>
    <row r="23" spans="1:67" x14ac:dyDescent="0.35">
      <c r="A23" t="s">
        <v>57</v>
      </c>
      <c r="B23">
        <v>2013</v>
      </c>
      <c r="C23" t="s">
        <v>68</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59</v>
      </c>
      <c r="V23">
        <v>109.9</v>
      </c>
      <c r="W23">
        <v>108.7</v>
      </c>
      <c r="X23">
        <v>107.5</v>
      </c>
      <c r="Y23">
        <v>107.8</v>
      </c>
      <c r="Z23">
        <v>106.8</v>
      </c>
      <c r="AA23">
        <v>108.7</v>
      </c>
      <c r="AB23">
        <v>105</v>
      </c>
      <c r="AC23">
        <v>107.5</v>
      </c>
      <c r="AD23">
        <v>112.1</v>
      </c>
      <c r="AE23" s="3">
        <f t="shared" si="1"/>
        <v>114.3</v>
      </c>
      <c r="AF23" s="3">
        <f t="shared" si="2"/>
        <v>115.4</v>
      </c>
      <c r="AG23" s="3">
        <f t="shared" si="3"/>
        <v>111.1</v>
      </c>
      <c r="AH23" s="3">
        <f t="shared" si="4"/>
        <v>110</v>
      </c>
      <c r="AI23" s="3">
        <f t="shared" si="5"/>
        <v>106.4</v>
      </c>
      <c r="AJ23" s="3">
        <f t="shared" si="6"/>
        <v>110.8</v>
      </c>
      <c r="AK23" s="3">
        <f t="shared" si="7"/>
        <v>138.9</v>
      </c>
      <c r="AL23" s="3">
        <f t="shared" si="8"/>
        <v>107.4</v>
      </c>
      <c r="AM23" s="3">
        <f t="shared" si="9"/>
        <v>104.1</v>
      </c>
      <c r="AN23" s="3">
        <f t="shared" si="10"/>
        <v>106.9</v>
      </c>
      <c r="AO23" s="3">
        <f t="shared" si="11"/>
        <v>109.7</v>
      </c>
      <c r="AP23" s="3">
        <f t="shared" si="12"/>
        <v>112.6</v>
      </c>
      <c r="AQ23" s="3">
        <f t="shared" si="13"/>
        <v>114.9</v>
      </c>
      <c r="AR23" s="3">
        <f t="shared" si="14"/>
        <v>110.7</v>
      </c>
      <c r="AS23" s="3">
        <f t="shared" si="15"/>
        <v>111.3</v>
      </c>
      <c r="AT23" s="3">
        <f t="shared" si="16"/>
        <v>110.2</v>
      </c>
      <c r="AU23" s="3">
        <f t="shared" si="17"/>
        <v>111.1</v>
      </c>
      <c r="AV23" s="3">
        <f t="shared" si="18"/>
        <v>139.25609756097555</v>
      </c>
      <c r="AW23" s="3">
        <f t="shared" si="19"/>
        <v>109.9</v>
      </c>
      <c r="AX23" s="3">
        <f t="shared" si="20"/>
        <v>108.7</v>
      </c>
      <c r="AY23" s="3">
        <f t="shared" si="21"/>
        <v>107.5</v>
      </c>
      <c r="AZ23" s="3">
        <f t="shared" si="22"/>
        <v>107.8</v>
      </c>
      <c r="BA23" s="3">
        <f t="shared" si="23"/>
        <v>106.8</v>
      </c>
      <c r="BB23" s="3">
        <f t="shared" si="24"/>
        <v>108.7</v>
      </c>
      <c r="BC23" s="3">
        <f t="shared" si="25"/>
        <v>105</v>
      </c>
      <c r="BD23" s="3">
        <f t="shared" si="26"/>
        <v>107.5</v>
      </c>
      <c r="BE23" s="3">
        <f t="shared" si="27"/>
        <v>112.1</v>
      </c>
      <c r="BN23" s="1" t="s">
        <v>20</v>
      </c>
      <c r="BO23" s="1" t="s">
        <v>108</v>
      </c>
    </row>
    <row r="24" spans="1:67" x14ac:dyDescent="0.35">
      <c r="A24" t="s">
        <v>60</v>
      </c>
      <c r="B24">
        <v>2013</v>
      </c>
      <c r="C24" t="s">
        <v>68</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c r="AE24" s="3">
        <f t="shared" si="1"/>
        <v>118.3</v>
      </c>
      <c r="AF24" s="3">
        <f t="shared" si="2"/>
        <v>120.4</v>
      </c>
      <c r="AG24" s="3">
        <f t="shared" si="3"/>
        <v>112.7</v>
      </c>
      <c r="AH24" s="3">
        <f t="shared" si="4"/>
        <v>108.9</v>
      </c>
      <c r="AI24" s="3">
        <f t="shared" si="5"/>
        <v>101.1</v>
      </c>
      <c r="AJ24" s="3">
        <f t="shared" si="6"/>
        <v>108.7</v>
      </c>
      <c r="AK24" s="3">
        <f t="shared" si="7"/>
        <v>177</v>
      </c>
      <c r="AL24" s="3">
        <f t="shared" si="8"/>
        <v>104.7</v>
      </c>
      <c r="AM24" s="3">
        <f t="shared" si="9"/>
        <v>101</v>
      </c>
      <c r="AN24" s="3">
        <f t="shared" si="10"/>
        <v>108.5</v>
      </c>
      <c r="AO24" s="3">
        <f t="shared" si="11"/>
        <v>110.9</v>
      </c>
      <c r="AP24" s="3">
        <f t="shared" si="12"/>
        <v>114.3</v>
      </c>
      <c r="AQ24" s="3">
        <f t="shared" si="13"/>
        <v>119.6</v>
      </c>
      <c r="AR24" s="3">
        <f t="shared" si="14"/>
        <v>112.4</v>
      </c>
      <c r="AS24" s="3">
        <f t="shared" si="15"/>
        <v>110.6</v>
      </c>
      <c r="AT24" s="3">
        <f t="shared" si="16"/>
        <v>108.3</v>
      </c>
      <c r="AU24" s="3">
        <f t="shared" si="17"/>
        <v>110.2</v>
      </c>
      <c r="AV24" s="3">
        <f t="shared" si="18"/>
        <v>108.9</v>
      </c>
      <c r="AW24" s="3">
        <f t="shared" si="19"/>
        <v>109.3</v>
      </c>
      <c r="AX24" s="3">
        <f t="shared" si="20"/>
        <v>108.7</v>
      </c>
      <c r="AY24" s="3">
        <f t="shared" si="21"/>
        <v>107.6</v>
      </c>
      <c r="AZ24" s="3">
        <f t="shared" si="22"/>
        <v>108.1</v>
      </c>
      <c r="BA24" s="3">
        <f t="shared" si="23"/>
        <v>106.5</v>
      </c>
      <c r="BB24" s="3">
        <f t="shared" si="24"/>
        <v>110.8</v>
      </c>
      <c r="BC24" s="3">
        <f t="shared" si="25"/>
        <v>106</v>
      </c>
      <c r="BD24" s="3">
        <f t="shared" si="26"/>
        <v>108.3</v>
      </c>
      <c r="BE24" s="3">
        <f t="shared" si="27"/>
        <v>112.7</v>
      </c>
      <c r="BN24" s="1" t="s">
        <v>21</v>
      </c>
      <c r="BO24" s="1" t="s">
        <v>109</v>
      </c>
    </row>
    <row r="25" spans="1:67" x14ac:dyDescent="0.35">
      <c r="A25" t="s">
        <v>61</v>
      </c>
      <c r="B25">
        <v>2013</v>
      </c>
      <c r="C25" t="s">
        <v>68</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c r="AE25" s="3">
        <f t="shared" si="1"/>
        <v>115.6</v>
      </c>
      <c r="AF25" s="3">
        <f t="shared" si="2"/>
        <v>117.2</v>
      </c>
      <c r="AG25" s="3">
        <f t="shared" si="3"/>
        <v>111.7</v>
      </c>
      <c r="AH25" s="3">
        <f t="shared" si="4"/>
        <v>109.6</v>
      </c>
      <c r="AI25" s="3">
        <f t="shared" si="5"/>
        <v>104.5</v>
      </c>
      <c r="AJ25" s="3">
        <f t="shared" si="6"/>
        <v>109.8</v>
      </c>
      <c r="AK25" s="3">
        <f t="shared" si="7"/>
        <v>151.80000000000001</v>
      </c>
      <c r="AL25" s="3">
        <f t="shared" si="8"/>
        <v>106.5</v>
      </c>
      <c r="AM25" s="3">
        <f t="shared" si="9"/>
        <v>103.1</v>
      </c>
      <c r="AN25" s="3">
        <f t="shared" si="10"/>
        <v>107.4</v>
      </c>
      <c r="AO25" s="3">
        <f t="shared" si="11"/>
        <v>110.2</v>
      </c>
      <c r="AP25" s="3">
        <f t="shared" si="12"/>
        <v>113.4</v>
      </c>
      <c r="AQ25" s="3">
        <f t="shared" si="13"/>
        <v>116.6</v>
      </c>
      <c r="AR25" s="3">
        <f t="shared" si="14"/>
        <v>111.2</v>
      </c>
      <c r="AS25" s="3">
        <f t="shared" si="15"/>
        <v>111</v>
      </c>
      <c r="AT25" s="3">
        <f t="shared" si="16"/>
        <v>109.4</v>
      </c>
      <c r="AU25" s="3">
        <f t="shared" si="17"/>
        <v>110.7</v>
      </c>
      <c r="AV25" s="3">
        <f t="shared" si="18"/>
        <v>108.9</v>
      </c>
      <c r="AW25" s="3">
        <f t="shared" si="19"/>
        <v>109.7</v>
      </c>
      <c r="AX25" s="3">
        <f t="shared" si="20"/>
        <v>108.7</v>
      </c>
      <c r="AY25" s="3">
        <f t="shared" si="21"/>
        <v>107.5</v>
      </c>
      <c r="AZ25" s="3">
        <f t="shared" si="22"/>
        <v>108</v>
      </c>
      <c r="BA25" s="3">
        <f t="shared" si="23"/>
        <v>106.6</v>
      </c>
      <c r="BB25" s="3">
        <f t="shared" si="24"/>
        <v>109.9</v>
      </c>
      <c r="BC25" s="3">
        <f t="shared" si="25"/>
        <v>105.4</v>
      </c>
      <c r="BD25" s="3">
        <f t="shared" si="26"/>
        <v>107.9</v>
      </c>
      <c r="BE25" s="3">
        <f t="shared" si="27"/>
        <v>112.4</v>
      </c>
      <c r="BN25" s="1" t="s">
        <v>22</v>
      </c>
      <c r="BO25" s="1" t="s">
        <v>110</v>
      </c>
    </row>
    <row r="26" spans="1:67" x14ac:dyDescent="0.35">
      <c r="A26" t="s">
        <v>57</v>
      </c>
      <c r="B26">
        <v>2013</v>
      </c>
      <c r="C26" t="s">
        <v>69</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59</v>
      </c>
      <c r="V26">
        <v>111.1</v>
      </c>
      <c r="W26">
        <v>109.6</v>
      </c>
      <c r="X26">
        <v>108.3</v>
      </c>
      <c r="Y26">
        <v>109.3</v>
      </c>
      <c r="Z26">
        <v>107.7</v>
      </c>
      <c r="AA26">
        <v>109.8</v>
      </c>
      <c r="AB26">
        <v>106.7</v>
      </c>
      <c r="AC26">
        <v>108.7</v>
      </c>
      <c r="AD26">
        <v>114.2</v>
      </c>
      <c r="AE26" s="3">
        <f t="shared" si="1"/>
        <v>115.4</v>
      </c>
      <c r="AF26" s="3">
        <f t="shared" si="2"/>
        <v>115.7</v>
      </c>
      <c r="AG26" s="3">
        <f t="shared" si="3"/>
        <v>111.7</v>
      </c>
      <c r="AH26" s="3">
        <f t="shared" si="4"/>
        <v>111</v>
      </c>
      <c r="AI26" s="3">
        <f t="shared" si="5"/>
        <v>107.4</v>
      </c>
      <c r="AJ26" s="3">
        <f t="shared" si="6"/>
        <v>110.9</v>
      </c>
      <c r="AK26" s="3">
        <f t="shared" si="7"/>
        <v>154</v>
      </c>
      <c r="AL26" s="3">
        <f t="shared" si="8"/>
        <v>108.1</v>
      </c>
      <c r="AM26" s="3">
        <f t="shared" si="9"/>
        <v>104.2</v>
      </c>
      <c r="AN26" s="3">
        <f t="shared" si="10"/>
        <v>107.9</v>
      </c>
      <c r="AO26" s="3">
        <f t="shared" si="11"/>
        <v>110.4</v>
      </c>
      <c r="AP26" s="3">
        <f t="shared" si="12"/>
        <v>114</v>
      </c>
      <c r="AQ26" s="3">
        <f t="shared" si="13"/>
        <v>117.8</v>
      </c>
      <c r="AR26" s="3">
        <f t="shared" si="14"/>
        <v>111.7</v>
      </c>
      <c r="AS26" s="3">
        <f t="shared" si="15"/>
        <v>112.7</v>
      </c>
      <c r="AT26" s="3">
        <f t="shared" si="16"/>
        <v>111.4</v>
      </c>
      <c r="AU26" s="3">
        <f t="shared" si="17"/>
        <v>112.5</v>
      </c>
      <c r="AV26" s="3">
        <f t="shared" si="18"/>
        <v>139.25609756097555</v>
      </c>
      <c r="AW26" s="3">
        <f t="shared" si="19"/>
        <v>111.1</v>
      </c>
      <c r="AX26" s="3">
        <f t="shared" si="20"/>
        <v>109.6</v>
      </c>
      <c r="AY26" s="3">
        <f t="shared" si="21"/>
        <v>108.3</v>
      </c>
      <c r="AZ26" s="3">
        <f t="shared" si="22"/>
        <v>109.3</v>
      </c>
      <c r="BA26" s="3">
        <f t="shared" si="23"/>
        <v>107.7</v>
      </c>
      <c r="BB26" s="3">
        <f t="shared" si="24"/>
        <v>109.8</v>
      </c>
      <c r="BC26" s="3">
        <f t="shared" si="25"/>
        <v>106.7</v>
      </c>
      <c r="BD26" s="3">
        <f t="shared" si="26"/>
        <v>108.7</v>
      </c>
      <c r="BE26" s="3">
        <f t="shared" si="27"/>
        <v>114.2</v>
      </c>
      <c r="BN26" s="1" t="s">
        <v>23</v>
      </c>
      <c r="BO26" s="1" t="s">
        <v>111</v>
      </c>
    </row>
    <row r="27" spans="1:67" x14ac:dyDescent="0.35">
      <c r="A27" t="s">
        <v>60</v>
      </c>
      <c r="B27">
        <v>2013</v>
      </c>
      <c r="C27" t="s">
        <v>69</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c r="AE27" s="3">
        <f t="shared" si="1"/>
        <v>118.6</v>
      </c>
      <c r="AF27" s="3">
        <f t="shared" si="2"/>
        <v>119.1</v>
      </c>
      <c r="AG27" s="3">
        <f t="shared" si="3"/>
        <v>113.2</v>
      </c>
      <c r="AH27" s="3">
        <f t="shared" si="4"/>
        <v>109.6</v>
      </c>
      <c r="AI27" s="3">
        <f t="shared" si="5"/>
        <v>101.7</v>
      </c>
      <c r="AJ27" s="3">
        <f t="shared" si="6"/>
        <v>103.2</v>
      </c>
      <c r="AK27" s="3">
        <f t="shared" si="7"/>
        <v>174.3</v>
      </c>
      <c r="AL27" s="3">
        <f t="shared" si="8"/>
        <v>105.1</v>
      </c>
      <c r="AM27" s="3">
        <f t="shared" si="9"/>
        <v>100.8</v>
      </c>
      <c r="AN27" s="3">
        <f t="shared" si="10"/>
        <v>109.1</v>
      </c>
      <c r="AO27" s="3">
        <f t="shared" si="11"/>
        <v>111.1</v>
      </c>
      <c r="AP27" s="3">
        <f t="shared" si="12"/>
        <v>115.4</v>
      </c>
      <c r="AQ27" s="3">
        <f t="shared" si="13"/>
        <v>119.2</v>
      </c>
      <c r="AR27" s="3">
        <f t="shared" si="14"/>
        <v>112.9</v>
      </c>
      <c r="AS27" s="3">
        <f t="shared" si="15"/>
        <v>111.4</v>
      </c>
      <c r="AT27" s="3">
        <f t="shared" si="16"/>
        <v>109</v>
      </c>
      <c r="AU27" s="3">
        <f t="shared" si="17"/>
        <v>111.1</v>
      </c>
      <c r="AV27" s="3">
        <f t="shared" si="18"/>
        <v>109.7</v>
      </c>
      <c r="AW27" s="3">
        <f t="shared" si="19"/>
        <v>109.5</v>
      </c>
      <c r="AX27" s="3">
        <f t="shared" si="20"/>
        <v>109.6</v>
      </c>
      <c r="AY27" s="3">
        <f t="shared" si="21"/>
        <v>107.9</v>
      </c>
      <c r="AZ27" s="3">
        <f t="shared" si="22"/>
        <v>110.4</v>
      </c>
      <c r="BA27" s="3">
        <f t="shared" si="23"/>
        <v>107.4</v>
      </c>
      <c r="BB27" s="3">
        <f t="shared" si="24"/>
        <v>111.2</v>
      </c>
      <c r="BC27" s="3">
        <f t="shared" si="25"/>
        <v>106.9</v>
      </c>
      <c r="BD27" s="3">
        <f t="shared" si="26"/>
        <v>109.4</v>
      </c>
      <c r="BE27" s="3">
        <f t="shared" si="27"/>
        <v>113.2</v>
      </c>
      <c r="BN27" s="1" t="s">
        <v>24</v>
      </c>
      <c r="BO27" s="1" t="s">
        <v>112</v>
      </c>
    </row>
    <row r="28" spans="1:67" x14ac:dyDescent="0.35">
      <c r="A28" t="s">
        <v>61</v>
      </c>
      <c r="B28">
        <v>2013</v>
      </c>
      <c r="C28" t="s">
        <v>69</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c r="AE28" s="3">
        <f t="shared" si="1"/>
        <v>116.4</v>
      </c>
      <c r="AF28" s="3">
        <f t="shared" si="2"/>
        <v>116.9</v>
      </c>
      <c r="AG28" s="3">
        <f t="shared" si="3"/>
        <v>112.3</v>
      </c>
      <c r="AH28" s="3">
        <f t="shared" si="4"/>
        <v>110.5</v>
      </c>
      <c r="AI28" s="3">
        <f t="shared" si="5"/>
        <v>105.3</v>
      </c>
      <c r="AJ28" s="3">
        <f t="shared" si="6"/>
        <v>107.3</v>
      </c>
      <c r="AK28" s="3">
        <f t="shared" si="7"/>
        <v>160.9</v>
      </c>
      <c r="AL28" s="3">
        <f t="shared" si="8"/>
        <v>107.1</v>
      </c>
      <c r="AM28" s="3">
        <f t="shared" si="9"/>
        <v>103.1</v>
      </c>
      <c r="AN28" s="3">
        <f t="shared" si="10"/>
        <v>108.3</v>
      </c>
      <c r="AO28" s="3">
        <f t="shared" si="11"/>
        <v>110.7</v>
      </c>
      <c r="AP28" s="3">
        <f t="shared" si="12"/>
        <v>114.6</v>
      </c>
      <c r="AQ28" s="3">
        <f t="shared" si="13"/>
        <v>118.3</v>
      </c>
      <c r="AR28" s="3">
        <f t="shared" si="14"/>
        <v>112</v>
      </c>
      <c r="AS28" s="3">
        <f t="shared" si="15"/>
        <v>112.2</v>
      </c>
      <c r="AT28" s="3">
        <f t="shared" si="16"/>
        <v>110.4</v>
      </c>
      <c r="AU28" s="3">
        <f t="shared" si="17"/>
        <v>111.9</v>
      </c>
      <c r="AV28" s="3">
        <f t="shared" si="18"/>
        <v>109.7</v>
      </c>
      <c r="AW28" s="3">
        <f t="shared" si="19"/>
        <v>110.5</v>
      </c>
      <c r="AX28" s="3">
        <f t="shared" si="20"/>
        <v>109.6</v>
      </c>
      <c r="AY28" s="3">
        <f t="shared" si="21"/>
        <v>108.1</v>
      </c>
      <c r="AZ28" s="3">
        <f t="shared" si="22"/>
        <v>109.9</v>
      </c>
      <c r="BA28" s="3">
        <f t="shared" si="23"/>
        <v>107.5</v>
      </c>
      <c r="BB28" s="3">
        <f t="shared" si="24"/>
        <v>110.6</v>
      </c>
      <c r="BC28" s="3">
        <f t="shared" si="25"/>
        <v>106.8</v>
      </c>
      <c r="BD28" s="3">
        <f t="shared" si="26"/>
        <v>109</v>
      </c>
      <c r="BE28" s="3">
        <f t="shared" si="27"/>
        <v>113.7</v>
      </c>
      <c r="BN28" s="1" t="s">
        <v>25</v>
      </c>
      <c r="BO28" s="1" t="s">
        <v>113</v>
      </c>
    </row>
    <row r="29" spans="1:67" x14ac:dyDescent="0.35">
      <c r="A29" t="s">
        <v>57</v>
      </c>
      <c r="B29">
        <v>2013</v>
      </c>
      <c r="C29" t="s">
        <v>70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59</v>
      </c>
      <c r="V29">
        <v>111.6</v>
      </c>
      <c r="W29">
        <v>110.4</v>
      </c>
      <c r="X29">
        <v>108.9</v>
      </c>
      <c r="Y29">
        <v>109.3</v>
      </c>
      <c r="Z29">
        <v>108.3</v>
      </c>
      <c r="AA29">
        <v>110.2</v>
      </c>
      <c r="AB29">
        <v>107.5</v>
      </c>
      <c r="AC29">
        <v>109.1</v>
      </c>
      <c r="AD29">
        <v>115.5</v>
      </c>
      <c r="AE29" s="3">
        <f t="shared" si="1"/>
        <v>116.3</v>
      </c>
      <c r="AF29" s="3">
        <f t="shared" si="2"/>
        <v>115.4</v>
      </c>
      <c r="AG29" s="3">
        <f t="shared" si="3"/>
        <v>112.6</v>
      </c>
      <c r="AH29" s="3">
        <f t="shared" si="4"/>
        <v>111.7</v>
      </c>
      <c r="AI29" s="3">
        <f t="shared" si="5"/>
        <v>107.7</v>
      </c>
      <c r="AJ29" s="3">
        <f t="shared" si="6"/>
        <v>113.2</v>
      </c>
      <c r="AK29" s="3">
        <f t="shared" si="7"/>
        <v>164.9</v>
      </c>
      <c r="AL29" s="3">
        <f t="shared" si="8"/>
        <v>108.3</v>
      </c>
      <c r="AM29" s="3">
        <f t="shared" si="9"/>
        <v>103.9</v>
      </c>
      <c r="AN29" s="3">
        <f t="shared" si="10"/>
        <v>108.2</v>
      </c>
      <c r="AO29" s="3">
        <f t="shared" si="11"/>
        <v>111.1</v>
      </c>
      <c r="AP29" s="3">
        <f t="shared" si="12"/>
        <v>114.9</v>
      </c>
      <c r="AQ29" s="3">
        <f t="shared" si="13"/>
        <v>119.8</v>
      </c>
      <c r="AR29" s="3">
        <f t="shared" si="14"/>
        <v>112.2</v>
      </c>
      <c r="AS29" s="3">
        <f t="shared" si="15"/>
        <v>113.6</v>
      </c>
      <c r="AT29" s="3">
        <f t="shared" si="16"/>
        <v>112.3</v>
      </c>
      <c r="AU29" s="3">
        <f t="shared" si="17"/>
        <v>113.4</v>
      </c>
      <c r="AV29" s="3">
        <f t="shared" si="18"/>
        <v>139.25609756097555</v>
      </c>
      <c r="AW29" s="3">
        <f t="shared" si="19"/>
        <v>111.6</v>
      </c>
      <c r="AX29" s="3">
        <f t="shared" si="20"/>
        <v>110.4</v>
      </c>
      <c r="AY29" s="3">
        <f t="shared" si="21"/>
        <v>108.9</v>
      </c>
      <c r="AZ29" s="3">
        <f t="shared" si="22"/>
        <v>109.3</v>
      </c>
      <c r="BA29" s="3">
        <f t="shared" si="23"/>
        <v>108.3</v>
      </c>
      <c r="BB29" s="3">
        <f t="shared" si="24"/>
        <v>110.2</v>
      </c>
      <c r="BC29" s="3">
        <f t="shared" si="25"/>
        <v>107.5</v>
      </c>
      <c r="BD29" s="3">
        <f t="shared" si="26"/>
        <v>109.1</v>
      </c>
      <c r="BE29" s="3">
        <f t="shared" si="27"/>
        <v>115.5</v>
      </c>
      <c r="BN29" s="1" t="s">
        <v>26</v>
      </c>
      <c r="BO29" s="1" t="s">
        <v>114</v>
      </c>
    </row>
    <row r="30" spans="1:67" x14ac:dyDescent="0.35">
      <c r="A30" t="s">
        <v>60</v>
      </c>
      <c r="B30">
        <v>2013</v>
      </c>
      <c r="C30" t="s">
        <v>70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c r="AE30" s="3">
        <f t="shared" si="1"/>
        <v>118.9</v>
      </c>
      <c r="AF30" s="3">
        <f t="shared" si="2"/>
        <v>118.1</v>
      </c>
      <c r="AG30" s="3">
        <f t="shared" si="3"/>
        <v>114.5</v>
      </c>
      <c r="AH30" s="3">
        <f t="shared" si="4"/>
        <v>110.4</v>
      </c>
      <c r="AI30" s="3">
        <f t="shared" si="5"/>
        <v>102.3</v>
      </c>
      <c r="AJ30" s="3">
        <f t="shared" si="6"/>
        <v>106.2</v>
      </c>
      <c r="AK30" s="3">
        <f t="shared" si="7"/>
        <v>183.5</v>
      </c>
      <c r="AL30" s="3">
        <f t="shared" si="8"/>
        <v>105.3</v>
      </c>
      <c r="AM30" s="3">
        <f t="shared" si="9"/>
        <v>100.2</v>
      </c>
      <c r="AN30" s="3">
        <f t="shared" si="10"/>
        <v>109.6</v>
      </c>
      <c r="AO30" s="3">
        <f t="shared" si="11"/>
        <v>111.4</v>
      </c>
      <c r="AP30" s="3">
        <f t="shared" si="12"/>
        <v>116</v>
      </c>
      <c r="AQ30" s="3">
        <f t="shared" si="13"/>
        <v>120.8</v>
      </c>
      <c r="AR30" s="3">
        <f t="shared" si="14"/>
        <v>113.5</v>
      </c>
      <c r="AS30" s="3">
        <f t="shared" si="15"/>
        <v>112.5</v>
      </c>
      <c r="AT30" s="3">
        <f t="shared" si="16"/>
        <v>109.7</v>
      </c>
      <c r="AU30" s="3">
        <f t="shared" si="17"/>
        <v>112</v>
      </c>
      <c r="AV30" s="3">
        <f t="shared" si="18"/>
        <v>110.5</v>
      </c>
      <c r="AW30" s="3">
        <f t="shared" si="19"/>
        <v>109.7</v>
      </c>
      <c r="AX30" s="3">
        <f t="shared" si="20"/>
        <v>110.2</v>
      </c>
      <c r="AY30" s="3">
        <f t="shared" si="21"/>
        <v>108.2</v>
      </c>
      <c r="AZ30" s="3">
        <f t="shared" si="22"/>
        <v>109.7</v>
      </c>
      <c r="BA30" s="3">
        <f t="shared" si="23"/>
        <v>108</v>
      </c>
      <c r="BB30" s="3">
        <f t="shared" si="24"/>
        <v>111.3</v>
      </c>
      <c r="BC30" s="3">
        <f t="shared" si="25"/>
        <v>107.3</v>
      </c>
      <c r="BD30" s="3">
        <f t="shared" si="26"/>
        <v>109.4</v>
      </c>
      <c r="BE30" s="3">
        <f t="shared" si="27"/>
        <v>114</v>
      </c>
      <c r="BN30" s="1" t="s">
        <v>27</v>
      </c>
      <c r="BO30" s="1" t="s">
        <v>115</v>
      </c>
    </row>
    <row r="31" spans="1:67" x14ac:dyDescent="0.35">
      <c r="A31" t="s">
        <v>61</v>
      </c>
      <c r="B31">
        <v>2013</v>
      </c>
      <c r="C31" t="s">
        <v>70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c r="AE31" s="3">
        <f t="shared" si="1"/>
        <v>117.1</v>
      </c>
      <c r="AF31" s="3">
        <f t="shared" si="2"/>
        <v>116.3</v>
      </c>
      <c r="AG31" s="3">
        <f t="shared" si="3"/>
        <v>113.3</v>
      </c>
      <c r="AH31" s="3">
        <f t="shared" si="4"/>
        <v>111.2</v>
      </c>
      <c r="AI31" s="3">
        <f t="shared" si="5"/>
        <v>105.7</v>
      </c>
      <c r="AJ31" s="3">
        <f t="shared" si="6"/>
        <v>109.9</v>
      </c>
      <c r="AK31" s="3">
        <f t="shared" si="7"/>
        <v>171.2</v>
      </c>
      <c r="AL31" s="3">
        <f t="shared" si="8"/>
        <v>107.3</v>
      </c>
      <c r="AM31" s="3">
        <f t="shared" si="9"/>
        <v>102.7</v>
      </c>
      <c r="AN31" s="3">
        <f t="shared" si="10"/>
        <v>108.7</v>
      </c>
      <c r="AO31" s="3">
        <f t="shared" si="11"/>
        <v>111.2</v>
      </c>
      <c r="AP31" s="3">
        <f t="shared" si="12"/>
        <v>115.4</v>
      </c>
      <c r="AQ31" s="3">
        <f t="shared" si="13"/>
        <v>120.2</v>
      </c>
      <c r="AR31" s="3">
        <f t="shared" si="14"/>
        <v>112.5</v>
      </c>
      <c r="AS31" s="3">
        <f t="shared" si="15"/>
        <v>113.2</v>
      </c>
      <c r="AT31" s="3">
        <f t="shared" si="16"/>
        <v>111.2</v>
      </c>
      <c r="AU31" s="3">
        <f t="shared" si="17"/>
        <v>112.8</v>
      </c>
      <c r="AV31" s="3">
        <f t="shared" si="18"/>
        <v>110.5</v>
      </c>
      <c r="AW31" s="3">
        <f t="shared" si="19"/>
        <v>110.9</v>
      </c>
      <c r="AX31" s="3">
        <f t="shared" si="20"/>
        <v>110.3</v>
      </c>
      <c r="AY31" s="3">
        <f t="shared" si="21"/>
        <v>108.6</v>
      </c>
      <c r="AZ31" s="3">
        <f t="shared" si="22"/>
        <v>109.5</v>
      </c>
      <c r="BA31" s="3">
        <f t="shared" si="23"/>
        <v>108.1</v>
      </c>
      <c r="BB31" s="3">
        <f t="shared" si="24"/>
        <v>110.8</v>
      </c>
      <c r="BC31" s="3">
        <f t="shared" si="25"/>
        <v>107.4</v>
      </c>
      <c r="BD31" s="3">
        <f t="shared" si="26"/>
        <v>109.2</v>
      </c>
      <c r="BE31" s="3">
        <f t="shared" si="27"/>
        <v>114.8</v>
      </c>
      <c r="BN31" s="1" t="s">
        <v>28</v>
      </c>
      <c r="BO31" s="1" t="s">
        <v>116</v>
      </c>
    </row>
    <row r="32" spans="1:67" x14ac:dyDescent="0.35">
      <c r="A32" t="s">
        <v>57</v>
      </c>
      <c r="B32">
        <v>2013</v>
      </c>
      <c r="C32" t="s">
        <v>71</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59</v>
      </c>
      <c r="V32">
        <v>112.6</v>
      </c>
      <c r="W32">
        <v>111.3</v>
      </c>
      <c r="X32">
        <v>109.7</v>
      </c>
      <c r="Y32">
        <v>109.6</v>
      </c>
      <c r="Z32">
        <v>108.7</v>
      </c>
      <c r="AA32">
        <v>111</v>
      </c>
      <c r="AB32">
        <v>108.2</v>
      </c>
      <c r="AC32">
        <v>109.8</v>
      </c>
      <c r="AD32">
        <v>117.4</v>
      </c>
      <c r="AE32" s="3">
        <f t="shared" si="1"/>
        <v>117.3</v>
      </c>
      <c r="AF32" s="3">
        <f t="shared" si="2"/>
        <v>114.9</v>
      </c>
      <c r="AG32" s="3">
        <f t="shared" si="3"/>
        <v>116.2</v>
      </c>
      <c r="AH32" s="3">
        <f t="shared" si="4"/>
        <v>112.8</v>
      </c>
      <c r="AI32" s="3">
        <f t="shared" si="5"/>
        <v>108.9</v>
      </c>
      <c r="AJ32" s="3">
        <f t="shared" si="6"/>
        <v>116.6</v>
      </c>
      <c r="AK32" s="3">
        <f t="shared" si="7"/>
        <v>178.1</v>
      </c>
      <c r="AL32" s="3">
        <f t="shared" si="8"/>
        <v>109.1</v>
      </c>
      <c r="AM32" s="3">
        <f t="shared" si="9"/>
        <v>103.6</v>
      </c>
      <c r="AN32" s="3">
        <f t="shared" si="10"/>
        <v>109</v>
      </c>
      <c r="AO32" s="3">
        <f t="shared" si="11"/>
        <v>111.8</v>
      </c>
      <c r="AP32" s="3">
        <f t="shared" si="12"/>
        <v>116</v>
      </c>
      <c r="AQ32" s="3">
        <f t="shared" si="13"/>
        <v>122.5</v>
      </c>
      <c r="AR32" s="3">
        <f t="shared" si="14"/>
        <v>112.8</v>
      </c>
      <c r="AS32" s="3">
        <f t="shared" si="15"/>
        <v>114.6</v>
      </c>
      <c r="AT32" s="3">
        <f t="shared" si="16"/>
        <v>113.1</v>
      </c>
      <c r="AU32" s="3">
        <f t="shared" si="17"/>
        <v>114.4</v>
      </c>
      <c r="AV32" s="3">
        <f t="shared" si="18"/>
        <v>139.25609756097555</v>
      </c>
      <c r="AW32" s="3">
        <f t="shared" si="19"/>
        <v>112.6</v>
      </c>
      <c r="AX32" s="3">
        <f t="shared" si="20"/>
        <v>111.3</v>
      </c>
      <c r="AY32" s="3">
        <f t="shared" si="21"/>
        <v>109.7</v>
      </c>
      <c r="AZ32" s="3">
        <f t="shared" si="22"/>
        <v>109.6</v>
      </c>
      <c r="BA32" s="3">
        <f t="shared" si="23"/>
        <v>108.7</v>
      </c>
      <c r="BB32" s="3">
        <f t="shared" si="24"/>
        <v>111</v>
      </c>
      <c r="BC32" s="3">
        <f t="shared" si="25"/>
        <v>108.2</v>
      </c>
      <c r="BD32" s="3">
        <f t="shared" si="26"/>
        <v>109.8</v>
      </c>
      <c r="BE32" s="3">
        <f t="shared" si="27"/>
        <v>117.4</v>
      </c>
      <c r="BN32" s="1" t="s">
        <v>29</v>
      </c>
      <c r="BO32" s="1" t="s">
        <v>117</v>
      </c>
    </row>
    <row r="33" spans="1:67" x14ac:dyDescent="0.35">
      <c r="A33" t="s">
        <v>60</v>
      </c>
      <c r="B33">
        <v>2013</v>
      </c>
      <c r="C33" t="s">
        <v>72</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c r="AE33" s="3">
        <f t="shared" si="1"/>
        <v>119.8</v>
      </c>
      <c r="AF33" s="3">
        <f t="shared" si="2"/>
        <v>116.3</v>
      </c>
      <c r="AG33" s="3">
        <f t="shared" si="3"/>
        <v>122.6</v>
      </c>
      <c r="AH33" s="3">
        <f t="shared" si="4"/>
        <v>112</v>
      </c>
      <c r="AI33" s="3">
        <f t="shared" si="5"/>
        <v>103.2</v>
      </c>
      <c r="AJ33" s="3">
        <f t="shared" si="6"/>
        <v>110</v>
      </c>
      <c r="AK33" s="3">
        <f t="shared" si="7"/>
        <v>192.8</v>
      </c>
      <c r="AL33" s="3">
        <f t="shared" si="8"/>
        <v>106.3</v>
      </c>
      <c r="AM33" s="3">
        <f t="shared" si="9"/>
        <v>99.5</v>
      </c>
      <c r="AN33" s="3">
        <f t="shared" si="10"/>
        <v>110.3</v>
      </c>
      <c r="AO33" s="3">
        <f t="shared" si="11"/>
        <v>111.8</v>
      </c>
      <c r="AP33" s="3">
        <f t="shared" si="12"/>
        <v>117.1</v>
      </c>
      <c r="AQ33" s="3">
        <f t="shared" si="13"/>
        <v>122.9</v>
      </c>
      <c r="AR33" s="3">
        <f t="shared" si="14"/>
        <v>114.1</v>
      </c>
      <c r="AS33" s="3">
        <f t="shared" si="15"/>
        <v>113.5</v>
      </c>
      <c r="AT33" s="3">
        <f t="shared" si="16"/>
        <v>110.3</v>
      </c>
      <c r="AU33" s="3">
        <f t="shared" si="17"/>
        <v>113</v>
      </c>
      <c r="AV33" s="3">
        <f t="shared" si="18"/>
        <v>111.1</v>
      </c>
      <c r="AW33" s="3">
        <f t="shared" si="19"/>
        <v>110</v>
      </c>
      <c r="AX33" s="3">
        <f t="shared" si="20"/>
        <v>110.9</v>
      </c>
      <c r="AY33" s="3">
        <f t="shared" si="21"/>
        <v>108.6</v>
      </c>
      <c r="AZ33" s="3">
        <f t="shared" si="22"/>
        <v>109.5</v>
      </c>
      <c r="BA33" s="3">
        <f t="shared" si="23"/>
        <v>108.5</v>
      </c>
      <c r="BB33" s="3">
        <f t="shared" si="24"/>
        <v>111.3</v>
      </c>
      <c r="BC33" s="3">
        <f t="shared" si="25"/>
        <v>107.9</v>
      </c>
      <c r="BD33" s="3">
        <f t="shared" si="26"/>
        <v>109.6</v>
      </c>
      <c r="BE33" s="3">
        <f t="shared" si="27"/>
        <v>115</v>
      </c>
      <c r="BN33" s="1" t="s">
        <v>30</v>
      </c>
      <c r="BO33" s="1" t="s">
        <v>118</v>
      </c>
    </row>
    <row r="34" spans="1:67" x14ac:dyDescent="0.35">
      <c r="A34" t="s">
        <v>61</v>
      </c>
      <c r="B34">
        <v>2013</v>
      </c>
      <c r="C34" t="s">
        <v>72</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c r="AE34" s="3">
        <f t="shared" si="1"/>
        <v>118.1</v>
      </c>
      <c r="AF34" s="3">
        <f t="shared" si="2"/>
        <v>115.4</v>
      </c>
      <c r="AG34" s="3">
        <f t="shared" si="3"/>
        <v>118.7</v>
      </c>
      <c r="AH34" s="3">
        <f t="shared" si="4"/>
        <v>112.5</v>
      </c>
      <c r="AI34" s="3">
        <f t="shared" si="5"/>
        <v>106.8</v>
      </c>
      <c r="AJ34" s="3">
        <f t="shared" si="6"/>
        <v>113.5</v>
      </c>
      <c r="AK34" s="3">
        <f t="shared" si="7"/>
        <v>183.1</v>
      </c>
      <c r="AL34" s="3">
        <f t="shared" si="8"/>
        <v>108.2</v>
      </c>
      <c r="AM34" s="3">
        <f t="shared" si="9"/>
        <v>102.2</v>
      </c>
      <c r="AN34" s="3">
        <f t="shared" si="10"/>
        <v>109.4</v>
      </c>
      <c r="AO34" s="3">
        <f t="shared" si="11"/>
        <v>111.8</v>
      </c>
      <c r="AP34" s="3">
        <f t="shared" si="12"/>
        <v>116.5</v>
      </c>
      <c r="AQ34" s="3">
        <f t="shared" si="13"/>
        <v>122.6</v>
      </c>
      <c r="AR34" s="3">
        <f t="shared" si="14"/>
        <v>113.1</v>
      </c>
      <c r="AS34" s="3">
        <f t="shared" si="15"/>
        <v>114.2</v>
      </c>
      <c r="AT34" s="3">
        <f t="shared" si="16"/>
        <v>111.9</v>
      </c>
      <c r="AU34" s="3">
        <f t="shared" si="17"/>
        <v>113.8</v>
      </c>
      <c r="AV34" s="3">
        <f t="shared" si="18"/>
        <v>111.1</v>
      </c>
      <c r="AW34" s="3">
        <f t="shared" si="19"/>
        <v>111.6</v>
      </c>
      <c r="AX34" s="3">
        <f t="shared" si="20"/>
        <v>111.1</v>
      </c>
      <c r="AY34" s="3">
        <f t="shared" si="21"/>
        <v>109.3</v>
      </c>
      <c r="AZ34" s="3">
        <f t="shared" si="22"/>
        <v>109.5</v>
      </c>
      <c r="BA34" s="3">
        <f t="shared" si="23"/>
        <v>108.6</v>
      </c>
      <c r="BB34" s="3">
        <f t="shared" si="24"/>
        <v>111.2</v>
      </c>
      <c r="BC34" s="3">
        <f t="shared" si="25"/>
        <v>108.1</v>
      </c>
      <c r="BD34" s="3">
        <f t="shared" si="26"/>
        <v>109.7</v>
      </c>
      <c r="BE34" s="3">
        <f t="shared" si="27"/>
        <v>116.3</v>
      </c>
      <c r="BN34" s="1" t="s">
        <v>31</v>
      </c>
      <c r="BO34" s="1" t="s">
        <v>119</v>
      </c>
    </row>
    <row r="35" spans="1:67" x14ac:dyDescent="0.35">
      <c r="A35" t="s">
        <v>57</v>
      </c>
      <c r="B35">
        <v>2013</v>
      </c>
      <c r="C35" t="s">
        <v>73</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59</v>
      </c>
      <c r="V35">
        <v>112.8</v>
      </c>
      <c r="W35">
        <v>112.1</v>
      </c>
      <c r="X35">
        <v>110.1</v>
      </c>
      <c r="Y35">
        <v>109.9</v>
      </c>
      <c r="Z35">
        <v>109.2</v>
      </c>
      <c r="AA35">
        <v>111.6</v>
      </c>
      <c r="AB35">
        <v>108.1</v>
      </c>
      <c r="AC35">
        <v>110.1</v>
      </c>
      <c r="AD35">
        <v>115.5</v>
      </c>
      <c r="AE35" s="3">
        <f t="shared" si="1"/>
        <v>118.4</v>
      </c>
      <c r="AF35" s="3">
        <f t="shared" si="2"/>
        <v>115.9</v>
      </c>
      <c r="AG35" s="3">
        <f t="shared" si="3"/>
        <v>120.4</v>
      </c>
      <c r="AH35" s="3">
        <f t="shared" si="4"/>
        <v>113.8</v>
      </c>
      <c r="AI35" s="3">
        <f t="shared" si="5"/>
        <v>109.5</v>
      </c>
      <c r="AJ35" s="3">
        <f t="shared" si="6"/>
        <v>115.5</v>
      </c>
      <c r="AK35" s="3">
        <f t="shared" si="7"/>
        <v>145.69999999999999</v>
      </c>
      <c r="AL35" s="3">
        <f t="shared" si="8"/>
        <v>109.5</v>
      </c>
      <c r="AM35" s="3">
        <f t="shared" si="9"/>
        <v>102.9</v>
      </c>
      <c r="AN35" s="3">
        <f t="shared" si="10"/>
        <v>109.8</v>
      </c>
      <c r="AO35" s="3">
        <f t="shared" si="11"/>
        <v>112.1</v>
      </c>
      <c r="AP35" s="3">
        <f t="shared" si="12"/>
        <v>116.8</v>
      </c>
      <c r="AQ35" s="3">
        <f t="shared" si="13"/>
        <v>118.7</v>
      </c>
      <c r="AR35" s="3">
        <f t="shared" si="14"/>
        <v>113.6</v>
      </c>
      <c r="AS35" s="3">
        <f t="shared" si="15"/>
        <v>115.8</v>
      </c>
      <c r="AT35" s="3">
        <f t="shared" si="16"/>
        <v>114</v>
      </c>
      <c r="AU35" s="3">
        <f t="shared" si="17"/>
        <v>115.5</v>
      </c>
      <c r="AV35" s="3">
        <f t="shared" si="18"/>
        <v>139.25609756097555</v>
      </c>
      <c r="AW35" s="3">
        <f t="shared" si="19"/>
        <v>112.8</v>
      </c>
      <c r="AX35" s="3">
        <f t="shared" si="20"/>
        <v>112.1</v>
      </c>
      <c r="AY35" s="3">
        <f t="shared" si="21"/>
        <v>110.1</v>
      </c>
      <c r="AZ35" s="3">
        <f t="shared" si="22"/>
        <v>109.9</v>
      </c>
      <c r="BA35" s="3">
        <f t="shared" si="23"/>
        <v>109.2</v>
      </c>
      <c r="BB35" s="3">
        <f t="shared" si="24"/>
        <v>111.6</v>
      </c>
      <c r="BC35" s="3">
        <f t="shared" si="25"/>
        <v>108.1</v>
      </c>
      <c r="BD35" s="3">
        <f t="shared" si="26"/>
        <v>110.1</v>
      </c>
      <c r="BE35" s="3">
        <f t="shared" si="27"/>
        <v>115.5</v>
      </c>
      <c r="BN35" s="1" t="s">
        <v>32</v>
      </c>
      <c r="BO35" s="1" t="s">
        <v>120</v>
      </c>
    </row>
    <row r="36" spans="1:67" x14ac:dyDescent="0.35">
      <c r="A36" t="s">
        <v>60</v>
      </c>
      <c r="B36">
        <v>2013</v>
      </c>
      <c r="C36" t="s">
        <v>73</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c r="AE36" s="3">
        <f t="shared" si="1"/>
        <v>120.5</v>
      </c>
      <c r="AF36" s="3">
        <f t="shared" si="2"/>
        <v>118.1</v>
      </c>
      <c r="AG36" s="3">
        <f t="shared" si="3"/>
        <v>128.5</v>
      </c>
      <c r="AH36" s="3">
        <f t="shared" si="4"/>
        <v>112.8</v>
      </c>
      <c r="AI36" s="3">
        <f t="shared" si="5"/>
        <v>103.4</v>
      </c>
      <c r="AJ36" s="3">
        <f t="shared" si="6"/>
        <v>110.7</v>
      </c>
      <c r="AK36" s="3">
        <f t="shared" si="7"/>
        <v>144.80000000000001</v>
      </c>
      <c r="AL36" s="3">
        <f t="shared" si="8"/>
        <v>107.1</v>
      </c>
      <c r="AM36" s="3">
        <f t="shared" si="9"/>
        <v>98.6</v>
      </c>
      <c r="AN36" s="3">
        <f t="shared" si="10"/>
        <v>111.9</v>
      </c>
      <c r="AO36" s="3">
        <f t="shared" si="11"/>
        <v>112.1</v>
      </c>
      <c r="AP36" s="3">
        <f t="shared" si="12"/>
        <v>118.1</v>
      </c>
      <c r="AQ36" s="3">
        <f t="shared" si="13"/>
        <v>117.8</v>
      </c>
      <c r="AR36" s="3">
        <f t="shared" si="14"/>
        <v>115</v>
      </c>
      <c r="AS36" s="3">
        <f t="shared" si="15"/>
        <v>114.2</v>
      </c>
      <c r="AT36" s="3">
        <f t="shared" si="16"/>
        <v>110.9</v>
      </c>
      <c r="AU36" s="3">
        <f t="shared" si="17"/>
        <v>113.7</v>
      </c>
      <c r="AV36" s="3">
        <f t="shared" si="18"/>
        <v>110.7</v>
      </c>
      <c r="AW36" s="3">
        <f t="shared" si="19"/>
        <v>110.4</v>
      </c>
      <c r="AX36" s="3">
        <f t="shared" si="20"/>
        <v>111.3</v>
      </c>
      <c r="AY36" s="3">
        <f t="shared" si="21"/>
        <v>109</v>
      </c>
      <c r="AZ36" s="3">
        <f t="shared" si="22"/>
        <v>109.7</v>
      </c>
      <c r="BA36" s="3">
        <f t="shared" si="23"/>
        <v>108.9</v>
      </c>
      <c r="BB36" s="3">
        <f t="shared" si="24"/>
        <v>111.4</v>
      </c>
      <c r="BC36" s="3">
        <f t="shared" si="25"/>
        <v>107.7</v>
      </c>
      <c r="BD36" s="3">
        <f t="shared" si="26"/>
        <v>109.8</v>
      </c>
      <c r="BE36" s="3">
        <f t="shared" si="27"/>
        <v>113.3</v>
      </c>
      <c r="BN36" s="1" t="s">
        <v>33</v>
      </c>
      <c r="BO36" s="1" t="s">
        <v>121</v>
      </c>
    </row>
    <row r="37" spans="1:67" x14ac:dyDescent="0.35">
      <c r="A37" t="s">
        <v>61</v>
      </c>
      <c r="B37">
        <v>2013</v>
      </c>
      <c r="C37" t="s">
        <v>73</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c r="AE37" s="3">
        <f t="shared" si="1"/>
        <v>119.1</v>
      </c>
      <c r="AF37" s="3">
        <f t="shared" si="2"/>
        <v>116.7</v>
      </c>
      <c r="AG37" s="3">
        <f t="shared" si="3"/>
        <v>123.5</v>
      </c>
      <c r="AH37" s="3">
        <f t="shared" si="4"/>
        <v>113.4</v>
      </c>
      <c r="AI37" s="3">
        <f t="shared" si="5"/>
        <v>107.3</v>
      </c>
      <c r="AJ37" s="3">
        <f t="shared" si="6"/>
        <v>113.3</v>
      </c>
      <c r="AK37" s="3">
        <f t="shared" si="7"/>
        <v>145.4</v>
      </c>
      <c r="AL37" s="3">
        <f t="shared" si="8"/>
        <v>108.7</v>
      </c>
      <c r="AM37" s="3">
        <f t="shared" si="9"/>
        <v>101.5</v>
      </c>
      <c r="AN37" s="3">
        <f t="shared" si="10"/>
        <v>110.5</v>
      </c>
      <c r="AO37" s="3">
        <f t="shared" si="11"/>
        <v>112.1</v>
      </c>
      <c r="AP37" s="3">
        <f t="shared" si="12"/>
        <v>117.4</v>
      </c>
      <c r="AQ37" s="3">
        <f t="shared" si="13"/>
        <v>118.4</v>
      </c>
      <c r="AR37" s="3">
        <f t="shared" si="14"/>
        <v>114</v>
      </c>
      <c r="AS37" s="3">
        <f t="shared" si="15"/>
        <v>115.2</v>
      </c>
      <c r="AT37" s="3">
        <f t="shared" si="16"/>
        <v>112.7</v>
      </c>
      <c r="AU37" s="3">
        <f t="shared" si="17"/>
        <v>114.8</v>
      </c>
      <c r="AV37" s="3">
        <f t="shared" si="18"/>
        <v>110.7</v>
      </c>
      <c r="AW37" s="3">
        <f t="shared" si="19"/>
        <v>111.9</v>
      </c>
      <c r="AX37" s="3">
        <f t="shared" si="20"/>
        <v>111.7</v>
      </c>
      <c r="AY37" s="3">
        <f t="shared" si="21"/>
        <v>109.7</v>
      </c>
      <c r="AZ37" s="3">
        <f t="shared" si="22"/>
        <v>109.8</v>
      </c>
      <c r="BA37" s="3">
        <f t="shared" si="23"/>
        <v>109</v>
      </c>
      <c r="BB37" s="3">
        <f t="shared" si="24"/>
        <v>111.5</v>
      </c>
      <c r="BC37" s="3">
        <f t="shared" si="25"/>
        <v>107.9</v>
      </c>
      <c r="BD37" s="3">
        <f t="shared" si="26"/>
        <v>110</v>
      </c>
      <c r="BE37" s="3">
        <f t="shared" si="27"/>
        <v>114.5</v>
      </c>
      <c r="BN37" s="1" t="s">
        <v>34</v>
      </c>
      <c r="BO37" s="1" t="s">
        <v>122</v>
      </c>
    </row>
    <row r="38" spans="1:67" x14ac:dyDescent="0.35">
      <c r="A38" t="s">
        <v>57</v>
      </c>
      <c r="B38">
        <v>2014</v>
      </c>
      <c r="C38" t="s">
        <v>58</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59</v>
      </c>
      <c r="V38">
        <v>113</v>
      </c>
      <c r="W38">
        <v>112.6</v>
      </c>
      <c r="X38">
        <v>110.6</v>
      </c>
      <c r="Y38">
        <v>110.5</v>
      </c>
      <c r="Z38">
        <v>109.6</v>
      </c>
      <c r="AA38">
        <v>111.8</v>
      </c>
      <c r="AB38">
        <v>108.3</v>
      </c>
      <c r="AC38">
        <v>110.6</v>
      </c>
      <c r="AD38">
        <v>114.2</v>
      </c>
      <c r="AE38" s="3">
        <f t="shared" si="1"/>
        <v>118.9</v>
      </c>
      <c r="AF38" s="3">
        <f t="shared" si="2"/>
        <v>117.1</v>
      </c>
      <c r="AG38" s="3">
        <f t="shared" si="3"/>
        <v>120.5</v>
      </c>
      <c r="AH38" s="3">
        <f t="shared" si="4"/>
        <v>114.4</v>
      </c>
      <c r="AI38" s="3">
        <f t="shared" si="5"/>
        <v>109</v>
      </c>
      <c r="AJ38" s="3">
        <f t="shared" si="6"/>
        <v>115.5</v>
      </c>
      <c r="AK38" s="3">
        <f t="shared" si="7"/>
        <v>123.9</v>
      </c>
      <c r="AL38" s="3">
        <f t="shared" si="8"/>
        <v>109.6</v>
      </c>
      <c r="AM38" s="3">
        <f t="shared" si="9"/>
        <v>101.8</v>
      </c>
      <c r="AN38" s="3">
        <f t="shared" si="10"/>
        <v>110.2</v>
      </c>
      <c r="AO38" s="3">
        <f t="shared" si="11"/>
        <v>112.4</v>
      </c>
      <c r="AP38" s="3">
        <f t="shared" si="12"/>
        <v>117.3</v>
      </c>
      <c r="AQ38" s="3">
        <f t="shared" si="13"/>
        <v>116</v>
      </c>
      <c r="AR38" s="3">
        <f t="shared" si="14"/>
        <v>114</v>
      </c>
      <c r="AS38" s="3">
        <f t="shared" si="15"/>
        <v>116.5</v>
      </c>
      <c r="AT38" s="3">
        <f t="shared" si="16"/>
        <v>114.5</v>
      </c>
      <c r="AU38" s="3">
        <f t="shared" si="17"/>
        <v>116.2</v>
      </c>
      <c r="AV38" s="3">
        <f t="shared" si="18"/>
        <v>139.25609756097555</v>
      </c>
      <c r="AW38" s="3">
        <f t="shared" si="19"/>
        <v>113</v>
      </c>
      <c r="AX38" s="3">
        <f t="shared" si="20"/>
        <v>112.6</v>
      </c>
      <c r="AY38" s="3">
        <f t="shared" si="21"/>
        <v>110.6</v>
      </c>
      <c r="AZ38" s="3">
        <f t="shared" si="22"/>
        <v>110.5</v>
      </c>
      <c r="BA38" s="3">
        <f t="shared" si="23"/>
        <v>109.6</v>
      </c>
      <c r="BB38" s="3">
        <f t="shared" si="24"/>
        <v>111.8</v>
      </c>
      <c r="BC38" s="3">
        <f t="shared" si="25"/>
        <v>108.3</v>
      </c>
      <c r="BD38" s="3">
        <f t="shared" si="26"/>
        <v>110.6</v>
      </c>
      <c r="BE38" s="3">
        <f t="shared" si="27"/>
        <v>114.2</v>
      </c>
      <c r="BN38" s="1" t="s">
        <v>35</v>
      </c>
      <c r="BO38" s="1" t="s">
        <v>123</v>
      </c>
    </row>
    <row r="39" spans="1:67" x14ac:dyDescent="0.35">
      <c r="A39" t="s">
        <v>60</v>
      </c>
      <c r="B39">
        <v>2014</v>
      </c>
      <c r="C39" t="s">
        <v>58</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c r="AE39" s="3">
        <f t="shared" si="1"/>
        <v>121.2</v>
      </c>
      <c r="AF39" s="3">
        <f t="shared" si="2"/>
        <v>122</v>
      </c>
      <c r="AG39" s="3">
        <f t="shared" si="3"/>
        <v>129.9</v>
      </c>
      <c r="AH39" s="3">
        <f t="shared" si="4"/>
        <v>113.6</v>
      </c>
      <c r="AI39" s="3">
        <f t="shared" si="5"/>
        <v>102.9</v>
      </c>
      <c r="AJ39" s="3">
        <f t="shared" si="6"/>
        <v>112.1</v>
      </c>
      <c r="AK39" s="3">
        <f t="shared" si="7"/>
        <v>118.9</v>
      </c>
      <c r="AL39" s="3">
        <f t="shared" si="8"/>
        <v>107.5</v>
      </c>
      <c r="AM39" s="3">
        <f t="shared" si="9"/>
        <v>96.9</v>
      </c>
      <c r="AN39" s="3">
        <f t="shared" si="10"/>
        <v>112.7</v>
      </c>
      <c r="AO39" s="3">
        <f t="shared" si="11"/>
        <v>112.1</v>
      </c>
      <c r="AP39" s="3">
        <f t="shared" si="12"/>
        <v>119</v>
      </c>
      <c r="AQ39" s="3">
        <f t="shared" si="13"/>
        <v>115.5</v>
      </c>
      <c r="AR39" s="3">
        <f t="shared" si="14"/>
        <v>115.7</v>
      </c>
      <c r="AS39" s="3">
        <f t="shared" si="15"/>
        <v>114.8</v>
      </c>
      <c r="AT39" s="3">
        <f t="shared" si="16"/>
        <v>111.3</v>
      </c>
      <c r="AU39" s="3">
        <f t="shared" si="17"/>
        <v>114.3</v>
      </c>
      <c r="AV39" s="3">
        <f t="shared" si="18"/>
        <v>111.6</v>
      </c>
      <c r="AW39" s="3">
        <f t="shared" si="19"/>
        <v>111</v>
      </c>
      <c r="AX39" s="3">
        <f t="shared" si="20"/>
        <v>111.9</v>
      </c>
      <c r="AY39" s="3">
        <f t="shared" si="21"/>
        <v>109.7</v>
      </c>
      <c r="AZ39" s="3">
        <f t="shared" si="22"/>
        <v>110.8</v>
      </c>
      <c r="BA39" s="3">
        <f t="shared" si="23"/>
        <v>109.8</v>
      </c>
      <c r="BB39" s="3">
        <f t="shared" si="24"/>
        <v>111.5</v>
      </c>
      <c r="BC39" s="3">
        <f t="shared" si="25"/>
        <v>108</v>
      </c>
      <c r="BD39" s="3">
        <f t="shared" si="26"/>
        <v>110.5</v>
      </c>
      <c r="BE39" s="3">
        <f t="shared" si="27"/>
        <v>112.9</v>
      </c>
      <c r="BN39" s="1" t="s">
        <v>36</v>
      </c>
      <c r="BO39" s="1" t="s">
        <v>124</v>
      </c>
    </row>
    <row r="40" spans="1:67" x14ac:dyDescent="0.35">
      <c r="A40" t="s">
        <v>61</v>
      </c>
      <c r="B40">
        <v>2014</v>
      </c>
      <c r="C40" t="s">
        <v>58</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c r="AE40" s="3">
        <f t="shared" si="1"/>
        <v>119.6</v>
      </c>
      <c r="AF40" s="3">
        <f t="shared" si="2"/>
        <v>118.8</v>
      </c>
      <c r="AG40" s="3">
        <f t="shared" si="3"/>
        <v>124.1</v>
      </c>
      <c r="AH40" s="3">
        <f t="shared" si="4"/>
        <v>114.1</v>
      </c>
      <c r="AI40" s="3">
        <f t="shared" si="5"/>
        <v>106.8</v>
      </c>
      <c r="AJ40" s="3">
        <f t="shared" si="6"/>
        <v>113.9</v>
      </c>
      <c r="AK40" s="3">
        <f t="shared" si="7"/>
        <v>122.2</v>
      </c>
      <c r="AL40" s="3">
        <f t="shared" si="8"/>
        <v>108.9</v>
      </c>
      <c r="AM40" s="3">
        <f t="shared" si="9"/>
        <v>100.2</v>
      </c>
      <c r="AN40" s="3">
        <f t="shared" si="10"/>
        <v>111</v>
      </c>
      <c r="AO40" s="3">
        <f t="shared" si="11"/>
        <v>112.3</v>
      </c>
      <c r="AP40" s="3">
        <f t="shared" si="12"/>
        <v>118.1</v>
      </c>
      <c r="AQ40" s="3">
        <f t="shared" si="13"/>
        <v>115.8</v>
      </c>
      <c r="AR40" s="3">
        <f t="shared" si="14"/>
        <v>114.5</v>
      </c>
      <c r="AS40" s="3">
        <f t="shared" si="15"/>
        <v>115.8</v>
      </c>
      <c r="AT40" s="3">
        <f t="shared" si="16"/>
        <v>113.2</v>
      </c>
      <c r="AU40" s="3">
        <f t="shared" si="17"/>
        <v>115.4</v>
      </c>
      <c r="AV40" s="3">
        <f t="shared" si="18"/>
        <v>111.6</v>
      </c>
      <c r="AW40" s="3">
        <f t="shared" si="19"/>
        <v>112.2</v>
      </c>
      <c r="AX40" s="3">
        <f t="shared" si="20"/>
        <v>112.3</v>
      </c>
      <c r="AY40" s="3">
        <f t="shared" si="21"/>
        <v>110.3</v>
      </c>
      <c r="AZ40" s="3">
        <f t="shared" si="22"/>
        <v>110.7</v>
      </c>
      <c r="BA40" s="3">
        <f t="shared" si="23"/>
        <v>109.7</v>
      </c>
      <c r="BB40" s="3">
        <f t="shared" si="24"/>
        <v>111.6</v>
      </c>
      <c r="BC40" s="3">
        <f t="shared" si="25"/>
        <v>108.2</v>
      </c>
      <c r="BD40" s="3">
        <f t="shared" si="26"/>
        <v>110.6</v>
      </c>
      <c r="BE40" s="3">
        <f t="shared" si="27"/>
        <v>113.6</v>
      </c>
      <c r="BN40" s="1" t="s">
        <v>37</v>
      </c>
      <c r="BO40" s="1" t="s">
        <v>125</v>
      </c>
    </row>
    <row r="41" spans="1:67" x14ac:dyDescent="0.35">
      <c r="A41" t="s">
        <v>57</v>
      </c>
      <c r="B41">
        <v>2014</v>
      </c>
      <c r="C41" t="s">
        <v>62</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59</v>
      </c>
      <c r="V41">
        <v>113.2</v>
      </c>
      <c r="W41">
        <v>112.9</v>
      </c>
      <c r="X41">
        <v>110.9</v>
      </c>
      <c r="Y41">
        <v>110.8</v>
      </c>
      <c r="Z41">
        <v>109.9</v>
      </c>
      <c r="AA41">
        <v>112</v>
      </c>
      <c r="AB41">
        <v>108.7</v>
      </c>
      <c r="AC41">
        <v>110.9</v>
      </c>
      <c r="AD41">
        <v>114</v>
      </c>
      <c r="AE41" s="3">
        <f t="shared" si="1"/>
        <v>119.4</v>
      </c>
      <c r="AF41" s="3">
        <f t="shared" si="2"/>
        <v>117.7</v>
      </c>
      <c r="AG41" s="3">
        <f t="shared" si="3"/>
        <v>121.2</v>
      </c>
      <c r="AH41" s="3">
        <f t="shared" si="4"/>
        <v>115</v>
      </c>
      <c r="AI41" s="3">
        <f t="shared" si="5"/>
        <v>109</v>
      </c>
      <c r="AJ41" s="3">
        <f t="shared" si="6"/>
        <v>116.6</v>
      </c>
      <c r="AK41" s="3">
        <f t="shared" si="7"/>
        <v>116</v>
      </c>
      <c r="AL41" s="3">
        <f t="shared" si="8"/>
        <v>109.8</v>
      </c>
      <c r="AM41" s="3">
        <f t="shared" si="9"/>
        <v>101.1</v>
      </c>
      <c r="AN41" s="3">
        <f t="shared" si="10"/>
        <v>110.4</v>
      </c>
      <c r="AO41" s="3">
        <f t="shared" si="11"/>
        <v>112.9</v>
      </c>
      <c r="AP41" s="3">
        <f t="shared" si="12"/>
        <v>117.8</v>
      </c>
      <c r="AQ41" s="3">
        <f t="shared" si="13"/>
        <v>115.3</v>
      </c>
      <c r="AR41" s="3">
        <f t="shared" si="14"/>
        <v>114.2</v>
      </c>
      <c r="AS41" s="3">
        <f t="shared" si="15"/>
        <v>117.1</v>
      </c>
      <c r="AT41" s="3">
        <f t="shared" si="16"/>
        <v>114.5</v>
      </c>
      <c r="AU41" s="3">
        <f t="shared" si="17"/>
        <v>116.7</v>
      </c>
      <c r="AV41" s="3">
        <f t="shared" si="18"/>
        <v>139.25609756097555</v>
      </c>
      <c r="AW41" s="3">
        <f t="shared" si="19"/>
        <v>113.2</v>
      </c>
      <c r="AX41" s="3">
        <f t="shared" si="20"/>
        <v>112.9</v>
      </c>
      <c r="AY41" s="3">
        <f t="shared" si="21"/>
        <v>110.9</v>
      </c>
      <c r="AZ41" s="3">
        <f t="shared" si="22"/>
        <v>110.8</v>
      </c>
      <c r="BA41" s="3">
        <f t="shared" si="23"/>
        <v>109.9</v>
      </c>
      <c r="BB41" s="3">
        <f t="shared" si="24"/>
        <v>112</v>
      </c>
      <c r="BC41" s="3">
        <f t="shared" si="25"/>
        <v>108.7</v>
      </c>
      <c r="BD41" s="3">
        <f t="shared" si="26"/>
        <v>110.9</v>
      </c>
      <c r="BE41" s="3">
        <f t="shared" si="27"/>
        <v>114</v>
      </c>
      <c r="BN41" s="1" t="s">
        <v>38</v>
      </c>
      <c r="BO41" s="1" t="s">
        <v>126</v>
      </c>
    </row>
    <row r="42" spans="1:67" x14ac:dyDescent="0.35">
      <c r="A42" t="s">
        <v>60</v>
      </c>
      <c r="B42">
        <v>2014</v>
      </c>
      <c r="C42" t="s">
        <v>62</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c r="AE42" s="3">
        <f t="shared" si="1"/>
        <v>121.9</v>
      </c>
      <c r="AF42" s="3">
        <f t="shared" si="2"/>
        <v>122</v>
      </c>
      <c r="AG42" s="3">
        <f t="shared" si="3"/>
        <v>124.5</v>
      </c>
      <c r="AH42" s="3">
        <f t="shared" si="4"/>
        <v>115.2</v>
      </c>
      <c r="AI42" s="3">
        <f t="shared" si="5"/>
        <v>102.5</v>
      </c>
      <c r="AJ42" s="3">
        <f t="shared" si="6"/>
        <v>114.1</v>
      </c>
      <c r="AK42" s="3">
        <f t="shared" si="7"/>
        <v>111.5</v>
      </c>
      <c r="AL42" s="3">
        <f t="shared" si="8"/>
        <v>108.2</v>
      </c>
      <c r="AM42" s="3">
        <f t="shared" si="9"/>
        <v>95.4</v>
      </c>
      <c r="AN42" s="3">
        <f t="shared" si="10"/>
        <v>113.5</v>
      </c>
      <c r="AO42" s="3">
        <f t="shared" si="11"/>
        <v>112.1</v>
      </c>
      <c r="AP42" s="3">
        <f t="shared" si="12"/>
        <v>119.9</v>
      </c>
      <c r="AQ42" s="3">
        <f t="shared" si="13"/>
        <v>115.2</v>
      </c>
      <c r="AR42" s="3">
        <f t="shared" si="14"/>
        <v>116.2</v>
      </c>
      <c r="AS42" s="3">
        <f t="shared" si="15"/>
        <v>115.3</v>
      </c>
      <c r="AT42" s="3">
        <f t="shared" si="16"/>
        <v>111.7</v>
      </c>
      <c r="AU42" s="3">
        <f t="shared" si="17"/>
        <v>114.7</v>
      </c>
      <c r="AV42" s="3">
        <f t="shared" si="18"/>
        <v>112.5</v>
      </c>
      <c r="AW42" s="3">
        <f t="shared" si="19"/>
        <v>111.1</v>
      </c>
      <c r="AX42" s="3">
        <f t="shared" si="20"/>
        <v>112.6</v>
      </c>
      <c r="AY42" s="3">
        <f t="shared" si="21"/>
        <v>110.4</v>
      </c>
      <c r="AZ42" s="3">
        <f t="shared" si="22"/>
        <v>111.3</v>
      </c>
      <c r="BA42" s="3">
        <f t="shared" si="23"/>
        <v>110.3</v>
      </c>
      <c r="BB42" s="3">
        <f t="shared" si="24"/>
        <v>111.6</v>
      </c>
      <c r="BC42" s="3">
        <f t="shared" si="25"/>
        <v>108.7</v>
      </c>
      <c r="BD42" s="3">
        <f t="shared" si="26"/>
        <v>111</v>
      </c>
      <c r="BE42" s="3">
        <f t="shared" si="27"/>
        <v>113.1</v>
      </c>
      <c r="BN42" s="1" t="s">
        <v>39</v>
      </c>
      <c r="BO42" s="1" t="s">
        <v>127</v>
      </c>
    </row>
    <row r="43" spans="1:67" x14ac:dyDescent="0.35">
      <c r="A43" t="s">
        <v>61</v>
      </c>
      <c r="B43">
        <v>2014</v>
      </c>
      <c r="C43" t="s">
        <v>62</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c r="AE43" s="3">
        <f t="shared" si="1"/>
        <v>120.2</v>
      </c>
      <c r="AF43" s="3">
        <f t="shared" si="2"/>
        <v>119.2</v>
      </c>
      <c r="AG43" s="3">
        <f t="shared" si="3"/>
        <v>122.5</v>
      </c>
      <c r="AH43" s="3">
        <f t="shared" si="4"/>
        <v>115.1</v>
      </c>
      <c r="AI43" s="3">
        <f t="shared" si="5"/>
        <v>106.6</v>
      </c>
      <c r="AJ43" s="3">
        <f t="shared" si="6"/>
        <v>115.4</v>
      </c>
      <c r="AK43" s="3">
        <f t="shared" si="7"/>
        <v>114.5</v>
      </c>
      <c r="AL43" s="3">
        <f t="shared" si="8"/>
        <v>109.3</v>
      </c>
      <c r="AM43" s="3">
        <f t="shared" si="9"/>
        <v>99.2</v>
      </c>
      <c r="AN43" s="3">
        <f t="shared" si="10"/>
        <v>111.4</v>
      </c>
      <c r="AO43" s="3">
        <f t="shared" si="11"/>
        <v>112.6</v>
      </c>
      <c r="AP43" s="3">
        <f t="shared" si="12"/>
        <v>118.8</v>
      </c>
      <c r="AQ43" s="3">
        <f t="shared" si="13"/>
        <v>115.3</v>
      </c>
      <c r="AR43" s="3">
        <f t="shared" si="14"/>
        <v>114.7</v>
      </c>
      <c r="AS43" s="3">
        <f t="shared" si="15"/>
        <v>116.4</v>
      </c>
      <c r="AT43" s="3">
        <f t="shared" si="16"/>
        <v>113.3</v>
      </c>
      <c r="AU43" s="3">
        <f t="shared" si="17"/>
        <v>115.9</v>
      </c>
      <c r="AV43" s="3">
        <f t="shared" si="18"/>
        <v>112.5</v>
      </c>
      <c r="AW43" s="3">
        <f t="shared" si="19"/>
        <v>112.4</v>
      </c>
      <c r="AX43" s="3">
        <f t="shared" si="20"/>
        <v>112.8</v>
      </c>
      <c r="AY43" s="3">
        <f t="shared" si="21"/>
        <v>110.7</v>
      </c>
      <c r="AZ43" s="3">
        <f t="shared" si="22"/>
        <v>111.1</v>
      </c>
      <c r="BA43" s="3">
        <f t="shared" si="23"/>
        <v>110.1</v>
      </c>
      <c r="BB43" s="3">
        <f t="shared" si="24"/>
        <v>111.8</v>
      </c>
      <c r="BC43" s="3">
        <f t="shared" si="25"/>
        <v>108.7</v>
      </c>
      <c r="BD43" s="3">
        <f t="shared" si="26"/>
        <v>110.9</v>
      </c>
      <c r="BE43" s="3">
        <f t="shared" si="27"/>
        <v>113.6</v>
      </c>
      <c r="BN43" s="1" t="s">
        <v>40</v>
      </c>
      <c r="BO43" s="1" t="s">
        <v>128</v>
      </c>
    </row>
    <row r="44" spans="1:67" x14ac:dyDescent="0.35">
      <c r="A44" t="s">
        <v>57</v>
      </c>
      <c r="B44">
        <v>2014</v>
      </c>
      <c r="C44" t="s">
        <v>63</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59</v>
      </c>
      <c r="V44">
        <v>113.4</v>
      </c>
      <c r="W44">
        <v>113.4</v>
      </c>
      <c r="X44">
        <v>111.4</v>
      </c>
      <c r="Y44">
        <v>111.2</v>
      </c>
      <c r="Z44">
        <v>110.2</v>
      </c>
      <c r="AA44">
        <v>112.4</v>
      </c>
      <c r="AB44">
        <v>108.9</v>
      </c>
      <c r="AC44">
        <v>111.3</v>
      </c>
      <c r="AD44">
        <v>114.6</v>
      </c>
      <c r="AE44" s="3">
        <f t="shared" si="1"/>
        <v>120.1</v>
      </c>
      <c r="AF44" s="3">
        <f t="shared" si="2"/>
        <v>118.1</v>
      </c>
      <c r="AG44" s="3">
        <f t="shared" si="3"/>
        <v>120.7</v>
      </c>
      <c r="AH44" s="3">
        <f t="shared" si="4"/>
        <v>116.1</v>
      </c>
      <c r="AI44" s="3">
        <f t="shared" si="5"/>
        <v>109.3</v>
      </c>
      <c r="AJ44" s="3">
        <f t="shared" si="6"/>
        <v>119.6</v>
      </c>
      <c r="AK44" s="3">
        <f t="shared" si="7"/>
        <v>117.9</v>
      </c>
      <c r="AL44" s="3">
        <f t="shared" si="8"/>
        <v>110.2</v>
      </c>
      <c r="AM44" s="3">
        <f t="shared" si="9"/>
        <v>101.2</v>
      </c>
      <c r="AN44" s="3">
        <f t="shared" si="10"/>
        <v>110.7</v>
      </c>
      <c r="AO44" s="3">
        <f t="shared" si="11"/>
        <v>113</v>
      </c>
      <c r="AP44" s="3">
        <f t="shared" si="12"/>
        <v>118.3</v>
      </c>
      <c r="AQ44" s="3">
        <f t="shared" si="13"/>
        <v>116.2</v>
      </c>
      <c r="AR44" s="3">
        <f t="shared" si="14"/>
        <v>114.6</v>
      </c>
      <c r="AS44" s="3">
        <f t="shared" si="15"/>
        <v>117.5</v>
      </c>
      <c r="AT44" s="3">
        <f t="shared" si="16"/>
        <v>114.9</v>
      </c>
      <c r="AU44" s="3">
        <f t="shared" si="17"/>
        <v>117.2</v>
      </c>
      <c r="AV44" s="3">
        <f t="shared" si="18"/>
        <v>139.25609756097555</v>
      </c>
      <c r="AW44" s="3">
        <f t="shared" si="19"/>
        <v>113.4</v>
      </c>
      <c r="AX44" s="3">
        <f t="shared" si="20"/>
        <v>113.4</v>
      </c>
      <c r="AY44" s="3">
        <f t="shared" si="21"/>
        <v>111.4</v>
      </c>
      <c r="AZ44" s="3">
        <f t="shared" si="22"/>
        <v>111.2</v>
      </c>
      <c r="BA44" s="3">
        <f t="shared" si="23"/>
        <v>110.2</v>
      </c>
      <c r="BB44" s="3">
        <f t="shared" si="24"/>
        <v>112.4</v>
      </c>
      <c r="BC44" s="3">
        <f t="shared" si="25"/>
        <v>108.9</v>
      </c>
      <c r="BD44" s="3">
        <f t="shared" si="26"/>
        <v>111.3</v>
      </c>
      <c r="BE44" s="3">
        <f t="shared" si="27"/>
        <v>114.6</v>
      </c>
      <c r="BN44" s="1" t="s">
        <v>41</v>
      </c>
      <c r="BO44" s="1" t="s">
        <v>129</v>
      </c>
    </row>
    <row r="45" spans="1:67" x14ac:dyDescent="0.35">
      <c r="A45" t="s">
        <v>60</v>
      </c>
      <c r="B45">
        <v>2014</v>
      </c>
      <c r="C45" t="s">
        <v>63</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c r="AE45" s="3">
        <f t="shared" si="1"/>
        <v>122.1</v>
      </c>
      <c r="AF45" s="3">
        <f t="shared" si="2"/>
        <v>121.4</v>
      </c>
      <c r="AG45" s="3">
        <f t="shared" si="3"/>
        <v>121.5</v>
      </c>
      <c r="AH45" s="3">
        <f t="shared" si="4"/>
        <v>116.2</v>
      </c>
      <c r="AI45" s="3">
        <f t="shared" si="5"/>
        <v>102.8</v>
      </c>
      <c r="AJ45" s="3">
        <f t="shared" si="6"/>
        <v>117.7</v>
      </c>
      <c r="AK45" s="3">
        <f t="shared" si="7"/>
        <v>113.3</v>
      </c>
      <c r="AL45" s="3">
        <f t="shared" si="8"/>
        <v>108.9</v>
      </c>
      <c r="AM45" s="3">
        <f t="shared" si="9"/>
        <v>96.3</v>
      </c>
      <c r="AN45" s="3">
        <f t="shared" si="10"/>
        <v>114.1</v>
      </c>
      <c r="AO45" s="3">
        <f t="shared" si="11"/>
        <v>112.2</v>
      </c>
      <c r="AP45" s="3">
        <f t="shared" si="12"/>
        <v>120.5</v>
      </c>
      <c r="AQ45" s="3">
        <f t="shared" si="13"/>
        <v>116</v>
      </c>
      <c r="AR45" s="3">
        <f t="shared" si="14"/>
        <v>116.7</v>
      </c>
      <c r="AS45" s="3">
        <f t="shared" si="15"/>
        <v>115.8</v>
      </c>
      <c r="AT45" s="3">
        <f t="shared" si="16"/>
        <v>112.1</v>
      </c>
      <c r="AU45" s="3">
        <f t="shared" si="17"/>
        <v>115.2</v>
      </c>
      <c r="AV45" s="3">
        <f t="shared" si="18"/>
        <v>113.2</v>
      </c>
      <c r="AW45" s="3">
        <f t="shared" si="19"/>
        <v>110.9</v>
      </c>
      <c r="AX45" s="3">
        <f t="shared" si="20"/>
        <v>113</v>
      </c>
      <c r="AY45" s="3">
        <f t="shared" si="21"/>
        <v>110.8</v>
      </c>
      <c r="AZ45" s="3">
        <f t="shared" si="22"/>
        <v>111.6</v>
      </c>
      <c r="BA45" s="3">
        <f t="shared" si="23"/>
        <v>110.9</v>
      </c>
      <c r="BB45" s="3">
        <f t="shared" si="24"/>
        <v>111.8</v>
      </c>
      <c r="BC45" s="3">
        <f t="shared" si="25"/>
        <v>109.2</v>
      </c>
      <c r="BD45" s="3">
        <f t="shared" si="26"/>
        <v>111.4</v>
      </c>
      <c r="BE45" s="3">
        <f t="shared" si="27"/>
        <v>113.7</v>
      </c>
      <c r="BN45" s="1" t="s">
        <v>42</v>
      </c>
      <c r="BO45" s="1" t="s">
        <v>130</v>
      </c>
    </row>
    <row r="46" spans="1:67" x14ac:dyDescent="0.35">
      <c r="A46" t="s">
        <v>61</v>
      </c>
      <c r="B46">
        <v>2014</v>
      </c>
      <c r="C46" t="s">
        <v>74</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c r="AE46" s="3">
        <f t="shared" si="1"/>
        <v>120.7</v>
      </c>
      <c r="AF46" s="3">
        <f t="shared" si="2"/>
        <v>119.3</v>
      </c>
      <c r="AG46" s="3">
        <f t="shared" si="3"/>
        <v>121</v>
      </c>
      <c r="AH46" s="3">
        <f t="shared" si="4"/>
        <v>116.1</v>
      </c>
      <c r="AI46" s="3">
        <f t="shared" si="5"/>
        <v>106.9</v>
      </c>
      <c r="AJ46" s="3">
        <f t="shared" si="6"/>
        <v>118.7</v>
      </c>
      <c r="AK46" s="3">
        <f t="shared" si="7"/>
        <v>116.3</v>
      </c>
      <c r="AL46" s="3">
        <f t="shared" si="8"/>
        <v>109.8</v>
      </c>
      <c r="AM46" s="3">
        <f t="shared" si="9"/>
        <v>99.6</v>
      </c>
      <c r="AN46" s="3">
        <f t="shared" si="10"/>
        <v>111.8</v>
      </c>
      <c r="AO46" s="3">
        <f t="shared" si="11"/>
        <v>112.7</v>
      </c>
      <c r="AP46" s="3">
        <f t="shared" si="12"/>
        <v>119.3</v>
      </c>
      <c r="AQ46" s="3">
        <f t="shared" si="13"/>
        <v>116.1</v>
      </c>
      <c r="AR46" s="3">
        <f t="shared" si="14"/>
        <v>115.2</v>
      </c>
      <c r="AS46" s="3">
        <f t="shared" si="15"/>
        <v>116.8</v>
      </c>
      <c r="AT46" s="3">
        <f t="shared" si="16"/>
        <v>113.7</v>
      </c>
      <c r="AU46" s="3">
        <f t="shared" si="17"/>
        <v>116.4</v>
      </c>
      <c r="AV46" s="3">
        <f t="shared" si="18"/>
        <v>113.2</v>
      </c>
      <c r="AW46" s="3">
        <f t="shared" si="19"/>
        <v>112.5</v>
      </c>
      <c r="AX46" s="3">
        <f t="shared" si="20"/>
        <v>113.2</v>
      </c>
      <c r="AY46" s="3">
        <f t="shared" si="21"/>
        <v>111.2</v>
      </c>
      <c r="AZ46" s="3">
        <f t="shared" si="22"/>
        <v>111.4</v>
      </c>
      <c r="BA46" s="3">
        <f t="shared" si="23"/>
        <v>110.6</v>
      </c>
      <c r="BB46" s="3">
        <f t="shared" si="24"/>
        <v>112</v>
      </c>
      <c r="BC46" s="3">
        <f t="shared" si="25"/>
        <v>109</v>
      </c>
      <c r="BD46" s="3">
        <f t="shared" si="26"/>
        <v>111.3</v>
      </c>
      <c r="BE46" s="3">
        <f t="shared" si="27"/>
        <v>114.2</v>
      </c>
      <c r="BN46" s="1" t="s">
        <v>43</v>
      </c>
      <c r="BO46" s="1" t="s">
        <v>131</v>
      </c>
    </row>
    <row r="47" spans="1:67" x14ac:dyDescent="0.35">
      <c r="A47" t="s">
        <v>57</v>
      </c>
      <c r="B47">
        <v>2014</v>
      </c>
      <c r="C47" t="s">
        <v>64</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59</v>
      </c>
      <c r="V47">
        <v>113.4</v>
      </c>
      <c r="W47">
        <v>113.7</v>
      </c>
      <c r="X47">
        <v>111.8</v>
      </c>
      <c r="Y47">
        <v>111.2</v>
      </c>
      <c r="Z47">
        <v>110.5</v>
      </c>
      <c r="AA47">
        <v>113</v>
      </c>
      <c r="AB47">
        <v>108.9</v>
      </c>
      <c r="AC47">
        <v>111.5</v>
      </c>
      <c r="AD47">
        <v>115.4</v>
      </c>
      <c r="AE47" s="3">
        <f t="shared" si="1"/>
        <v>120.2</v>
      </c>
      <c r="AF47" s="3">
        <f t="shared" si="2"/>
        <v>118.9</v>
      </c>
      <c r="AG47" s="3">
        <f t="shared" si="3"/>
        <v>118.1</v>
      </c>
      <c r="AH47" s="3">
        <f t="shared" si="4"/>
        <v>117</v>
      </c>
      <c r="AI47" s="3">
        <f t="shared" si="5"/>
        <v>109.7</v>
      </c>
      <c r="AJ47" s="3">
        <f t="shared" si="6"/>
        <v>125.5</v>
      </c>
      <c r="AK47" s="3">
        <f t="shared" si="7"/>
        <v>120.5</v>
      </c>
      <c r="AL47" s="3">
        <f t="shared" si="8"/>
        <v>111</v>
      </c>
      <c r="AM47" s="3">
        <f t="shared" si="9"/>
        <v>102.6</v>
      </c>
      <c r="AN47" s="3">
        <f t="shared" si="10"/>
        <v>111.2</v>
      </c>
      <c r="AO47" s="3">
        <f t="shared" si="11"/>
        <v>113.5</v>
      </c>
      <c r="AP47" s="3">
        <f t="shared" si="12"/>
        <v>118.7</v>
      </c>
      <c r="AQ47" s="3">
        <f t="shared" si="13"/>
        <v>117.2</v>
      </c>
      <c r="AR47" s="3">
        <f t="shared" si="14"/>
        <v>115.4</v>
      </c>
      <c r="AS47" s="3">
        <f t="shared" si="15"/>
        <v>118.1</v>
      </c>
      <c r="AT47" s="3">
        <f t="shared" si="16"/>
        <v>116.1</v>
      </c>
      <c r="AU47" s="3">
        <f t="shared" si="17"/>
        <v>117.8</v>
      </c>
      <c r="AV47" s="3">
        <f t="shared" si="18"/>
        <v>139.25609756097555</v>
      </c>
      <c r="AW47" s="3">
        <f t="shared" si="19"/>
        <v>113.4</v>
      </c>
      <c r="AX47" s="3">
        <f t="shared" si="20"/>
        <v>113.7</v>
      </c>
      <c r="AY47" s="3">
        <f t="shared" si="21"/>
        <v>111.8</v>
      </c>
      <c r="AZ47" s="3">
        <f t="shared" si="22"/>
        <v>111.2</v>
      </c>
      <c r="BA47" s="3">
        <f t="shared" si="23"/>
        <v>110.5</v>
      </c>
      <c r="BB47" s="3">
        <f t="shared" si="24"/>
        <v>113</v>
      </c>
      <c r="BC47" s="3">
        <f t="shared" si="25"/>
        <v>108.9</v>
      </c>
      <c r="BD47" s="3">
        <f t="shared" si="26"/>
        <v>111.5</v>
      </c>
      <c r="BE47" s="3">
        <f t="shared" si="27"/>
        <v>115.4</v>
      </c>
      <c r="BN47" s="1" t="s">
        <v>44</v>
      </c>
      <c r="BO47" s="1" t="s">
        <v>132</v>
      </c>
    </row>
    <row r="48" spans="1:67" x14ac:dyDescent="0.35">
      <c r="A48" t="s">
        <v>60</v>
      </c>
      <c r="B48">
        <v>2014</v>
      </c>
      <c r="C48" t="s">
        <v>64</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c r="AE48" s="3">
        <f t="shared" si="1"/>
        <v>122.5</v>
      </c>
      <c r="AF48" s="3">
        <f t="shared" si="2"/>
        <v>121.7</v>
      </c>
      <c r="AG48" s="3">
        <f t="shared" si="3"/>
        <v>113.3</v>
      </c>
      <c r="AH48" s="3">
        <f t="shared" si="4"/>
        <v>117</v>
      </c>
      <c r="AI48" s="3">
        <f t="shared" si="5"/>
        <v>103.1</v>
      </c>
      <c r="AJ48" s="3">
        <f t="shared" si="6"/>
        <v>126.7</v>
      </c>
      <c r="AK48" s="3">
        <f t="shared" si="7"/>
        <v>121.2</v>
      </c>
      <c r="AL48" s="3">
        <f t="shared" si="8"/>
        <v>111</v>
      </c>
      <c r="AM48" s="3">
        <f t="shared" si="9"/>
        <v>100.3</v>
      </c>
      <c r="AN48" s="3">
        <f t="shared" si="10"/>
        <v>115.3</v>
      </c>
      <c r="AO48" s="3">
        <f t="shared" si="11"/>
        <v>112.7</v>
      </c>
      <c r="AP48" s="3">
        <f t="shared" si="12"/>
        <v>121</v>
      </c>
      <c r="AQ48" s="3">
        <f t="shared" si="13"/>
        <v>118.2</v>
      </c>
      <c r="AR48" s="3">
        <f t="shared" si="14"/>
        <v>117.6</v>
      </c>
      <c r="AS48" s="3">
        <f t="shared" si="15"/>
        <v>116.3</v>
      </c>
      <c r="AT48" s="3">
        <f t="shared" si="16"/>
        <v>112.5</v>
      </c>
      <c r="AU48" s="3">
        <f t="shared" si="17"/>
        <v>115.7</v>
      </c>
      <c r="AV48" s="3">
        <f t="shared" si="18"/>
        <v>113.9</v>
      </c>
      <c r="AW48" s="3">
        <f t="shared" si="19"/>
        <v>110.9</v>
      </c>
      <c r="AX48" s="3">
        <f t="shared" si="20"/>
        <v>113.4</v>
      </c>
      <c r="AY48" s="3">
        <f t="shared" si="21"/>
        <v>111</v>
      </c>
      <c r="AZ48" s="3">
        <f t="shared" si="22"/>
        <v>111.2</v>
      </c>
      <c r="BA48" s="3">
        <f t="shared" si="23"/>
        <v>111.2</v>
      </c>
      <c r="BB48" s="3">
        <f t="shared" si="24"/>
        <v>112.5</v>
      </c>
      <c r="BC48" s="3">
        <f t="shared" si="25"/>
        <v>109.1</v>
      </c>
      <c r="BD48" s="3">
        <f t="shared" si="26"/>
        <v>111.4</v>
      </c>
      <c r="BE48" s="3">
        <f t="shared" si="27"/>
        <v>114.7</v>
      </c>
      <c r="BN48" s="1" t="s">
        <v>45</v>
      </c>
      <c r="BO48" s="1" t="s">
        <v>133</v>
      </c>
    </row>
    <row r="49" spans="1:67" x14ac:dyDescent="0.35">
      <c r="A49" t="s">
        <v>61</v>
      </c>
      <c r="B49">
        <v>2014</v>
      </c>
      <c r="C49" t="s">
        <v>64</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c r="AE49" s="3">
        <f t="shared" si="1"/>
        <v>120.9</v>
      </c>
      <c r="AF49" s="3">
        <f t="shared" si="2"/>
        <v>119.9</v>
      </c>
      <c r="AG49" s="3">
        <f t="shared" si="3"/>
        <v>116.2</v>
      </c>
      <c r="AH49" s="3">
        <f t="shared" si="4"/>
        <v>117</v>
      </c>
      <c r="AI49" s="3">
        <f t="shared" si="5"/>
        <v>107.3</v>
      </c>
      <c r="AJ49" s="3">
        <f t="shared" si="6"/>
        <v>126.1</v>
      </c>
      <c r="AK49" s="3">
        <f t="shared" si="7"/>
        <v>120.7</v>
      </c>
      <c r="AL49" s="3">
        <f t="shared" si="8"/>
        <v>111</v>
      </c>
      <c r="AM49" s="3">
        <f t="shared" si="9"/>
        <v>101.8</v>
      </c>
      <c r="AN49" s="3">
        <f t="shared" si="10"/>
        <v>112.6</v>
      </c>
      <c r="AO49" s="3">
        <f t="shared" si="11"/>
        <v>113.2</v>
      </c>
      <c r="AP49" s="3">
        <f t="shared" si="12"/>
        <v>119.8</v>
      </c>
      <c r="AQ49" s="3">
        <f t="shared" si="13"/>
        <v>117.6</v>
      </c>
      <c r="AR49" s="3">
        <f t="shared" si="14"/>
        <v>116</v>
      </c>
      <c r="AS49" s="3">
        <f t="shared" si="15"/>
        <v>117.4</v>
      </c>
      <c r="AT49" s="3">
        <f t="shared" si="16"/>
        <v>114.6</v>
      </c>
      <c r="AU49" s="3">
        <f t="shared" si="17"/>
        <v>117</v>
      </c>
      <c r="AV49" s="3">
        <f t="shared" si="18"/>
        <v>113.9</v>
      </c>
      <c r="AW49" s="3">
        <f t="shared" si="19"/>
        <v>112.5</v>
      </c>
      <c r="AX49" s="3">
        <f t="shared" si="20"/>
        <v>113.6</v>
      </c>
      <c r="AY49" s="3">
        <f t="shared" si="21"/>
        <v>111.5</v>
      </c>
      <c r="AZ49" s="3">
        <f t="shared" si="22"/>
        <v>111.2</v>
      </c>
      <c r="BA49" s="3">
        <f t="shared" si="23"/>
        <v>110.9</v>
      </c>
      <c r="BB49" s="3">
        <f t="shared" si="24"/>
        <v>112.7</v>
      </c>
      <c r="BC49" s="3">
        <f t="shared" si="25"/>
        <v>109</v>
      </c>
      <c r="BD49" s="3">
        <f t="shared" si="26"/>
        <v>111.5</v>
      </c>
      <c r="BE49" s="3">
        <f t="shared" si="27"/>
        <v>115.1</v>
      </c>
      <c r="BN49" s="1" t="s">
        <v>46</v>
      </c>
      <c r="BO49" s="1" t="s">
        <v>134</v>
      </c>
    </row>
    <row r="50" spans="1:67" x14ac:dyDescent="0.35">
      <c r="A50" t="s">
        <v>57</v>
      </c>
      <c r="B50">
        <v>2014</v>
      </c>
      <c r="C50" t="s">
        <v>65</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59</v>
      </c>
      <c r="V50">
        <v>113.4</v>
      </c>
      <c r="W50">
        <v>114.1</v>
      </c>
      <c r="X50">
        <v>112.1</v>
      </c>
      <c r="Y50">
        <v>111.4</v>
      </c>
      <c r="Z50">
        <v>110.9</v>
      </c>
      <c r="AA50">
        <v>113.1</v>
      </c>
      <c r="AB50">
        <v>108.9</v>
      </c>
      <c r="AC50">
        <v>111.8</v>
      </c>
      <c r="AD50">
        <v>116</v>
      </c>
      <c r="AE50" s="3">
        <f t="shared" si="1"/>
        <v>120.3</v>
      </c>
      <c r="AF50" s="3">
        <f t="shared" si="2"/>
        <v>120.2</v>
      </c>
      <c r="AG50" s="3">
        <f t="shared" si="3"/>
        <v>116.9</v>
      </c>
      <c r="AH50" s="3">
        <f t="shared" si="4"/>
        <v>118</v>
      </c>
      <c r="AI50" s="3">
        <f t="shared" si="5"/>
        <v>110.1</v>
      </c>
      <c r="AJ50" s="3">
        <f t="shared" si="6"/>
        <v>126.3</v>
      </c>
      <c r="AK50" s="3">
        <f t="shared" si="7"/>
        <v>123.9</v>
      </c>
      <c r="AL50" s="3">
        <f t="shared" si="8"/>
        <v>111.5</v>
      </c>
      <c r="AM50" s="3">
        <f t="shared" si="9"/>
        <v>103.5</v>
      </c>
      <c r="AN50" s="3">
        <f t="shared" si="10"/>
        <v>111.6</v>
      </c>
      <c r="AO50" s="3">
        <f t="shared" si="11"/>
        <v>114.2</v>
      </c>
      <c r="AP50" s="3">
        <f t="shared" si="12"/>
        <v>119.2</v>
      </c>
      <c r="AQ50" s="3">
        <f t="shared" si="13"/>
        <v>118.2</v>
      </c>
      <c r="AR50" s="3">
        <f t="shared" si="14"/>
        <v>116.3</v>
      </c>
      <c r="AS50" s="3">
        <f t="shared" si="15"/>
        <v>118.7</v>
      </c>
      <c r="AT50" s="3">
        <f t="shared" si="16"/>
        <v>116.8</v>
      </c>
      <c r="AU50" s="3">
        <f t="shared" si="17"/>
        <v>118.5</v>
      </c>
      <c r="AV50" s="3">
        <f t="shared" si="18"/>
        <v>139.25609756097555</v>
      </c>
      <c r="AW50" s="3">
        <f t="shared" si="19"/>
        <v>113.4</v>
      </c>
      <c r="AX50" s="3">
        <f t="shared" si="20"/>
        <v>114.1</v>
      </c>
      <c r="AY50" s="3">
        <f t="shared" si="21"/>
        <v>112.1</v>
      </c>
      <c r="AZ50" s="3">
        <f t="shared" si="22"/>
        <v>111.4</v>
      </c>
      <c r="BA50" s="3">
        <f t="shared" si="23"/>
        <v>110.9</v>
      </c>
      <c r="BB50" s="3">
        <f t="shared" si="24"/>
        <v>113.1</v>
      </c>
      <c r="BC50" s="3">
        <f t="shared" si="25"/>
        <v>108.9</v>
      </c>
      <c r="BD50" s="3">
        <f t="shared" si="26"/>
        <v>111.8</v>
      </c>
      <c r="BE50" s="3">
        <f t="shared" si="27"/>
        <v>116</v>
      </c>
      <c r="BN50" s="1" t="s">
        <v>47</v>
      </c>
      <c r="BO50" s="1" t="s">
        <v>135</v>
      </c>
    </row>
    <row r="51" spans="1:67" x14ac:dyDescent="0.35">
      <c r="A51" t="s">
        <v>60</v>
      </c>
      <c r="B51">
        <v>2014</v>
      </c>
      <c r="C51" t="s">
        <v>65</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c r="AE51" s="3">
        <f t="shared" si="1"/>
        <v>122.7</v>
      </c>
      <c r="AF51" s="3">
        <f t="shared" si="2"/>
        <v>124.1</v>
      </c>
      <c r="AG51" s="3">
        <f t="shared" si="3"/>
        <v>114.2</v>
      </c>
      <c r="AH51" s="3">
        <f t="shared" si="4"/>
        <v>119.1</v>
      </c>
      <c r="AI51" s="3">
        <f t="shared" si="5"/>
        <v>103.5</v>
      </c>
      <c r="AJ51" s="3">
        <f t="shared" si="6"/>
        <v>129.19999999999999</v>
      </c>
      <c r="AK51" s="3">
        <f t="shared" si="7"/>
        <v>127</v>
      </c>
      <c r="AL51" s="3">
        <f t="shared" si="8"/>
        <v>112.6</v>
      </c>
      <c r="AM51" s="3">
        <f t="shared" si="9"/>
        <v>101.3</v>
      </c>
      <c r="AN51" s="3">
        <f t="shared" si="10"/>
        <v>117</v>
      </c>
      <c r="AO51" s="3">
        <f t="shared" si="11"/>
        <v>112.9</v>
      </c>
      <c r="AP51" s="3">
        <f t="shared" si="12"/>
        <v>121.7</v>
      </c>
      <c r="AQ51" s="3">
        <f t="shared" si="13"/>
        <v>120</v>
      </c>
      <c r="AR51" s="3">
        <f t="shared" si="14"/>
        <v>118.3</v>
      </c>
      <c r="AS51" s="3">
        <f t="shared" si="15"/>
        <v>116.8</v>
      </c>
      <c r="AT51" s="3">
        <f t="shared" si="16"/>
        <v>112.9</v>
      </c>
      <c r="AU51" s="3">
        <f t="shared" si="17"/>
        <v>116.2</v>
      </c>
      <c r="AV51" s="3">
        <f t="shared" si="18"/>
        <v>114.3</v>
      </c>
      <c r="AW51" s="3">
        <f t="shared" si="19"/>
        <v>111.1</v>
      </c>
      <c r="AX51" s="3">
        <f t="shared" si="20"/>
        <v>114.1</v>
      </c>
      <c r="AY51" s="3">
        <f t="shared" si="21"/>
        <v>111.2</v>
      </c>
      <c r="AZ51" s="3">
        <f t="shared" si="22"/>
        <v>111.3</v>
      </c>
      <c r="BA51" s="3">
        <f t="shared" si="23"/>
        <v>111.5</v>
      </c>
      <c r="BB51" s="3">
        <f t="shared" si="24"/>
        <v>112.9</v>
      </c>
      <c r="BC51" s="3">
        <f t="shared" si="25"/>
        <v>109.3</v>
      </c>
      <c r="BD51" s="3">
        <f t="shared" si="26"/>
        <v>111.7</v>
      </c>
      <c r="BE51" s="3">
        <f t="shared" si="27"/>
        <v>115.6</v>
      </c>
      <c r="BN51" s="1" t="s">
        <v>48</v>
      </c>
      <c r="BO51" s="1" t="s">
        <v>136</v>
      </c>
    </row>
    <row r="52" spans="1:67" x14ac:dyDescent="0.35">
      <c r="A52" t="s">
        <v>61</v>
      </c>
      <c r="B52">
        <v>2014</v>
      </c>
      <c r="C52" t="s">
        <v>65</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c r="AE52" s="3">
        <f t="shared" si="1"/>
        <v>121.1</v>
      </c>
      <c r="AF52" s="3">
        <f t="shared" si="2"/>
        <v>121.6</v>
      </c>
      <c r="AG52" s="3">
        <f t="shared" si="3"/>
        <v>115.9</v>
      </c>
      <c r="AH52" s="3">
        <f t="shared" si="4"/>
        <v>118.4</v>
      </c>
      <c r="AI52" s="3">
        <f t="shared" si="5"/>
        <v>107.7</v>
      </c>
      <c r="AJ52" s="3">
        <f t="shared" si="6"/>
        <v>127.7</v>
      </c>
      <c r="AK52" s="3">
        <f t="shared" si="7"/>
        <v>125</v>
      </c>
      <c r="AL52" s="3">
        <f t="shared" si="8"/>
        <v>111.9</v>
      </c>
      <c r="AM52" s="3">
        <f t="shared" si="9"/>
        <v>102.8</v>
      </c>
      <c r="AN52" s="3">
        <f t="shared" si="10"/>
        <v>113.4</v>
      </c>
      <c r="AO52" s="3">
        <f t="shared" si="11"/>
        <v>113.7</v>
      </c>
      <c r="AP52" s="3">
        <f t="shared" si="12"/>
        <v>120.4</v>
      </c>
      <c r="AQ52" s="3">
        <f t="shared" si="13"/>
        <v>118.9</v>
      </c>
      <c r="AR52" s="3">
        <f t="shared" si="14"/>
        <v>116.8</v>
      </c>
      <c r="AS52" s="3">
        <f t="shared" si="15"/>
        <v>118</v>
      </c>
      <c r="AT52" s="3">
        <f t="shared" si="16"/>
        <v>115.2</v>
      </c>
      <c r="AU52" s="3">
        <f t="shared" si="17"/>
        <v>117.6</v>
      </c>
      <c r="AV52" s="3">
        <f t="shared" si="18"/>
        <v>114.3</v>
      </c>
      <c r="AW52" s="3">
        <f t="shared" si="19"/>
        <v>112.5</v>
      </c>
      <c r="AX52" s="3">
        <f t="shared" si="20"/>
        <v>114.1</v>
      </c>
      <c r="AY52" s="3">
        <f t="shared" si="21"/>
        <v>111.8</v>
      </c>
      <c r="AZ52" s="3">
        <f t="shared" si="22"/>
        <v>111.3</v>
      </c>
      <c r="BA52" s="3">
        <f t="shared" si="23"/>
        <v>111.2</v>
      </c>
      <c r="BB52" s="3">
        <f t="shared" si="24"/>
        <v>113</v>
      </c>
      <c r="BC52" s="3">
        <f t="shared" si="25"/>
        <v>109.1</v>
      </c>
      <c r="BD52" s="3">
        <f t="shared" si="26"/>
        <v>111.8</v>
      </c>
      <c r="BE52" s="3">
        <f t="shared" si="27"/>
        <v>115.8</v>
      </c>
      <c r="BN52" s="1" t="s">
        <v>49</v>
      </c>
      <c r="BO52" s="1" t="s">
        <v>137</v>
      </c>
    </row>
    <row r="53" spans="1:67" x14ac:dyDescent="0.35">
      <c r="A53" t="s">
        <v>57</v>
      </c>
      <c r="B53">
        <v>2014</v>
      </c>
      <c r="C53" t="s">
        <v>66</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59</v>
      </c>
      <c r="V53">
        <v>114.4</v>
      </c>
      <c r="W53">
        <v>114.9</v>
      </c>
      <c r="X53">
        <v>112.8</v>
      </c>
      <c r="Y53">
        <v>112.2</v>
      </c>
      <c r="Z53">
        <v>111.4</v>
      </c>
      <c r="AA53">
        <v>114.3</v>
      </c>
      <c r="AB53">
        <v>108</v>
      </c>
      <c r="AC53">
        <v>112.3</v>
      </c>
      <c r="AD53">
        <v>117</v>
      </c>
      <c r="AE53" s="3">
        <f t="shared" si="1"/>
        <v>120.7</v>
      </c>
      <c r="AF53" s="3">
        <f t="shared" si="2"/>
        <v>121.6</v>
      </c>
      <c r="AG53" s="3">
        <f t="shared" si="3"/>
        <v>116.1</v>
      </c>
      <c r="AH53" s="3">
        <f t="shared" si="4"/>
        <v>119.3</v>
      </c>
      <c r="AI53" s="3">
        <f t="shared" si="5"/>
        <v>110.3</v>
      </c>
      <c r="AJ53" s="3">
        <f t="shared" si="6"/>
        <v>125.8</v>
      </c>
      <c r="AK53" s="3">
        <f t="shared" si="7"/>
        <v>129.30000000000001</v>
      </c>
      <c r="AL53" s="3">
        <f t="shared" si="8"/>
        <v>112.2</v>
      </c>
      <c r="AM53" s="3">
        <f t="shared" si="9"/>
        <v>103.6</v>
      </c>
      <c r="AN53" s="3">
        <f t="shared" si="10"/>
        <v>112.3</v>
      </c>
      <c r="AO53" s="3">
        <f t="shared" si="11"/>
        <v>114.9</v>
      </c>
      <c r="AP53" s="3">
        <f t="shared" si="12"/>
        <v>120.1</v>
      </c>
      <c r="AQ53" s="3">
        <f t="shared" si="13"/>
        <v>119.5</v>
      </c>
      <c r="AR53" s="3">
        <f t="shared" si="14"/>
        <v>117.3</v>
      </c>
      <c r="AS53" s="3">
        <f t="shared" si="15"/>
        <v>119.7</v>
      </c>
      <c r="AT53" s="3">
        <f t="shared" si="16"/>
        <v>117.3</v>
      </c>
      <c r="AU53" s="3">
        <f t="shared" si="17"/>
        <v>119.3</v>
      </c>
      <c r="AV53" s="3">
        <f t="shared" si="18"/>
        <v>139.25609756097555</v>
      </c>
      <c r="AW53" s="3">
        <f t="shared" si="19"/>
        <v>114.4</v>
      </c>
      <c r="AX53" s="3">
        <f t="shared" si="20"/>
        <v>114.9</v>
      </c>
      <c r="AY53" s="3">
        <f t="shared" si="21"/>
        <v>112.8</v>
      </c>
      <c r="AZ53" s="3">
        <f t="shared" si="22"/>
        <v>112.2</v>
      </c>
      <c r="BA53" s="3">
        <f t="shared" si="23"/>
        <v>111.4</v>
      </c>
      <c r="BB53" s="3">
        <f t="shared" si="24"/>
        <v>114.3</v>
      </c>
      <c r="BC53" s="3">
        <f t="shared" si="25"/>
        <v>108</v>
      </c>
      <c r="BD53" s="3">
        <f t="shared" si="26"/>
        <v>112.3</v>
      </c>
      <c r="BE53" s="3">
        <f t="shared" si="27"/>
        <v>117</v>
      </c>
      <c r="BN53" s="1" t="s">
        <v>50</v>
      </c>
      <c r="BO53" s="1" t="s">
        <v>138</v>
      </c>
    </row>
    <row r="54" spans="1:67" x14ac:dyDescent="0.35">
      <c r="A54" t="s">
        <v>60</v>
      </c>
      <c r="B54">
        <v>2014</v>
      </c>
      <c r="C54" t="s">
        <v>66</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c r="AE54" s="3">
        <f t="shared" si="1"/>
        <v>123.1</v>
      </c>
      <c r="AF54" s="3">
        <f t="shared" si="2"/>
        <v>125.9</v>
      </c>
      <c r="AG54" s="3">
        <f t="shared" si="3"/>
        <v>115.4</v>
      </c>
      <c r="AH54" s="3">
        <f t="shared" si="4"/>
        <v>120.4</v>
      </c>
      <c r="AI54" s="3">
        <f t="shared" si="5"/>
        <v>103.4</v>
      </c>
      <c r="AJ54" s="3">
        <f t="shared" si="6"/>
        <v>131.19999999999999</v>
      </c>
      <c r="AK54" s="3">
        <f t="shared" si="7"/>
        <v>137.5</v>
      </c>
      <c r="AL54" s="3">
        <f t="shared" si="8"/>
        <v>112.8</v>
      </c>
      <c r="AM54" s="3">
        <f t="shared" si="9"/>
        <v>101.4</v>
      </c>
      <c r="AN54" s="3">
        <f t="shared" si="10"/>
        <v>118.3</v>
      </c>
      <c r="AO54" s="3">
        <f t="shared" si="11"/>
        <v>113.2</v>
      </c>
      <c r="AP54" s="3">
        <f t="shared" si="12"/>
        <v>122.4</v>
      </c>
      <c r="AQ54" s="3">
        <f t="shared" si="13"/>
        <v>122</v>
      </c>
      <c r="AR54" s="3">
        <f t="shared" si="14"/>
        <v>119</v>
      </c>
      <c r="AS54" s="3">
        <f t="shared" si="15"/>
        <v>117.4</v>
      </c>
      <c r="AT54" s="3">
        <f t="shared" si="16"/>
        <v>113.2</v>
      </c>
      <c r="AU54" s="3">
        <f t="shared" si="17"/>
        <v>116.7</v>
      </c>
      <c r="AV54" s="3">
        <f t="shared" si="18"/>
        <v>113.9</v>
      </c>
      <c r="AW54" s="3">
        <f t="shared" si="19"/>
        <v>111.2</v>
      </c>
      <c r="AX54" s="3">
        <f t="shared" si="20"/>
        <v>114.3</v>
      </c>
      <c r="AY54" s="3">
        <f t="shared" si="21"/>
        <v>111.4</v>
      </c>
      <c r="AZ54" s="3">
        <f t="shared" si="22"/>
        <v>111.5</v>
      </c>
      <c r="BA54" s="3">
        <f t="shared" si="23"/>
        <v>111.8</v>
      </c>
      <c r="BB54" s="3">
        <f t="shared" si="24"/>
        <v>115.1</v>
      </c>
      <c r="BC54" s="3">
        <f t="shared" si="25"/>
        <v>108.7</v>
      </c>
      <c r="BD54" s="3">
        <f t="shared" si="26"/>
        <v>112.2</v>
      </c>
      <c r="BE54" s="3">
        <f t="shared" si="27"/>
        <v>116.4</v>
      </c>
      <c r="BN54" s="1" t="s">
        <v>51</v>
      </c>
      <c r="BO54" s="1" t="s">
        <v>139</v>
      </c>
    </row>
    <row r="55" spans="1:67" x14ac:dyDescent="0.35">
      <c r="A55" t="s">
        <v>61</v>
      </c>
      <c r="B55">
        <v>2014</v>
      </c>
      <c r="C55" t="s">
        <v>66</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c r="AE55" s="3">
        <f t="shared" si="1"/>
        <v>121.5</v>
      </c>
      <c r="AF55" s="3">
        <f t="shared" si="2"/>
        <v>123.1</v>
      </c>
      <c r="AG55" s="3">
        <f t="shared" si="3"/>
        <v>115.8</v>
      </c>
      <c r="AH55" s="3">
        <f t="shared" si="4"/>
        <v>119.7</v>
      </c>
      <c r="AI55" s="3">
        <f t="shared" si="5"/>
        <v>107.8</v>
      </c>
      <c r="AJ55" s="3">
        <f t="shared" si="6"/>
        <v>128.30000000000001</v>
      </c>
      <c r="AK55" s="3">
        <f t="shared" si="7"/>
        <v>132.1</v>
      </c>
      <c r="AL55" s="3">
        <f t="shared" si="8"/>
        <v>112.4</v>
      </c>
      <c r="AM55" s="3">
        <f t="shared" si="9"/>
        <v>102.9</v>
      </c>
      <c r="AN55" s="3">
        <f t="shared" si="10"/>
        <v>114.3</v>
      </c>
      <c r="AO55" s="3">
        <f t="shared" si="11"/>
        <v>114.2</v>
      </c>
      <c r="AP55" s="3">
        <f t="shared" si="12"/>
        <v>121.2</v>
      </c>
      <c r="AQ55" s="3">
        <f t="shared" si="13"/>
        <v>120.4</v>
      </c>
      <c r="AR55" s="3">
        <f t="shared" si="14"/>
        <v>117.8</v>
      </c>
      <c r="AS55" s="3">
        <f t="shared" si="15"/>
        <v>118.8</v>
      </c>
      <c r="AT55" s="3">
        <f t="shared" si="16"/>
        <v>115.6</v>
      </c>
      <c r="AU55" s="3">
        <f t="shared" si="17"/>
        <v>118.3</v>
      </c>
      <c r="AV55" s="3">
        <f t="shared" si="18"/>
        <v>113.9</v>
      </c>
      <c r="AW55" s="3">
        <f t="shared" si="19"/>
        <v>113.2</v>
      </c>
      <c r="AX55" s="3">
        <f t="shared" si="20"/>
        <v>114.6</v>
      </c>
      <c r="AY55" s="3">
        <f t="shared" si="21"/>
        <v>112.3</v>
      </c>
      <c r="AZ55" s="3">
        <f t="shared" si="22"/>
        <v>111.8</v>
      </c>
      <c r="BA55" s="3">
        <f t="shared" si="23"/>
        <v>111.6</v>
      </c>
      <c r="BB55" s="3">
        <f t="shared" si="24"/>
        <v>114.8</v>
      </c>
      <c r="BC55" s="3">
        <f t="shared" si="25"/>
        <v>108.3</v>
      </c>
      <c r="BD55" s="3">
        <f t="shared" si="26"/>
        <v>112.3</v>
      </c>
      <c r="BE55" s="3">
        <f t="shared" si="27"/>
        <v>116.7</v>
      </c>
      <c r="BN55" s="1" t="s">
        <v>52</v>
      </c>
      <c r="BO55" s="1" t="s">
        <v>140</v>
      </c>
    </row>
    <row r="56" spans="1:67" x14ac:dyDescent="0.35">
      <c r="A56" t="s">
        <v>57</v>
      </c>
      <c r="B56">
        <v>2014</v>
      </c>
      <c r="C56" t="s">
        <v>67</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59</v>
      </c>
      <c r="V56">
        <v>115.3</v>
      </c>
      <c r="W56">
        <v>115.4</v>
      </c>
      <c r="X56">
        <v>113.4</v>
      </c>
      <c r="Y56">
        <v>113.2</v>
      </c>
      <c r="Z56">
        <v>111.8</v>
      </c>
      <c r="AA56">
        <v>115.5</v>
      </c>
      <c r="AB56">
        <v>108.8</v>
      </c>
      <c r="AC56">
        <v>113.1</v>
      </c>
      <c r="AD56">
        <v>119.5</v>
      </c>
      <c r="AE56" s="3">
        <f t="shared" si="1"/>
        <v>121.7</v>
      </c>
      <c r="AF56" s="3">
        <f t="shared" si="2"/>
        <v>122.5</v>
      </c>
      <c r="AG56" s="3">
        <f t="shared" si="3"/>
        <v>117.7</v>
      </c>
      <c r="AH56" s="3">
        <f t="shared" si="4"/>
        <v>120.6</v>
      </c>
      <c r="AI56" s="3">
        <f t="shared" si="5"/>
        <v>110.4</v>
      </c>
      <c r="AJ56" s="3">
        <f t="shared" si="6"/>
        <v>129.1</v>
      </c>
      <c r="AK56" s="3">
        <f t="shared" si="7"/>
        <v>150.1</v>
      </c>
      <c r="AL56" s="3">
        <f t="shared" si="8"/>
        <v>113.2</v>
      </c>
      <c r="AM56" s="3">
        <f t="shared" si="9"/>
        <v>104.8</v>
      </c>
      <c r="AN56" s="3">
        <f t="shared" si="10"/>
        <v>113.3</v>
      </c>
      <c r="AO56" s="3">
        <f t="shared" si="11"/>
        <v>115.6</v>
      </c>
      <c r="AP56" s="3">
        <f t="shared" si="12"/>
        <v>120.9</v>
      </c>
      <c r="AQ56" s="3">
        <f t="shared" si="13"/>
        <v>123.3</v>
      </c>
      <c r="AR56" s="3">
        <f t="shared" si="14"/>
        <v>118</v>
      </c>
      <c r="AS56" s="3">
        <f t="shared" si="15"/>
        <v>120.7</v>
      </c>
      <c r="AT56" s="3">
        <f t="shared" si="16"/>
        <v>118.3</v>
      </c>
      <c r="AU56" s="3">
        <f t="shared" si="17"/>
        <v>120.3</v>
      </c>
      <c r="AV56" s="3">
        <f t="shared" si="18"/>
        <v>139.25609756097555</v>
      </c>
      <c r="AW56" s="3">
        <f t="shared" si="19"/>
        <v>115.3</v>
      </c>
      <c r="AX56" s="3">
        <f t="shared" si="20"/>
        <v>115.4</v>
      </c>
      <c r="AY56" s="3">
        <f t="shared" si="21"/>
        <v>113.4</v>
      </c>
      <c r="AZ56" s="3">
        <f t="shared" si="22"/>
        <v>113.2</v>
      </c>
      <c r="BA56" s="3">
        <f t="shared" si="23"/>
        <v>111.8</v>
      </c>
      <c r="BB56" s="3">
        <f t="shared" si="24"/>
        <v>115.5</v>
      </c>
      <c r="BC56" s="3">
        <f t="shared" si="25"/>
        <v>108.8</v>
      </c>
      <c r="BD56" s="3">
        <f t="shared" si="26"/>
        <v>113.1</v>
      </c>
      <c r="BE56" s="3">
        <f t="shared" si="27"/>
        <v>119.5</v>
      </c>
      <c r="BN56" s="1" t="s">
        <v>53</v>
      </c>
      <c r="BO56" s="1" t="s">
        <v>141</v>
      </c>
    </row>
    <row r="57" spans="1:67" x14ac:dyDescent="0.35">
      <c r="A57" t="s">
        <v>60</v>
      </c>
      <c r="B57">
        <v>2014</v>
      </c>
      <c r="C57" t="s">
        <v>67</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c r="AE57" s="3">
        <f t="shared" si="1"/>
        <v>123.8</v>
      </c>
      <c r="AF57" s="3">
        <f t="shared" si="2"/>
        <v>126.4</v>
      </c>
      <c r="AG57" s="3">
        <f t="shared" si="3"/>
        <v>118</v>
      </c>
      <c r="AH57" s="3">
        <f t="shared" si="4"/>
        <v>121.6</v>
      </c>
      <c r="AI57" s="3">
        <f t="shared" si="5"/>
        <v>103.5</v>
      </c>
      <c r="AJ57" s="3">
        <f t="shared" si="6"/>
        <v>133.69999999999999</v>
      </c>
      <c r="AK57" s="3">
        <f t="shared" si="7"/>
        <v>172.4</v>
      </c>
      <c r="AL57" s="3">
        <f t="shared" si="8"/>
        <v>113.1</v>
      </c>
      <c r="AM57" s="3">
        <f t="shared" si="9"/>
        <v>102.7</v>
      </c>
      <c r="AN57" s="3">
        <f t="shared" si="10"/>
        <v>120</v>
      </c>
      <c r="AO57" s="3">
        <f t="shared" si="11"/>
        <v>113.8</v>
      </c>
      <c r="AP57" s="3">
        <f t="shared" si="12"/>
        <v>123.4</v>
      </c>
      <c r="AQ57" s="3">
        <f t="shared" si="13"/>
        <v>127.1</v>
      </c>
      <c r="AR57" s="3">
        <f t="shared" si="14"/>
        <v>121</v>
      </c>
      <c r="AS57" s="3">
        <f t="shared" si="15"/>
        <v>118</v>
      </c>
      <c r="AT57" s="3">
        <f t="shared" si="16"/>
        <v>113.6</v>
      </c>
      <c r="AU57" s="3">
        <f t="shared" si="17"/>
        <v>117.4</v>
      </c>
      <c r="AV57" s="3">
        <f t="shared" si="18"/>
        <v>114.8</v>
      </c>
      <c r="AW57" s="3">
        <f t="shared" si="19"/>
        <v>111.6</v>
      </c>
      <c r="AX57" s="3">
        <f t="shared" si="20"/>
        <v>114.9</v>
      </c>
      <c r="AY57" s="3">
        <f t="shared" si="21"/>
        <v>111.5</v>
      </c>
      <c r="AZ57" s="3">
        <f t="shared" si="22"/>
        <v>113</v>
      </c>
      <c r="BA57" s="3">
        <f t="shared" si="23"/>
        <v>112.4</v>
      </c>
      <c r="BB57" s="3">
        <f t="shared" si="24"/>
        <v>117.8</v>
      </c>
      <c r="BC57" s="3">
        <f t="shared" si="25"/>
        <v>109.7</v>
      </c>
      <c r="BD57" s="3">
        <f t="shared" si="26"/>
        <v>113.5</v>
      </c>
      <c r="BE57" s="3">
        <f t="shared" si="27"/>
        <v>118.9</v>
      </c>
      <c r="BN57" s="1" t="s">
        <v>54</v>
      </c>
      <c r="BO57" s="1" t="s">
        <v>142</v>
      </c>
    </row>
    <row r="58" spans="1:67" x14ac:dyDescent="0.35">
      <c r="A58" t="s">
        <v>61</v>
      </c>
      <c r="B58">
        <v>2014</v>
      </c>
      <c r="C58" t="s">
        <v>67</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c r="AE58" s="3">
        <f t="shared" si="1"/>
        <v>122.4</v>
      </c>
      <c r="AF58" s="3">
        <f t="shared" si="2"/>
        <v>123.9</v>
      </c>
      <c r="AG58" s="3">
        <f t="shared" si="3"/>
        <v>117.8</v>
      </c>
      <c r="AH58" s="3">
        <f t="shared" si="4"/>
        <v>121</v>
      </c>
      <c r="AI58" s="3">
        <f t="shared" si="5"/>
        <v>107.9</v>
      </c>
      <c r="AJ58" s="3">
        <f t="shared" si="6"/>
        <v>131.19999999999999</v>
      </c>
      <c r="AK58" s="3">
        <f t="shared" si="7"/>
        <v>157.69999999999999</v>
      </c>
      <c r="AL58" s="3">
        <f t="shared" si="8"/>
        <v>113.2</v>
      </c>
      <c r="AM58" s="3">
        <f t="shared" si="9"/>
        <v>104.1</v>
      </c>
      <c r="AN58" s="3">
        <f t="shared" si="10"/>
        <v>115.5</v>
      </c>
      <c r="AO58" s="3">
        <f t="shared" si="11"/>
        <v>114.8</v>
      </c>
      <c r="AP58" s="3">
        <f t="shared" si="12"/>
        <v>122.1</v>
      </c>
      <c r="AQ58" s="3">
        <f t="shared" si="13"/>
        <v>124.7</v>
      </c>
      <c r="AR58" s="3">
        <f t="shared" si="14"/>
        <v>118.8</v>
      </c>
      <c r="AS58" s="3">
        <f t="shared" si="15"/>
        <v>119.6</v>
      </c>
      <c r="AT58" s="3">
        <f t="shared" si="16"/>
        <v>116.3</v>
      </c>
      <c r="AU58" s="3">
        <f t="shared" si="17"/>
        <v>119.1</v>
      </c>
      <c r="AV58" s="3">
        <f t="shared" si="18"/>
        <v>114.8</v>
      </c>
      <c r="AW58" s="3">
        <f t="shared" si="19"/>
        <v>113.9</v>
      </c>
      <c r="AX58" s="3">
        <f t="shared" si="20"/>
        <v>115.2</v>
      </c>
      <c r="AY58" s="3">
        <f t="shared" si="21"/>
        <v>112.7</v>
      </c>
      <c r="AZ58" s="3">
        <f t="shared" si="22"/>
        <v>113.1</v>
      </c>
      <c r="BA58" s="3">
        <f t="shared" si="23"/>
        <v>112.1</v>
      </c>
      <c r="BB58" s="3">
        <f t="shared" si="24"/>
        <v>116.8</v>
      </c>
      <c r="BC58" s="3">
        <f t="shared" si="25"/>
        <v>109.2</v>
      </c>
      <c r="BD58" s="3">
        <f t="shared" si="26"/>
        <v>113.3</v>
      </c>
      <c r="BE58" s="3">
        <f t="shared" si="27"/>
        <v>119.2</v>
      </c>
      <c r="BN58" s="1" t="s">
        <v>55</v>
      </c>
      <c r="BO58" s="1" t="s">
        <v>143</v>
      </c>
    </row>
    <row r="59" spans="1:67" x14ac:dyDescent="0.35">
      <c r="A59" t="s">
        <v>57</v>
      </c>
      <c r="B59">
        <v>2014</v>
      </c>
      <c r="C59" t="s">
        <v>68</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59</v>
      </c>
      <c r="V59">
        <v>115.4</v>
      </c>
      <c r="W59">
        <v>115.9</v>
      </c>
      <c r="X59">
        <v>114</v>
      </c>
      <c r="Y59">
        <v>113.2</v>
      </c>
      <c r="Z59">
        <v>112.2</v>
      </c>
      <c r="AA59">
        <v>116.2</v>
      </c>
      <c r="AB59">
        <v>109.4</v>
      </c>
      <c r="AC59">
        <v>113.5</v>
      </c>
      <c r="AD59">
        <v>120.7</v>
      </c>
      <c r="AE59" s="3">
        <f t="shared" si="1"/>
        <v>121.8</v>
      </c>
      <c r="AF59" s="3">
        <f t="shared" si="2"/>
        <v>122.8</v>
      </c>
      <c r="AG59" s="3">
        <f t="shared" si="3"/>
        <v>117.8</v>
      </c>
      <c r="AH59" s="3">
        <f t="shared" si="4"/>
        <v>121.9</v>
      </c>
      <c r="AI59" s="3">
        <f t="shared" si="5"/>
        <v>110.6</v>
      </c>
      <c r="AJ59" s="3">
        <f t="shared" si="6"/>
        <v>129.69999999999999</v>
      </c>
      <c r="AK59" s="3">
        <f t="shared" si="7"/>
        <v>161.1</v>
      </c>
      <c r="AL59" s="3">
        <f t="shared" si="8"/>
        <v>114.1</v>
      </c>
      <c r="AM59" s="3">
        <f t="shared" si="9"/>
        <v>105.1</v>
      </c>
      <c r="AN59" s="3">
        <f t="shared" si="10"/>
        <v>114.6</v>
      </c>
      <c r="AO59" s="3">
        <f t="shared" si="11"/>
        <v>115.8</v>
      </c>
      <c r="AP59" s="3">
        <f t="shared" si="12"/>
        <v>121.7</v>
      </c>
      <c r="AQ59" s="3">
        <f t="shared" si="13"/>
        <v>125.3</v>
      </c>
      <c r="AR59" s="3">
        <f t="shared" si="14"/>
        <v>118.8</v>
      </c>
      <c r="AS59" s="3">
        <f t="shared" si="15"/>
        <v>120.9</v>
      </c>
      <c r="AT59" s="3">
        <f t="shared" si="16"/>
        <v>118.8</v>
      </c>
      <c r="AU59" s="3">
        <f t="shared" si="17"/>
        <v>120.7</v>
      </c>
      <c r="AV59" s="3">
        <f t="shared" si="18"/>
        <v>139.25609756097555</v>
      </c>
      <c r="AW59" s="3">
        <f t="shared" si="19"/>
        <v>115.4</v>
      </c>
      <c r="AX59" s="3">
        <f t="shared" si="20"/>
        <v>115.9</v>
      </c>
      <c r="AY59" s="3">
        <f t="shared" si="21"/>
        <v>114</v>
      </c>
      <c r="AZ59" s="3">
        <f t="shared" si="22"/>
        <v>113.2</v>
      </c>
      <c r="BA59" s="3">
        <f t="shared" si="23"/>
        <v>112.2</v>
      </c>
      <c r="BB59" s="3">
        <f t="shared" si="24"/>
        <v>116.2</v>
      </c>
      <c r="BC59" s="3">
        <f t="shared" si="25"/>
        <v>109.4</v>
      </c>
      <c r="BD59" s="3">
        <f t="shared" si="26"/>
        <v>113.5</v>
      </c>
      <c r="BE59" s="3">
        <f t="shared" si="27"/>
        <v>120.7</v>
      </c>
      <c r="BN59" s="1" t="s">
        <v>56</v>
      </c>
      <c r="BO59" s="1" t="s">
        <v>144</v>
      </c>
    </row>
    <row r="60" spans="1:67" x14ac:dyDescent="0.35">
      <c r="A60" t="s">
        <v>60</v>
      </c>
      <c r="B60">
        <v>2014</v>
      </c>
      <c r="C60" t="s">
        <v>68</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c r="AE60" s="3">
        <f t="shared" si="1"/>
        <v>124.8</v>
      </c>
      <c r="AF60" s="3">
        <f t="shared" si="2"/>
        <v>127.3</v>
      </c>
      <c r="AG60" s="3">
        <f t="shared" si="3"/>
        <v>116.5</v>
      </c>
      <c r="AH60" s="3">
        <f t="shared" si="4"/>
        <v>122.2</v>
      </c>
      <c r="AI60" s="3">
        <f t="shared" si="5"/>
        <v>103.6</v>
      </c>
      <c r="AJ60" s="3">
        <f t="shared" si="6"/>
        <v>132.69999999999999</v>
      </c>
      <c r="AK60" s="3">
        <f t="shared" si="7"/>
        <v>181.9</v>
      </c>
      <c r="AL60" s="3">
        <f t="shared" si="8"/>
        <v>115.2</v>
      </c>
      <c r="AM60" s="3">
        <f t="shared" si="9"/>
        <v>102.7</v>
      </c>
      <c r="AN60" s="3">
        <f t="shared" si="10"/>
        <v>122.1</v>
      </c>
      <c r="AO60" s="3">
        <f t="shared" si="11"/>
        <v>114.4</v>
      </c>
      <c r="AP60" s="3">
        <f t="shared" si="12"/>
        <v>124.7</v>
      </c>
      <c r="AQ60" s="3">
        <f t="shared" si="13"/>
        <v>128.9</v>
      </c>
      <c r="AR60" s="3">
        <f t="shared" si="14"/>
        <v>123</v>
      </c>
      <c r="AS60" s="3">
        <f t="shared" si="15"/>
        <v>118.6</v>
      </c>
      <c r="AT60" s="3">
        <f t="shared" si="16"/>
        <v>114.1</v>
      </c>
      <c r="AU60" s="3">
        <f t="shared" si="17"/>
        <v>117.9</v>
      </c>
      <c r="AV60" s="3">
        <f t="shared" si="18"/>
        <v>115.5</v>
      </c>
      <c r="AW60" s="3">
        <f t="shared" si="19"/>
        <v>111.8</v>
      </c>
      <c r="AX60" s="3">
        <f t="shared" si="20"/>
        <v>115.3</v>
      </c>
      <c r="AY60" s="3">
        <f t="shared" si="21"/>
        <v>112.2</v>
      </c>
      <c r="AZ60" s="3">
        <f t="shared" si="22"/>
        <v>112.5</v>
      </c>
      <c r="BA60" s="3">
        <f t="shared" si="23"/>
        <v>112.9</v>
      </c>
      <c r="BB60" s="3">
        <f t="shared" si="24"/>
        <v>119.2</v>
      </c>
      <c r="BC60" s="3">
        <f t="shared" si="25"/>
        <v>110.5</v>
      </c>
      <c r="BD60" s="3">
        <f t="shared" si="26"/>
        <v>113.9</v>
      </c>
      <c r="BE60" s="3">
        <f t="shared" si="27"/>
        <v>119.9</v>
      </c>
    </row>
    <row r="61" spans="1:67" x14ac:dyDescent="0.35">
      <c r="A61" t="s">
        <v>61</v>
      </c>
      <c r="B61">
        <v>2014</v>
      </c>
      <c r="C61" t="s">
        <v>68</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c r="AE61" s="3">
        <f t="shared" si="1"/>
        <v>122.7</v>
      </c>
      <c r="AF61" s="3">
        <f t="shared" si="2"/>
        <v>124.4</v>
      </c>
      <c r="AG61" s="3">
        <f t="shared" si="3"/>
        <v>117.3</v>
      </c>
      <c r="AH61" s="3">
        <f t="shared" si="4"/>
        <v>122</v>
      </c>
      <c r="AI61" s="3">
        <f t="shared" si="5"/>
        <v>108</v>
      </c>
      <c r="AJ61" s="3">
        <f t="shared" si="6"/>
        <v>131.1</v>
      </c>
      <c r="AK61" s="3">
        <f t="shared" si="7"/>
        <v>168.2</v>
      </c>
      <c r="AL61" s="3">
        <f t="shared" si="8"/>
        <v>114.5</v>
      </c>
      <c r="AM61" s="3">
        <f t="shared" si="9"/>
        <v>104.3</v>
      </c>
      <c r="AN61" s="3">
        <f t="shared" si="10"/>
        <v>117.1</v>
      </c>
      <c r="AO61" s="3">
        <f t="shared" si="11"/>
        <v>115.2</v>
      </c>
      <c r="AP61" s="3">
        <f t="shared" si="12"/>
        <v>123.1</v>
      </c>
      <c r="AQ61" s="3">
        <f t="shared" si="13"/>
        <v>126.6</v>
      </c>
      <c r="AR61" s="3">
        <f t="shared" si="14"/>
        <v>119.9</v>
      </c>
      <c r="AS61" s="3">
        <f t="shared" si="15"/>
        <v>120</v>
      </c>
      <c r="AT61" s="3">
        <f t="shared" si="16"/>
        <v>116.8</v>
      </c>
      <c r="AU61" s="3">
        <f t="shared" si="17"/>
        <v>119.6</v>
      </c>
      <c r="AV61" s="3">
        <f t="shared" si="18"/>
        <v>115.5</v>
      </c>
      <c r="AW61" s="3">
        <f t="shared" si="19"/>
        <v>114</v>
      </c>
      <c r="AX61" s="3">
        <f t="shared" si="20"/>
        <v>115.6</v>
      </c>
      <c r="AY61" s="3">
        <f t="shared" si="21"/>
        <v>113.3</v>
      </c>
      <c r="AZ61" s="3">
        <f t="shared" si="22"/>
        <v>112.8</v>
      </c>
      <c r="BA61" s="3">
        <f t="shared" si="23"/>
        <v>112.6</v>
      </c>
      <c r="BB61" s="3">
        <f t="shared" si="24"/>
        <v>118</v>
      </c>
      <c r="BC61" s="3">
        <f t="shared" si="25"/>
        <v>109.9</v>
      </c>
      <c r="BD61" s="3">
        <f t="shared" si="26"/>
        <v>113.7</v>
      </c>
      <c r="BE61" s="3">
        <f t="shared" si="27"/>
        <v>120.3</v>
      </c>
    </row>
    <row r="62" spans="1:67" x14ac:dyDescent="0.35">
      <c r="A62" t="s">
        <v>57</v>
      </c>
      <c r="B62">
        <v>2014</v>
      </c>
      <c r="C62" t="s">
        <v>69</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59</v>
      </c>
      <c r="V62">
        <v>115.8</v>
      </c>
      <c r="W62">
        <v>116.7</v>
      </c>
      <c r="X62">
        <v>114.5</v>
      </c>
      <c r="Y62">
        <v>112.8</v>
      </c>
      <c r="Z62">
        <v>112.6</v>
      </c>
      <c r="AA62">
        <v>116.6</v>
      </c>
      <c r="AB62">
        <v>109.1</v>
      </c>
      <c r="AC62">
        <v>113.7</v>
      </c>
      <c r="AD62">
        <v>120.9</v>
      </c>
      <c r="AE62" s="3">
        <f t="shared" si="1"/>
        <v>122.3</v>
      </c>
      <c r="AF62" s="3">
        <f t="shared" si="2"/>
        <v>122.4</v>
      </c>
      <c r="AG62" s="3">
        <f t="shared" si="3"/>
        <v>117.8</v>
      </c>
      <c r="AH62" s="3">
        <f t="shared" si="4"/>
        <v>122.7</v>
      </c>
      <c r="AI62" s="3">
        <f t="shared" si="5"/>
        <v>110.4</v>
      </c>
      <c r="AJ62" s="3">
        <f t="shared" si="6"/>
        <v>129.80000000000001</v>
      </c>
      <c r="AK62" s="3">
        <f t="shared" si="7"/>
        <v>158.80000000000001</v>
      </c>
      <c r="AL62" s="3">
        <f t="shared" si="8"/>
        <v>115</v>
      </c>
      <c r="AM62" s="3">
        <f t="shared" si="9"/>
        <v>104.7</v>
      </c>
      <c r="AN62" s="3">
        <f t="shared" si="10"/>
        <v>114.9</v>
      </c>
      <c r="AO62" s="3">
        <f t="shared" si="11"/>
        <v>116.5</v>
      </c>
      <c r="AP62" s="3">
        <f t="shared" si="12"/>
        <v>122.6</v>
      </c>
      <c r="AQ62" s="3">
        <f t="shared" si="13"/>
        <v>125.3</v>
      </c>
      <c r="AR62" s="3">
        <f t="shared" si="14"/>
        <v>119.5</v>
      </c>
      <c r="AS62" s="3">
        <f t="shared" si="15"/>
        <v>121.7</v>
      </c>
      <c r="AT62" s="3">
        <f t="shared" si="16"/>
        <v>119.2</v>
      </c>
      <c r="AU62" s="3">
        <f t="shared" si="17"/>
        <v>121.3</v>
      </c>
      <c r="AV62" s="3">
        <f t="shared" si="18"/>
        <v>139.25609756097555</v>
      </c>
      <c r="AW62" s="3">
        <f t="shared" si="19"/>
        <v>115.8</v>
      </c>
      <c r="AX62" s="3">
        <f t="shared" si="20"/>
        <v>116.7</v>
      </c>
      <c r="AY62" s="3">
        <f t="shared" si="21"/>
        <v>114.5</v>
      </c>
      <c r="AZ62" s="3">
        <f t="shared" si="22"/>
        <v>112.8</v>
      </c>
      <c r="BA62" s="3">
        <f t="shared" si="23"/>
        <v>112.6</v>
      </c>
      <c r="BB62" s="3">
        <f t="shared" si="24"/>
        <v>116.6</v>
      </c>
      <c r="BC62" s="3">
        <f t="shared" si="25"/>
        <v>109.1</v>
      </c>
      <c r="BD62" s="3">
        <f t="shared" si="26"/>
        <v>113.7</v>
      </c>
      <c r="BE62" s="3">
        <f t="shared" si="27"/>
        <v>120.9</v>
      </c>
    </row>
    <row r="63" spans="1:67" x14ac:dyDescent="0.35">
      <c r="A63" t="s">
        <v>60</v>
      </c>
      <c r="B63">
        <v>2014</v>
      </c>
      <c r="C63" t="s">
        <v>69</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c r="AE63" s="3">
        <f t="shared" si="1"/>
        <v>124.2</v>
      </c>
      <c r="AF63" s="3">
        <f t="shared" si="2"/>
        <v>125.4</v>
      </c>
      <c r="AG63" s="3">
        <f t="shared" si="3"/>
        <v>116.4</v>
      </c>
      <c r="AH63" s="3">
        <f t="shared" si="4"/>
        <v>122.7</v>
      </c>
      <c r="AI63" s="3">
        <f t="shared" si="5"/>
        <v>103.5</v>
      </c>
      <c r="AJ63" s="3">
        <f t="shared" si="6"/>
        <v>124.5</v>
      </c>
      <c r="AK63" s="3">
        <f t="shared" si="7"/>
        <v>168.6</v>
      </c>
      <c r="AL63" s="3">
        <f t="shared" si="8"/>
        <v>116.9</v>
      </c>
      <c r="AM63" s="3">
        <f t="shared" si="9"/>
        <v>101.9</v>
      </c>
      <c r="AN63" s="3">
        <f t="shared" si="10"/>
        <v>122.9</v>
      </c>
      <c r="AO63" s="3">
        <f t="shared" si="11"/>
        <v>114.8</v>
      </c>
      <c r="AP63" s="3">
        <f t="shared" si="12"/>
        <v>125.2</v>
      </c>
      <c r="AQ63" s="3">
        <f t="shared" si="13"/>
        <v>126.7</v>
      </c>
      <c r="AR63" s="3">
        <f t="shared" si="14"/>
        <v>124.3</v>
      </c>
      <c r="AS63" s="3">
        <f t="shared" si="15"/>
        <v>119.2</v>
      </c>
      <c r="AT63" s="3">
        <f t="shared" si="16"/>
        <v>114.5</v>
      </c>
      <c r="AU63" s="3">
        <f t="shared" si="17"/>
        <v>118.4</v>
      </c>
      <c r="AV63" s="3">
        <f t="shared" si="18"/>
        <v>116.1</v>
      </c>
      <c r="AW63" s="3">
        <f t="shared" si="19"/>
        <v>111.8</v>
      </c>
      <c r="AX63" s="3">
        <f t="shared" si="20"/>
        <v>115.5</v>
      </c>
      <c r="AY63" s="3">
        <f t="shared" si="21"/>
        <v>112.3</v>
      </c>
      <c r="AZ63" s="3">
        <f t="shared" si="22"/>
        <v>111.2</v>
      </c>
      <c r="BA63" s="3">
        <f t="shared" si="23"/>
        <v>113.4</v>
      </c>
      <c r="BB63" s="3">
        <f t="shared" si="24"/>
        <v>120</v>
      </c>
      <c r="BC63" s="3">
        <f t="shared" si="25"/>
        <v>110</v>
      </c>
      <c r="BD63" s="3">
        <f t="shared" si="26"/>
        <v>113.6</v>
      </c>
      <c r="BE63" s="3">
        <f t="shared" si="27"/>
        <v>119.2</v>
      </c>
    </row>
    <row r="64" spans="1:67" x14ac:dyDescent="0.35">
      <c r="A64" t="s">
        <v>61</v>
      </c>
      <c r="B64">
        <v>2014</v>
      </c>
      <c r="C64" t="s">
        <v>69</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c r="AE64" s="3">
        <f t="shared" si="1"/>
        <v>122.9</v>
      </c>
      <c r="AF64" s="3">
        <f t="shared" si="2"/>
        <v>123.5</v>
      </c>
      <c r="AG64" s="3">
        <f t="shared" si="3"/>
        <v>117.3</v>
      </c>
      <c r="AH64" s="3">
        <f t="shared" si="4"/>
        <v>122.7</v>
      </c>
      <c r="AI64" s="3">
        <f t="shared" si="5"/>
        <v>107.9</v>
      </c>
      <c r="AJ64" s="3">
        <f t="shared" si="6"/>
        <v>127.3</v>
      </c>
      <c r="AK64" s="3">
        <f t="shared" si="7"/>
        <v>162.1</v>
      </c>
      <c r="AL64" s="3">
        <f t="shared" si="8"/>
        <v>115.6</v>
      </c>
      <c r="AM64" s="3">
        <f t="shared" si="9"/>
        <v>103.8</v>
      </c>
      <c r="AN64" s="3">
        <f t="shared" si="10"/>
        <v>117.6</v>
      </c>
      <c r="AO64" s="3">
        <f t="shared" si="11"/>
        <v>115.8</v>
      </c>
      <c r="AP64" s="3">
        <f t="shared" si="12"/>
        <v>123.8</v>
      </c>
      <c r="AQ64" s="3">
        <f t="shared" si="13"/>
        <v>125.8</v>
      </c>
      <c r="AR64" s="3">
        <f t="shared" si="14"/>
        <v>120.8</v>
      </c>
      <c r="AS64" s="3">
        <f t="shared" si="15"/>
        <v>120.7</v>
      </c>
      <c r="AT64" s="3">
        <f t="shared" si="16"/>
        <v>117.2</v>
      </c>
      <c r="AU64" s="3">
        <f t="shared" si="17"/>
        <v>120.1</v>
      </c>
      <c r="AV64" s="3">
        <f t="shared" si="18"/>
        <v>116.1</v>
      </c>
      <c r="AW64" s="3">
        <f t="shared" si="19"/>
        <v>114.3</v>
      </c>
      <c r="AX64" s="3">
        <f t="shared" si="20"/>
        <v>116.1</v>
      </c>
      <c r="AY64" s="3">
        <f t="shared" si="21"/>
        <v>113.7</v>
      </c>
      <c r="AZ64" s="3">
        <f t="shared" si="22"/>
        <v>112</v>
      </c>
      <c r="BA64" s="3">
        <f t="shared" si="23"/>
        <v>113.1</v>
      </c>
      <c r="BB64" s="3">
        <f t="shared" si="24"/>
        <v>118.6</v>
      </c>
      <c r="BC64" s="3">
        <f t="shared" si="25"/>
        <v>109.5</v>
      </c>
      <c r="BD64" s="3">
        <f t="shared" si="26"/>
        <v>113.7</v>
      </c>
      <c r="BE64" s="3">
        <f t="shared" si="27"/>
        <v>120.1</v>
      </c>
    </row>
    <row r="65" spans="1:57" x14ac:dyDescent="0.35">
      <c r="A65" t="s">
        <v>57</v>
      </c>
      <c r="B65">
        <v>2014</v>
      </c>
      <c r="C65" t="s">
        <v>70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59</v>
      </c>
      <c r="V65">
        <v>116.4</v>
      </c>
      <c r="W65">
        <v>117.5</v>
      </c>
      <c r="X65">
        <v>115.3</v>
      </c>
      <c r="Y65">
        <v>112.6</v>
      </c>
      <c r="Z65">
        <v>113</v>
      </c>
      <c r="AA65">
        <v>116.9</v>
      </c>
      <c r="AB65">
        <v>109.3</v>
      </c>
      <c r="AC65">
        <v>114</v>
      </c>
      <c r="AD65">
        <v>121</v>
      </c>
      <c r="AE65" s="3">
        <f t="shared" si="1"/>
        <v>122.6</v>
      </c>
      <c r="AF65" s="3">
        <f t="shared" si="2"/>
        <v>122.5</v>
      </c>
      <c r="AG65" s="3">
        <f t="shared" si="3"/>
        <v>118.3</v>
      </c>
      <c r="AH65" s="3">
        <f t="shared" si="4"/>
        <v>123.2</v>
      </c>
      <c r="AI65" s="3">
        <f t="shared" si="5"/>
        <v>110.5</v>
      </c>
      <c r="AJ65" s="3">
        <f t="shared" si="6"/>
        <v>128.9</v>
      </c>
      <c r="AK65" s="3">
        <f t="shared" si="7"/>
        <v>155.30000000000001</v>
      </c>
      <c r="AL65" s="3">
        <f t="shared" si="8"/>
        <v>115.5</v>
      </c>
      <c r="AM65" s="3">
        <f t="shared" si="9"/>
        <v>104</v>
      </c>
      <c r="AN65" s="3">
        <f t="shared" si="10"/>
        <v>115.3</v>
      </c>
      <c r="AO65" s="3">
        <f t="shared" si="11"/>
        <v>116.8</v>
      </c>
      <c r="AP65" s="3">
        <f t="shared" si="12"/>
        <v>123.2</v>
      </c>
      <c r="AQ65" s="3">
        <f t="shared" si="13"/>
        <v>125.1</v>
      </c>
      <c r="AR65" s="3">
        <f t="shared" si="14"/>
        <v>120</v>
      </c>
      <c r="AS65" s="3">
        <f t="shared" si="15"/>
        <v>122.7</v>
      </c>
      <c r="AT65" s="3">
        <f t="shared" si="16"/>
        <v>120.3</v>
      </c>
      <c r="AU65" s="3">
        <f t="shared" si="17"/>
        <v>122.3</v>
      </c>
      <c r="AV65" s="3">
        <f t="shared" si="18"/>
        <v>139.25609756097555</v>
      </c>
      <c r="AW65" s="3">
        <f t="shared" si="19"/>
        <v>116.4</v>
      </c>
      <c r="AX65" s="3">
        <f t="shared" si="20"/>
        <v>117.5</v>
      </c>
      <c r="AY65" s="3">
        <f t="shared" si="21"/>
        <v>115.3</v>
      </c>
      <c r="AZ65" s="3">
        <f t="shared" si="22"/>
        <v>112.6</v>
      </c>
      <c r="BA65" s="3">
        <f t="shared" si="23"/>
        <v>113</v>
      </c>
      <c r="BB65" s="3">
        <f t="shared" si="24"/>
        <v>116.9</v>
      </c>
      <c r="BC65" s="3">
        <f t="shared" si="25"/>
        <v>109.3</v>
      </c>
      <c r="BD65" s="3">
        <f t="shared" si="26"/>
        <v>114</v>
      </c>
      <c r="BE65" s="3">
        <f t="shared" si="27"/>
        <v>121</v>
      </c>
    </row>
    <row r="66" spans="1:57" x14ac:dyDescent="0.35">
      <c r="A66" t="s">
        <v>60</v>
      </c>
      <c r="B66">
        <v>2014</v>
      </c>
      <c r="C66" t="s">
        <v>70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c r="AE66" s="3">
        <f t="shared" si="1"/>
        <v>124.6</v>
      </c>
      <c r="AF66" s="3">
        <f t="shared" si="2"/>
        <v>126.1</v>
      </c>
      <c r="AG66" s="3">
        <f t="shared" si="3"/>
        <v>117.8</v>
      </c>
      <c r="AH66" s="3">
        <f t="shared" si="4"/>
        <v>123.1</v>
      </c>
      <c r="AI66" s="3">
        <f t="shared" si="5"/>
        <v>103.5</v>
      </c>
      <c r="AJ66" s="3">
        <f t="shared" si="6"/>
        <v>123.5</v>
      </c>
      <c r="AK66" s="3">
        <f t="shared" si="7"/>
        <v>159.6</v>
      </c>
      <c r="AL66" s="3">
        <f t="shared" si="8"/>
        <v>117.4</v>
      </c>
      <c r="AM66" s="3">
        <f t="shared" si="9"/>
        <v>101.2</v>
      </c>
      <c r="AN66" s="3">
        <f t="shared" si="10"/>
        <v>123.8</v>
      </c>
      <c r="AO66" s="3">
        <f t="shared" si="11"/>
        <v>115.2</v>
      </c>
      <c r="AP66" s="3">
        <f t="shared" si="12"/>
        <v>125.9</v>
      </c>
      <c r="AQ66" s="3">
        <f t="shared" si="13"/>
        <v>125.8</v>
      </c>
      <c r="AR66" s="3">
        <f t="shared" si="14"/>
        <v>124.3</v>
      </c>
      <c r="AS66" s="3">
        <f t="shared" si="15"/>
        <v>119.6</v>
      </c>
      <c r="AT66" s="3">
        <f t="shared" si="16"/>
        <v>114.9</v>
      </c>
      <c r="AU66" s="3">
        <f t="shared" si="17"/>
        <v>118.9</v>
      </c>
      <c r="AV66" s="3">
        <f t="shared" si="18"/>
        <v>116.7</v>
      </c>
      <c r="AW66" s="3">
        <f t="shared" si="19"/>
        <v>112</v>
      </c>
      <c r="AX66" s="3">
        <f t="shared" si="20"/>
        <v>115.8</v>
      </c>
      <c r="AY66" s="3">
        <f t="shared" si="21"/>
        <v>112.6</v>
      </c>
      <c r="AZ66" s="3">
        <f t="shared" si="22"/>
        <v>111</v>
      </c>
      <c r="BA66" s="3">
        <f t="shared" si="23"/>
        <v>113.6</v>
      </c>
      <c r="BB66" s="3">
        <f t="shared" si="24"/>
        <v>120.2</v>
      </c>
      <c r="BC66" s="3">
        <f t="shared" si="25"/>
        <v>110.1</v>
      </c>
      <c r="BD66" s="3">
        <f t="shared" si="26"/>
        <v>113.7</v>
      </c>
      <c r="BE66" s="3">
        <f t="shared" si="27"/>
        <v>119.1</v>
      </c>
    </row>
    <row r="67" spans="1:57" x14ac:dyDescent="0.35">
      <c r="A67" t="s">
        <v>61</v>
      </c>
      <c r="B67">
        <v>2014</v>
      </c>
      <c r="C67" t="s">
        <v>70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c r="AE67" s="3">
        <f t="shared" ref="AE67:AE130" si="28">IF(OR(D67&lt;D$385,D67&gt;D$386),D$376,D67)</f>
        <v>123.2</v>
      </c>
      <c r="AF67" s="3">
        <f t="shared" ref="AF67:AF130" si="29">IF(OR(E67&lt;E$385,E67&gt;E$386),E$376,E67)</f>
        <v>123.8</v>
      </c>
      <c r="AG67" s="3">
        <f t="shared" ref="AG67:AG130" si="30">IF(OR(F67&lt;F$385,F67&gt;F$386),F$376,F67)</f>
        <v>118.1</v>
      </c>
      <c r="AH67" s="3">
        <f t="shared" ref="AH67:AH130" si="31">IF(OR(G67&lt;G$385,G67&gt;G$386),G$376,G67)</f>
        <v>123.2</v>
      </c>
      <c r="AI67" s="3">
        <f t="shared" ref="AI67:AI130" si="32">IF(OR(H67&lt;H$385,H67&gt;H$386),H$376,H67)</f>
        <v>107.9</v>
      </c>
      <c r="AJ67" s="3">
        <f t="shared" ref="AJ67:AJ130" si="33">IF(OR(I67&lt;I$385,I67&gt;I$386),I$376,I67)</f>
        <v>126.4</v>
      </c>
      <c r="AK67" s="3">
        <f t="shared" ref="AK67:AK130" si="34">IF(OR(J67&lt;J$385,J67&gt;J$386),J$376,J67)</f>
        <v>156.80000000000001</v>
      </c>
      <c r="AL67" s="3">
        <f t="shared" ref="AL67:AL130" si="35">IF(OR(K67&lt;K$385,K67&gt;K$386),K$376,K67)</f>
        <v>116.1</v>
      </c>
      <c r="AM67" s="3">
        <f t="shared" ref="AM67:AM130" si="36">IF(OR(L67&lt;L$385,L67&gt;L$386),L$376,L67)</f>
        <v>103.1</v>
      </c>
      <c r="AN67" s="3">
        <f t="shared" ref="AN67:AN130" si="37">IF(OR(M67&lt;M$385,M67&gt;M$386),M$376,M67)</f>
        <v>118.1</v>
      </c>
      <c r="AO67" s="3">
        <f t="shared" ref="AO67:AO130" si="38">IF(OR(N67&lt;N$385,N67&gt;N$386),N$376,N67)</f>
        <v>116.1</v>
      </c>
      <c r="AP67" s="3">
        <f t="shared" ref="AP67:AP130" si="39">IF(OR(O67&lt;O$385,O67&gt;O$386),O$376,O67)</f>
        <v>124.5</v>
      </c>
      <c r="AQ67" s="3">
        <f t="shared" ref="AQ67:AQ130" si="40">IF(OR(P67&lt;P$385,P67&gt;P$386),P$376,P67)</f>
        <v>125.4</v>
      </c>
      <c r="AR67" s="3">
        <f t="shared" ref="AR67:AR130" si="41">IF(OR(Q67&lt;Q$385,Q67&gt;Q$386),Q$376,Q67)</f>
        <v>121.1</v>
      </c>
      <c r="AS67" s="3">
        <f t="shared" ref="AS67:AS130" si="42">IF(OR(R67&lt;R$385,R67&gt;R$386),R$376,R67)</f>
        <v>121.5</v>
      </c>
      <c r="AT67" s="3">
        <f t="shared" ref="AT67:AT130" si="43">IF(OR(S67&lt;S$385,S67&gt;S$386),S$376,S67)</f>
        <v>118.1</v>
      </c>
      <c r="AU67" s="3">
        <f t="shared" ref="AU67:AU130" si="44">IF(OR(T67&lt;T$385,T67&gt;T$386),T$376,T67)</f>
        <v>121</v>
      </c>
      <c r="AV67" s="3">
        <f t="shared" ref="AV67:AV130" si="45">IF(OR(U67&lt;U$385,U67&gt;U$386),U$376,U67)</f>
        <v>116.7</v>
      </c>
      <c r="AW67" s="3">
        <f t="shared" ref="AW67:AW130" si="46">IF(OR(V67&lt;V$385,V67&gt;V$386),V$376,V67)</f>
        <v>114.7</v>
      </c>
      <c r="AX67" s="3">
        <f t="shared" ref="AX67:AX130" si="47">IF(OR(W67&lt;W$385,W67&gt;W$386),W$376,W67)</f>
        <v>116.7</v>
      </c>
      <c r="AY67" s="3">
        <f t="shared" ref="AY67:AY130" si="48">IF(OR(X67&lt;X$385,X67&gt;X$386),X$376,X67)</f>
        <v>114.3</v>
      </c>
      <c r="AZ67" s="3">
        <f t="shared" ref="AZ67:AZ130" si="49">IF(OR(Y67&lt;Y$385,Y67&gt;Y$386),Y$376,Y67)</f>
        <v>111.8</v>
      </c>
      <c r="BA67" s="3">
        <f t="shared" ref="BA67:BA130" si="50">IF(OR(Z67&lt;Z$385,Z67&gt;Z$386),Z$376,Z67)</f>
        <v>113.3</v>
      </c>
      <c r="BB67" s="3">
        <f t="shared" ref="BB67:BB130" si="51">IF(OR(AA67&lt;AA$385,AA67&gt;AA$386),AA$376,AA67)</f>
        <v>118.8</v>
      </c>
      <c r="BC67" s="3">
        <f t="shared" ref="BC67:BC130" si="52">IF(OR(AB67&lt;AB$385,AB67&gt;AB$386),AB$376,AB67)</f>
        <v>109.6</v>
      </c>
      <c r="BD67" s="3">
        <f t="shared" ref="BD67:BD130" si="53">IF(OR(AC67&lt;AC$385,AC67&gt;AC$386),AC$376,AC67)</f>
        <v>113.9</v>
      </c>
      <c r="BE67" s="3">
        <f t="shared" ref="BE67:BE130" si="54">IF(OR(AD67&lt;AD$385,AD67&gt;AD$386),AD$376,AD67)</f>
        <v>120.1</v>
      </c>
    </row>
    <row r="68" spans="1:57" x14ac:dyDescent="0.35">
      <c r="A68" t="s">
        <v>57</v>
      </c>
      <c r="B68">
        <v>2014</v>
      </c>
      <c r="C68" t="s">
        <v>72</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59</v>
      </c>
      <c r="V68">
        <v>117.3</v>
      </c>
      <c r="W68">
        <v>118.1</v>
      </c>
      <c r="X68">
        <v>115.9</v>
      </c>
      <c r="Y68">
        <v>112</v>
      </c>
      <c r="Z68">
        <v>113.3</v>
      </c>
      <c r="AA68">
        <v>117.2</v>
      </c>
      <c r="AB68">
        <v>108.8</v>
      </c>
      <c r="AC68">
        <v>114.1</v>
      </c>
      <c r="AD68">
        <v>121.1</v>
      </c>
      <c r="AE68" s="3">
        <f t="shared" si="28"/>
        <v>122.7</v>
      </c>
      <c r="AF68" s="3">
        <f t="shared" si="29"/>
        <v>122.6</v>
      </c>
      <c r="AG68" s="3">
        <f t="shared" si="30"/>
        <v>119.9</v>
      </c>
      <c r="AH68" s="3">
        <f t="shared" si="31"/>
        <v>124</v>
      </c>
      <c r="AI68" s="3">
        <f t="shared" si="32"/>
        <v>110.5</v>
      </c>
      <c r="AJ68" s="3">
        <f t="shared" si="33"/>
        <v>128.80000000000001</v>
      </c>
      <c r="AK68" s="3">
        <f t="shared" si="34"/>
        <v>152</v>
      </c>
      <c r="AL68" s="3">
        <f t="shared" si="35"/>
        <v>116.2</v>
      </c>
      <c r="AM68" s="3">
        <f t="shared" si="36"/>
        <v>103.3</v>
      </c>
      <c r="AN68" s="3">
        <f t="shared" si="37"/>
        <v>115.8</v>
      </c>
      <c r="AO68" s="3">
        <f t="shared" si="38"/>
        <v>116.8</v>
      </c>
      <c r="AP68" s="3">
        <f t="shared" si="39"/>
        <v>124.5</v>
      </c>
      <c r="AQ68" s="3">
        <f t="shared" si="40"/>
        <v>124.9</v>
      </c>
      <c r="AR68" s="3">
        <f t="shared" si="41"/>
        <v>120.8</v>
      </c>
      <c r="AS68" s="3">
        <f t="shared" si="42"/>
        <v>123.3</v>
      </c>
      <c r="AT68" s="3">
        <f t="shared" si="43"/>
        <v>120.5</v>
      </c>
      <c r="AU68" s="3">
        <f t="shared" si="44"/>
        <v>122.9</v>
      </c>
      <c r="AV68" s="3">
        <f t="shared" si="45"/>
        <v>139.25609756097555</v>
      </c>
      <c r="AW68" s="3">
        <f t="shared" si="46"/>
        <v>117.3</v>
      </c>
      <c r="AX68" s="3">
        <f t="shared" si="47"/>
        <v>118.1</v>
      </c>
      <c r="AY68" s="3">
        <f t="shared" si="48"/>
        <v>115.9</v>
      </c>
      <c r="AZ68" s="3">
        <f t="shared" si="49"/>
        <v>112</v>
      </c>
      <c r="BA68" s="3">
        <f t="shared" si="50"/>
        <v>113.3</v>
      </c>
      <c r="BB68" s="3">
        <f t="shared" si="51"/>
        <v>117.2</v>
      </c>
      <c r="BC68" s="3">
        <f t="shared" si="52"/>
        <v>108.8</v>
      </c>
      <c r="BD68" s="3">
        <f t="shared" si="53"/>
        <v>114.1</v>
      </c>
      <c r="BE68" s="3">
        <f t="shared" si="54"/>
        <v>121.1</v>
      </c>
    </row>
    <row r="69" spans="1:57" x14ac:dyDescent="0.35">
      <c r="A69" t="s">
        <v>60</v>
      </c>
      <c r="B69">
        <v>2014</v>
      </c>
      <c r="C69" t="s">
        <v>72</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c r="AE69" s="3">
        <f t="shared" si="28"/>
        <v>124.5</v>
      </c>
      <c r="AF69" s="3">
        <f t="shared" si="29"/>
        <v>125.6</v>
      </c>
      <c r="AG69" s="3">
        <f t="shared" si="30"/>
        <v>122.7</v>
      </c>
      <c r="AH69" s="3">
        <f t="shared" si="31"/>
        <v>124.6</v>
      </c>
      <c r="AI69" s="3">
        <f t="shared" si="32"/>
        <v>103.2</v>
      </c>
      <c r="AJ69" s="3">
        <f t="shared" si="33"/>
        <v>122.2</v>
      </c>
      <c r="AK69" s="3">
        <f t="shared" si="34"/>
        <v>153.19999999999999</v>
      </c>
      <c r="AL69" s="3">
        <f t="shared" si="35"/>
        <v>119.3</v>
      </c>
      <c r="AM69" s="3">
        <f t="shared" si="36"/>
        <v>99.8</v>
      </c>
      <c r="AN69" s="3">
        <f t="shared" si="37"/>
        <v>124.6</v>
      </c>
      <c r="AO69" s="3">
        <f t="shared" si="38"/>
        <v>115.8</v>
      </c>
      <c r="AP69" s="3">
        <f t="shared" si="39"/>
        <v>126.9</v>
      </c>
      <c r="AQ69" s="3">
        <f t="shared" si="40"/>
        <v>125.4</v>
      </c>
      <c r="AR69" s="3">
        <f t="shared" si="41"/>
        <v>125.8</v>
      </c>
      <c r="AS69" s="3">
        <f t="shared" si="42"/>
        <v>120.3</v>
      </c>
      <c r="AT69" s="3">
        <f t="shared" si="43"/>
        <v>115.4</v>
      </c>
      <c r="AU69" s="3">
        <f t="shared" si="44"/>
        <v>119.5</v>
      </c>
      <c r="AV69" s="3">
        <f t="shared" si="45"/>
        <v>117.1</v>
      </c>
      <c r="AW69" s="3">
        <f t="shared" si="46"/>
        <v>112.6</v>
      </c>
      <c r="AX69" s="3">
        <f t="shared" si="47"/>
        <v>116.4</v>
      </c>
      <c r="AY69" s="3">
        <f t="shared" si="48"/>
        <v>113</v>
      </c>
      <c r="AZ69" s="3">
        <f t="shared" si="49"/>
        <v>109.7</v>
      </c>
      <c r="BA69" s="3">
        <f t="shared" si="50"/>
        <v>114</v>
      </c>
      <c r="BB69" s="3">
        <f t="shared" si="51"/>
        <v>120.3</v>
      </c>
      <c r="BC69" s="3">
        <f t="shared" si="52"/>
        <v>109.6</v>
      </c>
      <c r="BD69" s="3">
        <f t="shared" si="53"/>
        <v>113.4</v>
      </c>
      <c r="BE69" s="3">
        <f t="shared" si="54"/>
        <v>119</v>
      </c>
    </row>
    <row r="70" spans="1:57" x14ac:dyDescent="0.35">
      <c r="A70" t="s">
        <v>61</v>
      </c>
      <c r="B70">
        <v>2014</v>
      </c>
      <c r="C70" t="s">
        <v>72</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c r="AE70" s="3">
        <f t="shared" si="28"/>
        <v>123.3</v>
      </c>
      <c r="AF70" s="3">
        <f t="shared" si="29"/>
        <v>123.7</v>
      </c>
      <c r="AG70" s="3">
        <f t="shared" si="30"/>
        <v>121</v>
      </c>
      <c r="AH70" s="3">
        <f t="shared" si="31"/>
        <v>124.2</v>
      </c>
      <c r="AI70" s="3">
        <f t="shared" si="32"/>
        <v>107.8</v>
      </c>
      <c r="AJ70" s="3">
        <f t="shared" si="33"/>
        <v>125.7</v>
      </c>
      <c r="AK70" s="3">
        <f t="shared" si="34"/>
        <v>152.4</v>
      </c>
      <c r="AL70" s="3">
        <f t="shared" si="35"/>
        <v>117.2</v>
      </c>
      <c r="AM70" s="3">
        <f t="shared" si="36"/>
        <v>102.1</v>
      </c>
      <c r="AN70" s="3">
        <f t="shared" si="37"/>
        <v>118.7</v>
      </c>
      <c r="AO70" s="3">
        <f t="shared" si="38"/>
        <v>116.4</v>
      </c>
      <c r="AP70" s="3">
        <f t="shared" si="39"/>
        <v>125.6</v>
      </c>
      <c r="AQ70" s="3">
        <f t="shared" si="40"/>
        <v>125.1</v>
      </c>
      <c r="AR70" s="3">
        <f t="shared" si="41"/>
        <v>122.1</v>
      </c>
      <c r="AS70" s="3">
        <f t="shared" si="42"/>
        <v>122.1</v>
      </c>
      <c r="AT70" s="3">
        <f t="shared" si="43"/>
        <v>118.4</v>
      </c>
      <c r="AU70" s="3">
        <f t="shared" si="44"/>
        <v>121.6</v>
      </c>
      <c r="AV70" s="3">
        <f t="shared" si="45"/>
        <v>117.1</v>
      </c>
      <c r="AW70" s="3">
        <f t="shared" si="46"/>
        <v>115.5</v>
      </c>
      <c r="AX70" s="3">
        <f t="shared" si="47"/>
        <v>117.3</v>
      </c>
      <c r="AY70" s="3">
        <f t="shared" si="48"/>
        <v>114.8</v>
      </c>
      <c r="AZ70" s="3">
        <f t="shared" si="49"/>
        <v>110.8</v>
      </c>
      <c r="BA70" s="3">
        <f t="shared" si="50"/>
        <v>113.7</v>
      </c>
      <c r="BB70" s="3">
        <f t="shared" si="51"/>
        <v>119</v>
      </c>
      <c r="BC70" s="3">
        <f t="shared" si="52"/>
        <v>109.1</v>
      </c>
      <c r="BD70" s="3">
        <f t="shared" si="53"/>
        <v>113.8</v>
      </c>
      <c r="BE70" s="3">
        <f t="shared" si="54"/>
        <v>120.1</v>
      </c>
    </row>
    <row r="71" spans="1:57" x14ac:dyDescent="0.35">
      <c r="A71" t="s">
        <v>57</v>
      </c>
      <c r="B71">
        <v>2014</v>
      </c>
      <c r="C71" t="s">
        <v>73</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59</v>
      </c>
      <c r="V71">
        <v>117.4</v>
      </c>
      <c r="W71">
        <v>118.2</v>
      </c>
      <c r="X71">
        <v>116.2</v>
      </c>
      <c r="Y71">
        <v>111.5</v>
      </c>
      <c r="Z71">
        <v>113.3</v>
      </c>
      <c r="AA71">
        <v>117.7</v>
      </c>
      <c r="AB71">
        <v>109.4</v>
      </c>
      <c r="AC71">
        <v>114.2</v>
      </c>
      <c r="AD71">
        <v>120.3</v>
      </c>
      <c r="AE71" s="3">
        <f t="shared" si="28"/>
        <v>122.4</v>
      </c>
      <c r="AF71" s="3">
        <f t="shared" si="29"/>
        <v>122.4</v>
      </c>
      <c r="AG71" s="3">
        <f t="shared" si="30"/>
        <v>121.8</v>
      </c>
      <c r="AH71" s="3">
        <f t="shared" si="31"/>
        <v>124.2</v>
      </c>
      <c r="AI71" s="3">
        <f t="shared" si="32"/>
        <v>110.2</v>
      </c>
      <c r="AJ71" s="3">
        <f t="shared" si="33"/>
        <v>128.6</v>
      </c>
      <c r="AK71" s="3">
        <f t="shared" si="34"/>
        <v>140.30000000000001</v>
      </c>
      <c r="AL71" s="3">
        <f t="shared" si="35"/>
        <v>116.3</v>
      </c>
      <c r="AM71" s="3">
        <f t="shared" si="36"/>
        <v>102</v>
      </c>
      <c r="AN71" s="3">
        <f t="shared" si="37"/>
        <v>116</v>
      </c>
      <c r="AO71" s="3">
        <f t="shared" si="38"/>
        <v>117.3</v>
      </c>
      <c r="AP71" s="3">
        <f t="shared" si="39"/>
        <v>124.8</v>
      </c>
      <c r="AQ71" s="3">
        <f t="shared" si="40"/>
        <v>123.3</v>
      </c>
      <c r="AR71" s="3">
        <f t="shared" si="41"/>
        <v>121.7</v>
      </c>
      <c r="AS71" s="3">
        <f t="shared" si="42"/>
        <v>123.8</v>
      </c>
      <c r="AT71" s="3">
        <f t="shared" si="43"/>
        <v>120.6</v>
      </c>
      <c r="AU71" s="3">
        <f t="shared" si="44"/>
        <v>123.3</v>
      </c>
      <c r="AV71" s="3">
        <f t="shared" si="45"/>
        <v>139.25609756097555</v>
      </c>
      <c r="AW71" s="3">
        <f t="shared" si="46"/>
        <v>117.4</v>
      </c>
      <c r="AX71" s="3">
        <f t="shared" si="47"/>
        <v>118.2</v>
      </c>
      <c r="AY71" s="3">
        <f t="shared" si="48"/>
        <v>116.2</v>
      </c>
      <c r="AZ71" s="3">
        <f t="shared" si="49"/>
        <v>111.5</v>
      </c>
      <c r="BA71" s="3">
        <f t="shared" si="50"/>
        <v>113.3</v>
      </c>
      <c r="BB71" s="3">
        <f t="shared" si="51"/>
        <v>117.7</v>
      </c>
      <c r="BC71" s="3">
        <f t="shared" si="52"/>
        <v>109.4</v>
      </c>
      <c r="BD71" s="3">
        <f t="shared" si="53"/>
        <v>114.2</v>
      </c>
      <c r="BE71" s="3">
        <f t="shared" si="54"/>
        <v>120.3</v>
      </c>
    </row>
    <row r="72" spans="1:57" x14ac:dyDescent="0.35">
      <c r="A72" t="s">
        <v>60</v>
      </c>
      <c r="B72">
        <v>2014</v>
      </c>
      <c r="C72" t="s">
        <v>73</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c r="AE72" s="3">
        <f t="shared" si="28"/>
        <v>124</v>
      </c>
      <c r="AF72" s="3">
        <f t="shared" si="29"/>
        <v>124.7</v>
      </c>
      <c r="AG72" s="3">
        <f t="shared" si="30"/>
        <v>126.3</v>
      </c>
      <c r="AH72" s="3">
        <f t="shared" si="31"/>
        <v>124.9</v>
      </c>
      <c r="AI72" s="3">
        <f t="shared" si="32"/>
        <v>103</v>
      </c>
      <c r="AJ72" s="3">
        <f t="shared" si="33"/>
        <v>122.3</v>
      </c>
      <c r="AK72" s="3">
        <f t="shared" si="34"/>
        <v>141</v>
      </c>
      <c r="AL72" s="3">
        <f t="shared" si="35"/>
        <v>120.1</v>
      </c>
      <c r="AM72" s="3">
        <f t="shared" si="36"/>
        <v>97.8</v>
      </c>
      <c r="AN72" s="3">
        <f t="shared" si="37"/>
        <v>125.4</v>
      </c>
      <c r="AO72" s="3">
        <f t="shared" si="38"/>
        <v>116.1</v>
      </c>
      <c r="AP72" s="3">
        <f t="shared" si="39"/>
        <v>127.6</v>
      </c>
      <c r="AQ72" s="3">
        <f t="shared" si="40"/>
        <v>124</v>
      </c>
      <c r="AR72" s="3">
        <f t="shared" si="41"/>
        <v>126.4</v>
      </c>
      <c r="AS72" s="3">
        <f t="shared" si="42"/>
        <v>120.7</v>
      </c>
      <c r="AT72" s="3">
        <f t="shared" si="43"/>
        <v>115.8</v>
      </c>
      <c r="AU72" s="3">
        <f t="shared" si="44"/>
        <v>120</v>
      </c>
      <c r="AV72" s="3">
        <f t="shared" si="45"/>
        <v>116.5</v>
      </c>
      <c r="AW72" s="3">
        <f t="shared" si="46"/>
        <v>113</v>
      </c>
      <c r="AX72" s="3">
        <f t="shared" si="47"/>
        <v>116.8</v>
      </c>
      <c r="AY72" s="3">
        <f t="shared" si="48"/>
        <v>113.2</v>
      </c>
      <c r="AZ72" s="3">
        <f t="shared" si="49"/>
        <v>108.8</v>
      </c>
      <c r="BA72" s="3">
        <f t="shared" si="50"/>
        <v>114.3</v>
      </c>
      <c r="BB72" s="3">
        <f t="shared" si="51"/>
        <v>120.7</v>
      </c>
      <c r="BC72" s="3">
        <f t="shared" si="52"/>
        <v>110.4</v>
      </c>
      <c r="BD72" s="3">
        <f t="shared" si="53"/>
        <v>113.4</v>
      </c>
      <c r="BE72" s="3">
        <f t="shared" si="54"/>
        <v>118.4</v>
      </c>
    </row>
    <row r="73" spans="1:57" x14ac:dyDescent="0.35">
      <c r="A73" t="s">
        <v>61</v>
      </c>
      <c r="B73">
        <v>2014</v>
      </c>
      <c r="C73" t="s">
        <v>73</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c r="AE73" s="3">
        <f t="shared" si="28"/>
        <v>122.9</v>
      </c>
      <c r="AF73" s="3">
        <f t="shared" si="29"/>
        <v>123.2</v>
      </c>
      <c r="AG73" s="3">
        <f t="shared" si="30"/>
        <v>123.5</v>
      </c>
      <c r="AH73" s="3">
        <f t="shared" si="31"/>
        <v>124.5</v>
      </c>
      <c r="AI73" s="3">
        <f t="shared" si="32"/>
        <v>107.6</v>
      </c>
      <c r="AJ73" s="3">
        <f t="shared" si="33"/>
        <v>125.7</v>
      </c>
      <c r="AK73" s="3">
        <f t="shared" si="34"/>
        <v>140.5</v>
      </c>
      <c r="AL73" s="3">
        <f t="shared" si="35"/>
        <v>117.6</v>
      </c>
      <c r="AM73" s="3">
        <f t="shared" si="36"/>
        <v>100.6</v>
      </c>
      <c r="AN73" s="3">
        <f t="shared" si="37"/>
        <v>119.1</v>
      </c>
      <c r="AO73" s="3">
        <f t="shared" si="38"/>
        <v>116.8</v>
      </c>
      <c r="AP73" s="3">
        <f t="shared" si="39"/>
        <v>126.1</v>
      </c>
      <c r="AQ73" s="3">
        <f t="shared" si="40"/>
        <v>123.6</v>
      </c>
      <c r="AR73" s="3">
        <f t="shared" si="41"/>
        <v>123</v>
      </c>
      <c r="AS73" s="3">
        <f t="shared" si="42"/>
        <v>122.6</v>
      </c>
      <c r="AT73" s="3">
        <f t="shared" si="43"/>
        <v>118.6</v>
      </c>
      <c r="AU73" s="3">
        <f t="shared" si="44"/>
        <v>122</v>
      </c>
      <c r="AV73" s="3">
        <f t="shared" si="45"/>
        <v>116.5</v>
      </c>
      <c r="AW73" s="3">
        <f t="shared" si="46"/>
        <v>115.7</v>
      </c>
      <c r="AX73" s="3">
        <f t="shared" si="47"/>
        <v>117.5</v>
      </c>
      <c r="AY73" s="3">
        <f t="shared" si="48"/>
        <v>115.1</v>
      </c>
      <c r="AZ73" s="3">
        <f t="shared" si="49"/>
        <v>110.1</v>
      </c>
      <c r="BA73" s="3">
        <f t="shared" si="50"/>
        <v>113.9</v>
      </c>
      <c r="BB73" s="3">
        <f t="shared" si="51"/>
        <v>119.5</v>
      </c>
      <c r="BC73" s="3">
        <f t="shared" si="52"/>
        <v>109.8</v>
      </c>
      <c r="BD73" s="3">
        <f t="shared" si="53"/>
        <v>113.8</v>
      </c>
      <c r="BE73" s="3">
        <f t="shared" si="54"/>
        <v>119.4</v>
      </c>
    </row>
    <row r="74" spans="1:57" x14ac:dyDescent="0.35">
      <c r="A74" t="s">
        <v>57</v>
      </c>
      <c r="B74">
        <v>2015</v>
      </c>
      <c r="C74" t="s">
        <v>58</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59</v>
      </c>
      <c r="V74">
        <v>118.4</v>
      </c>
      <c r="W74">
        <v>118.9</v>
      </c>
      <c r="X74">
        <v>116.6</v>
      </c>
      <c r="Y74">
        <v>111</v>
      </c>
      <c r="Z74">
        <v>114</v>
      </c>
      <c r="AA74">
        <v>118.2</v>
      </c>
      <c r="AB74">
        <v>110.2</v>
      </c>
      <c r="AC74">
        <v>114.5</v>
      </c>
      <c r="AD74">
        <v>120.3</v>
      </c>
      <c r="AE74" s="3">
        <f t="shared" si="28"/>
        <v>123.1</v>
      </c>
      <c r="AF74" s="3">
        <f t="shared" si="29"/>
        <v>123.1</v>
      </c>
      <c r="AG74" s="3">
        <f t="shared" si="30"/>
        <v>122.1</v>
      </c>
      <c r="AH74" s="3">
        <f t="shared" si="31"/>
        <v>124.9</v>
      </c>
      <c r="AI74" s="3">
        <f t="shared" si="32"/>
        <v>111</v>
      </c>
      <c r="AJ74" s="3">
        <f t="shared" si="33"/>
        <v>130.4</v>
      </c>
      <c r="AK74" s="3">
        <f t="shared" si="34"/>
        <v>132.30000000000001</v>
      </c>
      <c r="AL74" s="3">
        <f t="shared" si="35"/>
        <v>117.2</v>
      </c>
      <c r="AM74" s="3">
        <f t="shared" si="36"/>
        <v>100.5</v>
      </c>
      <c r="AN74" s="3">
        <f t="shared" si="37"/>
        <v>117.2</v>
      </c>
      <c r="AO74" s="3">
        <f t="shared" si="38"/>
        <v>117.9</v>
      </c>
      <c r="AP74" s="3">
        <f t="shared" si="39"/>
        <v>125.6</v>
      </c>
      <c r="AQ74" s="3">
        <f t="shared" si="40"/>
        <v>122.8</v>
      </c>
      <c r="AR74" s="3">
        <f t="shared" si="41"/>
        <v>122.7</v>
      </c>
      <c r="AS74" s="3">
        <f t="shared" si="42"/>
        <v>124.4</v>
      </c>
      <c r="AT74" s="3">
        <f t="shared" si="43"/>
        <v>121.6</v>
      </c>
      <c r="AU74" s="3">
        <f t="shared" si="44"/>
        <v>124</v>
      </c>
      <c r="AV74" s="3">
        <f t="shared" si="45"/>
        <v>139.25609756097555</v>
      </c>
      <c r="AW74" s="3">
        <f t="shared" si="46"/>
        <v>118.4</v>
      </c>
      <c r="AX74" s="3">
        <f t="shared" si="47"/>
        <v>118.9</v>
      </c>
      <c r="AY74" s="3">
        <f t="shared" si="48"/>
        <v>116.6</v>
      </c>
      <c r="AZ74" s="3">
        <f t="shared" si="49"/>
        <v>111</v>
      </c>
      <c r="BA74" s="3">
        <f t="shared" si="50"/>
        <v>114</v>
      </c>
      <c r="BB74" s="3">
        <f t="shared" si="51"/>
        <v>118.2</v>
      </c>
      <c r="BC74" s="3">
        <f t="shared" si="52"/>
        <v>110.2</v>
      </c>
      <c r="BD74" s="3">
        <f t="shared" si="53"/>
        <v>114.5</v>
      </c>
      <c r="BE74" s="3">
        <f t="shared" si="54"/>
        <v>120.3</v>
      </c>
    </row>
    <row r="75" spans="1:57" x14ac:dyDescent="0.35">
      <c r="A75" t="s">
        <v>60</v>
      </c>
      <c r="B75">
        <v>2015</v>
      </c>
      <c r="C75" t="s">
        <v>58</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c r="AE75" s="3">
        <f t="shared" si="28"/>
        <v>124</v>
      </c>
      <c r="AF75" s="3">
        <f t="shared" si="29"/>
        <v>125.5</v>
      </c>
      <c r="AG75" s="3">
        <f t="shared" si="30"/>
        <v>126.6</v>
      </c>
      <c r="AH75" s="3">
        <f t="shared" si="31"/>
        <v>125.2</v>
      </c>
      <c r="AI75" s="3">
        <f t="shared" si="32"/>
        <v>104.3</v>
      </c>
      <c r="AJ75" s="3">
        <f t="shared" si="33"/>
        <v>121.3</v>
      </c>
      <c r="AK75" s="3">
        <f t="shared" si="34"/>
        <v>134.4</v>
      </c>
      <c r="AL75" s="3">
        <f t="shared" si="35"/>
        <v>122.9</v>
      </c>
      <c r="AM75" s="3">
        <f t="shared" si="36"/>
        <v>96.1</v>
      </c>
      <c r="AN75" s="3">
        <f t="shared" si="37"/>
        <v>126.6</v>
      </c>
      <c r="AO75" s="3">
        <f t="shared" si="38"/>
        <v>116.5</v>
      </c>
      <c r="AP75" s="3">
        <f t="shared" si="39"/>
        <v>128</v>
      </c>
      <c r="AQ75" s="3">
        <f t="shared" si="40"/>
        <v>123.5</v>
      </c>
      <c r="AR75" s="3">
        <f t="shared" si="41"/>
        <v>127.4</v>
      </c>
      <c r="AS75" s="3">
        <f t="shared" si="42"/>
        <v>121</v>
      </c>
      <c r="AT75" s="3">
        <f t="shared" si="43"/>
        <v>116.1</v>
      </c>
      <c r="AU75" s="3">
        <f t="shared" si="44"/>
        <v>120.2</v>
      </c>
      <c r="AV75" s="3">
        <f t="shared" si="45"/>
        <v>117.3</v>
      </c>
      <c r="AW75" s="3">
        <f t="shared" si="46"/>
        <v>113.4</v>
      </c>
      <c r="AX75" s="3">
        <f t="shared" si="47"/>
        <v>117.2</v>
      </c>
      <c r="AY75" s="3">
        <f t="shared" si="48"/>
        <v>113.7</v>
      </c>
      <c r="AZ75" s="3">
        <f t="shared" si="49"/>
        <v>107.9</v>
      </c>
      <c r="BA75" s="3">
        <f t="shared" si="50"/>
        <v>114.6</v>
      </c>
      <c r="BB75" s="3">
        <f t="shared" si="51"/>
        <v>120.8</v>
      </c>
      <c r="BC75" s="3">
        <f t="shared" si="52"/>
        <v>111.4</v>
      </c>
      <c r="BD75" s="3">
        <f t="shared" si="53"/>
        <v>113.4</v>
      </c>
      <c r="BE75" s="3">
        <f t="shared" si="54"/>
        <v>118.5</v>
      </c>
    </row>
    <row r="76" spans="1:57" x14ac:dyDescent="0.35">
      <c r="A76" t="s">
        <v>61</v>
      </c>
      <c r="B76">
        <v>2015</v>
      </c>
      <c r="C76" t="s">
        <v>58</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c r="AE76" s="3">
        <f t="shared" si="28"/>
        <v>123.4</v>
      </c>
      <c r="AF76" s="3">
        <f t="shared" si="29"/>
        <v>123.9</v>
      </c>
      <c r="AG76" s="3">
        <f t="shared" si="30"/>
        <v>123.8</v>
      </c>
      <c r="AH76" s="3">
        <f t="shared" si="31"/>
        <v>125</v>
      </c>
      <c r="AI76" s="3">
        <f t="shared" si="32"/>
        <v>108.5</v>
      </c>
      <c r="AJ76" s="3">
        <f t="shared" si="33"/>
        <v>126.2</v>
      </c>
      <c r="AK76" s="3">
        <f t="shared" si="34"/>
        <v>133</v>
      </c>
      <c r="AL76" s="3">
        <f t="shared" si="35"/>
        <v>119.1</v>
      </c>
      <c r="AM76" s="3">
        <f t="shared" si="36"/>
        <v>99</v>
      </c>
      <c r="AN76" s="3">
        <f t="shared" si="37"/>
        <v>120.3</v>
      </c>
      <c r="AO76" s="3">
        <f t="shared" si="38"/>
        <v>117.3</v>
      </c>
      <c r="AP76" s="3">
        <f t="shared" si="39"/>
        <v>126.7</v>
      </c>
      <c r="AQ76" s="3">
        <f t="shared" si="40"/>
        <v>123.1</v>
      </c>
      <c r="AR76" s="3">
        <f t="shared" si="41"/>
        <v>124</v>
      </c>
      <c r="AS76" s="3">
        <f t="shared" si="42"/>
        <v>123.1</v>
      </c>
      <c r="AT76" s="3">
        <f t="shared" si="43"/>
        <v>119.3</v>
      </c>
      <c r="AU76" s="3">
        <f t="shared" si="44"/>
        <v>122.5</v>
      </c>
      <c r="AV76" s="3">
        <f t="shared" si="45"/>
        <v>117.3</v>
      </c>
      <c r="AW76" s="3">
        <f t="shared" si="46"/>
        <v>116.5</v>
      </c>
      <c r="AX76" s="3">
        <f t="shared" si="47"/>
        <v>118.1</v>
      </c>
      <c r="AY76" s="3">
        <f t="shared" si="48"/>
        <v>115.5</v>
      </c>
      <c r="AZ76" s="3">
        <f t="shared" si="49"/>
        <v>109.4</v>
      </c>
      <c r="BA76" s="3">
        <f t="shared" si="50"/>
        <v>114.3</v>
      </c>
      <c r="BB76" s="3">
        <f t="shared" si="51"/>
        <v>119.7</v>
      </c>
      <c r="BC76" s="3">
        <f t="shared" si="52"/>
        <v>110.7</v>
      </c>
      <c r="BD76" s="3">
        <f t="shared" si="53"/>
        <v>114</v>
      </c>
      <c r="BE76" s="3">
        <f t="shared" si="54"/>
        <v>119.5</v>
      </c>
    </row>
    <row r="77" spans="1:57" x14ac:dyDescent="0.35">
      <c r="A77" t="s">
        <v>57</v>
      </c>
      <c r="B77">
        <v>2015</v>
      </c>
      <c r="C77" t="s">
        <v>62</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59</v>
      </c>
      <c r="V77">
        <v>120</v>
      </c>
      <c r="W77">
        <v>119.6</v>
      </c>
      <c r="X77">
        <v>117.7</v>
      </c>
      <c r="Y77">
        <v>110.9</v>
      </c>
      <c r="Z77">
        <v>114.8</v>
      </c>
      <c r="AA77">
        <v>118.7</v>
      </c>
      <c r="AB77">
        <v>110.8</v>
      </c>
      <c r="AC77">
        <v>115</v>
      </c>
      <c r="AD77">
        <v>120.6</v>
      </c>
      <c r="AE77" s="3">
        <f t="shared" si="28"/>
        <v>123.4</v>
      </c>
      <c r="AF77" s="3">
        <f t="shared" si="29"/>
        <v>124.4</v>
      </c>
      <c r="AG77" s="3">
        <f t="shared" si="30"/>
        <v>122.1</v>
      </c>
      <c r="AH77" s="3">
        <f t="shared" si="31"/>
        <v>125.8</v>
      </c>
      <c r="AI77" s="3">
        <f t="shared" si="32"/>
        <v>111.5</v>
      </c>
      <c r="AJ77" s="3">
        <f t="shared" si="33"/>
        <v>129.4</v>
      </c>
      <c r="AK77" s="3">
        <f t="shared" si="34"/>
        <v>128.19999999999999</v>
      </c>
      <c r="AL77" s="3">
        <f t="shared" si="35"/>
        <v>118.8</v>
      </c>
      <c r="AM77" s="3">
        <f t="shared" si="36"/>
        <v>100</v>
      </c>
      <c r="AN77" s="3">
        <f t="shared" si="37"/>
        <v>118.6</v>
      </c>
      <c r="AO77" s="3">
        <f t="shared" si="38"/>
        <v>118.8</v>
      </c>
      <c r="AP77" s="3">
        <f t="shared" si="39"/>
        <v>126.8</v>
      </c>
      <c r="AQ77" s="3">
        <f t="shared" si="40"/>
        <v>122.8</v>
      </c>
      <c r="AR77" s="3">
        <f t="shared" si="41"/>
        <v>124.2</v>
      </c>
      <c r="AS77" s="3">
        <f t="shared" si="42"/>
        <v>125.4</v>
      </c>
      <c r="AT77" s="3">
        <f t="shared" si="43"/>
        <v>122.7</v>
      </c>
      <c r="AU77" s="3">
        <f t="shared" si="44"/>
        <v>125</v>
      </c>
      <c r="AV77" s="3">
        <f t="shared" si="45"/>
        <v>139.25609756097555</v>
      </c>
      <c r="AW77" s="3">
        <f t="shared" si="46"/>
        <v>120</v>
      </c>
      <c r="AX77" s="3">
        <f t="shared" si="47"/>
        <v>119.6</v>
      </c>
      <c r="AY77" s="3">
        <f t="shared" si="48"/>
        <v>117.7</v>
      </c>
      <c r="AZ77" s="3">
        <f t="shared" si="49"/>
        <v>110.9</v>
      </c>
      <c r="BA77" s="3">
        <f t="shared" si="50"/>
        <v>114.8</v>
      </c>
      <c r="BB77" s="3">
        <f t="shared" si="51"/>
        <v>118.7</v>
      </c>
      <c r="BC77" s="3">
        <f t="shared" si="52"/>
        <v>110.8</v>
      </c>
      <c r="BD77" s="3">
        <f t="shared" si="53"/>
        <v>115</v>
      </c>
      <c r="BE77" s="3">
        <f t="shared" si="54"/>
        <v>120.6</v>
      </c>
    </row>
    <row r="78" spans="1:57" x14ac:dyDescent="0.35">
      <c r="A78" t="s">
        <v>60</v>
      </c>
      <c r="B78">
        <v>2015</v>
      </c>
      <c r="C78" t="s">
        <v>62</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c r="AE78" s="3">
        <f t="shared" si="28"/>
        <v>124.3</v>
      </c>
      <c r="AF78" s="3">
        <f t="shared" si="29"/>
        <v>126.5</v>
      </c>
      <c r="AG78" s="3">
        <f t="shared" si="30"/>
        <v>119.5</v>
      </c>
      <c r="AH78" s="3">
        <f t="shared" si="31"/>
        <v>125.6</v>
      </c>
      <c r="AI78" s="3">
        <f t="shared" si="32"/>
        <v>104.9</v>
      </c>
      <c r="AJ78" s="3">
        <f t="shared" si="33"/>
        <v>121.6</v>
      </c>
      <c r="AK78" s="3">
        <f t="shared" si="34"/>
        <v>131.80000000000001</v>
      </c>
      <c r="AL78" s="3">
        <f t="shared" si="35"/>
        <v>125.1</v>
      </c>
      <c r="AM78" s="3">
        <f t="shared" si="36"/>
        <v>95</v>
      </c>
      <c r="AN78" s="3">
        <f t="shared" si="37"/>
        <v>127.7</v>
      </c>
      <c r="AO78" s="3">
        <f t="shared" si="38"/>
        <v>116.8</v>
      </c>
      <c r="AP78" s="3">
        <f t="shared" si="39"/>
        <v>128.6</v>
      </c>
      <c r="AQ78" s="3">
        <f t="shared" si="40"/>
        <v>123.7</v>
      </c>
      <c r="AR78" s="3">
        <f t="shared" si="41"/>
        <v>128.1</v>
      </c>
      <c r="AS78" s="3">
        <f t="shared" si="42"/>
        <v>121.3</v>
      </c>
      <c r="AT78" s="3">
        <f t="shared" si="43"/>
        <v>116.5</v>
      </c>
      <c r="AU78" s="3">
        <f t="shared" si="44"/>
        <v>120.6</v>
      </c>
      <c r="AV78" s="3">
        <f t="shared" si="45"/>
        <v>118.1</v>
      </c>
      <c r="AW78" s="3">
        <f t="shared" si="46"/>
        <v>114</v>
      </c>
      <c r="AX78" s="3">
        <f t="shared" si="47"/>
        <v>117.7</v>
      </c>
      <c r="AY78" s="3">
        <f t="shared" si="48"/>
        <v>114.1</v>
      </c>
      <c r="AZ78" s="3">
        <f t="shared" si="49"/>
        <v>106.8</v>
      </c>
      <c r="BA78" s="3">
        <f t="shared" si="50"/>
        <v>114.9</v>
      </c>
      <c r="BB78" s="3">
        <f t="shared" si="51"/>
        <v>120.4</v>
      </c>
      <c r="BC78" s="3">
        <f t="shared" si="52"/>
        <v>111.7</v>
      </c>
      <c r="BD78" s="3">
        <f t="shared" si="53"/>
        <v>113.2</v>
      </c>
      <c r="BE78" s="3">
        <f t="shared" si="54"/>
        <v>118.7</v>
      </c>
    </row>
    <row r="79" spans="1:57" x14ac:dyDescent="0.35">
      <c r="A79" t="s">
        <v>61</v>
      </c>
      <c r="B79">
        <v>2015</v>
      </c>
      <c r="C79" t="s">
        <v>62</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c r="AE79" s="3">
        <f t="shared" si="28"/>
        <v>123.7</v>
      </c>
      <c r="AF79" s="3">
        <f t="shared" si="29"/>
        <v>125.1</v>
      </c>
      <c r="AG79" s="3">
        <f t="shared" si="30"/>
        <v>121.1</v>
      </c>
      <c r="AH79" s="3">
        <f t="shared" si="31"/>
        <v>125.7</v>
      </c>
      <c r="AI79" s="3">
        <f t="shared" si="32"/>
        <v>109.1</v>
      </c>
      <c r="AJ79" s="3">
        <f t="shared" si="33"/>
        <v>125.8</v>
      </c>
      <c r="AK79" s="3">
        <f t="shared" si="34"/>
        <v>129.4</v>
      </c>
      <c r="AL79" s="3">
        <f t="shared" si="35"/>
        <v>120.9</v>
      </c>
      <c r="AM79" s="3">
        <f t="shared" si="36"/>
        <v>98.3</v>
      </c>
      <c r="AN79" s="3">
        <f t="shared" si="37"/>
        <v>121.6</v>
      </c>
      <c r="AO79" s="3">
        <f t="shared" si="38"/>
        <v>118</v>
      </c>
      <c r="AP79" s="3">
        <f t="shared" si="39"/>
        <v>127.6</v>
      </c>
      <c r="AQ79" s="3">
        <f t="shared" si="40"/>
        <v>123.1</v>
      </c>
      <c r="AR79" s="3">
        <f t="shared" si="41"/>
        <v>125.2</v>
      </c>
      <c r="AS79" s="3">
        <f t="shared" si="42"/>
        <v>123.8</v>
      </c>
      <c r="AT79" s="3">
        <f t="shared" si="43"/>
        <v>120.1</v>
      </c>
      <c r="AU79" s="3">
        <f t="shared" si="44"/>
        <v>123.3</v>
      </c>
      <c r="AV79" s="3">
        <f t="shared" si="45"/>
        <v>118.1</v>
      </c>
      <c r="AW79" s="3">
        <f t="shared" si="46"/>
        <v>117.7</v>
      </c>
      <c r="AX79" s="3">
        <f t="shared" si="47"/>
        <v>118.7</v>
      </c>
      <c r="AY79" s="3">
        <f t="shared" si="48"/>
        <v>116.3</v>
      </c>
      <c r="AZ79" s="3">
        <f t="shared" si="49"/>
        <v>108.7</v>
      </c>
      <c r="BA79" s="3">
        <f t="shared" si="50"/>
        <v>114.9</v>
      </c>
      <c r="BB79" s="3">
        <f t="shared" si="51"/>
        <v>119.7</v>
      </c>
      <c r="BC79" s="3">
        <f t="shared" si="52"/>
        <v>111.2</v>
      </c>
      <c r="BD79" s="3">
        <f t="shared" si="53"/>
        <v>114.1</v>
      </c>
      <c r="BE79" s="3">
        <f t="shared" si="54"/>
        <v>119.7</v>
      </c>
    </row>
    <row r="80" spans="1:57" x14ac:dyDescent="0.35">
      <c r="A80" t="s">
        <v>57</v>
      </c>
      <c r="B80">
        <v>2015</v>
      </c>
      <c r="C80" t="s">
        <v>63</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59</v>
      </c>
      <c r="V80">
        <v>120.6</v>
      </c>
      <c r="W80">
        <v>120.2</v>
      </c>
      <c r="X80">
        <v>118.2</v>
      </c>
      <c r="Y80">
        <v>111.6</v>
      </c>
      <c r="Z80">
        <v>115.5</v>
      </c>
      <c r="AA80">
        <v>119.4</v>
      </c>
      <c r="AB80">
        <v>110.8</v>
      </c>
      <c r="AC80">
        <v>115.5</v>
      </c>
      <c r="AD80">
        <v>121.1</v>
      </c>
      <c r="AE80" s="3">
        <f t="shared" si="28"/>
        <v>123.3</v>
      </c>
      <c r="AF80" s="3">
        <f t="shared" si="29"/>
        <v>124.7</v>
      </c>
      <c r="AG80" s="3">
        <f t="shared" si="30"/>
        <v>118.9</v>
      </c>
      <c r="AH80" s="3">
        <f t="shared" si="31"/>
        <v>126</v>
      </c>
      <c r="AI80" s="3">
        <f t="shared" si="32"/>
        <v>111.8</v>
      </c>
      <c r="AJ80" s="3">
        <f t="shared" si="33"/>
        <v>130.9</v>
      </c>
      <c r="AK80" s="3">
        <f t="shared" si="34"/>
        <v>128</v>
      </c>
      <c r="AL80" s="3">
        <f t="shared" si="35"/>
        <v>119.9</v>
      </c>
      <c r="AM80" s="3">
        <f t="shared" si="36"/>
        <v>98.9</v>
      </c>
      <c r="AN80" s="3">
        <f t="shared" si="37"/>
        <v>119.4</v>
      </c>
      <c r="AO80" s="3">
        <f t="shared" si="38"/>
        <v>118.9</v>
      </c>
      <c r="AP80" s="3">
        <f t="shared" si="39"/>
        <v>127.7</v>
      </c>
      <c r="AQ80" s="3">
        <f t="shared" si="40"/>
        <v>123.1</v>
      </c>
      <c r="AR80" s="3">
        <f t="shared" si="41"/>
        <v>124.7</v>
      </c>
      <c r="AS80" s="3">
        <f t="shared" si="42"/>
        <v>126</v>
      </c>
      <c r="AT80" s="3">
        <f t="shared" si="43"/>
        <v>122.9</v>
      </c>
      <c r="AU80" s="3">
        <f t="shared" si="44"/>
        <v>125.5</v>
      </c>
      <c r="AV80" s="3">
        <f t="shared" si="45"/>
        <v>139.25609756097555</v>
      </c>
      <c r="AW80" s="3">
        <f t="shared" si="46"/>
        <v>120.6</v>
      </c>
      <c r="AX80" s="3">
        <f t="shared" si="47"/>
        <v>120.2</v>
      </c>
      <c r="AY80" s="3">
        <f t="shared" si="48"/>
        <v>118.2</v>
      </c>
      <c r="AZ80" s="3">
        <f t="shared" si="49"/>
        <v>111.6</v>
      </c>
      <c r="BA80" s="3">
        <f t="shared" si="50"/>
        <v>115.5</v>
      </c>
      <c r="BB80" s="3">
        <f t="shared" si="51"/>
        <v>119.4</v>
      </c>
      <c r="BC80" s="3">
        <f t="shared" si="52"/>
        <v>110.8</v>
      </c>
      <c r="BD80" s="3">
        <f t="shared" si="53"/>
        <v>115.5</v>
      </c>
      <c r="BE80" s="3">
        <f t="shared" si="54"/>
        <v>121.1</v>
      </c>
    </row>
    <row r="81" spans="1:57" x14ac:dyDescent="0.35">
      <c r="A81" t="s">
        <v>60</v>
      </c>
      <c r="B81">
        <v>2015</v>
      </c>
      <c r="C81" t="s">
        <v>63</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c r="AE81" s="3">
        <f t="shared" si="28"/>
        <v>124</v>
      </c>
      <c r="AF81" s="3">
        <f t="shared" si="29"/>
        <v>126.7</v>
      </c>
      <c r="AG81" s="3">
        <f t="shared" si="30"/>
        <v>113.5</v>
      </c>
      <c r="AH81" s="3">
        <f t="shared" si="31"/>
        <v>125.9</v>
      </c>
      <c r="AI81" s="3">
        <f t="shared" si="32"/>
        <v>104.8</v>
      </c>
      <c r="AJ81" s="3">
        <f t="shared" si="33"/>
        <v>123.8</v>
      </c>
      <c r="AK81" s="3">
        <f t="shared" si="34"/>
        <v>131.4</v>
      </c>
      <c r="AL81" s="3">
        <f t="shared" si="35"/>
        <v>127.2</v>
      </c>
      <c r="AM81" s="3">
        <f t="shared" si="36"/>
        <v>93.2</v>
      </c>
      <c r="AN81" s="3">
        <f t="shared" si="37"/>
        <v>127.4</v>
      </c>
      <c r="AO81" s="3">
        <f t="shared" si="38"/>
        <v>117</v>
      </c>
      <c r="AP81" s="3">
        <f t="shared" si="39"/>
        <v>129.19999999999999</v>
      </c>
      <c r="AQ81" s="3">
        <f t="shared" si="40"/>
        <v>123.9</v>
      </c>
      <c r="AR81" s="3">
        <f t="shared" si="41"/>
        <v>128.80000000000001</v>
      </c>
      <c r="AS81" s="3">
        <f t="shared" si="42"/>
        <v>121.7</v>
      </c>
      <c r="AT81" s="3">
        <f t="shared" si="43"/>
        <v>116.9</v>
      </c>
      <c r="AU81" s="3">
        <f t="shared" si="44"/>
        <v>120.9</v>
      </c>
      <c r="AV81" s="3">
        <f t="shared" si="45"/>
        <v>118.6</v>
      </c>
      <c r="AW81" s="3">
        <f t="shared" si="46"/>
        <v>114.4</v>
      </c>
      <c r="AX81" s="3">
        <f t="shared" si="47"/>
        <v>118</v>
      </c>
      <c r="AY81" s="3">
        <f t="shared" si="48"/>
        <v>114.3</v>
      </c>
      <c r="AZ81" s="3">
        <f t="shared" si="49"/>
        <v>108.4</v>
      </c>
      <c r="BA81" s="3">
        <f t="shared" si="50"/>
        <v>115.4</v>
      </c>
      <c r="BB81" s="3">
        <f t="shared" si="51"/>
        <v>120.6</v>
      </c>
      <c r="BC81" s="3">
        <f t="shared" si="52"/>
        <v>111.3</v>
      </c>
      <c r="BD81" s="3">
        <f t="shared" si="53"/>
        <v>113.8</v>
      </c>
      <c r="BE81" s="3">
        <f t="shared" si="54"/>
        <v>119.1</v>
      </c>
    </row>
    <row r="82" spans="1:57" x14ac:dyDescent="0.35">
      <c r="A82" t="s">
        <v>61</v>
      </c>
      <c r="B82">
        <v>2015</v>
      </c>
      <c r="C82" t="s">
        <v>63</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c r="AE82" s="3">
        <f t="shared" si="28"/>
        <v>123.5</v>
      </c>
      <c r="AF82" s="3">
        <f t="shared" si="29"/>
        <v>125.4</v>
      </c>
      <c r="AG82" s="3">
        <f t="shared" si="30"/>
        <v>116.8</v>
      </c>
      <c r="AH82" s="3">
        <f t="shared" si="31"/>
        <v>126</v>
      </c>
      <c r="AI82" s="3">
        <f t="shared" si="32"/>
        <v>109.2</v>
      </c>
      <c r="AJ82" s="3">
        <f t="shared" si="33"/>
        <v>127.6</v>
      </c>
      <c r="AK82" s="3">
        <f t="shared" si="34"/>
        <v>129.19999999999999</v>
      </c>
      <c r="AL82" s="3">
        <f t="shared" si="35"/>
        <v>122.4</v>
      </c>
      <c r="AM82" s="3">
        <f t="shared" si="36"/>
        <v>97</v>
      </c>
      <c r="AN82" s="3">
        <f t="shared" si="37"/>
        <v>122.1</v>
      </c>
      <c r="AO82" s="3">
        <f t="shared" si="38"/>
        <v>118.1</v>
      </c>
      <c r="AP82" s="3">
        <f t="shared" si="39"/>
        <v>128.4</v>
      </c>
      <c r="AQ82" s="3">
        <f t="shared" si="40"/>
        <v>123.4</v>
      </c>
      <c r="AR82" s="3">
        <f t="shared" si="41"/>
        <v>125.8</v>
      </c>
      <c r="AS82" s="3">
        <f t="shared" si="42"/>
        <v>124.3</v>
      </c>
      <c r="AT82" s="3">
        <f t="shared" si="43"/>
        <v>120.4</v>
      </c>
      <c r="AU82" s="3">
        <f t="shared" si="44"/>
        <v>123.7</v>
      </c>
      <c r="AV82" s="3">
        <f t="shared" si="45"/>
        <v>118.6</v>
      </c>
      <c r="AW82" s="3">
        <f t="shared" si="46"/>
        <v>118.3</v>
      </c>
      <c r="AX82" s="3">
        <f t="shared" si="47"/>
        <v>119.2</v>
      </c>
      <c r="AY82" s="3">
        <f t="shared" si="48"/>
        <v>116.7</v>
      </c>
      <c r="AZ82" s="3">
        <f t="shared" si="49"/>
        <v>109.9</v>
      </c>
      <c r="BA82" s="3">
        <f t="shared" si="50"/>
        <v>115.4</v>
      </c>
      <c r="BB82" s="3">
        <f t="shared" si="51"/>
        <v>120.1</v>
      </c>
      <c r="BC82" s="3">
        <f t="shared" si="52"/>
        <v>111</v>
      </c>
      <c r="BD82" s="3">
        <f t="shared" si="53"/>
        <v>114.7</v>
      </c>
      <c r="BE82" s="3">
        <f t="shared" si="54"/>
        <v>120.2</v>
      </c>
    </row>
    <row r="83" spans="1:57" x14ac:dyDescent="0.35">
      <c r="A83" t="s">
        <v>57</v>
      </c>
      <c r="B83">
        <v>2015</v>
      </c>
      <c r="C83" t="s">
        <v>64</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59</v>
      </c>
      <c r="V83">
        <v>121.2</v>
      </c>
      <c r="W83">
        <v>120.9</v>
      </c>
      <c r="X83">
        <v>118.6</v>
      </c>
      <c r="Y83">
        <v>111.9</v>
      </c>
      <c r="Z83">
        <v>116.2</v>
      </c>
      <c r="AA83">
        <v>119.9</v>
      </c>
      <c r="AB83">
        <v>111.6</v>
      </c>
      <c r="AC83">
        <v>116</v>
      </c>
      <c r="AD83">
        <v>121.5</v>
      </c>
      <c r="AE83" s="3">
        <f t="shared" si="28"/>
        <v>123.3</v>
      </c>
      <c r="AF83" s="3">
        <f t="shared" si="29"/>
        <v>125.5</v>
      </c>
      <c r="AG83" s="3">
        <f t="shared" si="30"/>
        <v>117.2</v>
      </c>
      <c r="AH83" s="3">
        <f t="shared" si="31"/>
        <v>126.8</v>
      </c>
      <c r="AI83" s="3">
        <f t="shared" si="32"/>
        <v>111.9</v>
      </c>
      <c r="AJ83" s="3">
        <f t="shared" si="33"/>
        <v>134.19999999999999</v>
      </c>
      <c r="AK83" s="3">
        <f t="shared" si="34"/>
        <v>127.5</v>
      </c>
      <c r="AL83" s="3">
        <f t="shared" si="35"/>
        <v>121.5</v>
      </c>
      <c r="AM83" s="3">
        <f t="shared" si="36"/>
        <v>97.8</v>
      </c>
      <c r="AN83" s="3">
        <f t="shared" si="37"/>
        <v>119.8</v>
      </c>
      <c r="AO83" s="3">
        <f t="shared" si="38"/>
        <v>119.4</v>
      </c>
      <c r="AP83" s="3">
        <f t="shared" si="39"/>
        <v>128.69999999999999</v>
      </c>
      <c r="AQ83" s="3">
        <f t="shared" si="40"/>
        <v>123.6</v>
      </c>
      <c r="AR83" s="3">
        <f t="shared" si="41"/>
        <v>125.7</v>
      </c>
      <c r="AS83" s="3">
        <f t="shared" si="42"/>
        <v>126.4</v>
      </c>
      <c r="AT83" s="3">
        <f t="shared" si="43"/>
        <v>123.3</v>
      </c>
      <c r="AU83" s="3">
        <f t="shared" si="44"/>
        <v>126</v>
      </c>
      <c r="AV83" s="3">
        <f t="shared" si="45"/>
        <v>139.25609756097555</v>
      </c>
      <c r="AW83" s="3">
        <f t="shared" si="46"/>
        <v>121.2</v>
      </c>
      <c r="AX83" s="3">
        <f t="shared" si="47"/>
        <v>120.9</v>
      </c>
      <c r="AY83" s="3">
        <f t="shared" si="48"/>
        <v>118.6</v>
      </c>
      <c r="AZ83" s="3">
        <f t="shared" si="49"/>
        <v>111.9</v>
      </c>
      <c r="BA83" s="3">
        <f t="shared" si="50"/>
        <v>116.2</v>
      </c>
      <c r="BB83" s="3">
        <f t="shared" si="51"/>
        <v>119.9</v>
      </c>
      <c r="BC83" s="3">
        <f t="shared" si="52"/>
        <v>111.6</v>
      </c>
      <c r="BD83" s="3">
        <f t="shared" si="53"/>
        <v>116</v>
      </c>
      <c r="BE83" s="3">
        <f t="shared" si="54"/>
        <v>121.5</v>
      </c>
    </row>
    <row r="84" spans="1:57" x14ac:dyDescent="0.35">
      <c r="A84" t="s">
        <v>60</v>
      </c>
      <c r="B84">
        <v>2015</v>
      </c>
      <c r="C84" t="s">
        <v>64</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c r="AE84" s="3">
        <f t="shared" si="28"/>
        <v>123.8</v>
      </c>
      <c r="AF84" s="3">
        <f t="shared" si="29"/>
        <v>128.19999999999999</v>
      </c>
      <c r="AG84" s="3">
        <f t="shared" si="30"/>
        <v>110</v>
      </c>
      <c r="AH84" s="3">
        <f t="shared" si="31"/>
        <v>126.3</v>
      </c>
      <c r="AI84" s="3">
        <f t="shared" si="32"/>
        <v>104.5</v>
      </c>
      <c r="AJ84" s="3">
        <f t="shared" si="33"/>
        <v>130.6</v>
      </c>
      <c r="AK84" s="3">
        <f t="shared" si="34"/>
        <v>130.80000000000001</v>
      </c>
      <c r="AL84" s="3">
        <f t="shared" si="35"/>
        <v>131.30000000000001</v>
      </c>
      <c r="AM84" s="3">
        <f t="shared" si="36"/>
        <v>91.6</v>
      </c>
      <c r="AN84" s="3">
        <f t="shared" si="37"/>
        <v>127.7</v>
      </c>
      <c r="AO84" s="3">
        <f t="shared" si="38"/>
        <v>117.2</v>
      </c>
      <c r="AP84" s="3">
        <f t="shared" si="39"/>
        <v>129.5</v>
      </c>
      <c r="AQ84" s="3">
        <f t="shared" si="40"/>
        <v>124.6</v>
      </c>
      <c r="AR84" s="3">
        <f t="shared" si="41"/>
        <v>130.1</v>
      </c>
      <c r="AS84" s="3">
        <f t="shared" si="42"/>
        <v>122.1</v>
      </c>
      <c r="AT84" s="3">
        <f t="shared" si="43"/>
        <v>117.2</v>
      </c>
      <c r="AU84" s="3">
        <f t="shared" si="44"/>
        <v>121.3</v>
      </c>
      <c r="AV84" s="3">
        <f t="shared" si="45"/>
        <v>119.2</v>
      </c>
      <c r="AW84" s="3">
        <f t="shared" si="46"/>
        <v>114.7</v>
      </c>
      <c r="AX84" s="3">
        <f t="shared" si="47"/>
        <v>118.4</v>
      </c>
      <c r="AY84" s="3">
        <f t="shared" si="48"/>
        <v>114.6</v>
      </c>
      <c r="AZ84" s="3">
        <f t="shared" si="49"/>
        <v>108.4</v>
      </c>
      <c r="BA84" s="3">
        <f t="shared" si="50"/>
        <v>115.6</v>
      </c>
      <c r="BB84" s="3">
        <f t="shared" si="51"/>
        <v>121.7</v>
      </c>
      <c r="BC84" s="3">
        <f t="shared" si="52"/>
        <v>111.8</v>
      </c>
      <c r="BD84" s="3">
        <f t="shared" si="53"/>
        <v>114.2</v>
      </c>
      <c r="BE84" s="3">
        <f t="shared" si="54"/>
        <v>119.7</v>
      </c>
    </row>
    <row r="85" spans="1:57" x14ac:dyDescent="0.35">
      <c r="A85" t="s">
        <v>61</v>
      </c>
      <c r="B85">
        <v>2015</v>
      </c>
      <c r="C85" t="s">
        <v>64</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c r="AE85" s="3">
        <f t="shared" si="28"/>
        <v>123.5</v>
      </c>
      <c r="AF85" s="3">
        <f t="shared" si="29"/>
        <v>126.4</v>
      </c>
      <c r="AG85" s="3">
        <f t="shared" si="30"/>
        <v>114.4</v>
      </c>
      <c r="AH85" s="3">
        <f t="shared" si="31"/>
        <v>126.6</v>
      </c>
      <c r="AI85" s="3">
        <f t="shared" si="32"/>
        <v>109.2</v>
      </c>
      <c r="AJ85" s="3">
        <f t="shared" si="33"/>
        <v>132.5</v>
      </c>
      <c r="AK85" s="3">
        <f t="shared" si="34"/>
        <v>128.6</v>
      </c>
      <c r="AL85" s="3">
        <f t="shared" si="35"/>
        <v>124.8</v>
      </c>
      <c r="AM85" s="3">
        <f t="shared" si="36"/>
        <v>95.7</v>
      </c>
      <c r="AN85" s="3">
        <f t="shared" si="37"/>
        <v>122.4</v>
      </c>
      <c r="AO85" s="3">
        <f t="shared" si="38"/>
        <v>118.5</v>
      </c>
      <c r="AP85" s="3">
        <f t="shared" si="39"/>
        <v>129.1</v>
      </c>
      <c r="AQ85" s="3">
        <f t="shared" si="40"/>
        <v>124</v>
      </c>
      <c r="AR85" s="3">
        <f t="shared" si="41"/>
        <v>126.9</v>
      </c>
      <c r="AS85" s="3">
        <f t="shared" si="42"/>
        <v>124.7</v>
      </c>
      <c r="AT85" s="3">
        <f t="shared" si="43"/>
        <v>120.8</v>
      </c>
      <c r="AU85" s="3">
        <f t="shared" si="44"/>
        <v>124.1</v>
      </c>
      <c r="AV85" s="3">
        <f t="shared" si="45"/>
        <v>119.2</v>
      </c>
      <c r="AW85" s="3">
        <f t="shared" si="46"/>
        <v>118.7</v>
      </c>
      <c r="AX85" s="3">
        <f t="shared" si="47"/>
        <v>119.7</v>
      </c>
      <c r="AY85" s="3">
        <f t="shared" si="48"/>
        <v>117.1</v>
      </c>
      <c r="AZ85" s="3">
        <f t="shared" si="49"/>
        <v>110.1</v>
      </c>
      <c r="BA85" s="3">
        <f t="shared" si="50"/>
        <v>115.9</v>
      </c>
      <c r="BB85" s="3">
        <f t="shared" si="51"/>
        <v>121</v>
      </c>
      <c r="BC85" s="3">
        <f t="shared" si="52"/>
        <v>111.7</v>
      </c>
      <c r="BD85" s="3">
        <f t="shared" si="53"/>
        <v>115.1</v>
      </c>
      <c r="BE85" s="3">
        <f t="shared" si="54"/>
        <v>120.7</v>
      </c>
    </row>
    <row r="86" spans="1:57" x14ac:dyDescent="0.35">
      <c r="A86" t="s">
        <v>57</v>
      </c>
      <c r="B86">
        <v>2015</v>
      </c>
      <c r="C86" t="s">
        <v>65</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59</v>
      </c>
      <c r="V86">
        <v>121.9</v>
      </c>
      <c r="W86">
        <v>121.5</v>
      </c>
      <c r="X86">
        <v>119.4</v>
      </c>
      <c r="Y86">
        <v>113.3</v>
      </c>
      <c r="Z86">
        <v>116.7</v>
      </c>
      <c r="AA86">
        <v>120.5</v>
      </c>
      <c r="AB86">
        <v>112.3</v>
      </c>
      <c r="AC86">
        <v>116.9</v>
      </c>
      <c r="AD86">
        <v>122.4</v>
      </c>
      <c r="AE86" s="3">
        <f t="shared" si="28"/>
        <v>123.5</v>
      </c>
      <c r="AF86" s="3">
        <f t="shared" si="29"/>
        <v>127.1</v>
      </c>
      <c r="AG86" s="3">
        <f t="shared" si="30"/>
        <v>117.3</v>
      </c>
      <c r="AH86" s="3">
        <f t="shared" si="31"/>
        <v>127.7</v>
      </c>
      <c r="AI86" s="3">
        <f t="shared" si="32"/>
        <v>112.5</v>
      </c>
      <c r="AJ86" s="3">
        <f t="shared" si="33"/>
        <v>134.1</v>
      </c>
      <c r="AK86" s="3">
        <f t="shared" si="34"/>
        <v>128.5</v>
      </c>
      <c r="AL86" s="3">
        <f t="shared" si="35"/>
        <v>124.3</v>
      </c>
      <c r="AM86" s="3">
        <f t="shared" si="36"/>
        <v>97.6</v>
      </c>
      <c r="AN86" s="3">
        <f t="shared" si="37"/>
        <v>120.7</v>
      </c>
      <c r="AO86" s="3">
        <f t="shared" si="38"/>
        <v>120.2</v>
      </c>
      <c r="AP86" s="3">
        <f t="shared" si="39"/>
        <v>129.80000000000001</v>
      </c>
      <c r="AQ86" s="3">
        <f t="shared" si="40"/>
        <v>124.4</v>
      </c>
      <c r="AR86" s="3">
        <f t="shared" si="41"/>
        <v>126.7</v>
      </c>
      <c r="AS86" s="3">
        <f t="shared" si="42"/>
        <v>127.3</v>
      </c>
      <c r="AT86" s="3">
        <f t="shared" si="43"/>
        <v>124.1</v>
      </c>
      <c r="AU86" s="3">
        <f t="shared" si="44"/>
        <v>126.8</v>
      </c>
      <c r="AV86" s="3">
        <f t="shared" si="45"/>
        <v>139.25609756097555</v>
      </c>
      <c r="AW86" s="3">
        <f t="shared" si="46"/>
        <v>121.9</v>
      </c>
      <c r="AX86" s="3">
        <f t="shared" si="47"/>
        <v>121.5</v>
      </c>
      <c r="AY86" s="3">
        <f t="shared" si="48"/>
        <v>119.4</v>
      </c>
      <c r="AZ86" s="3">
        <f t="shared" si="49"/>
        <v>113.3</v>
      </c>
      <c r="BA86" s="3">
        <f t="shared" si="50"/>
        <v>116.7</v>
      </c>
      <c r="BB86" s="3">
        <f t="shared" si="51"/>
        <v>120.5</v>
      </c>
      <c r="BC86" s="3">
        <f t="shared" si="52"/>
        <v>112.3</v>
      </c>
      <c r="BD86" s="3">
        <f t="shared" si="53"/>
        <v>116.9</v>
      </c>
      <c r="BE86" s="3">
        <f t="shared" si="54"/>
        <v>122.4</v>
      </c>
    </row>
    <row r="87" spans="1:57" x14ac:dyDescent="0.35">
      <c r="A87" t="s">
        <v>60</v>
      </c>
      <c r="B87">
        <v>2015</v>
      </c>
      <c r="C87" t="s">
        <v>65</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c r="AE87" s="3">
        <f t="shared" si="28"/>
        <v>123.8</v>
      </c>
      <c r="AF87" s="3">
        <f t="shared" si="29"/>
        <v>129.69999999999999</v>
      </c>
      <c r="AG87" s="3">
        <f t="shared" si="30"/>
        <v>111.3</v>
      </c>
      <c r="AH87" s="3">
        <f t="shared" si="31"/>
        <v>126.6</v>
      </c>
      <c r="AI87" s="3">
        <f t="shared" si="32"/>
        <v>105.2</v>
      </c>
      <c r="AJ87" s="3">
        <f t="shared" si="33"/>
        <v>130.80000000000001</v>
      </c>
      <c r="AK87" s="3">
        <f t="shared" si="34"/>
        <v>135.6</v>
      </c>
      <c r="AL87" s="3">
        <f t="shared" si="35"/>
        <v>142.6</v>
      </c>
      <c r="AM87" s="3">
        <f t="shared" si="36"/>
        <v>90.8</v>
      </c>
      <c r="AN87" s="3">
        <f t="shared" si="37"/>
        <v>128.80000000000001</v>
      </c>
      <c r="AO87" s="3">
        <f t="shared" si="38"/>
        <v>117.7</v>
      </c>
      <c r="AP87" s="3">
        <f t="shared" si="39"/>
        <v>129.9</v>
      </c>
      <c r="AQ87" s="3">
        <f t="shared" si="40"/>
        <v>126.1</v>
      </c>
      <c r="AR87" s="3">
        <f t="shared" si="41"/>
        <v>131.30000000000001</v>
      </c>
      <c r="AS87" s="3">
        <f t="shared" si="42"/>
        <v>122.4</v>
      </c>
      <c r="AT87" s="3">
        <f t="shared" si="43"/>
        <v>117.4</v>
      </c>
      <c r="AU87" s="3">
        <f t="shared" si="44"/>
        <v>121.6</v>
      </c>
      <c r="AV87" s="3">
        <f t="shared" si="45"/>
        <v>119.6</v>
      </c>
      <c r="AW87" s="3">
        <f t="shared" si="46"/>
        <v>114.9</v>
      </c>
      <c r="AX87" s="3">
        <f t="shared" si="47"/>
        <v>118.7</v>
      </c>
      <c r="AY87" s="3">
        <f t="shared" si="48"/>
        <v>114.9</v>
      </c>
      <c r="AZ87" s="3">
        <f t="shared" si="49"/>
        <v>110.8</v>
      </c>
      <c r="BA87" s="3">
        <f t="shared" si="50"/>
        <v>116</v>
      </c>
      <c r="BB87" s="3">
        <f t="shared" si="51"/>
        <v>122</v>
      </c>
      <c r="BC87" s="3">
        <f t="shared" si="52"/>
        <v>112.4</v>
      </c>
      <c r="BD87" s="3">
        <f t="shared" si="53"/>
        <v>115.2</v>
      </c>
      <c r="BE87" s="3">
        <f t="shared" si="54"/>
        <v>120.7</v>
      </c>
    </row>
    <row r="88" spans="1:57" x14ac:dyDescent="0.35">
      <c r="A88" t="s">
        <v>61</v>
      </c>
      <c r="B88">
        <v>2015</v>
      </c>
      <c r="C88" t="s">
        <v>65</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c r="AE88" s="3">
        <f t="shared" si="28"/>
        <v>123.6</v>
      </c>
      <c r="AF88" s="3">
        <f t="shared" si="29"/>
        <v>128</v>
      </c>
      <c r="AG88" s="3">
        <f t="shared" si="30"/>
        <v>115</v>
      </c>
      <c r="AH88" s="3">
        <f t="shared" si="31"/>
        <v>127.3</v>
      </c>
      <c r="AI88" s="3">
        <f t="shared" si="32"/>
        <v>109.8</v>
      </c>
      <c r="AJ88" s="3">
        <f t="shared" si="33"/>
        <v>132.6</v>
      </c>
      <c r="AK88" s="3">
        <f t="shared" si="34"/>
        <v>130.9</v>
      </c>
      <c r="AL88" s="3">
        <f t="shared" si="35"/>
        <v>130.5</v>
      </c>
      <c r="AM88" s="3">
        <f t="shared" si="36"/>
        <v>95.3</v>
      </c>
      <c r="AN88" s="3">
        <f t="shared" si="37"/>
        <v>123.4</v>
      </c>
      <c r="AO88" s="3">
        <f t="shared" si="38"/>
        <v>119.2</v>
      </c>
      <c r="AP88" s="3">
        <f t="shared" si="39"/>
        <v>129.80000000000001</v>
      </c>
      <c r="AQ88" s="3">
        <f t="shared" si="40"/>
        <v>125</v>
      </c>
      <c r="AR88" s="3">
        <f t="shared" si="41"/>
        <v>127.9</v>
      </c>
      <c r="AS88" s="3">
        <f t="shared" si="42"/>
        <v>125.4</v>
      </c>
      <c r="AT88" s="3">
        <f t="shared" si="43"/>
        <v>121.3</v>
      </c>
      <c r="AU88" s="3">
        <f t="shared" si="44"/>
        <v>124.7</v>
      </c>
      <c r="AV88" s="3">
        <f t="shared" si="45"/>
        <v>119.6</v>
      </c>
      <c r="AW88" s="3">
        <f t="shared" si="46"/>
        <v>119.2</v>
      </c>
      <c r="AX88" s="3">
        <f t="shared" si="47"/>
        <v>120.2</v>
      </c>
      <c r="AY88" s="3">
        <f t="shared" si="48"/>
        <v>117.7</v>
      </c>
      <c r="AZ88" s="3">
        <f t="shared" si="49"/>
        <v>112</v>
      </c>
      <c r="BA88" s="3">
        <f t="shared" si="50"/>
        <v>116.3</v>
      </c>
      <c r="BB88" s="3">
        <f t="shared" si="51"/>
        <v>121.4</v>
      </c>
      <c r="BC88" s="3">
        <f t="shared" si="52"/>
        <v>112.3</v>
      </c>
      <c r="BD88" s="3">
        <f t="shared" si="53"/>
        <v>116.1</v>
      </c>
      <c r="BE88" s="3">
        <f t="shared" si="54"/>
        <v>121.6</v>
      </c>
    </row>
    <row r="89" spans="1:57" x14ac:dyDescent="0.35">
      <c r="A89" t="s">
        <v>57</v>
      </c>
      <c r="B89">
        <v>2015</v>
      </c>
      <c r="C89" t="s">
        <v>66</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59</v>
      </c>
      <c r="V89">
        <v>122.6</v>
      </c>
      <c r="W89">
        <v>122.8</v>
      </c>
      <c r="X89">
        <v>120.4</v>
      </c>
      <c r="Y89">
        <v>114.2</v>
      </c>
      <c r="Z89">
        <v>117.9</v>
      </c>
      <c r="AA89">
        <v>122</v>
      </c>
      <c r="AB89">
        <v>113</v>
      </c>
      <c r="AC89">
        <v>117.9</v>
      </c>
      <c r="AD89">
        <v>124.1</v>
      </c>
      <c r="AE89" s="3">
        <f t="shared" si="28"/>
        <v>124.1</v>
      </c>
      <c r="AF89" s="3">
        <f t="shared" si="29"/>
        <v>130.4</v>
      </c>
      <c r="AG89" s="3">
        <f t="shared" si="30"/>
        <v>122.1</v>
      </c>
      <c r="AH89" s="3">
        <f t="shared" si="31"/>
        <v>128.69999999999999</v>
      </c>
      <c r="AI89" s="3">
        <f t="shared" si="32"/>
        <v>114.1</v>
      </c>
      <c r="AJ89" s="3">
        <f t="shared" si="33"/>
        <v>133.19999999999999</v>
      </c>
      <c r="AK89" s="3">
        <f t="shared" si="34"/>
        <v>135.19999999999999</v>
      </c>
      <c r="AL89" s="3">
        <f t="shared" si="35"/>
        <v>131.9</v>
      </c>
      <c r="AM89" s="3">
        <f t="shared" si="36"/>
        <v>96.3</v>
      </c>
      <c r="AN89" s="3">
        <f t="shared" si="37"/>
        <v>123</v>
      </c>
      <c r="AO89" s="3">
        <f t="shared" si="38"/>
        <v>121.1</v>
      </c>
      <c r="AP89" s="3">
        <f t="shared" si="39"/>
        <v>131.19999999999999</v>
      </c>
      <c r="AQ89" s="3">
        <f t="shared" si="40"/>
        <v>126.6</v>
      </c>
      <c r="AR89" s="3">
        <f t="shared" si="41"/>
        <v>128.19999999999999</v>
      </c>
      <c r="AS89" s="3">
        <f t="shared" si="42"/>
        <v>128.4</v>
      </c>
      <c r="AT89" s="3">
        <f t="shared" si="43"/>
        <v>125.1</v>
      </c>
      <c r="AU89" s="3">
        <f t="shared" si="44"/>
        <v>128</v>
      </c>
      <c r="AV89" s="3">
        <f t="shared" si="45"/>
        <v>139.25609756097555</v>
      </c>
      <c r="AW89" s="3">
        <f t="shared" si="46"/>
        <v>122.6</v>
      </c>
      <c r="AX89" s="3">
        <f t="shared" si="47"/>
        <v>122.8</v>
      </c>
      <c r="AY89" s="3">
        <f t="shared" si="48"/>
        <v>120.4</v>
      </c>
      <c r="AZ89" s="3">
        <f t="shared" si="49"/>
        <v>114.2</v>
      </c>
      <c r="BA89" s="3">
        <f t="shared" si="50"/>
        <v>117.9</v>
      </c>
      <c r="BB89" s="3">
        <f t="shared" si="51"/>
        <v>122</v>
      </c>
      <c r="BC89" s="3">
        <f t="shared" si="52"/>
        <v>113</v>
      </c>
      <c r="BD89" s="3">
        <f t="shared" si="53"/>
        <v>117.9</v>
      </c>
      <c r="BE89" s="3">
        <f t="shared" si="54"/>
        <v>124.1</v>
      </c>
    </row>
    <row r="90" spans="1:57" x14ac:dyDescent="0.35">
      <c r="A90" t="s">
        <v>60</v>
      </c>
      <c r="B90">
        <v>2015</v>
      </c>
      <c r="C90" t="s">
        <v>66</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c r="AE90" s="3">
        <f t="shared" si="28"/>
        <v>123.6</v>
      </c>
      <c r="AF90" s="3">
        <f t="shared" si="29"/>
        <v>134.4</v>
      </c>
      <c r="AG90" s="3">
        <f t="shared" si="30"/>
        <v>120.9</v>
      </c>
      <c r="AH90" s="3">
        <f t="shared" si="31"/>
        <v>127.3</v>
      </c>
      <c r="AI90" s="3">
        <f t="shared" si="32"/>
        <v>106</v>
      </c>
      <c r="AJ90" s="3">
        <f t="shared" si="33"/>
        <v>132.30000000000001</v>
      </c>
      <c r="AK90" s="3">
        <f t="shared" si="34"/>
        <v>146.69999999999999</v>
      </c>
      <c r="AL90" s="3">
        <f t="shared" si="35"/>
        <v>148.1</v>
      </c>
      <c r="AM90" s="3">
        <f t="shared" si="36"/>
        <v>89.8</v>
      </c>
      <c r="AN90" s="3">
        <f t="shared" si="37"/>
        <v>130.5</v>
      </c>
      <c r="AO90" s="3">
        <f t="shared" si="38"/>
        <v>118</v>
      </c>
      <c r="AP90" s="3">
        <f t="shared" si="39"/>
        <v>130.5</v>
      </c>
      <c r="AQ90" s="3">
        <f t="shared" si="40"/>
        <v>128.5</v>
      </c>
      <c r="AR90" s="3">
        <f t="shared" si="41"/>
        <v>132.1</v>
      </c>
      <c r="AS90" s="3">
        <f t="shared" si="42"/>
        <v>123.2</v>
      </c>
      <c r="AT90" s="3">
        <f t="shared" si="43"/>
        <v>117.6</v>
      </c>
      <c r="AU90" s="3">
        <f t="shared" si="44"/>
        <v>122.3</v>
      </c>
      <c r="AV90" s="3">
        <f t="shared" si="45"/>
        <v>119</v>
      </c>
      <c r="AW90" s="3">
        <f t="shared" si="46"/>
        <v>115.1</v>
      </c>
      <c r="AX90" s="3">
        <f t="shared" si="47"/>
        <v>119.2</v>
      </c>
      <c r="AY90" s="3">
        <f t="shared" si="48"/>
        <v>115.4</v>
      </c>
      <c r="AZ90" s="3">
        <f t="shared" si="49"/>
        <v>111.7</v>
      </c>
      <c r="BA90" s="3">
        <f t="shared" si="50"/>
        <v>116.2</v>
      </c>
      <c r="BB90" s="3">
        <f t="shared" si="51"/>
        <v>123.8</v>
      </c>
      <c r="BC90" s="3">
        <f t="shared" si="52"/>
        <v>112.5</v>
      </c>
      <c r="BD90" s="3">
        <f t="shared" si="53"/>
        <v>116</v>
      </c>
      <c r="BE90" s="3">
        <f t="shared" si="54"/>
        <v>121.7</v>
      </c>
    </row>
    <row r="91" spans="1:57" x14ac:dyDescent="0.35">
      <c r="A91" t="s">
        <v>61</v>
      </c>
      <c r="B91">
        <v>2015</v>
      </c>
      <c r="C91" t="s">
        <v>66</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c r="AE91" s="3">
        <f t="shared" si="28"/>
        <v>123.9</v>
      </c>
      <c r="AF91" s="3">
        <f t="shared" si="29"/>
        <v>131.80000000000001</v>
      </c>
      <c r="AG91" s="3">
        <f t="shared" si="30"/>
        <v>121.6</v>
      </c>
      <c r="AH91" s="3">
        <f t="shared" si="31"/>
        <v>128.19999999999999</v>
      </c>
      <c r="AI91" s="3">
        <f t="shared" si="32"/>
        <v>111.1</v>
      </c>
      <c r="AJ91" s="3">
        <f t="shared" si="33"/>
        <v>132.80000000000001</v>
      </c>
      <c r="AK91" s="3">
        <f t="shared" si="34"/>
        <v>139.1</v>
      </c>
      <c r="AL91" s="3">
        <f t="shared" si="35"/>
        <v>137.4</v>
      </c>
      <c r="AM91" s="3">
        <f t="shared" si="36"/>
        <v>94.1</v>
      </c>
      <c r="AN91" s="3">
        <f t="shared" si="37"/>
        <v>125.5</v>
      </c>
      <c r="AO91" s="3">
        <f t="shared" si="38"/>
        <v>119.8</v>
      </c>
      <c r="AP91" s="3">
        <f t="shared" si="39"/>
        <v>130.9</v>
      </c>
      <c r="AQ91" s="3">
        <f t="shared" si="40"/>
        <v>127.3</v>
      </c>
      <c r="AR91" s="3">
        <f t="shared" si="41"/>
        <v>129.19999999999999</v>
      </c>
      <c r="AS91" s="3">
        <f t="shared" si="42"/>
        <v>126.4</v>
      </c>
      <c r="AT91" s="3">
        <f t="shared" si="43"/>
        <v>122</v>
      </c>
      <c r="AU91" s="3">
        <f t="shared" si="44"/>
        <v>125.7</v>
      </c>
      <c r="AV91" s="3">
        <f t="shared" si="45"/>
        <v>119</v>
      </c>
      <c r="AW91" s="3">
        <f t="shared" si="46"/>
        <v>119.8</v>
      </c>
      <c r="AX91" s="3">
        <f t="shared" si="47"/>
        <v>121.1</v>
      </c>
      <c r="AY91" s="3">
        <f t="shared" si="48"/>
        <v>118.5</v>
      </c>
      <c r="AZ91" s="3">
        <f t="shared" si="49"/>
        <v>112.9</v>
      </c>
      <c r="BA91" s="3">
        <f t="shared" si="50"/>
        <v>116.9</v>
      </c>
      <c r="BB91" s="3">
        <f t="shared" si="51"/>
        <v>123.1</v>
      </c>
      <c r="BC91" s="3">
        <f t="shared" si="52"/>
        <v>112.8</v>
      </c>
      <c r="BD91" s="3">
        <f t="shared" si="53"/>
        <v>117</v>
      </c>
      <c r="BE91" s="3">
        <f t="shared" si="54"/>
        <v>123</v>
      </c>
    </row>
    <row r="92" spans="1:57" x14ac:dyDescent="0.35">
      <c r="A92" t="s">
        <v>57</v>
      </c>
      <c r="B92">
        <v>2015</v>
      </c>
      <c r="C92" t="s">
        <v>67</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59</v>
      </c>
      <c r="V92">
        <v>123</v>
      </c>
      <c r="W92">
        <v>123</v>
      </c>
      <c r="X92">
        <v>120.8</v>
      </c>
      <c r="Y92">
        <v>114.1</v>
      </c>
      <c r="Z92">
        <v>118</v>
      </c>
      <c r="AA92">
        <v>122.9</v>
      </c>
      <c r="AB92">
        <v>112.7</v>
      </c>
      <c r="AC92">
        <v>118.1</v>
      </c>
      <c r="AD92">
        <v>124.7</v>
      </c>
      <c r="AE92" s="3">
        <f t="shared" si="28"/>
        <v>124</v>
      </c>
      <c r="AF92" s="3">
        <f t="shared" si="29"/>
        <v>131.5</v>
      </c>
      <c r="AG92" s="3">
        <f t="shared" si="30"/>
        <v>122</v>
      </c>
      <c r="AH92" s="3">
        <f t="shared" si="31"/>
        <v>128.69999999999999</v>
      </c>
      <c r="AI92" s="3">
        <f t="shared" si="32"/>
        <v>113.5</v>
      </c>
      <c r="AJ92" s="3">
        <f t="shared" si="33"/>
        <v>133.30000000000001</v>
      </c>
      <c r="AK92" s="3">
        <f t="shared" si="34"/>
        <v>140.80000000000001</v>
      </c>
      <c r="AL92" s="3">
        <f t="shared" si="35"/>
        <v>133.80000000000001</v>
      </c>
      <c r="AM92" s="3">
        <f t="shared" si="36"/>
        <v>94.1</v>
      </c>
      <c r="AN92" s="3">
        <f t="shared" si="37"/>
        <v>123.4</v>
      </c>
      <c r="AO92" s="3">
        <f t="shared" si="38"/>
        <v>121</v>
      </c>
      <c r="AP92" s="3">
        <f t="shared" si="39"/>
        <v>131.69999999999999</v>
      </c>
      <c r="AQ92" s="3">
        <f t="shared" si="40"/>
        <v>127.5</v>
      </c>
      <c r="AR92" s="3">
        <f t="shared" si="41"/>
        <v>129.4</v>
      </c>
      <c r="AS92" s="3">
        <f t="shared" si="42"/>
        <v>128.80000000000001</v>
      </c>
      <c r="AT92" s="3">
        <f t="shared" si="43"/>
        <v>125.5</v>
      </c>
      <c r="AU92" s="3">
        <f t="shared" si="44"/>
        <v>128.30000000000001</v>
      </c>
      <c r="AV92" s="3">
        <f t="shared" si="45"/>
        <v>139.25609756097555</v>
      </c>
      <c r="AW92" s="3">
        <f t="shared" si="46"/>
        <v>123</v>
      </c>
      <c r="AX92" s="3">
        <f t="shared" si="47"/>
        <v>123</v>
      </c>
      <c r="AY92" s="3">
        <f t="shared" si="48"/>
        <v>120.8</v>
      </c>
      <c r="AZ92" s="3">
        <f t="shared" si="49"/>
        <v>114.1</v>
      </c>
      <c r="BA92" s="3">
        <f t="shared" si="50"/>
        <v>118</v>
      </c>
      <c r="BB92" s="3">
        <f t="shared" si="51"/>
        <v>122.9</v>
      </c>
      <c r="BC92" s="3">
        <f t="shared" si="52"/>
        <v>112.7</v>
      </c>
      <c r="BD92" s="3">
        <f t="shared" si="53"/>
        <v>118.1</v>
      </c>
      <c r="BE92" s="3">
        <f t="shared" si="54"/>
        <v>124.7</v>
      </c>
    </row>
    <row r="93" spans="1:57" x14ac:dyDescent="0.35">
      <c r="A93" t="s">
        <v>60</v>
      </c>
      <c r="B93">
        <v>2015</v>
      </c>
      <c r="C93" t="s">
        <v>67</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c r="AE93" s="3">
        <f t="shared" si="28"/>
        <v>123.2</v>
      </c>
      <c r="AF93" s="3">
        <f t="shared" si="29"/>
        <v>134.30000000000001</v>
      </c>
      <c r="AG93" s="3">
        <f t="shared" si="30"/>
        <v>119.5</v>
      </c>
      <c r="AH93" s="3">
        <f t="shared" si="31"/>
        <v>127.7</v>
      </c>
      <c r="AI93" s="3">
        <f t="shared" si="32"/>
        <v>106.3</v>
      </c>
      <c r="AJ93" s="3">
        <f t="shared" si="33"/>
        <v>132.80000000000001</v>
      </c>
      <c r="AK93" s="3">
        <f t="shared" si="34"/>
        <v>153.5</v>
      </c>
      <c r="AL93" s="3">
        <f t="shared" si="35"/>
        <v>149.5</v>
      </c>
      <c r="AM93" s="3">
        <f t="shared" si="36"/>
        <v>85.7</v>
      </c>
      <c r="AN93" s="3">
        <f t="shared" si="37"/>
        <v>131.5</v>
      </c>
      <c r="AO93" s="3">
        <f t="shared" si="38"/>
        <v>118.3</v>
      </c>
      <c r="AP93" s="3">
        <f t="shared" si="39"/>
        <v>131.1</v>
      </c>
      <c r="AQ93" s="3">
        <f t="shared" si="40"/>
        <v>129.5</v>
      </c>
      <c r="AR93" s="3">
        <f t="shared" si="41"/>
        <v>133.1</v>
      </c>
      <c r="AS93" s="3">
        <f t="shared" si="42"/>
        <v>123.5</v>
      </c>
      <c r="AT93" s="3">
        <f t="shared" si="43"/>
        <v>117.9</v>
      </c>
      <c r="AU93" s="3">
        <f t="shared" si="44"/>
        <v>122.7</v>
      </c>
      <c r="AV93" s="3">
        <f t="shared" si="45"/>
        <v>119.9</v>
      </c>
      <c r="AW93" s="3">
        <f t="shared" si="46"/>
        <v>115.3</v>
      </c>
      <c r="AX93" s="3">
        <f t="shared" si="47"/>
        <v>119.5</v>
      </c>
      <c r="AY93" s="3">
        <f t="shared" si="48"/>
        <v>116</v>
      </c>
      <c r="AZ93" s="3">
        <f t="shared" si="49"/>
        <v>111.5</v>
      </c>
      <c r="BA93" s="3">
        <f t="shared" si="50"/>
        <v>116.6</v>
      </c>
      <c r="BB93" s="3">
        <f t="shared" si="51"/>
        <v>125.4</v>
      </c>
      <c r="BC93" s="3">
        <f t="shared" si="52"/>
        <v>111.7</v>
      </c>
      <c r="BD93" s="3">
        <f t="shared" si="53"/>
        <v>116.3</v>
      </c>
      <c r="BE93" s="3">
        <f t="shared" si="54"/>
        <v>122.4</v>
      </c>
    </row>
    <row r="94" spans="1:57" x14ac:dyDescent="0.35">
      <c r="A94" t="s">
        <v>61</v>
      </c>
      <c r="B94">
        <v>2015</v>
      </c>
      <c r="C94" t="s">
        <v>67</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c r="AE94" s="3">
        <f t="shared" si="28"/>
        <v>123.7</v>
      </c>
      <c r="AF94" s="3">
        <f t="shared" si="29"/>
        <v>132.5</v>
      </c>
      <c r="AG94" s="3">
        <f t="shared" si="30"/>
        <v>121</v>
      </c>
      <c r="AH94" s="3">
        <f t="shared" si="31"/>
        <v>128.30000000000001</v>
      </c>
      <c r="AI94" s="3">
        <f t="shared" si="32"/>
        <v>110.9</v>
      </c>
      <c r="AJ94" s="3">
        <f t="shared" si="33"/>
        <v>133.1</v>
      </c>
      <c r="AK94" s="3">
        <f t="shared" si="34"/>
        <v>145.1</v>
      </c>
      <c r="AL94" s="3">
        <f t="shared" si="35"/>
        <v>139.1</v>
      </c>
      <c r="AM94" s="3">
        <f t="shared" si="36"/>
        <v>91.3</v>
      </c>
      <c r="AN94" s="3">
        <f t="shared" si="37"/>
        <v>126.1</v>
      </c>
      <c r="AO94" s="3">
        <f t="shared" si="38"/>
        <v>119.9</v>
      </c>
      <c r="AP94" s="3">
        <f t="shared" si="39"/>
        <v>131.4</v>
      </c>
      <c r="AQ94" s="3">
        <f t="shared" si="40"/>
        <v>128.19999999999999</v>
      </c>
      <c r="AR94" s="3">
        <f t="shared" si="41"/>
        <v>130.4</v>
      </c>
      <c r="AS94" s="3">
        <f t="shared" si="42"/>
        <v>126.7</v>
      </c>
      <c r="AT94" s="3">
        <f t="shared" si="43"/>
        <v>122.3</v>
      </c>
      <c r="AU94" s="3">
        <f t="shared" si="44"/>
        <v>126.1</v>
      </c>
      <c r="AV94" s="3">
        <f t="shared" si="45"/>
        <v>119.9</v>
      </c>
      <c r="AW94" s="3">
        <f t="shared" si="46"/>
        <v>120.1</v>
      </c>
      <c r="AX94" s="3">
        <f t="shared" si="47"/>
        <v>121.3</v>
      </c>
      <c r="AY94" s="3">
        <f t="shared" si="48"/>
        <v>119</v>
      </c>
      <c r="AZ94" s="3">
        <f t="shared" si="49"/>
        <v>112.7</v>
      </c>
      <c r="BA94" s="3">
        <f t="shared" si="50"/>
        <v>117.2</v>
      </c>
      <c r="BB94" s="3">
        <f t="shared" si="51"/>
        <v>124.4</v>
      </c>
      <c r="BC94" s="3">
        <f t="shared" si="52"/>
        <v>112.3</v>
      </c>
      <c r="BD94" s="3">
        <f t="shared" si="53"/>
        <v>117.2</v>
      </c>
      <c r="BE94" s="3">
        <f t="shared" si="54"/>
        <v>123.6</v>
      </c>
    </row>
    <row r="95" spans="1:57" x14ac:dyDescent="0.35">
      <c r="A95" t="s">
        <v>57</v>
      </c>
      <c r="B95">
        <v>2015</v>
      </c>
      <c r="C95" t="s">
        <v>68</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59</v>
      </c>
      <c r="V95">
        <v>123.8</v>
      </c>
      <c r="W95">
        <v>123.7</v>
      </c>
      <c r="X95">
        <v>121.1</v>
      </c>
      <c r="Y95">
        <v>113.6</v>
      </c>
      <c r="Z95">
        <v>118.5</v>
      </c>
      <c r="AA95">
        <v>123.6</v>
      </c>
      <c r="AB95">
        <v>112.5</v>
      </c>
      <c r="AC95">
        <v>118.2</v>
      </c>
      <c r="AD95">
        <v>126.1</v>
      </c>
      <c r="AE95" s="3">
        <f t="shared" si="28"/>
        <v>124.7</v>
      </c>
      <c r="AF95" s="3">
        <f t="shared" si="29"/>
        <v>131.30000000000001</v>
      </c>
      <c r="AG95" s="3">
        <f t="shared" si="30"/>
        <v>121.3</v>
      </c>
      <c r="AH95" s="3">
        <f t="shared" si="31"/>
        <v>128.80000000000001</v>
      </c>
      <c r="AI95" s="3">
        <f t="shared" si="32"/>
        <v>114</v>
      </c>
      <c r="AJ95" s="3">
        <f t="shared" si="33"/>
        <v>134.19999999999999</v>
      </c>
      <c r="AK95" s="3">
        <f t="shared" si="34"/>
        <v>153.6</v>
      </c>
      <c r="AL95" s="3">
        <f t="shared" si="35"/>
        <v>137.9</v>
      </c>
      <c r="AM95" s="3">
        <f t="shared" si="36"/>
        <v>93.1</v>
      </c>
      <c r="AN95" s="3">
        <f t="shared" si="37"/>
        <v>123.9</v>
      </c>
      <c r="AO95" s="3">
        <f t="shared" si="38"/>
        <v>121.5</v>
      </c>
      <c r="AP95" s="3">
        <f t="shared" si="39"/>
        <v>132.5</v>
      </c>
      <c r="AQ95" s="3">
        <f t="shared" si="40"/>
        <v>129.80000000000001</v>
      </c>
      <c r="AR95" s="3">
        <f t="shared" si="41"/>
        <v>130.1</v>
      </c>
      <c r="AS95" s="3">
        <f t="shared" si="42"/>
        <v>129.5</v>
      </c>
      <c r="AT95" s="3">
        <f t="shared" si="43"/>
        <v>126.3</v>
      </c>
      <c r="AU95" s="3">
        <f t="shared" si="44"/>
        <v>129</v>
      </c>
      <c r="AV95" s="3">
        <f t="shared" si="45"/>
        <v>139.25609756097555</v>
      </c>
      <c r="AW95" s="3">
        <f t="shared" si="46"/>
        <v>123.8</v>
      </c>
      <c r="AX95" s="3">
        <f t="shared" si="47"/>
        <v>123.7</v>
      </c>
      <c r="AY95" s="3">
        <f t="shared" si="48"/>
        <v>121.1</v>
      </c>
      <c r="AZ95" s="3">
        <f t="shared" si="49"/>
        <v>113.6</v>
      </c>
      <c r="BA95" s="3">
        <f t="shared" si="50"/>
        <v>118.5</v>
      </c>
      <c r="BB95" s="3">
        <f t="shared" si="51"/>
        <v>123.6</v>
      </c>
      <c r="BC95" s="3">
        <f t="shared" si="52"/>
        <v>112.5</v>
      </c>
      <c r="BD95" s="3">
        <f t="shared" si="53"/>
        <v>118.2</v>
      </c>
      <c r="BE95" s="3">
        <f t="shared" si="54"/>
        <v>126.1</v>
      </c>
    </row>
    <row r="96" spans="1:57" x14ac:dyDescent="0.35">
      <c r="A96" t="s">
        <v>60</v>
      </c>
      <c r="B96">
        <v>2015</v>
      </c>
      <c r="C96" t="s">
        <v>68</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c r="AE96" s="3">
        <f t="shared" si="28"/>
        <v>123.1</v>
      </c>
      <c r="AF96" s="3">
        <f t="shared" si="29"/>
        <v>131.69999999999999</v>
      </c>
      <c r="AG96" s="3">
        <f t="shared" si="30"/>
        <v>118.1</v>
      </c>
      <c r="AH96" s="3">
        <f t="shared" si="31"/>
        <v>128</v>
      </c>
      <c r="AI96" s="3">
        <f t="shared" si="32"/>
        <v>106.8</v>
      </c>
      <c r="AJ96" s="3">
        <f t="shared" si="33"/>
        <v>130.1</v>
      </c>
      <c r="AK96" s="3">
        <f t="shared" si="34"/>
        <v>165.5</v>
      </c>
      <c r="AL96" s="3">
        <f t="shared" si="35"/>
        <v>156</v>
      </c>
      <c r="AM96" s="3">
        <f t="shared" si="36"/>
        <v>85.3</v>
      </c>
      <c r="AN96" s="3">
        <f t="shared" si="37"/>
        <v>132.69999999999999</v>
      </c>
      <c r="AO96" s="3">
        <f t="shared" si="38"/>
        <v>118.8</v>
      </c>
      <c r="AP96" s="3">
        <f t="shared" si="39"/>
        <v>131.69999999999999</v>
      </c>
      <c r="AQ96" s="3">
        <f t="shared" si="40"/>
        <v>131.1</v>
      </c>
      <c r="AR96" s="3">
        <f t="shared" si="41"/>
        <v>134.19999999999999</v>
      </c>
      <c r="AS96" s="3">
        <f t="shared" si="42"/>
        <v>123.7</v>
      </c>
      <c r="AT96" s="3">
        <f t="shared" si="43"/>
        <v>118.2</v>
      </c>
      <c r="AU96" s="3">
        <f t="shared" si="44"/>
        <v>122.9</v>
      </c>
      <c r="AV96" s="3">
        <f t="shared" si="45"/>
        <v>120.9</v>
      </c>
      <c r="AW96" s="3">
        <f t="shared" si="46"/>
        <v>115.3</v>
      </c>
      <c r="AX96" s="3">
        <f t="shared" si="47"/>
        <v>120</v>
      </c>
      <c r="AY96" s="3">
        <f t="shared" si="48"/>
        <v>116.6</v>
      </c>
      <c r="AZ96" s="3">
        <f t="shared" si="49"/>
        <v>109.9</v>
      </c>
      <c r="BA96" s="3">
        <f t="shared" si="50"/>
        <v>117.2</v>
      </c>
      <c r="BB96" s="3">
        <f t="shared" si="51"/>
        <v>126.2</v>
      </c>
      <c r="BC96" s="3">
        <f t="shared" si="52"/>
        <v>112</v>
      </c>
      <c r="BD96" s="3">
        <f t="shared" si="53"/>
        <v>116.2</v>
      </c>
      <c r="BE96" s="3">
        <f t="shared" si="54"/>
        <v>123.2</v>
      </c>
    </row>
    <row r="97" spans="1:57" x14ac:dyDescent="0.35">
      <c r="A97" t="s">
        <v>61</v>
      </c>
      <c r="B97">
        <v>2015</v>
      </c>
      <c r="C97" t="s">
        <v>68</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c r="AE97" s="3">
        <f t="shared" si="28"/>
        <v>124.2</v>
      </c>
      <c r="AF97" s="3">
        <f t="shared" si="29"/>
        <v>131.4</v>
      </c>
      <c r="AG97" s="3">
        <f t="shared" si="30"/>
        <v>120.1</v>
      </c>
      <c r="AH97" s="3">
        <f t="shared" si="31"/>
        <v>128.5</v>
      </c>
      <c r="AI97" s="3">
        <f t="shared" si="32"/>
        <v>111.4</v>
      </c>
      <c r="AJ97" s="3">
        <f t="shared" si="33"/>
        <v>132.30000000000001</v>
      </c>
      <c r="AK97" s="3">
        <f t="shared" si="34"/>
        <v>157.6</v>
      </c>
      <c r="AL97" s="3">
        <f t="shared" si="35"/>
        <v>144</v>
      </c>
      <c r="AM97" s="3">
        <f t="shared" si="36"/>
        <v>90.5</v>
      </c>
      <c r="AN97" s="3">
        <f t="shared" si="37"/>
        <v>126.8</v>
      </c>
      <c r="AO97" s="3">
        <f t="shared" si="38"/>
        <v>120.4</v>
      </c>
      <c r="AP97" s="3">
        <f t="shared" si="39"/>
        <v>132.1</v>
      </c>
      <c r="AQ97" s="3">
        <f t="shared" si="40"/>
        <v>130.30000000000001</v>
      </c>
      <c r="AR97" s="3">
        <f t="shared" si="41"/>
        <v>131.19999999999999</v>
      </c>
      <c r="AS97" s="3">
        <f t="shared" si="42"/>
        <v>127.2</v>
      </c>
      <c r="AT97" s="3">
        <f t="shared" si="43"/>
        <v>122.9</v>
      </c>
      <c r="AU97" s="3">
        <f t="shared" si="44"/>
        <v>126.6</v>
      </c>
      <c r="AV97" s="3">
        <f t="shared" si="45"/>
        <v>120.9</v>
      </c>
      <c r="AW97" s="3">
        <f t="shared" si="46"/>
        <v>120.6</v>
      </c>
      <c r="AX97" s="3">
        <f t="shared" si="47"/>
        <v>122</v>
      </c>
      <c r="AY97" s="3">
        <f t="shared" si="48"/>
        <v>119.4</v>
      </c>
      <c r="AZ97" s="3">
        <f t="shared" si="49"/>
        <v>111.7</v>
      </c>
      <c r="BA97" s="3">
        <f t="shared" si="50"/>
        <v>117.8</v>
      </c>
      <c r="BB97" s="3">
        <f t="shared" si="51"/>
        <v>125.1</v>
      </c>
      <c r="BC97" s="3">
        <f t="shared" si="52"/>
        <v>112.3</v>
      </c>
      <c r="BD97" s="3">
        <f t="shared" si="53"/>
        <v>117.2</v>
      </c>
      <c r="BE97" s="3">
        <f t="shared" si="54"/>
        <v>124.8</v>
      </c>
    </row>
    <row r="98" spans="1:57" x14ac:dyDescent="0.35">
      <c r="A98" t="s">
        <v>57</v>
      </c>
      <c r="B98">
        <v>2015</v>
      </c>
      <c r="C98" t="s">
        <v>69</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59</v>
      </c>
      <c r="V98">
        <v>123.7</v>
      </c>
      <c r="W98">
        <v>124.5</v>
      </c>
      <c r="X98">
        <v>121.4</v>
      </c>
      <c r="Y98">
        <v>113.8</v>
      </c>
      <c r="Z98">
        <v>119.6</v>
      </c>
      <c r="AA98">
        <v>124.5</v>
      </c>
      <c r="AB98">
        <v>113.7</v>
      </c>
      <c r="AC98">
        <v>118.8</v>
      </c>
      <c r="AD98">
        <v>127</v>
      </c>
      <c r="AE98" s="3">
        <f t="shared" si="28"/>
        <v>125.1</v>
      </c>
      <c r="AF98" s="3">
        <f t="shared" si="29"/>
        <v>131.1</v>
      </c>
      <c r="AG98" s="3">
        <f t="shared" si="30"/>
        <v>120.7</v>
      </c>
      <c r="AH98" s="3">
        <f t="shared" si="31"/>
        <v>129.19999999999999</v>
      </c>
      <c r="AI98" s="3">
        <f t="shared" si="32"/>
        <v>114.7</v>
      </c>
      <c r="AJ98" s="3">
        <f t="shared" si="33"/>
        <v>132.30000000000001</v>
      </c>
      <c r="AK98" s="3">
        <f t="shared" si="34"/>
        <v>158.9</v>
      </c>
      <c r="AL98" s="3">
        <f t="shared" si="35"/>
        <v>142.1</v>
      </c>
      <c r="AM98" s="3">
        <f t="shared" si="36"/>
        <v>92.5</v>
      </c>
      <c r="AN98" s="3">
        <f t="shared" si="37"/>
        <v>125.4</v>
      </c>
      <c r="AO98" s="3">
        <f t="shared" si="38"/>
        <v>121.9</v>
      </c>
      <c r="AP98" s="3">
        <f t="shared" si="39"/>
        <v>132.69999999999999</v>
      </c>
      <c r="AQ98" s="3">
        <f t="shared" si="40"/>
        <v>131</v>
      </c>
      <c r="AR98" s="3">
        <f t="shared" si="41"/>
        <v>131</v>
      </c>
      <c r="AS98" s="3">
        <f t="shared" si="42"/>
        <v>130.4</v>
      </c>
      <c r="AT98" s="3">
        <f t="shared" si="43"/>
        <v>126.8</v>
      </c>
      <c r="AU98" s="3">
        <f t="shared" si="44"/>
        <v>129.9</v>
      </c>
      <c r="AV98" s="3">
        <f t="shared" si="45"/>
        <v>139.25609756097555</v>
      </c>
      <c r="AW98" s="3">
        <f t="shared" si="46"/>
        <v>123.7</v>
      </c>
      <c r="AX98" s="3">
        <f t="shared" si="47"/>
        <v>124.5</v>
      </c>
      <c r="AY98" s="3">
        <f t="shared" si="48"/>
        <v>121.4</v>
      </c>
      <c r="AZ98" s="3">
        <f t="shared" si="49"/>
        <v>113.8</v>
      </c>
      <c r="BA98" s="3">
        <f t="shared" si="50"/>
        <v>119.6</v>
      </c>
      <c r="BB98" s="3">
        <f t="shared" si="51"/>
        <v>124.5</v>
      </c>
      <c r="BC98" s="3">
        <f t="shared" si="52"/>
        <v>113.7</v>
      </c>
      <c r="BD98" s="3">
        <f t="shared" si="53"/>
        <v>118.8</v>
      </c>
      <c r="BE98" s="3">
        <f t="shared" si="54"/>
        <v>127</v>
      </c>
    </row>
    <row r="99" spans="1:57" x14ac:dyDescent="0.35">
      <c r="A99" t="s">
        <v>60</v>
      </c>
      <c r="B99">
        <v>2015</v>
      </c>
      <c r="C99" t="s">
        <v>69</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c r="AE99" s="3">
        <f t="shared" si="28"/>
        <v>123.4</v>
      </c>
      <c r="AF99" s="3">
        <f t="shared" si="29"/>
        <v>129</v>
      </c>
      <c r="AG99" s="3">
        <f t="shared" si="30"/>
        <v>115.6</v>
      </c>
      <c r="AH99" s="3">
        <f t="shared" si="31"/>
        <v>128.30000000000001</v>
      </c>
      <c r="AI99" s="3">
        <f t="shared" si="32"/>
        <v>107</v>
      </c>
      <c r="AJ99" s="3">
        <f t="shared" si="33"/>
        <v>124</v>
      </c>
      <c r="AK99" s="3">
        <f t="shared" si="34"/>
        <v>168.5</v>
      </c>
      <c r="AL99" s="3">
        <f t="shared" si="35"/>
        <v>165.4</v>
      </c>
      <c r="AM99" s="3">
        <f t="shared" si="36"/>
        <v>86.3</v>
      </c>
      <c r="AN99" s="3">
        <f t="shared" si="37"/>
        <v>134.4</v>
      </c>
      <c r="AO99" s="3">
        <f t="shared" si="38"/>
        <v>119.1</v>
      </c>
      <c r="AP99" s="3">
        <f t="shared" si="39"/>
        <v>132.30000000000001</v>
      </c>
      <c r="AQ99" s="3">
        <f t="shared" si="40"/>
        <v>131.5</v>
      </c>
      <c r="AR99" s="3">
        <f t="shared" si="41"/>
        <v>134.69999999999999</v>
      </c>
      <c r="AS99" s="3">
        <f t="shared" si="42"/>
        <v>124</v>
      </c>
      <c r="AT99" s="3">
        <f t="shared" si="43"/>
        <v>118.6</v>
      </c>
      <c r="AU99" s="3">
        <f t="shared" si="44"/>
        <v>123.2</v>
      </c>
      <c r="AV99" s="3">
        <f t="shared" si="45"/>
        <v>121.6</v>
      </c>
      <c r="AW99" s="3">
        <f t="shared" si="46"/>
        <v>115.1</v>
      </c>
      <c r="AX99" s="3">
        <f t="shared" si="47"/>
        <v>120.4</v>
      </c>
      <c r="AY99" s="3">
        <f t="shared" si="48"/>
        <v>117.1</v>
      </c>
      <c r="AZ99" s="3">
        <f t="shared" si="49"/>
        <v>109.1</v>
      </c>
      <c r="BA99" s="3">
        <f t="shared" si="50"/>
        <v>117.3</v>
      </c>
      <c r="BB99" s="3">
        <f t="shared" si="51"/>
        <v>126.5</v>
      </c>
      <c r="BC99" s="3">
        <f t="shared" si="52"/>
        <v>112.9</v>
      </c>
      <c r="BD99" s="3">
        <f t="shared" si="53"/>
        <v>116.2</v>
      </c>
      <c r="BE99" s="3">
        <f t="shared" si="54"/>
        <v>123.5</v>
      </c>
    </row>
    <row r="100" spans="1:57" x14ac:dyDescent="0.35">
      <c r="A100" t="s">
        <v>61</v>
      </c>
      <c r="B100">
        <v>2015</v>
      </c>
      <c r="C100" t="s">
        <v>69</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c r="AE100" s="3">
        <f t="shared" si="28"/>
        <v>124.6</v>
      </c>
      <c r="AF100" s="3">
        <f t="shared" si="29"/>
        <v>130.4</v>
      </c>
      <c r="AG100" s="3">
        <f t="shared" si="30"/>
        <v>118.7</v>
      </c>
      <c r="AH100" s="3">
        <f t="shared" si="31"/>
        <v>128.9</v>
      </c>
      <c r="AI100" s="3">
        <f t="shared" si="32"/>
        <v>111.9</v>
      </c>
      <c r="AJ100" s="3">
        <f t="shared" si="33"/>
        <v>128.4</v>
      </c>
      <c r="AK100" s="3">
        <f t="shared" si="34"/>
        <v>162.19999999999999</v>
      </c>
      <c r="AL100" s="3">
        <f t="shared" si="35"/>
        <v>150</v>
      </c>
      <c r="AM100" s="3">
        <f t="shared" si="36"/>
        <v>90.4</v>
      </c>
      <c r="AN100" s="3">
        <f t="shared" si="37"/>
        <v>128.4</v>
      </c>
      <c r="AO100" s="3">
        <f t="shared" si="38"/>
        <v>120.7</v>
      </c>
      <c r="AP100" s="3">
        <f t="shared" si="39"/>
        <v>132.5</v>
      </c>
      <c r="AQ100" s="3">
        <f t="shared" si="40"/>
        <v>131.19999999999999</v>
      </c>
      <c r="AR100" s="3">
        <f t="shared" si="41"/>
        <v>132</v>
      </c>
      <c r="AS100" s="3">
        <f t="shared" si="42"/>
        <v>127.9</v>
      </c>
      <c r="AT100" s="3">
        <f t="shared" si="43"/>
        <v>123.4</v>
      </c>
      <c r="AU100" s="3">
        <f t="shared" si="44"/>
        <v>127.2</v>
      </c>
      <c r="AV100" s="3">
        <f t="shared" si="45"/>
        <v>121.6</v>
      </c>
      <c r="AW100" s="3">
        <f t="shared" si="46"/>
        <v>120.4</v>
      </c>
      <c r="AX100" s="3">
        <f t="shared" si="47"/>
        <v>122.6</v>
      </c>
      <c r="AY100" s="3">
        <f t="shared" si="48"/>
        <v>119.8</v>
      </c>
      <c r="AZ100" s="3">
        <f t="shared" si="49"/>
        <v>111.3</v>
      </c>
      <c r="BA100" s="3">
        <f t="shared" si="50"/>
        <v>118.3</v>
      </c>
      <c r="BB100" s="3">
        <f t="shared" si="51"/>
        <v>125.7</v>
      </c>
      <c r="BC100" s="3">
        <f t="shared" si="52"/>
        <v>113.4</v>
      </c>
      <c r="BD100" s="3">
        <f t="shared" si="53"/>
        <v>117.5</v>
      </c>
      <c r="BE100" s="3">
        <f t="shared" si="54"/>
        <v>125.4</v>
      </c>
    </row>
    <row r="101" spans="1:57" x14ac:dyDescent="0.35">
      <c r="A101" t="s">
        <v>57</v>
      </c>
      <c r="B101">
        <v>2015</v>
      </c>
      <c r="C101" t="s">
        <v>70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59</v>
      </c>
      <c r="V101">
        <v>124.4</v>
      </c>
      <c r="W101">
        <v>125.1</v>
      </c>
      <c r="X101">
        <v>122</v>
      </c>
      <c r="Y101">
        <v>113.8</v>
      </c>
      <c r="Z101">
        <v>120.1</v>
      </c>
      <c r="AA101">
        <v>125.1</v>
      </c>
      <c r="AB101">
        <v>114.2</v>
      </c>
      <c r="AC101">
        <v>119.2</v>
      </c>
      <c r="AD101">
        <v>127.7</v>
      </c>
      <c r="AE101" s="3">
        <f t="shared" si="28"/>
        <v>125.6</v>
      </c>
      <c r="AF101" s="3">
        <f t="shared" si="29"/>
        <v>130.4</v>
      </c>
      <c r="AG101" s="3">
        <f t="shared" si="30"/>
        <v>120.8</v>
      </c>
      <c r="AH101" s="3">
        <f t="shared" si="31"/>
        <v>129.4</v>
      </c>
      <c r="AI101" s="3">
        <f t="shared" si="32"/>
        <v>115.8</v>
      </c>
      <c r="AJ101" s="3">
        <f t="shared" si="33"/>
        <v>133.19999999999999</v>
      </c>
      <c r="AK101" s="3">
        <f t="shared" si="34"/>
        <v>157.69999999999999</v>
      </c>
      <c r="AL101" s="3">
        <f t="shared" si="35"/>
        <v>154.19999999999999</v>
      </c>
      <c r="AM101" s="3">
        <f t="shared" si="36"/>
        <v>93.7</v>
      </c>
      <c r="AN101" s="3">
        <f t="shared" si="37"/>
        <v>126.6</v>
      </c>
      <c r="AO101" s="3">
        <f t="shared" si="38"/>
        <v>122.3</v>
      </c>
      <c r="AP101" s="3">
        <f t="shared" si="39"/>
        <v>133.1</v>
      </c>
      <c r="AQ101" s="3">
        <f t="shared" si="40"/>
        <v>131.80000000000001</v>
      </c>
      <c r="AR101" s="3">
        <f t="shared" si="41"/>
        <v>131.5</v>
      </c>
      <c r="AS101" s="3">
        <f t="shared" si="42"/>
        <v>131.1</v>
      </c>
      <c r="AT101" s="3">
        <f t="shared" si="43"/>
        <v>127.3</v>
      </c>
      <c r="AU101" s="3">
        <f t="shared" si="44"/>
        <v>130.6</v>
      </c>
      <c r="AV101" s="3">
        <f t="shared" si="45"/>
        <v>139.25609756097555</v>
      </c>
      <c r="AW101" s="3">
        <f t="shared" si="46"/>
        <v>124.4</v>
      </c>
      <c r="AX101" s="3">
        <f t="shared" si="47"/>
        <v>125.1</v>
      </c>
      <c r="AY101" s="3">
        <f t="shared" si="48"/>
        <v>122</v>
      </c>
      <c r="AZ101" s="3">
        <f t="shared" si="49"/>
        <v>113.8</v>
      </c>
      <c r="BA101" s="3">
        <f t="shared" si="50"/>
        <v>120.1</v>
      </c>
      <c r="BB101" s="3">
        <f t="shared" si="51"/>
        <v>125.1</v>
      </c>
      <c r="BC101" s="3">
        <f t="shared" si="52"/>
        <v>114.2</v>
      </c>
      <c r="BD101" s="3">
        <f t="shared" si="53"/>
        <v>119.2</v>
      </c>
      <c r="BE101" s="3">
        <f t="shared" si="54"/>
        <v>127.7</v>
      </c>
    </row>
    <row r="102" spans="1:57" x14ac:dyDescent="0.35">
      <c r="A102" t="s">
        <v>60</v>
      </c>
      <c r="B102">
        <v>2015</v>
      </c>
      <c r="C102" t="s">
        <v>70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c r="AE102" s="3">
        <f t="shared" si="28"/>
        <v>123.6</v>
      </c>
      <c r="AF102" s="3">
        <f t="shared" si="29"/>
        <v>128.6</v>
      </c>
      <c r="AG102" s="3">
        <f t="shared" si="30"/>
        <v>115.9</v>
      </c>
      <c r="AH102" s="3">
        <f t="shared" si="31"/>
        <v>128.5</v>
      </c>
      <c r="AI102" s="3">
        <f t="shared" si="32"/>
        <v>109</v>
      </c>
      <c r="AJ102" s="3">
        <f t="shared" si="33"/>
        <v>124.1</v>
      </c>
      <c r="AK102" s="3">
        <f t="shared" si="34"/>
        <v>165.8</v>
      </c>
      <c r="AL102" s="3">
        <f t="shared" si="35"/>
        <v>187.2</v>
      </c>
      <c r="AM102" s="3">
        <f t="shared" si="36"/>
        <v>89.4</v>
      </c>
      <c r="AN102" s="3">
        <f t="shared" si="37"/>
        <v>135.80000000000001</v>
      </c>
      <c r="AO102" s="3">
        <f t="shared" si="38"/>
        <v>119.4</v>
      </c>
      <c r="AP102" s="3">
        <f t="shared" si="39"/>
        <v>132.9</v>
      </c>
      <c r="AQ102" s="3">
        <f t="shared" si="40"/>
        <v>132.6</v>
      </c>
      <c r="AR102" s="3">
        <f t="shared" si="41"/>
        <v>135.30000000000001</v>
      </c>
      <c r="AS102" s="3">
        <f t="shared" si="42"/>
        <v>124.4</v>
      </c>
      <c r="AT102" s="3">
        <f t="shared" si="43"/>
        <v>118.8</v>
      </c>
      <c r="AU102" s="3">
        <f t="shared" si="44"/>
        <v>123.6</v>
      </c>
      <c r="AV102" s="3">
        <f t="shared" si="45"/>
        <v>122.4</v>
      </c>
      <c r="AW102" s="3">
        <f t="shared" si="46"/>
        <v>114.9</v>
      </c>
      <c r="AX102" s="3">
        <f t="shared" si="47"/>
        <v>120.7</v>
      </c>
      <c r="AY102" s="3">
        <f t="shared" si="48"/>
        <v>117.7</v>
      </c>
      <c r="AZ102" s="3">
        <f t="shared" si="49"/>
        <v>109.3</v>
      </c>
      <c r="BA102" s="3">
        <f t="shared" si="50"/>
        <v>117.7</v>
      </c>
      <c r="BB102" s="3">
        <f t="shared" si="51"/>
        <v>126.5</v>
      </c>
      <c r="BC102" s="3">
        <f t="shared" si="52"/>
        <v>113.5</v>
      </c>
      <c r="BD102" s="3">
        <f t="shared" si="53"/>
        <v>116.5</v>
      </c>
      <c r="BE102" s="3">
        <f t="shared" si="54"/>
        <v>124.2</v>
      </c>
    </row>
    <row r="103" spans="1:57" x14ac:dyDescent="0.35">
      <c r="A103" t="s">
        <v>61</v>
      </c>
      <c r="B103">
        <v>2015</v>
      </c>
      <c r="C103" t="s">
        <v>70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c r="AE103" s="3">
        <f t="shared" si="28"/>
        <v>125</v>
      </c>
      <c r="AF103" s="3">
        <f t="shared" si="29"/>
        <v>129.80000000000001</v>
      </c>
      <c r="AG103" s="3">
        <f t="shared" si="30"/>
        <v>118.9</v>
      </c>
      <c r="AH103" s="3">
        <f t="shared" si="31"/>
        <v>129.1</v>
      </c>
      <c r="AI103" s="3">
        <f t="shared" si="32"/>
        <v>113.3</v>
      </c>
      <c r="AJ103" s="3">
        <f t="shared" si="33"/>
        <v>129</v>
      </c>
      <c r="AK103" s="3">
        <f t="shared" si="34"/>
        <v>160.4</v>
      </c>
      <c r="AL103" s="3">
        <f t="shared" si="35"/>
        <v>165.3</v>
      </c>
      <c r="AM103" s="3">
        <f t="shared" si="36"/>
        <v>92.3</v>
      </c>
      <c r="AN103" s="3">
        <f t="shared" si="37"/>
        <v>129.69999999999999</v>
      </c>
      <c r="AO103" s="3">
        <f t="shared" si="38"/>
        <v>121.1</v>
      </c>
      <c r="AP103" s="3">
        <f t="shared" si="39"/>
        <v>133</v>
      </c>
      <c r="AQ103" s="3">
        <f t="shared" si="40"/>
        <v>132.1</v>
      </c>
      <c r="AR103" s="3">
        <f t="shared" si="41"/>
        <v>132.5</v>
      </c>
      <c r="AS103" s="3">
        <f t="shared" si="42"/>
        <v>128.5</v>
      </c>
      <c r="AT103" s="3">
        <f t="shared" si="43"/>
        <v>123.8</v>
      </c>
      <c r="AU103" s="3">
        <f t="shared" si="44"/>
        <v>127.8</v>
      </c>
      <c r="AV103" s="3">
        <f t="shared" si="45"/>
        <v>122.4</v>
      </c>
      <c r="AW103" s="3">
        <f t="shared" si="46"/>
        <v>120.8</v>
      </c>
      <c r="AX103" s="3">
        <f t="shared" si="47"/>
        <v>123</v>
      </c>
      <c r="AY103" s="3">
        <f t="shared" si="48"/>
        <v>120.4</v>
      </c>
      <c r="AZ103" s="3">
        <f t="shared" si="49"/>
        <v>111.4</v>
      </c>
      <c r="BA103" s="3">
        <f t="shared" si="50"/>
        <v>118.7</v>
      </c>
      <c r="BB103" s="3">
        <f t="shared" si="51"/>
        <v>125.9</v>
      </c>
      <c r="BC103" s="3">
        <f t="shared" si="52"/>
        <v>113.9</v>
      </c>
      <c r="BD103" s="3">
        <f t="shared" si="53"/>
        <v>117.9</v>
      </c>
      <c r="BE103" s="3">
        <f t="shared" si="54"/>
        <v>126.1</v>
      </c>
    </row>
    <row r="104" spans="1:57" x14ac:dyDescent="0.35">
      <c r="A104" t="s">
        <v>57</v>
      </c>
      <c r="B104">
        <v>2015</v>
      </c>
      <c r="C104" t="s">
        <v>72</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59</v>
      </c>
      <c r="V104">
        <v>125.6</v>
      </c>
      <c r="W104">
        <v>125.6</v>
      </c>
      <c r="X104">
        <v>122.6</v>
      </c>
      <c r="Y104">
        <v>114</v>
      </c>
      <c r="Z104">
        <v>120.9</v>
      </c>
      <c r="AA104">
        <v>125.8</v>
      </c>
      <c r="AB104">
        <v>114.2</v>
      </c>
      <c r="AC104">
        <v>119.6</v>
      </c>
      <c r="AD104">
        <v>128.30000000000001</v>
      </c>
      <c r="AE104" s="3">
        <f t="shared" si="28"/>
        <v>126.1</v>
      </c>
      <c r="AF104" s="3">
        <f t="shared" si="29"/>
        <v>130.6</v>
      </c>
      <c r="AG104" s="3">
        <f t="shared" si="30"/>
        <v>121.7</v>
      </c>
      <c r="AH104" s="3">
        <f t="shared" si="31"/>
        <v>129.5</v>
      </c>
      <c r="AI104" s="3">
        <f t="shared" si="32"/>
        <v>117.8</v>
      </c>
      <c r="AJ104" s="3">
        <f t="shared" si="33"/>
        <v>132.1</v>
      </c>
      <c r="AK104" s="3">
        <f t="shared" si="34"/>
        <v>155.19999999999999</v>
      </c>
      <c r="AL104" s="3">
        <f t="shared" si="35"/>
        <v>160.80000000000001</v>
      </c>
      <c r="AM104" s="3">
        <f t="shared" si="36"/>
        <v>94.5</v>
      </c>
      <c r="AN104" s="3">
        <f t="shared" si="37"/>
        <v>128.30000000000001</v>
      </c>
      <c r="AO104" s="3">
        <f t="shared" si="38"/>
        <v>123.1</v>
      </c>
      <c r="AP104" s="3">
        <f t="shared" si="39"/>
        <v>134.19999999999999</v>
      </c>
      <c r="AQ104" s="3">
        <f t="shared" si="40"/>
        <v>132.4</v>
      </c>
      <c r="AR104" s="3">
        <f t="shared" si="41"/>
        <v>132.19999999999999</v>
      </c>
      <c r="AS104" s="3">
        <f t="shared" si="42"/>
        <v>132.1</v>
      </c>
      <c r="AT104" s="3">
        <f t="shared" si="43"/>
        <v>128.19999999999999</v>
      </c>
      <c r="AU104" s="3">
        <f t="shared" si="44"/>
        <v>131.5</v>
      </c>
      <c r="AV104" s="3">
        <f t="shared" si="45"/>
        <v>139.25609756097555</v>
      </c>
      <c r="AW104" s="3">
        <f t="shared" si="46"/>
        <v>125.6</v>
      </c>
      <c r="AX104" s="3">
        <f t="shared" si="47"/>
        <v>125.6</v>
      </c>
      <c r="AY104" s="3">
        <f t="shared" si="48"/>
        <v>122.6</v>
      </c>
      <c r="AZ104" s="3">
        <f t="shared" si="49"/>
        <v>114</v>
      </c>
      <c r="BA104" s="3">
        <f t="shared" si="50"/>
        <v>120.9</v>
      </c>
      <c r="BB104" s="3">
        <f t="shared" si="51"/>
        <v>125.8</v>
      </c>
      <c r="BC104" s="3">
        <f t="shared" si="52"/>
        <v>114.2</v>
      </c>
      <c r="BD104" s="3">
        <f t="shared" si="53"/>
        <v>119.6</v>
      </c>
      <c r="BE104" s="3">
        <f t="shared" si="54"/>
        <v>128.30000000000001</v>
      </c>
    </row>
    <row r="105" spans="1:57" x14ac:dyDescent="0.35">
      <c r="A105" t="s">
        <v>60</v>
      </c>
      <c r="B105">
        <v>2015</v>
      </c>
      <c r="C105" t="s">
        <v>72</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c r="AE105" s="3">
        <f t="shared" si="28"/>
        <v>124</v>
      </c>
      <c r="AF105" s="3">
        <f t="shared" si="29"/>
        <v>129.80000000000001</v>
      </c>
      <c r="AG105" s="3">
        <f t="shared" si="30"/>
        <v>121.5</v>
      </c>
      <c r="AH105" s="3">
        <f t="shared" si="31"/>
        <v>128.6</v>
      </c>
      <c r="AI105" s="3">
        <f t="shared" si="32"/>
        <v>110</v>
      </c>
      <c r="AJ105" s="3">
        <f t="shared" si="33"/>
        <v>123.7</v>
      </c>
      <c r="AK105" s="3">
        <f t="shared" si="34"/>
        <v>164.6</v>
      </c>
      <c r="AL105" s="3">
        <f t="shared" si="35"/>
        <v>191.6</v>
      </c>
      <c r="AM105" s="3">
        <f t="shared" si="36"/>
        <v>90.8</v>
      </c>
      <c r="AN105" s="3">
        <f t="shared" si="37"/>
        <v>137.1</v>
      </c>
      <c r="AO105" s="3">
        <f t="shared" si="38"/>
        <v>119.8</v>
      </c>
      <c r="AP105" s="3">
        <f t="shared" si="39"/>
        <v>133.69999999999999</v>
      </c>
      <c r="AQ105" s="3">
        <f t="shared" si="40"/>
        <v>133.30000000000001</v>
      </c>
      <c r="AR105" s="3">
        <f t="shared" si="41"/>
        <v>137.6</v>
      </c>
      <c r="AS105" s="3">
        <f t="shared" si="42"/>
        <v>125</v>
      </c>
      <c r="AT105" s="3">
        <f t="shared" si="43"/>
        <v>119.3</v>
      </c>
      <c r="AU105" s="3">
        <f t="shared" si="44"/>
        <v>124.2</v>
      </c>
      <c r="AV105" s="3">
        <f t="shared" si="45"/>
        <v>122.9</v>
      </c>
      <c r="AW105" s="3">
        <f t="shared" si="46"/>
        <v>115.1</v>
      </c>
      <c r="AX105" s="3">
        <f t="shared" si="47"/>
        <v>121</v>
      </c>
      <c r="AY105" s="3">
        <f t="shared" si="48"/>
        <v>118.1</v>
      </c>
      <c r="AZ105" s="3">
        <f t="shared" si="49"/>
        <v>109.3</v>
      </c>
      <c r="BA105" s="3">
        <f t="shared" si="50"/>
        <v>117.9</v>
      </c>
      <c r="BB105" s="3">
        <f t="shared" si="51"/>
        <v>126.6</v>
      </c>
      <c r="BC105" s="3">
        <f t="shared" si="52"/>
        <v>113.3</v>
      </c>
      <c r="BD105" s="3">
        <f t="shared" si="53"/>
        <v>116.6</v>
      </c>
      <c r="BE105" s="3">
        <f t="shared" si="54"/>
        <v>124.6</v>
      </c>
    </row>
    <row r="106" spans="1:57" x14ac:dyDescent="0.35">
      <c r="A106" t="s">
        <v>61</v>
      </c>
      <c r="B106">
        <v>2015</v>
      </c>
      <c r="C106" t="s">
        <v>72</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c r="AE106" s="3">
        <f t="shared" si="28"/>
        <v>125.4</v>
      </c>
      <c r="AF106" s="3">
        <f t="shared" si="29"/>
        <v>130.30000000000001</v>
      </c>
      <c r="AG106" s="3">
        <f t="shared" si="30"/>
        <v>121.6</v>
      </c>
      <c r="AH106" s="3">
        <f t="shared" si="31"/>
        <v>129.19999999999999</v>
      </c>
      <c r="AI106" s="3">
        <f t="shared" si="32"/>
        <v>114.9</v>
      </c>
      <c r="AJ106" s="3">
        <f t="shared" si="33"/>
        <v>128.19999999999999</v>
      </c>
      <c r="AK106" s="3">
        <f t="shared" si="34"/>
        <v>158.4</v>
      </c>
      <c r="AL106" s="3">
        <f t="shared" si="35"/>
        <v>171.2</v>
      </c>
      <c r="AM106" s="3">
        <f t="shared" si="36"/>
        <v>93.3</v>
      </c>
      <c r="AN106" s="3">
        <f t="shared" si="37"/>
        <v>131.19999999999999</v>
      </c>
      <c r="AO106" s="3">
        <f t="shared" si="38"/>
        <v>121.7</v>
      </c>
      <c r="AP106" s="3">
        <f t="shared" si="39"/>
        <v>134</v>
      </c>
      <c r="AQ106" s="3">
        <f t="shared" si="40"/>
        <v>132.69999999999999</v>
      </c>
      <c r="AR106" s="3">
        <f t="shared" si="41"/>
        <v>133.6</v>
      </c>
      <c r="AS106" s="3">
        <f t="shared" si="42"/>
        <v>129.30000000000001</v>
      </c>
      <c r="AT106" s="3">
        <f t="shared" si="43"/>
        <v>124.5</v>
      </c>
      <c r="AU106" s="3">
        <f t="shared" si="44"/>
        <v>128.6</v>
      </c>
      <c r="AV106" s="3">
        <f t="shared" si="45"/>
        <v>122.9</v>
      </c>
      <c r="AW106" s="3">
        <f t="shared" si="46"/>
        <v>121.6</v>
      </c>
      <c r="AX106" s="3">
        <f t="shared" si="47"/>
        <v>123.4</v>
      </c>
      <c r="AY106" s="3">
        <f t="shared" si="48"/>
        <v>120.9</v>
      </c>
      <c r="AZ106" s="3">
        <f t="shared" si="49"/>
        <v>111.5</v>
      </c>
      <c r="BA106" s="3">
        <f t="shared" si="50"/>
        <v>119.2</v>
      </c>
      <c r="BB106" s="3">
        <f t="shared" si="51"/>
        <v>126.3</v>
      </c>
      <c r="BC106" s="3">
        <f t="shared" si="52"/>
        <v>113.8</v>
      </c>
      <c r="BD106" s="3">
        <f t="shared" si="53"/>
        <v>118.1</v>
      </c>
      <c r="BE106" s="3">
        <f t="shared" si="54"/>
        <v>126.6</v>
      </c>
    </row>
    <row r="107" spans="1:57" x14ac:dyDescent="0.35">
      <c r="A107" t="s">
        <v>57</v>
      </c>
      <c r="B107">
        <v>2015</v>
      </c>
      <c r="C107" t="s">
        <v>73</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59</v>
      </c>
      <c r="V107">
        <v>125.7</v>
      </c>
      <c r="W107">
        <v>126</v>
      </c>
      <c r="X107">
        <v>123.1</v>
      </c>
      <c r="Y107">
        <v>114</v>
      </c>
      <c r="Z107">
        <v>121.6</v>
      </c>
      <c r="AA107">
        <v>125.6</v>
      </c>
      <c r="AB107">
        <v>114.1</v>
      </c>
      <c r="AC107">
        <v>119.8</v>
      </c>
      <c r="AD107">
        <v>127.9</v>
      </c>
      <c r="AE107" s="3">
        <f t="shared" si="28"/>
        <v>126.3</v>
      </c>
      <c r="AF107" s="3">
        <f t="shared" si="29"/>
        <v>131.30000000000001</v>
      </c>
      <c r="AG107" s="3">
        <f t="shared" si="30"/>
        <v>123.3</v>
      </c>
      <c r="AH107" s="3">
        <f t="shared" si="31"/>
        <v>129.80000000000001</v>
      </c>
      <c r="AI107" s="3">
        <f t="shared" si="32"/>
        <v>118.3</v>
      </c>
      <c r="AJ107" s="3">
        <f t="shared" si="33"/>
        <v>131.6</v>
      </c>
      <c r="AK107" s="3">
        <f t="shared" si="34"/>
        <v>145.5</v>
      </c>
      <c r="AL107" s="3">
        <f t="shared" si="35"/>
        <v>162.1</v>
      </c>
      <c r="AM107" s="3">
        <f t="shared" si="36"/>
        <v>95.4</v>
      </c>
      <c r="AN107" s="3">
        <f t="shared" si="37"/>
        <v>128.9</v>
      </c>
      <c r="AO107" s="3">
        <f t="shared" si="38"/>
        <v>123.3</v>
      </c>
      <c r="AP107" s="3">
        <f t="shared" si="39"/>
        <v>135.1</v>
      </c>
      <c r="AQ107" s="3">
        <f t="shared" si="40"/>
        <v>131.4</v>
      </c>
      <c r="AR107" s="3">
        <f t="shared" si="41"/>
        <v>133.1</v>
      </c>
      <c r="AS107" s="3">
        <f t="shared" si="42"/>
        <v>132.5</v>
      </c>
      <c r="AT107" s="3">
        <f t="shared" si="43"/>
        <v>128.5</v>
      </c>
      <c r="AU107" s="3">
        <f t="shared" si="44"/>
        <v>131.9</v>
      </c>
      <c r="AV107" s="3">
        <f t="shared" si="45"/>
        <v>139.25609756097555</v>
      </c>
      <c r="AW107" s="3">
        <f t="shared" si="46"/>
        <v>125.7</v>
      </c>
      <c r="AX107" s="3">
        <f t="shared" si="47"/>
        <v>126</v>
      </c>
      <c r="AY107" s="3">
        <f t="shared" si="48"/>
        <v>123.1</v>
      </c>
      <c r="AZ107" s="3">
        <f t="shared" si="49"/>
        <v>114</v>
      </c>
      <c r="BA107" s="3">
        <f t="shared" si="50"/>
        <v>121.6</v>
      </c>
      <c r="BB107" s="3">
        <f t="shared" si="51"/>
        <v>125.6</v>
      </c>
      <c r="BC107" s="3">
        <f t="shared" si="52"/>
        <v>114.1</v>
      </c>
      <c r="BD107" s="3">
        <f t="shared" si="53"/>
        <v>119.8</v>
      </c>
      <c r="BE107" s="3">
        <f t="shared" si="54"/>
        <v>127.9</v>
      </c>
    </row>
    <row r="108" spans="1:57" x14ac:dyDescent="0.35">
      <c r="A108" t="s">
        <v>60</v>
      </c>
      <c r="B108">
        <v>2015</v>
      </c>
      <c r="C108" t="s">
        <v>73</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c r="AE108" s="3">
        <f t="shared" si="28"/>
        <v>124.3</v>
      </c>
      <c r="AF108" s="3">
        <f t="shared" si="29"/>
        <v>131.69999999999999</v>
      </c>
      <c r="AG108" s="3">
        <f t="shared" si="30"/>
        <v>127.1</v>
      </c>
      <c r="AH108" s="3">
        <f t="shared" si="31"/>
        <v>128.6</v>
      </c>
      <c r="AI108" s="3">
        <f t="shared" si="32"/>
        <v>110</v>
      </c>
      <c r="AJ108" s="3">
        <f t="shared" si="33"/>
        <v>120.8</v>
      </c>
      <c r="AK108" s="3">
        <f t="shared" si="34"/>
        <v>149</v>
      </c>
      <c r="AL108" s="3">
        <f t="shared" si="35"/>
        <v>190.1</v>
      </c>
      <c r="AM108" s="3">
        <f t="shared" si="36"/>
        <v>92.7</v>
      </c>
      <c r="AN108" s="3">
        <f t="shared" si="37"/>
        <v>138.6</v>
      </c>
      <c r="AO108" s="3">
        <f t="shared" si="38"/>
        <v>120.2</v>
      </c>
      <c r="AP108" s="3">
        <f t="shared" si="39"/>
        <v>134.19999999999999</v>
      </c>
      <c r="AQ108" s="3">
        <f t="shared" si="40"/>
        <v>131.5</v>
      </c>
      <c r="AR108" s="3">
        <f t="shared" si="41"/>
        <v>138.19999999999999</v>
      </c>
      <c r="AS108" s="3">
        <f t="shared" si="42"/>
        <v>125.4</v>
      </c>
      <c r="AT108" s="3">
        <f t="shared" si="43"/>
        <v>119.5</v>
      </c>
      <c r="AU108" s="3">
        <f t="shared" si="44"/>
        <v>124.5</v>
      </c>
      <c r="AV108" s="3">
        <f t="shared" si="45"/>
        <v>122.4</v>
      </c>
      <c r="AW108" s="3">
        <f t="shared" si="46"/>
        <v>116</v>
      </c>
      <c r="AX108" s="3">
        <f t="shared" si="47"/>
        <v>121</v>
      </c>
      <c r="AY108" s="3">
        <f t="shared" si="48"/>
        <v>118.6</v>
      </c>
      <c r="AZ108" s="3">
        <f t="shared" si="49"/>
        <v>109.3</v>
      </c>
      <c r="BA108" s="3">
        <f t="shared" si="50"/>
        <v>118.1</v>
      </c>
      <c r="BB108" s="3">
        <f t="shared" si="51"/>
        <v>126.6</v>
      </c>
      <c r="BC108" s="3">
        <f t="shared" si="52"/>
        <v>113.2</v>
      </c>
      <c r="BD108" s="3">
        <f t="shared" si="53"/>
        <v>116.7</v>
      </c>
      <c r="BE108" s="3">
        <f t="shared" si="54"/>
        <v>124</v>
      </c>
    </row>
    <row r="109" spans="1:57" x14ac:dyDescent="0.35">
      <c r="A109" t="s">
        <v>61</v>
      </c>
      <c r="B109">
        <v>2015</v>
      </c>
      <c r="C109" t="s">
        <v>73</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c r="AE109" s="3">
        <f t="shared" si="28"/>
        <v>125.7</v>
      </c>
      <c r="AF109" s="3">
        <f t="shared" si="29"/>
        <v>131.4</v>
      </c>
      <c r="AG109" s="3">
        <f t="shared" si="30"/>
        <v>124.8</v>
      </c>
      <c r="AH109" s="3">
        <f t="shared" si="31"/>
        <v>129.4</v>
      </c>
      <c r="AI109" s="3">
        <f t="shared" si="32"/>
        <v>115.3</v>
      </c>
      <c r="AJ109" s="3">
        <f t="shared" si="33"/>
        <v>126.6</v>
      </c>
      <c r="AK109" s="3">
        <f t="shared" si="34"/>
        <v>146.69999999999999</v>
      </c>
      <c r="AL109" s="3">
        <f t="shared" si="35"/>
        <v>171.5</v>
      </c>
      <c r="AM109" s="3">
        <f t="shared" si="36"/>
        <v>94.5</v>
      </c>
      <c r="AN109" s="3">
        <f t="shared" si="37"/>
        <v>132.1</v>
      </c>
      <c r="AO109" s="3">
        <f t="shared" si="38"/>
        <v>122</v>
      </c>
      <c r="AP109" s="3">
        <f t="shared" si="39"/>
        <v>134.69999999999999</v>
      </c>
      <c r="AQ109" s="3">
        <f t="shared" si="40"/>
        <v>131.4</v>
      </c>
      <c r="AR109" s="3">
        <f t="shared" si="41"/>
        <v>134.5</v>
      </c>
      <c r="AS109" s="3">
        <f t="shared" si="42"/>
        <v>129.69999999999999</v>
      </c>
      <c r="AT109" s="3">
        <f t="shared" si="43"/>
        <v>124.8</v>
      </c>
      <c r="AU109" s="3">
        <f t="shared" si="44"/>
        <v>129</v>
      </c>
      <c r="AV109" s="3">
        <f t="shared" si="45"/>
        <v>122.4</v>
      </c>
      <c r="AW109" s="3">
        <f t="shared" si="46"/>
        <v>122</v>
      </c>
      <c r="AX109" s="3">
        <f t="shared" si="47"/>
        <v>123.6</v>
      </c>
      <c r="AY109" s="3">
        <f t="shared" si="48"/>
        <v>121.4</v>
      </c>
      <c r="AZ109" s="3">
        <f t="shared" si="49"/>
        <v>111.5</v>
      </c>
      <c r="BA109" s="3">
        <f t="shared" si="50"/>
        <v>119.6</v>
      </c>
      <c r="BB109" s="3">
        <f t="shared" si="51"/>
        <v>126.2</v>
      </c>
      <c r="BC109" s="3">
        <f t="shared" si="52"/>
        <v>113.7</v>
      </c>
      <c r="BD109" s="3">
        <f t="shared" si="53"/>
        <v>118.3</v>
      </c>
      <c r="BE109" s="3">
        <f t="shared" si="54"/>
        <v>126.1</v>
      </c>
    </row>
    <row r="110" spans="1:57" x14ac:dyDescent="0.35">
      <c r="A110" t="s">
        <v>57</v>
      </c>
      <c r="B110">
        <v>2016</v>
      </c>
      <c r="C110" t="s">
        <v>58</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59</v>
      </c>
      <c r="V110">
        <v>126.2</v>
      </c>
      <c r="W110">
        <v>126.6</v>
      </c>
      <c r="X110">
        <v>123.7</v>
      </c>
      <c r="Y110">
        <v>113.6</v>
      </c>
      <c r="Z110">
        <v>121.4</v>
      </c>
      <c r="AA110">
        <v>126.2</v>
      </c>
      <c r="AB110">
        <v>114.9</v>
      </c>
      <c r="AC110">
        <v>120.1</v>
      </c>
      <c r="AD110">
        <v>128.1</v>
      </c>
      <c r="AE110" s="3">
        <f t="shared" si="28"/>
        <v>126.8</v>
      </c>
      <c r="AF110" s="3">
        <f t="shared" si="29"/>
        <v>133.19999999999999</v>
      </c>
      <c r="AG110" s="3">
        <f t="shared" si="30"/>
        <v>126.5</v>
      </c>
      <c r="AH110" s="3">
        <f t="shared" si="31"/>
        <v>130.30000000000001</v>
      </c>
      <c r="AI110" s="3">
        <f t="shared" si="32"/>
        <v>118.9</v>
      </c>
      <c r="AJ110" s="3">
        <f t="shared" si="33"/>
        <v>131.6</v>
      </c>
      <c r="AK110" s="3">
        <f t="shared" si="34"/>
        <v>140.1</v>
      </c>
      <c r="AL110" s="3">
        <f t="shared" si="35"/>
        <v>163.80000000000001</v>
      </c>
      <c r="AM110" s="3">
        <f t="shared" si="36"/>
        <v>97.7</v>
      </c>
      <c r="AN110" s="3">
        <f t="shared" si="37"/>
        <v>129.6</v>
      </c>
      <c r="AO110" s="3">
        <f t="shared" si="38"/>
        <v>124.3</v>
      </c>
      <c r="AP110" s="3">
        <f t="shared" si="39"/>
        <v>135.9</v>
      </c>
      <c r="AQ110" s="3">
        <f t="shared" si="40"/>
        <v>131.4</v>
      </c>
      <c r="AR110" s="3">
        <f t="shared" si="41"/>
        <v>133.6</v>
      </c>
      <c r="AS110" s="3">
        <f t="shared" si="42"/>
        <v>133.19999999999999</v>
      </c>
      <c r="AT110" s="3">
        <f t="shared" si="43"/>
        <v>128.9</v>
      </c>
      <c r="AU110" s="3">
        <f t="shared" si="44"/>
        <v>132.6</v>
      </c>
      <c r="AV110" s="3">
        <f t="shared" si="45"/>
        <v>139.25609756097555</v>
      </c>
      <c r="AW110" s="3">
        <f t="shared" si="46"/>
        <v>126.2</v>
      </c>
      <c r="AX110" s="3">
        <f t="shared" si="47"/>
        <v>126.6</v>
      </c>
      <c r="AY110" s="3">
        <f t="shared" si="48"/>
        <v>123.7</v>
      </c>
      <c r="AZ110" s="3">
        <f t="shared" si="49"/>
        <v>113.6</v>
      </c>
      <c r="BA110" s="3">
        <f t="shared" si="50"/>
        <v>121.4</v>
      </c>
      <c r="BB110" s="3">
        <f t="shared" si="51"/>
        <v>126.2</v>
      </c>
      <c r="BC110" s="3">
        <f t="shared" si="52"/>
        <v>114.9</v>
      </c>
      <c r="BD110" s="3">
        <f t="shared" si="53"/>
        <v>120.1</v>
      </c>
      <c r="BE110" s="3">
        <f t="shared" si="54"/>
        <v>128.1</v>
      </c>
    </row>
    <row r="111" spans="1:57" x14ac:dyDescent="0.35">
      <c r="A111" t="s">
        <v>60</v>
      </c>
      <c r="B111">
        <v>2016</v>
      </c>
      <c r="C111" t="s">
        <v>58</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c r="AE111" s="3">
        <f t="shared" si="28"/>
        <v>124.7</v>
      </c>
      <c r="AF111" s="3">
        <f t="shared" si="29"/>
        <v>135.9</v>
      </c>
      <c r="AG111" s="3">
        <f t="shared" si="30"/>
        <v>132</v>
      </c>
      <c r="AH111" s="3">
        <f t="shared" si="31"/>
        <v>129.19999999999999</v>
      </c>
      <c r="AI111" s="3">
        <f t="shared" si="32"/>
        <v>109.7</v>
      </c>
      <c r="AJ111" s="3">
        <f t="shared" si="33"/>
        <v>119</v>
      </c>
      <c r="AK111" s="3">
        <f t="shared" si="34"/>
        <v>144.1</v>
      </c>
      <c r="AL111" s="3">
        <f t="shared" si="35"/>
        <v>184.2</v>
      </c>
      <c r="AM111" s="3">
        <f t="shared" si="36"/>
        <v>96.7</v>
      </c>
      <c r="AN111" s="3">
        <f t="shared" si="37"/>
        <v>139.5</v>
      </c>
      <c r="AO111" s="3">
        <f t="shared" si="38"/>
        <v>120.5</v>
      </c>
      <c r="AP111" s="3">
        <f t="shared" si="39"/>
        <v>134.69999999999999</v>
      </c>
      <c r="AQ111" s="3">
        <f t="shared" si="40"/>
        <v>131.19999999999999</v>
      </c>
      <c r="AR111" s="3">
        <f t="shared" si="41"/>
        <v>139.5</v>
      </c>
      <c r="AS111" s="3">
        <f t="shared" si="42"/>
        <v>125.8</v>
      </c>
      <c r="AT111" s="3">
        <f t="shared" si="43"/>
        <v>119.8</v>
      </c>
      <c r="AU111" s="3">
        <f t="shared" si="44"/>
        <v>124.9</v>
      </c>
      <c r="AV111" s="3">
        <f t="shared" si="45"/>
        <v>123.4</v>
      </c>
      <c r="AW111" s="3">
        <f t="shared" si="46"/>
        <v>116.9</v>
      </c>
      <c r="AX111" s="3">
        <f t="shared" si="47"/>
        <v>121.6</v>
      </c>
      <c r="AY111" s="3">
        <f t="shared" si="48"/>
        <v>119.1</v>
      </c>
      <c r="AZ111" s="3">
        <f t="shared" si="49"/>
        <v>108.9</v>
      </c>
      <c r="BA111" s="3">
        <f t="shared" si="50"/>
        <v>118.5</v>
      </c>
      <c r="BB111" s="3">
        <f t="shared" si="51"/>
        <v>126.4</v>
      </c>
      <c r="BC111" s="3">
        <f t="shared" si="52"/>
        <v>114</v>
      </c>
      <c r="BD111" s="3">
        <f t="shared" si="53"/>
        <v>116.8</v>
      </c>
      <c r="BE111" s="3">
        <f t="shared" si="54"/>
        <v>124.2</v>
      </c>
    </row>
    <row r="112" spans="1:57" x14ac:dyDescent="0.35">
      <c r="A112" t="s">
        <v>61</v>
      </c>
      <c r="B112">
        <v>2016</v>
      </c>
      <c r="C112" t="s">
        <v>58</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c r="AE112" s="3">
        <f t="shared" si="28"/>
        <v>126.1</v>
      </c>
      <c r="AF112" s="3">
        <f t="shared" si="29"/>
        <v>134.1</v>
      </c>
      <c r="AG112" s="3">
        <f t="shared" si="30"/>
        <v>128.6</v>
      </c>
      <c r="AH112" s="3">
        <f t="shared" si="31"/>
        <v>129.9</v>
      </c>
      <c r="AI112" s="3">
        <f t="shared" si="32"/>
        <v>115.5</v>
      </c>
      <c r="AJ112" s="3">
        <f t="shared" si="33"/>
        <v>125.7</v>
      </c>
      <c r="AK112" s="3">
        <f t="shared" si="34"/>
        <v>141.5</v>
      </c>
      <c r="AL112" s="3">
        <f t="shared" si="35"/>
        <v>170.7</v>
      </c>
      <c r="AM112" s="3">
        <f t="shared" si="36"/>
        <v>97.4</v>
      </c>
      <c r="AN112" s="3">
        <f t="shared" si="37"/>
        <v>132.9</v>
      </c>
      <c r="AO112" s="3">
        <f t="shared" si="38"/>
        <v>122.7</v>
      </c>
      <c r="AP112" s="3">
        <f t="shared" si="39"/>
        <v>135.30000000000001</v>
      </c>
      <c r="AQ112" s="3">
        <f t="shared" si="40"/>
        <v>131.30000000000001</v>
      </c>
      <c r="AR112" s="3">
        <f t="shared" si="41"/>
        <v>135.19999999999999</v>
      </c>
      <c r="AS112" s="3">
        <f t="shared" si="42"/>
        <v>130.30000000000001</v>
      </c>
      <c r="AT112" s="3">
        <f t="shared" si="43"/>
        <v>125.1</v>
      </c>
      <c r="AU112" s="3">
        <f t="shared" si="44"/>
        <v>129.5</v>
      </c>
      <c r="AV112" s="3">
        <f t="shared" si="45"/>
        <v>123.4</v>
      </c>
      <c r="AW112" s="3">
        <f t="shared" si="46"/>
        <v>122.7</v>
      </c>
      <c r="AX112" s="3">
        <f t="shared" si="47"/>
        <v>124.2</v>
      </c>
      <c r="AY112" s="3">
        <f t="shared" si="48"/>
        <v>122</v>
      </c>
      <c r="AZ112" s="3">
        <f t="shared" si="49"/>
        <v>111.1</v>
      </c>
      <c r="BA112" s="3">
        <f t="shared" si="50"/>
        <v>119.8</v>
      </c>
      <c r="BB112" s="3">
        <f t="shared" si="51"/>
        <v>126.3</v>
      </c>
      <c r="BC112" s="3">
        <f t="shared" si="52"/>
        <v>114.5</v>
      </c>
      <c r="BD112" s="3">
        <f t="shared" si="53"/>
        <v>118.5</v>
      </c>
      <c r="BE112" s="3">
        <f t="shared" si="54"/>
        <v>126.3</v>
      </c>
    </row>
    <row r="113" spans="1:57" x14ac:dyDescent="0.35">
      <c r="A113" t="s">
        <v>57</v>
      </c>
      <c r="B113">
        <v>2016</v>
      </c>
      <c r="C113" t="s">
        <v>62</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59</v>
      </c>
      <c r="V113">
        <v>127.5</v>
      </c>
      <c r="W113">
        <v>127.1</v>
      </c>
      <c r="X113">
        <v>124.3</v>
      </c>
      <c r="Y113">
        <v>113.9</v>
      </c>
      <c r="Z113">
        <v>122.3</v>
      </c>
      <c r="AA113">
        <v>127.1</v>
      </c>
      <c r="AB113">
        <v>116.8</v>
      </c>
      <c r="AC113">
        <v>120.9</v>
      </c>
      <c r="AD113">
        <v>127.9</v>
      </c>
      <c r="AE113" s="3">
        <f t="shared" si="28"/>
        <v>127.1</v>
      </c>
      <c r="AF113" s="3">
        <f t="shared" si="29"/>
        <v>133.69999999999999</v>
      </c>
      <c r="AG113" s="3">
        <f t="shared" si="30"/>
        <v>127.7</v>
      </c>
      <c r="AH113" s="3">
        <f t="shared" si="31"/>
        <v>130.69999999999999</v>
      </c>
      <c r="AI113" s="3">
        <f t="shared" si="32"/>
        <v>118.5</v>
      </c>
      <c r="AJ113" s="3">
        <f t="shared" si="33"/>
        <v>130.4</v>
      </c>
      <c r="AK113" s="3">
        <f t="shared" si="34"/>
        <v>130.9</v>
      </c>
      <c r="AL113" s="3">
        <f t="shared" si="35"/>
        <v>162.80000000000001</v>
      </c>
      <c r="AM113" s="3">
        <f t="shared" si="36"/>
        <v>98.7</v>
      </c>
      <c r="AN113" s="3">
        <f t="shared" si="37"/>
        <v>130.6</v>
      </c>
      <c r="AO113" s="3">
        <f t="shared" si="38"/>
        <v>124.8</v>
      </c>
      <c r="AP113" s="3">
        <f t="shared" si="39"/>
        <v>136.4</v>
      </c>
      <c r="AQ113" s="3">
        <f t="shared" si="40"/>
        <v>130.30000000000001</v>
      </c>
      <c r="AR113" s="3">
        <f t="shared" si="41"/>
        <v>134.4</v>
      </c>
      <c r="AS113" s="3">
        <f t="shared" si="42"/>
        <v>133.9</v>
      </c>
      <c r="AT113" s="3">
        <f t="shared" si="43"/>
        <v>129.80000000000001</v>
      </c>
      <c r="AU113" s="3">
        <f t="shared" si="44"/>
        <v>133.4</v>
      </c>
      <c r="AV113" s="3">
        <f t="shared" si="45"/>
        <v>139.25609756097555</v>
      </c>
      <c r="AW113" s="3">
        <f t="shared" si="46"/>
        <v>127.5</v>
      </c>
      <c r="AX113" s="3">
        <f t="shared" si="47"/>
        <v>127.1</v>
      </c>
      <c r="AY113" s="3">
        <f t="shared" si="48"/>
        <v>124.3</v>
      </c>
      <c r="AZ113" s="3">
        <f t="shared" si="49"/>
        <v>113.9</v>
      </c>
      <c r="BA113" s="3">
        <f t="shared" si="50"/>
        <v>122.3</v>
      </c>
      <c r="BB113" s="3">
        <f t="shared" si="51"/>
        <v>127.1</v>
      </c>
      <c r="BC113" s="3">
        <f t="shared" si="52"/>
        <v>116.8</v>
      </c>
      <c r="BD113" s="3">
        <f t="shared" si="53"/>
        <v>120.9</v>
      </c>
      <c r="BE113" s="3">
        <f t="shared" si="54"/>
        <v>127.9</v>
      </c>
    </row>
    <row r="114" spans="1:57" x14ac:dyDescent="0.35">
      <c r="A114" t="s">
        <v>60</v>
      </c>
      <c r="B114">
        <v>2016</v>
      </c>
      <c r="C114" t="s">
        <v>62</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c r="AE114" s="3">
        <f t="shared" si="28"/>
        <v>124.8</v>
      </c>
      <c r="AF114" s="3">
        <f t="shared" si="29"/>
        <v>135.1</v>
      </c>
      <c r="AG114" s="3">
        <f t="shared" si="30"/>
        <v>130.30000000000001</v>
      </c>
      <c r="AH114" s="3">
        <f t="shared" si="31"/>
        <v>129.6</v>
      </c>
      <c r="AI114" s="3">
        <f t="shared" si="32"/>
        <v>108.4</v>
      </c>
      <c r="AJ114" s="3">
        <f t="shared" si="33"/>
        <v>118.6</v>
      </c>
      <c r="AK114" s="3">
        <f t="shared" si="34"/>
        <v>129.19999999999999</v>
      </c>
      <c r="AL114" s="3">
        <f t="shared" si="35"/>
        <v>176.4</v>
      </c>
      <c r="AM114" s="3">
        <f t="shared" si="36"/>
        <v>99.1</v>
      </c>
      <c r="AN114" s="3">
        <f t="shared" si="37"/>
        <v>139.69999999999999</v>
      </c>
      <c r="AO114" s="3">
        <f t="shared" si="38"/>
        <v>120.6</v>
      </c>
      <c r="AP114" s="3">
        <f t="shared" si="39"/>
        <v>135.19999999999999</v>
      </c>
      <c r="AQ114" s="3">
        <f t="shared" si="40"/>
        <v>129.1</v>
      </c>
      <c r="AR114" s="3">
        <f t="shared" si="41"/>
        <v>140</v>
      </c>
      <c r="AS114" s="3">
        <f t="shared" si="42"/>
        <v>126.2</v>
      </c>
      <c r="AT114" s="3">
        <f t="shared" si="43"/>
        <v>120.1</v>
      </c>
      <c r="AU114" s="3">
        <f t="shared" si="44"/>
        <v>125.3</v>
      </c>
      <c r="AV114" s="3">
        <f t="shared" si="45"/>
        <v>124.4</v>
      </c>
      <c r="AW114" s="3">
        <f t="shared" si="46"/>
        <v>116</v>
      </c>
      <c r="AX114" s="3">
        <f t="shared" si="47"/>
        <v>121.8</v>
      </c>
      <c r="AY114" s="3">
        <f t="shared" si="48"/>
        <v>119.5</v>
      </c>
      <c r="AZ114" s="3">
        <f t="shared" si="49"/>
        <v>109.1</v>
      </c>
      <c r="BA114" s="3">
        <f t="shared" si="50"/>
        <v>118.8</v>
      </c>
      <c r="BB114" s="3">
        <f t="shared" si="51"/>
        <v>126.3</v>
      </c>
      <c r="BC114" s="3">
        <f t="shared" si="52"/>
        <v>116.2</v>
      </c>
      <c r="BD114" s="3">
        <f t="shared" si="53"/>
        <v>117.2</v>
      </c>
      <c r="BE114" s="3">
        <f t="shared" si="54"/>
        <v>123.8</v>
      </c>
    </row>
    <row r="115" spans="1:57" x14ac:dyDescent="0.35">
      <c r="A115" t="s">
        <v>61</v>
      </c>
      <c r="B115">
        <v>2016</v>
      </c>
      <c r="C115" t="s">
        <v>62</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c r="AE115" s="3">
        <f t="shared" si="28"/>
        <v>126.4</v>
      </c>
      <c r="AF115" s="3">
        <f t="shared" si="29"/>
        <v>134.19999999999999</v>
      </c>
      <c r="AG115" s="3">
        <f t="shared" si="30"/>
        <v>128.69999999999999</v>
      </c>
      <c r="AH115" s="3">
        <f t="shared" si="31"/>
        <v>130.30000000000001</v>
      </c>
      <c r="AI115" s="3">
        <f t="shared" si="32"/>
        <v>114.8</v>
      </c>
      <c r="AJ115" s="3">
        <f t="shared" si="33"/>
        <v>124.9</v>
      </c>
      <c r="AK115" s="3">
        <f t="shared" si="34"/>
        <v>130.30000000000001</v>
      </c>
      <c r="AL115" s="3">
        <f t="shared" si="35"/>
        <v>167.4</v>
      </c>
      <c r="AM115" s="3">
        <f t="shared" si="36"/>
        <v>98.8</v>
      </c>
      <c r="AN115" s="3">
        <f t="shared" si="37"/>
        <v>133.6</v>
      </c>
      <c r="AO115" s="3">
        <f t="shared" si="38"/>
        <v>123</v>
      </c>
      <c r="AP115" s="3">
        <f t="shared" si="39"/>
        <v>135.80000000000001</v>
      </c>
      <c r="AQ115" s="3">
        <f t="shared" si="40"/>
        <v>129.9</v>
      </c>
      <c r="AR115" s="3">
        <f t="shared" si="41"/>
        <v>135.9</v>
      </c>
      <c r="AS115" s="3">
        <f t="shared" si="42"/>
        <v>130.9</v>
      </c>
      <c r="AT115" s="3">
        <f t="shared" si="43"/>
        <v>125.8</v>
      </c>
      <c r="AU115" s="3">
        <f t="shared" si="44"/>
        <v>130.19999999999999</v>
      </c>
      <c r="AV115" s="3">
        <f t="shared" si="45"/>
        <v>124.4</v>
      </c>
      <c r="AW115" s="3">
        <f t="shared" si="46"/>
        <v>123.1</v>
      </c>
      <c r="AX115" s="3">
        <f t="shared" si="47"/>
        <v>124.6</v>
      </c>
      <c r="AY115" s="3">
        <f t="shared" si="48"/>
        <v>122.5</v>
      </c>
      <c r="AZ115" s="3">
        <f t="shared" si="49"/>
        <v>111.4</v>
      </c>
      <c r="BA115" s="3">
        <f t="shared" si="50"/>
        <v>120.3</v>
      </c>
      <c r="BB115" s="3">
        <f t="shared" si="51"/>
        <v>126.6</v>
      </c>
      <c r="BC115" s="3">
        <f t="shared" si="52"/>
        <v>116.6</v>
      </c>
      <c r="BD115" s="3">
        <f t="shared" si="53"/>
        <v>119.1</v>
      </c>
      <c r="BE115" s="3">
        <f t="shared" si="54"/>
        <v>126</v>
      </c>
    </row>
    <row r="116" spans="1:57" x14ac:dyDescent="0.35">
      <c r="A116" t="s">
        <v>57</v>
      </c>
      <c r="B116">
        <v>2016</v>
      </c>
      <c r="C116" t="s">
        <v>63</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59</v>
      </c>
      <c r="V116">
        <v>127</v>
      </c>
      <c r="W116">
        <v>127.7</v>
      </c>
      <c r="X116">
        <v>124.8</v>
      </c>
      <c r="Y116">
        <v>113.6</v>
      </c>
      <c r="Z116">
        <v>122.5</v>
      </c>
      <c r="AA116">
        <v>127.5</v>
      </c>
      <c r="AB116">
        <v>117.4</v>
      </c>
      <c r="AC116">
        <v>121.1</v>
      </c>
      <c r="AD116">
        <v>128</v>
      </c>
      <c r="AE116" s="3">
        <f t="shared" si="28"/>
        <v>127.3</v>
      </c>
      <c r="AF116" s="3">
        <f t="shared" si="29"/>
        <v>134.4</v>
      </c>
      <c r="AG116" s="3">
        <f t="shared" si="30"/>
        <v>125.1</v>
      </c>
      <c r="AH116" s="3">
        <f t="shared" si="31"/>
        <v>130.5</v>
      </c>
      <c r="AI116" s="3">
        <f t="shared" si="32"/>
        <v>118.3</v>
      </c>
      <c r="AJ116" s="3">
        <f t="shared" si="33"/>
        <v>131.69999999999999</v>
      </c>
      <c r="AK116" s="3">
        <f t="shared" si="34"/>
        <v>130.69999999999999</v>
      </c>
      <c r="AL116" s="3">
        <f t="shared" si="35"/>
        <v>161.19999999999999</v>
      </c>
      <c r="AM116" s="3">
        <f t="shared" si="36"/>
        <v>100.4</v>
      </c>
      <c r="AN116" s="3">
        <f t="shared" si="37"/>
        <v>130.80000000000001</v>
      </c>
      <c r="AO116" s="3">
        <f t="shared" si="38"/>
        <v>124.9</v>
      </c>
      <c r="AP116" s="3">
        <f t="shared" si="39"/>
        <v>137</v>
      </c>
      <c r="AQ116" s="3">
        <f t="shared" si="40"/>
        <v>130.4</v>
      </c>
      <c r="AR116" s="3">
        <f t="shared" si="41"/>
        <v>135</v>
      </c>
      <c r="AS116" s="3">
        <f t="shared" si="42"/>
        <v>134.4</v>
      </c>
      <c r="AT116" s="3">
        <f t="shared" si="43"/>
        <v>130.19999999999999</v>
      </c>
      <c r="AU116" s="3">
        <f t="shared" si="44"/>
        <v>133.80000000000001</v>
      </c>
      <c r="AV116" s="3">
        <f t="shared" si="45"/>
        <v>139.25609756097555</v>
      </c>
      <c r="AW116" s="3">
        <f t="shared" si="46"/>
        <v>127</v>
      </c>
      <c r="AX116" s="3">
        <f t="shared" si="47"/>
        <v>127.7</v>
      </c>
      <c r="AY116" s="3">
        <f t="shared" si="48"/>
        <v>124.8</v>
      </c>
      <c r="AZ116" s="3">
        <f t="shared" si="49"/>
        <v>113.6</v>
      </c>
      <c r="BA116" s="3">
        <f t="shared" si="50"/>
        <v>122.5</v>
      </c>
      <c r="BB116" s="3">
        <f t="shared" si="51"/>
        <v>127.5</v>
      </c>
      <c r="BC116" s="3">
        <f t="shared" si="52"/>
        <v>117.4</v>
      </c>
      <c r="BD116" s="3">
        <f t="shared" si="53"/>
        <v>121.1</v>
      </c>
      <c r="BE116" s="3">
        <f t="shared" si="54"/>
        <v>128</v>
      </c>
    </row>
    <row r="117" spans="1:57" x14ac:dyDescent="0.35">
      <c r="A117" t="s">
        <v>60</v>
      </c>
      <c r="B117">
        <v>2016</v>
      </c>
      <c r="C117" t="s">
        <v>63</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c r="AE117" s="3">
        <f t="shared" si="28"/>
        <v>124.8</v>
      </c>
      <c r="AF117" s="3">
        <f t="shared" si="29"/>
        <v>136.30000000000001</v>
      </c>
      <c r="AG117" s="3">
        <f t="shared" si="30"/>
        <v>123.7</v>
      </c>
      <c r="AH117" s="3">
        <f t="shared" si="31"/>
        <v>129.69999999999999</v>
      </c>
      <c r="AI117" s="3">
        <f t="shared" si="32"/>
        <v>107.9</v>
      </c>
      <c r="AJ117" s="3">
        <f t="shared" si="33"/>
        <v>119.9</v>
      </c>
      <c r="AK117" s="3">
        <f t="shared" si="34"/>
        <v>128.1</v>
      </c>
      <c r="AL117" s="3">
        <f t="shared" si="35"/>
        <v>170.3</v>
      </c>
      <c r="AM117" s="3">
        <f t="shared" si="36"/>
        <v>101.8</v>
      </c>
      <c r="AN117" s="3">
        <f t="shared" si="37"/>
        <v>140.1</v>
      </c>
      <c r="AO117" s="3">
        <f t="shared" si="38"/>
        <v>120.7</v>
      </c>
      <c r="AP117" s="3">
        <f t="shared" si="39"/>
        <v>135.4</v>
      </c>
      <c r="AQ117" s="3">
        <f t="shared" si="40"/>
        <v>128.9</v>
      </c>
      <c r="AR117" s="3">
        <f t="shared" si="41"/>
        <v>140.6</v>
      </c>
      <c r="AS117" s="3">
        <f t="shared" si="42"/>
        <v>126.4</v>
      </c>
      <c r="AT117" s="3">
        <f t="shared" si="43"/>
        <v>120.3</v>
      </c>
      <c r="AU117" s="3">
        <f t="shared" si="44"/>
        <v>125.5</v>
      </c>
      <c r="AV117" s="3">
        <f t="shared" si="45"/>
        <v>124.9</v>
      </c>
      <c r="AW117" s="3">
        <f t="shared" si="46"/>
        <v>114.8</v>
      </c>
      <c r="AX117" s="3">
        <f t="shared" si="47"/>
        <v>122.3</v>
      </c>
      <c r="AY117" s="3">
        <f t="shared" si="48"/>
        <v>119.7</v>
      </c>
      <c r="AZ117" s="3">
        <f t="shared" si="49"/>
        <v>108.5</v>
      </c>
      <c r="BA117" s="3">
        <f t="shared" si="50"/>
        <v>119.1</v>
      </c>
      <c r="BB117" s="3">
        <f t="shared" si="51"/>
        <v>126.4</v>
      </c>
      <c r="BC117" s="3">
        <f t="shared" si="52"/>
        <v>117.1</v>
      </c>
      <c r="BD117" s="3">
        <f t="shared" si="53"/>
        <v>117.3</v>
      </c>
      <c r="BE117" s="3">
        <f t="shared" si="54"/>
        <v>123.8</v>
      </c>
    </row>
    <row r="118" spans="1:57" x14ac:dyDescent="0.35">
      <c r="A118" t="s">
        <v>61</v>
      </c>
      <c r="B118">
        <v>2016</v>
      </c>
      <c r="C118" t="s">
        <v>63</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c r="AE118" s="3">
        <f t="shared" si="28"/>
        <v>126.5</v>
      </c>
      <c r="AF118" s="3">
        <f t="shared" si="29"/>
        <v>135.1</v>
      </c>
      <c r="AG118" s="3">
        <f t="shared" si="30"/>
        <v>124.6</v>
      </c>
      <c r="AH118" s="3">
        <f t="shared" si="31"/>
        <v>130.19999999999999</v>
      </c>
      <c r="AI118" s="3">
        <f t="shared" si="32"/>
        <v>114.5</v>
      </c>
      <c r="AJ118" s="3">
        <f t="shared" si="33"/>
        <v>126.2</v>
      </c>
      <c r="AK118" s="3">
        <f t="shared" si="34"/>
        <v>129.80000000000001</v>
      </c>
      <c r="AL118" s="3">
        <f t="shared" si="35"/>
        <v>164.3</v>
      </c>
      <c r="AM118" s="3">
        <f t="shared" si="36"/>
        <v>100.9</v>
      </c>
      <c r="AN118" s="3">
        <f t="shared" si="37"/>
        <v>133.9</v>
      </c>
      <c r="AO118" s="3">
        <f t="shared" si="38"/>
        <v>123.1</v>
      </c>
      <c r="AP118" s="3">
        <f t="shared" si="39"/>
        <v>136.30000000000001</v>
      </c>
      <c r="AQ118" s="3">
        <f t="shared" si="40"/>
        <v>129.80000000000001</v>
      </c>
      <c r="AR118" s="3">
        <f t="shared" si="41"/>
        <v>136.5</v>
      </c>
      <c r="AS118" s="3">
        <f t="shared" si="42"/>
        <v>131.30000000000001</v>
      </c>
      <c r="AT118" s="3">
        <f t="shared" si="43"/>
        <v>126.1</v>
      </c>
      <c r="AU118" s="3">
        <f t="shared" si="44"/>
        <v>130.5</v>
      </c>
      <c r="AV118" s="3">
        <f t="shared" si="45"/>
        <v>124.9</v>
      </c>
      <c r="AW118" s="3">
        <f t="shared" si="46"/>
        <v>122.4</v>
      </c>
      <c r="AX118" s="3">
        <f t="shared" si="47"/>
        <v>125.1</v>
      </c>
      <c r="AY118" s="3">
        <f t="shared" si="48"/>
        <v>122.9</v>
      </c>
      <c r="AZ118" s="3">
        <f t="shared" si="49"/>
        <v>110.9</v>
      </c>
      <c r="BA118" s="3">
        <f t="shared" si="50"/>
        <v>120.6</v>
      </c>
      <c r="BB118" s="3">
        <f t="shared" si="51"/>
        <v>126.9</v>
      </c>
      <c r="BC118" s="3">
        <f t="shared" si="52"/>
        <v>117.3</v>
      </c>
      <c r="BD118" s="3">
        <f t="shared" si="53"/>
        <v>119.3</v>
      </c>
      <c r="BE118" s="3">
        <f t="shared" si="54"/>
        <v>126</v>
      </c>
    </row>
    <row r="119" spans="1:57" x14ac:dyDescent="0.35">
      <c r="A119" t="s">
        <v>57</v>
      </c>
      <c r="B119">
        <v>2016</v>
      </c>
      <c r="C119" t="s">
        <v>64</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59</v>
      </c>
      <c r="V119">
        <v>127</v>
      </c>
      <c r="W119">
        <v>128</v>
      </c>
      <c r="X119">
        <v>125.2</v>
      </c>
      <c r="Y119">
        <v>114.4</v>
      </c>
      <c r="Z119">
        <v>123.2</v>
      </c>
      <c r="AA119">
        <v>127.9</v>
      </c>
      <c r="AB119">
        <v>118.4</v>
      </c>
      <c r="AC119">
        <v>121.7</v>
      </c>
      <c r="AD119">
        <v>129</v>
      </c>
      <c r="AE119" s="3">
        <f t="shared" si="28"/>
        <v>127.4</v>
      </c>
      <c r="AF119" s="3">
        <f t="shared" si="29"/>
        <v>135.4</v>
      </c>
      <c r="AG119" s="3">
        <f t="shared" si="30"/>
        <v>123.4</v>
      </c>
      <c r="AH119" s="3">
        <f t="shared" si="31"/>
        <v>131.30000000000001</v>
      </c>
      <c r="AI119" s="3">
        <f t="shared" si="32"/>
        <v>118.2</v>
      </c>
      <c r="AJ119" s="3">
        <f t="shared" si="33"/>
        <v>138.1</v>
      </c>
      <c r="AK119" s="3">
        <f t="shared" si="34"/>
        <v>134.1</v>
      </c>
      <c r="AL119" s="3">
        <f t="shared" si="35"/>
        <v>162.69999999999999</v>
      </c>
      <c r="AM119" s="3">
        <f t="shared" si="36"/>
        <v>105</v>
      </c>
      <c r="AN119" s="3">
        <f t="shared" si="37"/>
        <v>131.4</v>
      </c>
      <c r="AO119" s="3">
        <f t="shared" si="38"/>
        <v>125.4</v>
      </c>
      <c r="AP119" s="3">
        <f t="shared" si="39"/>
        <v>137.4</v>
      </c>
      <c r="AQ119" s="3">
        <f t="shared" si="40"/>
        <v>131.80000000000001</v>
      </c>
      <c r="AR119" s="3">
        <f t="shared" si="41"/>
        <v>135.5</v>
      </c>
      <c r="AS119" s="3">
        <f t="shared" si="42"/>
        <v>135</v>
      </c>
      <c r="AT119" s="3">
        <f t="shared" si="43"/>
        <v>130.6</v>
      </c>
      <c r="AU119" s="3">
        <f t="shared" si="44"/>
        <v>134.4</v>
      </c>
      <c r="AV119" s="3">
        <f t="shared" si="45"/>
        <v>139.25609756097555</v>
      </c>
      <c r="AW119" s="3">
        <f t="shared" si="46"/>
        <v>127</v>
      </c>
      <c r="AX119" s="3">
        <f t="shared" si="47"/>
        <v>128</v>
      </c>
      <c r="AY119" s="3">
        <f t="shared" si="48"/>
        <v>125.2</v>
      </c>
      <c r="AZ119" s="3">
        <f t="shared" si="49"/>
        <v>114.4</v>
      </c>
      <c r="BA119" s="3">
        <f t="shared" si="50"/>
        <v>123.2</v>
      </c>
      <c r="BB119" s="3">
        <f t="shared" si="51"/>
        <v>127.9</v>
      </c>
      <c r="BC119" s="3">
        <f t="shared" si="52"/>
        <v>118.4</v>
      </c>
      <c r="BD119" s="3">
        <f t="shared" si="53"/>
        <v>121.7</v>
      </c>
      <c r="BE119" s="3">
        <f t="shared" si="54"/>
        <v>129</v>
      </c>
    </row>
    <row r="120" spans="1:57" x14ac:dyDescent="0.35">
      <c r="A120" t="s">
        <v>60</v>
      </c>
      <c r="B120">
        <v>2016</v>
      </c>
      <c r="C120" t="s">
        <v>64</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c r="AE120" s="3">
        <f t="shared" si="28"/>
        <v>124.9</v>
      </c>
      <c r="AF120" s="3">
        <f t="shared" si="29"/>
        <v>139.30000000000001</v>
      </c>
      <c r="AG120" s="3">
        <f t="shared" si="30"/>
        <v>119.9</v>
      </c>
      <c r="AH120" s="3">
        <f t="shared" si="31"/>
        <v>130.19999999999999</v>
      </c>
      <c r="AI120" s="3">
        <f t="shared" si="32"/>
        <v>108.9</v>
      </c>
      <c r="AJ120" s="3">
        <f t="shared" si="33"/>
        <v>131.1</v>
      </c>
      <c r="AK120" s="3">
        <f t="shared" si="34"/>
        <v>136.80000000000001</v>
      </c>
      <c r="AL120" s="3">
        <f t="shared" si="35"/>
        <v>176.9</v>
      </c>
      <c r="AM120" s="3">
        <f t="shared" si="36"/>
        <v>109.1</v>
      </c>
      <c r="AN120" s="3">
        <f t="shared" si="37"/>
        <v>140.4</v>
      </c>
      <c r="AO120" s="3">
        <f t="shared" si="38"/>
        <v>121.1</v>
      </c>
      <c r="AP120" s="3">
        <f t="shared" si="39"/>
        <v>135.9</v>
      </c>
      <c r="AQ120" s="3">
        <f t="shared" si="40"/>
        <v>131.80000000000001</v>
      </c>
      <c r="AR120" s="3">
        <f t="shared" si="41"/>
        <v>141.5</v>
      </c>
      <c r="AS120" s="3">
        <f t="shared" si="42"/>
        <v>126.8</v>
      </c>
      <c r="AT120" s="3">
        <f t="shared" si="43"/>
        <v>120.5</v>
      </c>
      <c r="AU120" s="3">
        <f t="shared" si="44"/>
        <v>125.8</v>
      </c>
      <c r="AV120" s="3">
        <f t="shared" si="45"/>
        <v>125.6</v>
      </c>
      <c r="AW120" s="3">
        <f t="shared" si="46"/>
        <v>114.6</v>
      </c>
      <c r="AX120" s="3">
        <f t="shared" si="47"/>
        <v>122.8</v>
      </c>
      <c r="AY120" s="3">
        <f t="shared" si="48"/>
        <v>120</v>
      </c>
      <c r="AZ120" s="3">
        <f t="shared" si="49"/>
        <v>110</v>
      </c>
      <c r="BA120" s="3">
        <f t="shared" si="50"/>
        <v>119.5</v>
      </c>
      <c r="BB120" s="3">
        <f t="shared" si="51"/>
        <v>127.6</v>
      </c>
      <c r="BC120" s="3">
        <f t="shared" si="52"/>
        <v>117.6</v>
      </c>
      <c r="BD120" s="3">
        <f t="shared" si="53"/>
        <v>118.2</v>
      </c>
      <c r="BE120" s="3">
        <f t="shared" si="54"/>
        <v>125.3</v>
      </c>
    </row>
    <row r="121" spans="1:57" x14ac:dyDescent="0.35">
      <c r="A121" t="s">
        <v>61</v>
      </c>
      <c r="B121">
        <v>2016</v>
      </c>
      <c r="C121" t="s">
        <v>64</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c r="AE121" s="3">
        <f t="shared" si="28"/>
        <v>126.6</v>
      </c>
      <c r="AF121" s="3">
        <f t="shared" si="29"/>
        <v>136.80000000000001</v>
      </c>
      <c r="AG121" s="3">
        <f t="shared" si="30"/>
        <v>122</v>
      </c>
      <c r="AH121" s="3">
        <f t="shared" si="31"/>
        <v>130.9</v>
      </c>
      <c r="AI121" s="3">
        <f t="shared" si="32"/>
        <v>114.8</v>
      </c>
      <c r="AJ121" s="3">
        <f t="shared" si="33"/>
        <v>134.80000000000001</v>
      </c>
      <c r="AK121" s="3">
        <f t="shared" si="34"/>
        <v>135</v>
      </c>
      <c r="AL121" s="3">
        <f t="shared" si="35"/>
        <v>167.5</v>
      </c>
      <c r="AM121" s="3">
        <f t="shared" si="36"/>
        <v>106.4</v>
      </c>
      <c r="AN121" s="3">
        <f t="shared" si="37"/>
        <v>134.4</v>
      </c>
      <c r="AO121" s="3">
        <f t="shared" si="38"/>
        <v>123.6</v>
      </c>
      <c r="AP121" s="3">
        <f t="shared" si="39"/>
        <v>136.69999999999999</v>
      </c>
      <c r="AQ121" s="3">
        <f t="shared" si="40"/>
        <v>131.80000000000001</v>
      </c>
      <c r="AR121" s="3">
        <f t="shared" si="41"/>
        <v>137.1</v>
      </c>
      <c r="AS121" s="3">
        <f t="shared" si="42"/>
        <v>131.80000000000001</v>
      </c>
      <c r="AT121" s="3">
        <f t="shared" si="43"/>
        <v>126.4</v>
      </c>
      <c r="AU121" s="3">
        <f t="shared" si="44"/>
        <v>131</v>
      </c>
      <c r="AV121" s="3">
        <f t="shared" si="45"/>
        <v>125.6</v>
      </c>
      <c r="AW121" s="3">
        <f t="shared" si="46"/>
        <v>122.3</v>
      </c>
      <c r="AX121" s="3">
        <f t="shared" si="47"/>
        <v>125.5</v>
      </c>
      <c r="AY121" s="3">
        <f t="shared" si="48"/>
        <v>123.2</v>
      </c>
      <c r="AZ121" s="3">
        <f t="shared" si="49"/>
        <v>112.1</v>
      </c>
      <c r="BA121" s="3">
        <f t="shared" si="50"/>
        <v>121.1</v>
      </c>
      <c r="BB121" s="3">
        <f t="shared" si="51"/>
        <v>127.7</v>
      </c>
      <c r="BC121" s="3">
        <f t="shared" si="52"/>
        <v>118.1</v>
      </c>
      <c r="BD121" s="3">
        <f t="shared" si="53"/>
        <v>120</v>
      </c>
      <c r="BE121" s="3">
        <f t="shared" si="54"/>
        <v>127.3</v>
      </c>
    </row>
    <row r="122" spans="1:57" x14ac:dyDescent="0.35">
      <c r="A122" t="s">
        <v>57</v>
      </c>
      <c r="B122">
        <v>2016</v>
      </c>
      <c r="C122" t="s">
        <v>65</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59</v>
      </c>
      <c r="V122">
        <v>127.4</v>
      </c>
      <c r="W122">
        <v>128.5</v>
      </c>
      <c r="X122">
        <v>125.8</v>
      </c>
      <c r="Y122">
        <v>115.1</v>
      </c>
      <c r="Z122">
        <v>123.6</v>
      </c>
      <c r="AA122">
        <v>129.1</v>
      </c>
      <c r="AB122">
        <v>119.7</v>
      </c>
      <c r="AC122">
        <v>122.5</v>
      </c>
      <c r="AD122">
        <v>130.30000000000001</v>
      </c>
      <c r="AE122" s="3">
        <f t="shared" si="28"/>
        <v>127.6</v>
      </c>
      <c r="AF122" s="3">
        <f t="shared" si="29"/>
        <v>137.5</v>
      </c>
      <c r="AG122" s="3">
        <f t="shared" si="30"/>
        <v>124.4</v>
      </c>
      <c r="AH122" s="3">
        <f t="shared" si="31"/>
        <v>132.4</v>
      </c>
      <c r="AI122" s="3">
        <f t="shared" si="32"/>
        <v>118.2</v>
      </c>
      <c r="AJ122" s="3">
        <f t="shared" si="33"/>
        <v>138.1</v>
      </c>
      <c r="AK122" s="3">
        <f t="shared" si="34"/>
        <v>141.80000000000001</v>
      </c>
      <c r="AL122" s="3">
        <f t="shared" si="35"/>
        <v>166</v>
      </c>
      <c r="AM122" s="3">
        <f t="shared" si="36"/>
        <v>107.5</v>
      </c>
      <c r="AN122" s="3">
        <f t="shared" si="37"/>
        <v>132.19999999999999</v>
      </c>
      <c r="AO122" s="3">
        <f t="shared" si="38"/>
        <v>126.1</v>
      </c>
      <c r="AP122" s="3">
        <f t="shared" si="39"/>
        <v>138.30000000000001</v>
      </c>
      <c r="AQ122" s="3">
        <f t="shared" si="40"/>
        <v>133.6</v>
      </c>
      <c r="AR122" s="3">
        <f t="shared" si="41"/>
        <v>136</v>
      </c>
      <c r="AS122" s="3">
        <f t="shared" si="42"/>
        <v>135.4</v>
      </c>
      <c r="AT122" s="3">
        <f t="shared" si="43"/>
        <v>131.1</v>
      </c>
      <c r="AU122" s="3">
        <f t="shared" si="44"/>
        <v>134.80000000000001</v>
      </c>
      <c r="AV122" s="3">
        <f t="shared" si="45"/>
        <v>139.25609756097555</v>
      </c>
      <c r="AW122" s="3">
        <f t="shared" si="46"/>
        <v>127.4</v>
      </c>
      <c r="AX122" s="3">
        <f t="shared" si="47"/>
        <v>128.5</v>
      </c>
      <c r="AY122" s="3">
        <f t="shared" si="48"/>
        <v>125.8</v>
      </c>
      <c r="AZ122" s="3">
        <f t="shared" si="49"/>
        <v>115.1</v>
      </c>
      <c r="BA122" s="3">
        <f t="shared" si="50"/>
        <v>123.6</v>
      </c>
      <c r="BB122" s="3">
        <f t="shared" si="51"/>
        <v>129.1</v>
      </c>
      <c r="BC122" s="3">
        <f t="shared" si="52"/>
        <v>119.7</v>
      </c>
      <c r="BD122" s="3">
        <f t="shared" si="53"/>
        <v>122.5</v>
      </c>
      <c r="BE122" s="3">
        <f t="shared" si="54"/>
        <v>130.30000000000001</v>
      </c>
    </row>
    <row r="123" spans="1:57" x14ac:dyDescent="0.35">
      <c r="A123" t="s">
        <v>60</v>
      </c>
      <c r="B123">
        <v>2016</v>
      </c>
      <c r="C123" t="s">
        <v>65</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c r="AE123" s="3">
        <f t="shared" si="28"/>
        <v>125</v>
      </c>
      <c r="AF123" s="3">
        <f t="shared" si="29"/>
        <v>142.1</v>
      </c>
      <c r="AG123" s="3">
        <f t="shared" si="30"/>
        <v>127</v>
      </c>
      <c r="AH123" s="3">
        <f t="shared" si="31"/>
        <v>130.4</v>
      </c>
      <c r="AI123" s="3">
        <f t="shared" si="32"/>
        <v>109.6</v>
      </c>
      <c r="AJ123" s="3">
        <f t="shared" si="33"/>
        <v>133.5</v>
      </c>
      <c r="AK123" s="3">
        <f t="shared" si="34"/>
        <v>151.4</v>
      </c>
      <c r="AL123" s="3">
        <f t="shared" si="35"/>
        <v>182.8</v>
      </c>
      <c r="AM123" s="3">
        <f t="shared" si="36"/>
        <v>111.1</v>
      </c>
      <c r="AN123" s="3">
        <f t="shared" si="37"/>
        <v>141.5</v>
      </c>
      <c r="AO123" s="3">
        <f t="shared" si="38"/>
        <v>121.5</v>
      </c>
      <c r="AP123" s="3">
        <f t="shared" si="39"/>
        <v>136.30000000000001</v>
      </c>
      <c r="AQ123" s="3">
        <f t="shared" si="40"/>
        <v>134.6</v>
      </c>
      <c r="AR123" s="3">
        <f t="shared" si="41"/>
        <v>142.19999999999999</v>
      </c>
      <c r="AS123" s="3">
        <f t="shared" si="42"/>
        <v>127.2</v>
      </c>
      <c r="AT123" s="3">
        <f t="shared" si="43"/>
        <v>120.7</v>
      </c>
      <c r="AU123" s="3">
        <f t="shared" si="44"/>
        <v>126.2</v>
      </c>
      <c r="AV123" s="3">
        <f t="shared" si="45"/>
        <v>126</v>
      </c>
      <c r="AW123" s="3">
        <f t="shared" si="46"/>
        <v>115</v>
      </c>
      <c r="AX123" s="3">
        <f t="shared" si="47"/>
        <v>123.2</v>
      </c>
      <c r="AY123" s="3">
        <f t="shared" si="48"/>
        <v>120.3</v>
      </c>
      <c r="AZ123" s="3">
        <f t="shared" si="49"/>
        <v>110.7</v>
      </c>
      <c r="BA123" s="3">
        <f t="shared" si="50"/>
        <v>119.8</v>
      </c>
      <c r="BB123" s="3">
        <f t="shared" si="51"/>
        <v>128</v>
      </c>
      <c r="BC123" s="3">
        <f t="shared" si="52"/>
        <v>118.5</v>
      </c>
      <c r="BD123" s="3">
        <f t="shared" si="53"/>
        <v>118.7</v>
      </c>
      <c r="BE123" s="3">
        <f t="shared" si="54"/>
        <v>126.6</v>
      </c>
    </row>
    <row r="124" spans="1:57" x14ac:dyDescent="0.35">
      <c r="A124" t="s">
        <v>61</v>
      </c>
      <c r="B124">
        <v>2016</v>
      </c>
      <c r="C124" t="s">
        <v>65</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c r="AE124" s="3">
        <f t="shared" si="28"/>
        <v>126.8</v>
      </c>
      <c r="AF124" s="3">
        <f t="shared" si="29"/>
        <v>139.1</v>
      </c>
      <c r="AG124" s="3">
        <f t="shared" si="30"/>
        <v>125.4</v>
      </c>
      <c r="AH124" s="3">
        <f t="shared" si="31"/>
        <v>131.69999999999999</v>
      </c>
      <c r="AI124" s="3">
        <f t="shared" si="32"/>
        <v>115</v>
      </c>
      <c r="AJ124" s="3">
        <f t="shared" si="33"/>
        <v>136</v>
      </c>
      <c r="AK124" s="3">
        <f t="shared" si="34"/>
        <v>145.1</v>
      </c>
      <c r="AL124" s="3">
        <f t="shared" si="35"/>
        <v>171.7</v>
      </c>
      <c r="AM124" s="3">
        <f t="shared" si="36"/>
        <v>108.7</v>
      </c>
      <c r="AN124" s="3">
        <f t="shared" si="37"/>
        <v>135.30000000000001</v>
      </c>
      <c r="AO124" s="3">
        <f t="shared" si="38"/>
        <v>124.2</v>
      </c>
      <c r="AP124" s="3">
        <f t="shared" si="39"/>
        <v>137.4</v>
      </c>
      <c r="AQ124" s="3">
        <f t="shared" si="40"/>
        <v>134</v>
      </c>
      <c r="AR124" s="3">
        <f t="shared" si="41"/>
        <v>137.69999999999999</v>
      </c>
      <c r="AS124" s="3">
        <f t="shared" si="42"/>
        <v>132.19999999999999</v>
      </c>
      <c r="AT124" s="3">
        <f t="shared" si="43"/>
        <v>126.8</v>
      </c>
      <c r="AU124" s="3">
        <f t="shared" si="44"/>
        <v>131.4</v>
      </c>
      <c r="AV124" s="3">
        <f t="shared" si="45"/>
        <v>126</v>
      </c>
      <c r="AW124" s="3">
        <f t="shared" si="46"/>
        <v>122.7</v>
      </c>
      <c r="AX124" s="3">
        <f t="shared" si="47"/>
        <v>126</v>
      </c>
      <c r="AY124" s="3">
        <f t="shared" si="48"/>
        <v>123.7</v>
      </c>
      <c r="AZ124" s="3">
        <f t="shared" si="49"/>
        <v>112.8</v>
      </c>
      <c r="BA124" s="3">
        <f t="shared" si="50"/>
        <v>121.5</v>
      </c>
      <c r="BB124" s="3">
        <f t="shared" si="51"/>
        <v>128.5</v>
      </c>
      <c r="BC124" s="3">
        <f t="shared" si="52"/>
        <v>119.2</v>
      </c>
      <c r="BD124" s="3">
        <f t="shared" si="53"/>
        <v>120.7</v>
      </c>
      <c r="BE124" s="3">
        <f t="shared" si="54"/>
        <v>128.6</v>
      </c>
    </row>
    <row r="125" spans="1:57" x14ac:dyDescent="0.35">
      <c r="A125" t="s">
        <v>57</v>
      </c>
      <c r="B125">
        <v>2016</v>
      </c>
      <c r="C125" t="s">
        <v>66</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59</v>
      </c>
      <c r="V125">
        <v>128</v>
      </c>
      <c r="W125">
        <v>129.30000000000001</v>
      </c>
      <c r="X125">
        <v>126.2</v>
      </c>
      <c r="Y125">
        <v>116.3</v>
      </c>
      <c r="Z125">
        <v>124.1</v>
      </c>
      <c r="AA125">
        <v>130.19999999999999</v>
      </c>
      <c r="AB125">
        <v>119.9</v>
      </c>
      <c r="AC125">
        <v>123.3</v>
      </c>
      <c r="AD125">
        <v>131.9</v>
      </c>
      <c r="AE125" s="3">
        <f t="shared" si="28"/>
        <v>128.6</v>
      </c>
      <c r="AF125" s="3">
        <f t="shared" si="29"/>
        <v>138.6</v>
      </c>
      <c r="AG125" s="3">
        <f t="shared" si="30"/>
        <v>126.6</v>
      </c>
      <c r="AH125" s="3">
        <f t="shared" si="31"/>
        <v>133.6</v>
      </c>
      <c r="AI125" s="3">
        <f t="shared" si="32"/>
        <v>118.6</v>
      </c>
      <c r="AJ125" s="3">
        <f t="shared" si="33"/>
        <v>137.4</v>
      </c>
      <c r="AK125" s="3">
        <f t="shared" si="34"/>
        <v>152.5</v>
      </c>
      <c r="AL125" s="3">
        <f t="shared" si="35"/>
        <v>169.2</v>
      </c>
      <c r="AM125" s="3">
        <f t="shared" si="36"/>
        <v>108.8</v>
      </c>
      <c r="AN125" s="3">
        <f t="shared" si="37"/>
        <v>133.1</v>
      </c>
      <c r="AO125" s="3">
        <f t="shared" si="38"/>
        <v>126.4</v>
      </c>
      <c r="AP125" s="3">
        <f t="shared" si="39"/>
        <v>139.19999999999999</v>
      </c>
      <c r="AQ125" s="3">
        <f t="shared" si="40"/>
        <v>136</v>
      </c>
      <c r="AR125" s="3">
        <f t="shared" si="41"/>
        <v>137.19999999999999</v>
      </c>
      <c r="AS125" s="3">
        <f t="shared" si="42"/>
        <v>136.30000000000001</v>
      </c>
      <c r="AT125" s="3">
        <f t="shared" si="43"/>
        <v>131.6</v>
      </c>
      <c r="AU125" s="3">
        <f t="shared" si="44"/>
        <v>135.6</v>
      </c>
      <c r="AV125" s="3">
        <f t="shared" si="45"/>
        <v>139.25609756097555</v>
      </c>
      <c r="AW125" s="3">
        <f t="shared" si="46"/>
        <v>128</v>
      </c>
      <c r="AX125" s="3">
        <f t="shared" si="47"/>
        <v>129.30000000000001</v>
      </c>
      <c r="AY125" s="3">
        <f t="shared" si="48"/>
        <v>126.2</v>
      </c>
      <c r="AZ125" s="3">
        <f t="shared" si="49"/>
        <v>116.3</v>
      </c>
      <c r="BA125" s="3">
        <f t="shared" si="50"/>
        <v>124.1</v>
      </c>
      <c r="BB125" s="3">
        <f t="shared" si="51"/>
        <v>130.19999999999999</v>
      </c>
      <c r="BC125" s="3">
        <f t="shared" si="52"/>
        <v>119.9</v>
      </c>
      <c r="BD125" s="3">
        <f t="shared" si="53"/>
        <v>123.3</v>
      </c>
      <c r="BE125" s="3">
        <f t="shared" si="54"/>
        <v>131.9</v>
      </c>
    </row>
    <row r="126" spans="1:57" x14ac:dyDescent="0.35">
      <c r="A126" t="s">
        <v>60</v>
      </c>
      <c r="B126">
        <v>2016</v>
      </c>
      <c r="C126" t="s">
        <v>66</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c r="AE126" s="3">
        <f t="shared" si="28"/>
        <v>125.9</v>
      </c>
      <c r="AF126" s="3">
        <f t="shared" si="29"/>
        <v>143.9</v>
      </c>
      <c r="AG126" s="3">
        <f t="shared" si="30"/>
        <v>130.9</v>
      </c>
      <c r="AH126" s="3">
        <f t="shared" si="31"/>
        <v>131</v>
      </c>
      <c r="AI126" s="3">
        <f t="shared" si="32"/>
        <v>110.2</v>
      </c>
      <c r="AJ126" s="3">
        <f t="shared" si="33"/>
        <v>135.5</v>
      </c>
      <c r="AK126" s="3">
        <f t="shared" si="34"/>
        <v>173.7</v>
      </c>
      <c r="AL126" s="3">
        <f t="shared" si="35"/>
        <v>184.4</v>
      </c>
      <c r="AM126" s="3">
        <f t="shared" si="36"/>
        <v>112</v>
      </c>
      <c r="AN126" s="3">
        <f t="shared" si="37"/>
        <v>142.80000000000001</v>
      </c>
      <c r="AO126" s="3">
        <f t="shared" si="38"/>
        <v>121.6</v>
      </c>
      <c r="AP126" s="3">
        <f t="shared" si="39"/>
        <v>136.9</v>
      </c>
      <c r="AQ126" s="3">
        <f t="shared" si="40"/>
        <v>138.19999999999999</v>
      </c>
      <c r="AR126" s="3">
        <f t="shared" si="41"/>
        <v>142.69999999999999</v>
      </c>
      <c r="AS126" s="3">
        <f t="shared" si="42"/>
        <v>127.6</v>
      </c>
      <c r="AT126" s="3">
        <f t="shared" si="43"/>
        <v>121.1</v>
      </c>
      <c r="AU126" s="3">
        <f t="shared" si="44"/>
        <v>126.6</v>
      </c>
      <c r="AV126" s="3">
        <f t="shared" si="45"/>
        <v>125.5</v>
      </c>
      <c r="AW126" s="3">
        <f t="shared" si="46"/>
        <v>115.5</v>
      </c>
      <c r="AX126" s="3">
        <f t="shared" si="47"/>
        <v>123.2</v>
      </c>
      <c r="AY126" s="3">
        <f t="shared" si="48"/>
        <v>120.6</v>
      </c>
      <c r="AZ126" s="3">
        <f t="shared" si="49"/>
        <v>112.3</v>
      </c>
      <c r="BA126" s="3">
        <f t="shared" si="50"/>
        <v>119.9</v>
      </c>
      <c r="BB126" s="3">
        <f t="shared" si="51"/>
        <v>129.30000000000001</v>
      </c>
      <c r="BC126" s="3">
        <f t="shared" si="52"/>
        <v>118.8</v>
      </c>
      <c r="BD126" s="3">
        <f t="shared" si="53"/>
        <v>119.6</v>
      </c>
      <c r="BE126" s="3">
        <f t="shared" si="54"/>
        <v>128.1</v>
      </c>
    </row>
    <row r="127" spans="1:57" x14ac:dyDescent="0.35">
      <c r="A127" t="s">
        <v>61</v>
      </c>
      <c r="B127">
        <v>2016</v>
      </c>
      <c r="C127" t="s">
        <v>66</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c r="AE127" s="3">
        <f t="shared" si="28"/>
        <v>127.7</v>
      </c>
      <c r="AF127" s="3">
        <f t="shared" si="29"/>
        <v>140.5</v>
      </c>
      <c r="AG127" s="3">
        <f t="shared" si="30"/>
        <v>128.30000000000001</v>
      </c>
      <c r="AH127" s="3">
        <f t="shared" si="31"/>
        <v>132.6</v>
      </c>
      <c r="AI127" s="3">
        <f t="shared" si="32"/>
        <v>115.5</v>
      </c>
      <c r="AJ127" s="3">
        <f t="shared" si="33"/>
        <v>136.5</v>
      </c>
      <c r="AK127" s="3">
        <f t="shared" si="34"/>
        <v>159.69999999999999</v>
      </c>
      <c r="AL127" s="3">
        <f t="shared" si="35"/>
        <v>174.3</v>
      </c>
      <c r="AM127" s="3">
        <f t="shared" si="36"/>
        <v>109.9</v>
      </c>
      <c r="AN127" s="3">
        <f t="shared" si="37"/>
        <v>136.30000000000001</v>
      </c>
      <c r="AO127" s="3">
        <f t="shared" si="38"/>
        <v>124.4</v>
      </c>
      <c r="AP127" s="3">
        <f t="shared" si="39"/>
        <v>138.1</v>
      </c>
      <c r="AQ127" s="3">
        <f t="shared" si="40"/>
        <v>136.80000000000001</v>
      </c>
      <c r="AR127" s="3">
        <f t="shared" si="41"/>
        <v>138.69999999999999</v>
      </c>
      <c r="AS127" s="3">
        <f t="shared" si="42"/>
        <v>132.9</v>
      </c>
      <c r="AT127" s="3">
        <f t="shared" si="43"/>
        <v>127.2</v>
      </c>
      <c r="AU127" s="3">
        <f t="shared" si="44"/>
        <v>132</v>
      </c>
      <c r="AV127" s="3">
        <f t="shared" si="45"/>
        <v>125.5</v>
      </c>
      <c r="AW127" s="3">
        <f t="shared" si="46"/>
        <v>123.3</v>
      </c>
      <c r="AX127" s="3">
        <f t="shared" si="47"/>
        <v>126.4</v>
      </c>
      <c r="AY127" s="3">
        <f t="shared" si="48"/>
        <v>124.1</v>
      </c>
      <c r="AZ127" s="3">
        <f t="shared" si="49"/>
        <v>114.2</v>
      </c>
      <c r="BA127" s="3">
        <f t="shared" si="50"/>
        <v>121.7</v>
      </c>
      <c r="BB127" s="3">
        <f t="shared" si="51"/>
        <v>129.69999999999999</v>
      </c>
      <c r="BC127" s="3">
        <f t="shared" si="52"/>
        <v>119.4</v>
      </c>
      <c r="BD127" s="3">
        <f t="shared" si="53"/>
        <v>121.5</v>
      </c>
      <c r="BE127" s="3">
        <f t="shared" si="54"/>
        <v>130.1</v>
      </c>
    </row>
    <row r="128" spans="1:57" x14ac:dyDescent="0.35">
      <c r="A128" t="s">
        <v>57</v>
      </c>
      <c r="B128">
        <v>2016</v>
      </c>
      <c r="C128" t="s">
        <v>67</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59</v>
      </c>
      <c r="V128">
        <v>128.19999999999999</v>
      </c>
      <c r="W128">
        <v>130</v>
      </c>
      <c r="X128">
        <v>126.7</v>
      </c>
      <c r="Y128">
        <v>116.4</v>
      </c>
      <c r="Z128">
        <v>125.2</v>
      </c>
      <c r="AA128">
        <v>130.80000000000001</v>
      </c>
      <c r="AB128">
        <v>120.9</v>
      </c>
      <c r="AC128">
        <v>123.8</v>
      </c>
      <c r="AD128">
        <v>133</v>
      </c>
      <c r="AE128" s="3">
        <f t="shared" si="28"/>
        <v>129.30000000000001</v>
      </c>
      <c r="AF128" s="3">
        <f t="shared" si="29"/>
        <v>139.5</v>
      </c>
      <c r="AG128" s="3">
        <f t="shared" si="30"/>
        <v>129.6</v>
      </c>
      <c r="AH128" s="3">
        <f t="shared" si="31"/>
        <v>134.5</v>
      </c>
      <c r="AI128" s="3">
        <f t="shared" si="32"/>
        <v>119.5</v>
      </c>
      <c r="AJ128" s="3">
        <f t="shared" si="33"/>
        <v>138.5</v>
      </c>
      <c r="AK128" s="3">
        <f t="shared" si="34"/>
        <v>158.19999999999999</v>
      </c>
      <c r="AL128" s="3">
        <f t="shared" si="35"/>
        <v>171.8</v>
      </c>
      <c r="AM128" s="3">
        <f t="shared" si="36"/>
        <v>110.3</v>
      </c>
      <c r="AN128" s="3">
        <f t="shared" si="37"/>
        <v>134.30000000000001</v>
      </c>
      <c r="AO128" s="3">
        <f t="shared" si="38"/>
        <v>127.3</v>
      </c>
      <c r="AP128" s="3">
        <f t="shared" si="39"/>
        <v>139.9</v>
      </c>
      <c r="AQ128" s="3">
        <f t="shared" si="40"/>
        <v>137.6</v>
      </c>
      <c r="AR128" s="3">
        <f t="shared" si="41"/>
        <v>138</v>
      </c>
      <c r="AS128" s="3">
        <f t="shared" si="42"/>
        <v>137.19999999999999</v>
      </c>
      <c r="AT128" s="3">
        <f t="shared" si="43"/>
        <v>132.19999999999999</v>
      </c>
      <c r="AU128" s="3">
        <f t="shared" si="44"/>
        <v>136.5</v>
      </c>
      <c r="AV128" s="3">
        <f t="shared" si="45"/>
        <v>139.25609756097555</v>
      </c>
      <c r="AW128" s="3">
        <f t="shared" si="46"/>
        <v>128.19999999999999</v>
      </c>
      <c r="AX128" s="3">
        <f t="shared" si="47"/>
        <v>130</v>
      </c>
      <c r="AY128" s="3">
        <f t="shared" si="48"/>
        <v>126.7</v>
      </c>
      <c r="AZ128" s="3">
        <f t="shared" si="49"/>
        <v>116.4</v>
      </c>
      <c r="BA128" s="3">
        <f t="shared" si="50"/>
        <v>125.2</v>
      </c>
      <c r="BB128" s="3">
        <f t="shared" si="51"/>
        <v>130.80000000000001</v>
      </c>
      <c r="BC128" s="3">
        <f t="shared" si="52"/>
        <v>120.9</v>
      </c>
      <c r="BD128" s="3">
        <f t="shared" si="53"/>
        <v>123.8</v>
      </c>
      <c r="BE128" s="3">
        <f t="shared" si="54"/>
        <v>133</v>
      </c>
    </row>
    <row r="129" spans="1:57" x14ac:dyDescent="0.35">
      <c r="A129" t="s">
        <v>60</v>
      </c>
      <c r="B129">
        <v>2016</v>
      </c>
      <c r="C129" t="s">
        <v>67</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c r="AE129" s="3">
        <f t="shared" si="28"/>
        <v>126.8</v>
      </c>
      <c r="AF129" s="3">
        <f t="shared" si="29"/>
        <v>144.19999999999999</v>
      </c>
      <c r="AG129" s="3">
        <f t="shared" si="30"/>
        <v>136.6</v>
      </c>
      <c r="AH129" s="3">
        <f t="shared" si="31"/>
        <v>131.80000000000001</v>
      </c>
      <c r="AI129" s="3">
        <f t="shared" si="32"/>
        <v>111</v>
      </c>
      <c r="AJ129" s="3">
        <f t="shared" si="33"/>
        <v>137</v>
      </c>
      <c r="AK129" s="3">
        <f t="shared" si="34"/>
        <v>179.5</v>
      </c>
      <c r="AL129" s="3">
        <f t="shared" si="35"/>
        <v>188.4</v>
      </c>
      <c r="AM129" s="3">
        <f t="shared" si="36"/>
        <v>113.3</v>
      </c>
      <c r="AN129" s="3">
        <f t="shared" si="37"/>
        <v>143.9</v>
      </c>
      <c r="AO129" s="3">
        <f t="shared" si="38"/>
        <v>121.7</v>
      </c>
      <c r="AP129" s="3">
        <f t="shared" si="39"/>
        <v>137.5</v>
      </c>
      <c r="AQ129" s="3">
        <f t="shared" si="40"/>
        <v>139.80000000000001</v>
      </c>
      <c r="AR129" s="3">
        <f t="shared" si="41"/>
        <v>142.9</v>
      </c>
      <c r="AS129" s="3">
        <f t="shared" si="42"/>
        <v>127.9</v>
      </c>
      <c r="AT129" s="3">
        <f t="shared" si="43"/>
        <v>121.1</v>
      </c>
      <c r="AU129" s="3">
        <f t="shared" si="44"/>
        <v>126.9</v>
      </c>
      <c r="AV129" s="3">
        <f t="shared" si="45"/>
        <v>126.4</v>
      </c>
      <c r="AW129" s="3">
        <f t="shared" si="46"/>
        <v>115.5</v>
      </c>
      <c r="AX129" s="3">
        <f t="shared" si="47"/>
        <v>123.5</v>
      </c>
      <c r="AY129" s="3">
        <f t="shared" si="48"/>
        <v>120.9</v>
      </c>
      <c r="AZ129" s="3">
        <f t="shared" si="49"/>
        <v>111.7</v>
      </c>
      <c r="BA129" s="3">
        <f t="shared" si="50"/>
        <v>120.3</v>
      </c>
      <c r="BB129" s="3">
        <f t="shared" si="51"/>
        <v>130.80000000000001</v>
      </c>
      <c r="BC129" s="3">
        <f t="shared" si="52"/>
        <v>120</v>
      </c>
      <c r="BD129" s="3">
        <f t="shared" si="53"/>
        <v>119.9</v>
      </c>
      <c r="BE129" s="3">
        <f t="shared" si="54"/>
        <v>129</v>
      </c>
    </row>
    <row r="130" spans="1:57" x14ac:dyDescent="0.35">
      <c r="A130" t="s">
        <v>61</v>
      </c>
      <c r="B130">
        <v>2016</v>
      </c>
      <c r="C130" t="s">
        <v>67</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c r="AE130" s="3">
        <f t="shared" si="28"/>
        <v>128.5</v>
      </c>
      <c r="AF130" s="3">
        <f t="shared" si="29"/>
        <v>141.19999999999999</v>
      </c>
      <c r="AG130" s="3">
        <f t="shared" si="30"/>
        <v>132.30000000000001</v>
      </c>
      <c r="AH130" s="3">
        <f t="shared" si="31"/>
        <v>133.5</v>
      </c>
      <c r="AI130" s="3">
        <f t="shared" si="32"/>
        <v>116.4</v>
      </c>
      <c r="AJ130" s="3">
        <f t="shared" si="33"/>
        <v>137.80000000000001</v>
      </c>
      <c r="AK130" s="3">
        <f t="shared" si="34"/>
        <v>165.4</v>
      </c>
      <c r="AL130" s="3">
        <f t="shared" si="35"/>
        <v>177.4</v>
      </c>
      <c r="AM130" s="3">
        <f t="shared" si="36"/>
        <v>111.3</v>
      </c>
      <c r="AN130" s="3">
        <f t="shared" si="37"/>
        <v>137.5</v>
      </c>
      <c r="AO130" s="3">
        <f t="shared" si="38"/>
        <v>125</v>
      </c>
      <c r="AP130" s="3">
        <f t="shared" si="39"/>
        <v>138.80000000000001</v>
      </c>
      <c r="AQ130" s="3">
        <f t="shared" si="40"/>
        <v>138.4</v>
      </c>
      <c r="AR130" s="3">
        <f t="shared" si="41"/>
        <v>139.30000000000001</v>
      </c>
      <c r="AS130" s="3">
        <f t="shared" si="42"/>
        <v>133.5</v>
      </c>
      <c r="AT130" s="3">
        <f t="shared" si="43"/>
        <v>127.6</v>
      </c>
      <c r="AU130" s="3">
        <f t="shared" si="44"/>
        <v>132.69999999999999</v>
      </c>
      <c r="AV130" s="3">
        <f t="shared" si="45"/>
        <v>126.4</v>
      </c>
      <c r="AW130" s="3">
        <f t="shared" si="46"/>
        <v>123.4</v>
      </c>
      <c r="AX130" s="3">
        <f t="shared" si="47"/>
        <v>126.9</v>
      </c>
      <c r="AY130" s="3">
        <f t="shared" si="48"/>
        <v>124.5</v>
      </c>
      <c r="AZ130" s="3">
        <f t="shared" si="49"/>
        <v>113.9</v>
      </c>
      <c r="BA130" s="3">
        <f t="shared" si="50"/>
        <v>122.4</v>
      </c>
      <c r="BB130" s="3">
        <f t="shared" si="51"/>
        <v>130.80000000000001</v>
      </c>
      <c r="BC130" s="3">
        <f t="shared" si="52"/>
        <v>120.5</v>
      </c>
      <c r="BD130" s="3">
        <f t="shared" si="53"/>
        <v>121.9</v>
      </c>
      <c r="BE130" s="3">
        <f t="shared" si="54"/>
        <v>131.1</v>
      </c>
    </row>
    <row r="131" spans="1:57" x14ac:dyDescent="0.35">
      <c r="A131" t="s">
        <v>57</v>
      </c>
      <c r="B131">
        <v>2016</v>
      </c>
      <c r="C131" t="s">
        <v>68</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59</v>
      </c>
      <c r="V131">
        <v>129.1</v>
      </c>
      <c r="W131">
        <v>130.6</v>
      </c>
      <c r="X131">
        <v>127</v>
      </c>
      <c r="Y131">
        <v>116</v>
      </c>
      <c r="Z131">
        <v>125.5</v>
      </c>
      <c r="AA131">
        <v>131.9</v>
      </c>
      <c r="AB131">
        <v>122</v>
      </c>
      <c r="AC131">
        <v>124.2</v>
      </c>
      <c r="AD131">
        <v>133.5</v>
      </c>
      <c r="AE131" s="3">
        <f t="shared" ref="AE131:AE194" si="55">IF(OR(D131&lt;D$385,D131&gt;D$386),D$376,D131)</f>
        <v>130.1</v>
      </c>
      <c r="AF131" s="3">
        <f t="shared" ref="AF131:AF194" si="56">IF(OR(E131&lt;E$385,E131&gt;E$386),E$376,E131)</f>
        <v>138.80000000000001</v>
      </c>
      <c r="AG131" s="3">
        <f t="shared" ref="AG131:AG194" si="57">IF(OR(F131&lt;F$385,F131&gt;F$386),F$376,F131)</f>
        <v>130.30000000000001</v>
      </c>
      <c r="AH131" s="3">
        <f t="shared" ref="AH131:AH194" si="58">IF(OR(G131&lt;G$385,G131&gt;G$386),G$376,G131)</f>
        <v>135.30000000000001</v>
      </c>
      <c r="AI131" s="3">
        <f t="shared" ref="AI131:AI194" si="59">IF(OR(H131&lt;H$385,H131&gt;H$386),H$376,H131)</f>
        <v>119.9</v>
      </c>
      <c r="AJ131" s="3">
        <f t="shared" ref="AJ131:AJ194" si="60">IF(OR(I131&lt;I$385,I131&gt;I$386),I$376,I131)</f>
        <v>140.19999999999999</v>
      </c>
      <c r="AK131" s="3">
        <f t="shared" ref="AK131:AK194" si="61">IF(OR(J131&lt;J$385,J131&gt;J$386),J$376,J131)</f>
        <v>156.9</v>
      </c>
      <c r="AL131" s="3">
        <f t="shared" ref="AL131:AL194" si="62">IF(OR(K131&lt;K$385,K131&gt;K$386),K$376,K131)</f>
        <v>172.2</v>
      </c>
      <c r="AM131" s="3">
        <f t="shared" ref="AM131:AM194" si="63">IF(OR(L131&lt;L$385,L131&gt;L$386),L$376,L131)</f>
        <v>112.1</v>
      </c>
      <c r="AN131" s="3">
        <f t="shared" ref="AN131:AN194" si="64">IF(OR(M131&lt;M$385,M131&gt;M$386),M$376,M131)</f>
        <v>134.9</v>
      </c>
      <c r="AO131" s="3">
        <f t="shared" ref="AO131:AO194" si="65">IF(OR(N131&lt;N$385,N131&gt;N$386),N$376,N131)</f>
        <v>128.1</v>
      </c>
      <c r="AP131" s="3">
        <f t="shared" ref="AP131:AP194" si="66">IF(OR(O131&lt;O$385,O131&gt;O$386),O$376,O131)</f>
        <v>140.69999999999999</v>
      </c>
      <c r="AQ131" s="3">
        <f t="shared" ref="AQ131:AQ194" si="67">IF(OR(P131&lt;P$385,P131&gt;P$386),P$376,P131)</f>
        <v>138</v>
      </c>
      <c r="AR131" s="3">
        <f t="shared" ref="AR131:AR194" si="68">IF(OR(Q131&lt;Q$385,Q131&gt;Q$386),Q$376,Q131)</f>
        <v>138.9</v>
      </c>
      <c r="AS131" s="3">
        <f t="shared" ref="AS131:AS194" si="69">IF(OR(R131&lt;R$385,R131&gt;R$386),R$376,R131)</f>
        <v>137.80000000000001</v>
      </c>
      <c r="AT131" s="3">
        <f t="shared" ref="AT131:AT194" si="70">IF(OR(S131&lt;S$385,S131&gt;S$386),S$376,S131)</f>
        <v>133</v>
      </c>
      <c r="AU131" s="3">
        <f t="shared" ref="AU131:AU194" si="71">IF(OR(T131&lt;T$385,T131&gt;T$386),T$376,T131)</f>
        <v>137.1</v>
      </c>
      <c r="AV131" s="3">
        <f t="shared" ref="AV131:AV194" si="72">IF(OR(U131&lt;U$385,U131&gt;U$386),U$376,U131)</f>
        <v>139.25609756097555</v>
      </c>
      <c r="AW131" s="3">
        <f t="shared" ref="AW131:AW194" si="73">IF(OR(V131&lt;V$385,V131&gt;V$386),V$376,V131)</f>
        <v>129.1</v>
      </c>
      <c r="AX131" s="3">
        <f t="shared" ref="AX131:AX194" si="74">IF(OR(W131&lt;W$385,W131&gt;W$386),W$376,W131)</f>
        <v>130.6</v>
      </c>
      <c r="AY131" s="3">
        <f t="shared" ref="AY131:AY194" si="75">IF(OR(X131&lt;X$385,X131&gt;X$386),X$376,X131)</f>
        <v>127</v>
      </c>
      <c r="AZ131" s="3">
        <f t="shared" ref="AZ131:AZ194" si="76">IF(OR(Y131&lt;Y$385,Y131&gt;Y$386),Y$376,Y131)</f>
        <v>116</v>
      </c>
      <c r="BA131" s="3">
        <f t="shared" ref="BA131:BA194" si="77">IF(OR(Z131&lt;Z$385,Z131&gt;Z$386),Z$376,Z131)</f>
        <v>125.5</v>
      </c>
      <c r="BB131" s="3">
        <f t="shared" ref="BB131:BB194" si="78">IF(OR(AA131&lt;AA$385,AA131&gt;AA$386),AA$376,AA131)</f>
        <v>131.9</v>
      </c>
      <c r="BC131" s="3">
        <f t="shared" ref="BC131:BC194" si="79">IF(OR(AB131&lt;AB$385,AB131&gt;AB$386),AB$376,AB131)</f>
        <v>122</v>
      </c>
      <c r="BD131" s="3">
        <f t="shared" ref="BD131:BD194" si="80">IF(OR(AC131&lt;AC$385,AC131&gt;AC$386),AC$376,AC131)</f>
        <v>124.2</v>
      </c>
      <c r="BE131" s="3">
        <f t="shared" ref="BE131:BE194" si="81">IF(OR(AD131&lt;AD$385,AD131&gt;AD$386),AD$376,AD131)</f>
        <v>133.5</v>
      </c>
    </row>
    <row r="132" spans="1:57" x14ac:dyDescent="0.35">
      <c r="A132" t="s">
        <v>60</v>
      </c>
      <c r="B132">
        <v>2016</v>
      </c>
      <c r="C132" t="s">
        <v>68</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c r="AE132" s="3">
        <f t="shared" si="55"/>
        <v>127.6</v>
      </c>
      <c r="AF132" s="3">
        <f t="shared" si="56"/>
        <v>140.30000000000001</v>
      </c>
      <c r="AG132" s="3">
        <f t="shared" si="57"/>
        <v>133.69999999999999</v>
      </c>
      <c r="AH132" s="3">
        <f t="shared" si="58"/>
        <v>132.19999999999999</v>
      </c>
      <c r="AI132" s="3">
        <f t="shared" si="59"/>
        <v>111.8</v>
      </c>
      <c r="AJ132" s="3">
        <f t="shared" si="60"/>
        <v>135.80000000000001</v>
      </c>
      <c r="AK132" s="3">
        <f t="shared" si="61"/>
        <v>163.5</v>
      </c>
      <c r="AL132" s="3">
        <f t="shared" si="62"/>
        <v>182.3</v>
      </c>
      <c r="AM132" s="3">
        <f t="shared" si="63"/>
        <v>114.6</v>
      </c>
      <c r="AN132" s="3">
        <f t="shared" si="64"/>
        <v>144.6</v>
      </c>
      <c r="AO132" s="3">
        <f t="shared" si="65"/>
        <v>121.9</v>
      </c>
      <c r="AP132" s="3">
        <f t="shared" si="66"/>
        <v>138.1</v>
      </c>
      <c r="AQ132" s="3">
        <f t="shared" si="67"/>
        <v>137.6</v>
      </c>
      <c r="AR132" s="3">
        <f t="shared" si="68"/>
        <v>143.6</v>
      </c>
      <c r="AS132" s="3">
        <f t="shared" si="69"/>
        <v>128.30000000000001</v>
      </c>
      <c r="AT132" s="3">
        <f t="shared" si="70"/>
        <v>121.4</v>
      </c>
      <c r="AU132" s="3">
        <f t="shared" si="71"/>
        <v>127.3</v>
      </c>
      <c r="AV132" s="3">
        <f t="shared" si="72"/>
        <v>127.3</v>
      </c>
      <c r="AW132" s="3">
        <f t="shared" si="73"/>
        <v>114.7</v>
      </c>
      <c r="AX132" s="3">
        <f t="shared" si="74"/>
        <v>123.9</v>
      </c>
      <c r="AY132" s="3">
        <f t="shared" si="75"/>
        <v>121.2</v>
      </c>
      <c r="AZ132" s="3">
        <f t="shared" si="76"/>
        <v>110.4</v>
      </c>
      <c r="BA132" s="3">
        <f t="shared" si="77"/>
        <v>120.6</v>
      </c>
      <c r="BB132" s="3">
        <f t="shared" si="78"/>
        <v>131.5</v>
      </c>
      <c r="BC132" s="3">
        <f t="shared" si="79"/>
        <v>120.9</v>
      </c>
      <c r="BD132" s="3">
        <f t="shared" si="80"/>
        <v>119.9</v>
      </c>
      <c r="BE132" s="3">
        <f t="shared" si="81"/>
        <v>128.4</v>
      </c>
    </row>
    <row r="133" spans="1:57" x14ac:dyDescent="0.35">
      <c r="A133" t="s">
        <v>61</v>
      </c>
      <c r="B133">
        <v>2016</v>
      </c>
      <c r="C133" t="s">
        <v>68</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c r="AE133" s="3">
        <f t="shared" si="55"/>
        <v>129.30000000000001</v>
      </c>
      <c r="AF133" s="3">
        <f t="shared" si="56"/>
        <v>139.30000000000001</v>
      </c>
      <c r="AG133" s="3">
        <f t="shared" si="57"/>
        <v>131.6</v>
      </c>
      <c r="AH133" s="3">
        <f t="shared" si="58"/>
        <v>134.1</v>
      </c>
      <c r="AI133" s="3">
        <f t="shared" si="59"/>
        <v>116.9</v>
      </c>
      <c r="AJ133" s="3">
        <f t="shared" si="60"/>
        <v>138.1</v>
      </c>
      <c r="AK133" s="3">
        <f t="shared" si="61"/>
        <v>159.1</v>
      </c>
      <c r="AL133" s="3">
        <f t="shared" si="62"/>
        <v>175.6</v>
      </c>
      <c r="AM133" s="3">
        <f t="shared" si="63"/>
        <v>112.9</v>
      </c>
      <c r="AN133" s="3">
        <f t="shared" si="64"/>
        <v>138.1</v>
      </c>
      <c r="AO133" s="3">
        <f t="shared" si="65"/>
        <v>125.5</v>
      </c>
      <c r="AP133" s="3">
        <f t="shared" si="66"/>
        <v>139.5</v>
      </c>
      <c r="AQ133" s="3">
        <f t="shared" si="67"/>
        <v>137.9</v>
      </c>
      <c r="AR133" s="3">
        <f t="shared" si="68"/>
        <v>140.19999999999999</v>
      </c>
      <c r="AS133" s="3">
        <f t="shared" si="69"/>
        <v>134.1</v>
      </c>
      <c r="AT133" s="3">
        <f t="shared" si="70"/>
        <v>128.19999999999999</v>
      </c>
      <c r="AU133" s="3">
        <f t="shared" si="71"/>
        <v>133.19999999999999</v>
      </c>
      <c r="AV133" s="3">
        <f t="shared" si="72"/>
        <v>127.3</v>
      </c>
      <c r="AW133" s="3">
        <f t="shared" si="73"/>
        <v>123.6</v>
      </c>
      <c r="AX133" s="3">
        <f t="shared" si="74"/>
        <v>127.4</v>
      </c>
      <c r="AY133" s="3">
        <f t="shared" si="75"/>
        <v>124.8</v>
      </c>
      <c r="AZ133" s="3">
        <f t="shared" si="76"/>
        <v>113.1</v>
      </c>
      <c r="BA133" s="3">
        <f t="shared" si="77"/>
        <v>122.7</v>
      </c>
      <c r="BB133" s="3">
        <f t="shared" si="78"/>
        <v>131.69999999999999</v>
      </c>
      <c r="BC133" s="3">
        <f t="shared" si="79"/>
        <v>121.5</v>
      </c>
      <c r="BD133" s="3">
        <f t="shared" si="80"/>
        <v>122.1</v>
      </c>
      <c r="BE133" s="3">
        <f t="shared" si="81"/>
        <v>131.1</v>
      </c>
    </row>
    <row r="134" spans="1:57" x14ac:dyDescent="0.35">
      <c r="A134" t="s">
        <v>57</v>
      </c>
      <c r="B134">
        <v>2016</v>
      </c>
      <c r="C134" t="s">
        <v>69</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59</v>
      </c>
      <c r="V134">
        <v>129.69999999999999</v>
      </c>
      <c r="W134">
        <v>131.1</v>
      </c>
      <c r="X134">
        <v>127.8</v>
      </c>
      <c r="Y134">
        <v>117</v>
      </c>
      <c r="Z134">
        <v>125.7</v>
      </c>
      <c r="AA134">
        <v>132.19999999999999</v>
      </c>
      <c r="AB134">
        <v>122.8</v>
      </c>
      <c r="AC134">
        <v>124.9</v>
      </c>
      <c r="AD134">
        <v>133.4</v>
      </c>
      <c r="AE134" s="3">
        <f t="shared" si="55"/>
        <v>130.80000000000001</v>
      </c>
      <c r="AF134" s="3">
        <f t="shared" si="56"/>
        <v>138.19999999999999</v>
      </c>
      <c r="AG134" s="3">
        <f t="shared" si="57"/>
        <v>130.5</v>
      </c>
      <c r="AH134" s="3">
        <f t="shared" si="58"/>
        <v>135.5</v>
      </c>
      <c r="AI134" s="3">
        <f t="shared" si="59"/>
        <v>120.2</v>
      </c>
      <c r="AJ134" s="3">
        <f t="shared" si="60"/>
        <v>139.19999999999999</v>
      </c>
      <c r="AK134" s="3">
        <f t="shared" si="61"/>
        <v>149.5</v>
      </c>
      <c r="AL134" s="3">
        <f t="shared" si="62"/>
        <v>170.4</v>
      </c>
      <c r="AM134" s="3">
        <f t="shared" si="63"/>
        <v>113.1</v>
      </c>
      <c r="AN134" s="3">
        <f t="shared" si="64"/>
        <v>135.80000000000001</v>
      </c>
      <c r="AO134" s="3">
        <f t="shared" si="65"/>
        <v>128.80000000000001</v>
      </c>
      <c r="AP134" s="3">
        <f t="shared" si="66"/>
        <v>141.5</v>
      </c>
      <c r="AQ134" s="3">
        <f t="shared" si="67"/>
        <v>137.19999999999999</v>
      </c>
      <c r="AR134" s="3">
        <f t="shared" si="68"/>
        <v>139.9</v>
      </c>
      <c r="AS134" s="3">
        <f t="shared" si="69"/>
        <v>138.5</v>
      </c>
      <c r="AT134" s="3">
        <f t="shared" si="70"/>
        <v>133.5</v>
      </c>
      <c r="AU134" s="3">
        <f t="shared" si="71"/>
        <v>137.80000000000001</v>
      </c>
      <c r="AV134" s="3">
        <f t="shared" si="72"/>
        <v>139.25609756097555</v>
      </c>
      <c r="AW134" s="3">
        <f t="shared" si="73"/>
        <v>129.69999999999999</v>
      </c>
      <c r="AX134" s="3">
        <f t="shared" si="74"/>
        <v>131.1</v>
      </c>
      <c r="AY134" s="3">
        <f t="shared" si="75"/>
        <v>127.8</v>
      </c>
      <c r="AZ134" s="3">
        <f t="shared" si="76"/>
        <v>117</v>
      </c>
      <c r="BA134" s="3">
        <f t="shared" si="77"/>
        <v>125.7</v>
      </c>
      <c r="BB134" s="3">
        <f t="shared" si="78"/>
        <v>132.19999999999999</v>
      </c>
      <c r="BC134" s="3">
        <f t="shared" si="79"/>
        <v>122.8</v>
      </c>
      <c r="BD134" s="3">
        <f t="shared" si="80"/>
        <v>124.9</v>
      </c>
      <c r="BE134" s="3">
        <f t="shared" si="81"/>
        <v>133.4</v>
      </c>
    </row>
    <row r="135" spans="1:57" x14ac:dyDescent="0.35">
      <c r="A135" t="s">
        <v>60</v>
      </c>
      <c r="B135">
        <v>2016</v>
      </c>
      <c r="C135" t="s">
        <v>69</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c r="AE135" s="3">
        <f t="shared" si="55"/>
        <v>128.1</v>
      </c>
      <c r="AF135" s="3">
        <f t="shared" si="56"/>
        <v>137.69999999999999</v>
      </c>
      <c r="AG135" s="3">
        <f t="shared" si="57"/>
        <v>130.6</v>
      </c>
      <c r="AH135" s="3">
        <f t="shared" si="58"/>
        <v>132.6</v>
      </c>
      <c r="AI135" s="3">
        <f t="shared" si="59"/>
        <v>111.9</v>
      </c>
      <c r="AJ135" s="3">
        <f t="shared" si="60"/>
        <v>132.5</v>
      </c>
      <c r="AK135" s="3">
        <f t="shared" si="61"/>
        <v>152.9</v>
      </c>
      <c r="AL135" s="3">
        <f t="shared" si="62"/>
        <v>173.6</v>
      </c>
      <c r="AM135" s="3">
        <f t="shared" si="63"/>
        <v>115.1</v>
      </c>
      <c r="AN135" s="3">
        <f t="shared" si="64"/>
        <v>144.80000000000001</v>
      </c>
      <c r="AO135" s="3">
        <f t="shared" si="65"/>
        <v>122.1</v>
      </c>
      <c r="AP135" s="3">
        <f t="shared" si="66"/>
        <v>138.80000000000001</v>
      </c>
      <c r="AQ135" s="3">
        <f t="shared" si="67"/>
        <v>135.69999999999999</v>
      </c>
      <c r="AR135" s="3">
        <f t="shared" si="68"/>
        <v>143.9</v>
      </c>
      <c r="AS135" s="3">
        <f t="shared" si="69"/>
        <v>128.69999999999999</v>
      </c>
      <c r="AT135" s="3">
        <f t="shared" si="70"/>
        <v>121.6</v>
      </c>
      <c r="AU135" s="3">
        <f t="shared" si="71"/>
        <v>127.7</v>
      </c>
      <c r="AV135" s="3">
        <f t="shared" si="72"/>
        <v>127.9</v>
      </c>
      <c r="AW135" s="3">
        <f t="shared" si="73"/>
        <v>114.8</v>
      </c>
      <c r="AX135" s="3">
        <f t="shared" si="74"/>
        <v>124.3</v>
      </c>
      <c r="AY135" s="3">
        <f t="shared" si="75"/>
        <v>121.4</v>
      </c>
      <c r="AZ135" s="3">
        <f t="shared" si="76"/>
        <v>111.8</v>
      </c>
      <c r="BA135" s="3">
        <f t="shared" si="77"/>
        <v>120.8</v>
      </c>
      <c r="BB135" s="3">
        <f t="shared" si="78"/>
        <v>131.6</v>
      </c>
      <c r="BC135" s="3">
        <f t="shared" si="79"/>
        <v>121.2</v>
      </c>
      <c r="BD135" s="3">
        <f t="shared" si="80"/>
        <v>120.5</v>
      </c>
      <c r="BE135" s="3">
        <f t="shared" si="81"/>
        <v>128</v>
      </c>
    </row>
    <row r="136" spans="1:57" x14ac:dyDescent="0.35">
      <c r="A136" t="s">
        <v>61</v>
      </c>
      <c r="B136">
        <v>2016</v>
      </c>
      <c r="C136" t="s">
        <v>69</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c r="AE136" s="3">
        <f t="shared" si="55"/>
        <v>129.9</v>
      </c>
      <c r="AF136" s="3">
        <f t="shared" si="56"/>
        <v>138</v>
      </c>
      <c r="AG136" s="3">
        <f t="shared" si="57"/>
        <v>130.5</v>
      </c>
      <c r="AH136" s="3">
        <f t="shared" si="58"/>
        <v>134.4</v>
      </c>
      <c r="AI136" s="3">
        <f t="shared" si="59"/>
        <v>117.2</v>
      </c>
      <c r="AJ136" s="3">
        <f t="shared" si="60"/>
        <v>136.1</v>
      </c>
      <c r="AK136" s="3">
        <f t="shared" si="61"/>
        <v>150.69999999999999</v>
      </c>
      <c r="AL136" s="3">
        <f t="shared" si="62"/>
        <v>171.5</v>
      </c>
      <c r="AM136" s="3">
        <f t="shared" si="63"/>
        <v>113.8</v>
      </c>
      <c r="AN136" s="3">
        <f t="shared" si="64"/>
        <v>138.80000000000001</v>
      </c>
      <c r="AO136" s="3">
        <f t="shared" si="65"/>
        <v>126</v>
      </c>
      <c r="AP136" s="3">
        <f t="shared" si="66"/>
        <v>140.19999999999999</v>
      </c>
      <c r="AQ136" s="3">
        <f t="shared" si="67"/>
        <v>136.6</v>
      </c>
      <c r="AR136" s="3">
        <f t="shared" si="68"/>
        <v>141</v>
      </c>
      <c r="AS136" s="3">
        <f t="shared" si="69"/>
        <v>134.6</v>
      </c>
      <c r="AT136" s="3">
        <f t="shared" si="70"/>
        <v>128.6</v>
      </c>
      <c r="AU136" s="3">
        <f t="shared" si="71"/>
        <v>133.80000000000001</v>
      </c>
      <c r="AV136" s="3">
        <f t="shared" si="72"/>
        <v>127.9</v>
      </c>
      <c r="AW136" s="3">
        <f t="shared" si="73"/>
        <v>124.1</v>
      </c>
      <c r="AX136" s="3">
        <f t="shared" si="74"/>
        <v>127.9</v>
      </c>
      <c r="AY136" s="3">
        <f t="shared" si="75"/>
        <v>125.4</v>
      </c>
      <c r="AZ136" s="3">
        <f t="shared" si="76"/>
        <v>114.3</v>
      </c>
      <c r="BA136" s="3">
        <f t="shared" si="77"/>
        <v>122.9</v>
      </c>
      <c r="BB136" s="3">
        <f t="shared" si="78"/>
        <v>131.80000000000001</v>
      </c>
      <c r="BC136" s="3">
        <f t="shared" si="79"/>
        <v>122.1</v>
      </c>
      <c r="BD136" s="3">
        <f t="shared" si="80"/>
        <v>122.8</v>
      </c>
      <c r="BE136" s="3">
        <f t="shared" si="81"/>
        <v>130.9</v>
      </c>
    </row>
    <row r="137" spans="1:57" x14ac:dyDescent="0.35">
      <c r="A137" t="s">
        <v>57</v>
      </c>
      <c r="B137">
        <v>2016</v>
      </c>
      <c r="C137" t="s">
        <v>70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59</v>
      </c>
      <c r="V137">
        <v>129.80000000000001</v>
      </c>
      <c r="W137">
        <v>131.80000000000001</v>
      </c>
      <c r="X137">
        <v>128.69999999999999</v>
      </c>
      <c r="Y137">
        <v>117.8</v>
      </c>
      <c r="Z137">
        <v>126.5</v>
      </c>
      <c r="AA137">
        <v>133</v>
      </c>
      <c r="AB137">
        <v>123</v>
      </c>
      <c r="AC137">
        <v>125.7</v>
      </c>
      <c r="AD137">
        <v>133.80000000000001</v>
      </c>
      <c r="AE137" s="3">
        <f t="shared" si="55"/>
        <v>131.30000000000001</v>
      </c>
      <c r="AF137" s="3">
        <f t="shared" si="56"/>
        <v>137.6</v>
      </c>
      <c r="AG137" s="3">
        <f t="shared" si="57"/>
        <v>130.1</v>
      </c>
      <c r="AH137" s="3">
        <f t="shared" si="58"/>
        <v>136</v>
      </c>
      <c r="AI137" s="3">
        <f t="shared" si="59"/>
        <v>120.8</v>
      </c>
      <c r="AJ137" s="3">
        <f t="shared" si="60"/>
        <v>138.4</v>
      </c>
      <c r="AK137" s="3">
        <f t="shared" si="61"/>
        <v>149.19999999999999</v>
      </c>
      <c r="AL137" s="3">
        <f t="shared" si="62"/>
        <v>170.2</v>
      </c>
      <c r="AM137" s="3">
        <f t="shared" si="63"/>
        <v>113.4</v>
      </c>
      <c r="AN137" s="3">
        <f t="shared" si="64"/>
        <v>136.30000000000001</v>
      </c>
      <c r="AO137" s="3">
        <f t="shared" si="65"/>
        <v>128.69999999999999</v>
      </c>
      <c r="AP137" s="3">
        <f t="shared" si="66"/>
        <v>142.4</v>
      </c>
      <c r="AQ137" s="3">
        <f t="shared" si="67"/>
        <v>137.4</v>
      </c>
      <c r="AR137" s="3">
        <f t="shared" si="68"/>
        <v>140.9</v>
      </c>
      <c r="AS137" s="3">
        <f t="shared" si="69"/>
        <v>139.6</v>
      </c>
      <c r="AT137" s="3">
        <f t="shared" si="70"/>
        <v>134.30000000000001</v>
      </c>
      <c r="AU137" s="3">
        <f t="shared" si="71"/>
        <v>138.80000000000001</v>
      </c>
      <c r="AV137" s="3">
        <f t="shared" si="72"/>
        <v>139.25609756097555</v>
      </c>
      <c r="AW137" s="3">
        <f t="shared" si="73"/>
        <v>129.80000000000001</v>
      </c>
      <c r="AX137" s="3">
        <f t="shared" si="74"/>
        <v>131.80000000000001</v>
      </c>
      <c r="AY137" s="3">
        <f t="shared" si="75"/>
        <v>128.69999999999999</v>
      </c>
      <c r="AZ137" s="3">
        <f t="shared" si="76"/>
        <v>117.8</v>
      </c>
      <c r="BA137" s="3">
        <f t="shared" si="77"/>
        <v>126.5</v>
      </c>
      <c r="BB137" s="3">
        <f t="shared" si="78"/>
        <v>133</v>
      </c>
      <c r="BC137" s="3">
        <f t="shared" si="79"/>
        <v>123</v>
      </c>
      <c r="BD137" s="3">
        <f t="shared" si="80"/>
        <v>125.7</v>
      </c>
      <c r="BE137" s="3">
        <f t="shared" si="81"/>
        <v>133.80000000000001</v>
      </c>
    </row>
    <row r="138" spans="1:57" x14ac:dyDescent="0.35">
      <c r="A138" t="s">
        <v>60</v>
      </c>
      <c r="B138">
        <v>2016</v>
      </c>
      <c r="C138" t="s">
        <v>70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c r="AE138" s="3">
        <f t="shared" si="55"/>
        <v>128.69999999999999</v>
      </c>
      <c r="AF138" s="3">
        <f t="shared" si="56"/>
        <v>138.4</v>
      </c>
      <c r="AG138" s="3">
        <f t="shared" si="57"/>
        <v>130.30000000000001</v>
      </c>
      <c r="AH138" s="3">
        <f t="shared" si="58"/>
        <v>132.69999999999999</v>
      </c>
      <c r="AI138" s="3">
        <f t="shared" si="59"/>
        <v>112.5</v>
      </c>
      <c r="AJ138" s="3">
        <f t="shared" si="60"/>
        <v>130.4</v>
      </c>
      <c r="AK138" s="3">
        <f t="shared" si="61"/>
        <v>155.1</v>
      </c>
      <c r="AL138" s="3">
        <f t="shared" si="62"/>
        <v>175.7</v>
      </c>
      <c r="AM138" s="3">
        <f t="shared" si="63"/>
        <v>115.4</v>
      </c>
      <c r="AN138" s="3">
        <f t="shared" si="64"/>
        <v>145.30000000000001</v>
      </c>
      <c r="AO138" s="3">
        <f t="shared" si="65"/>
        <v>122.5</v>
      </c>
      <c r="AP138" s="3">
        <f t="shared" si="66"/>
        <v>139.6</v>
      </c>
      <c r="AQ138" s="3">
        <f t="shared" si="67"/>
        <v>136.30000000000001</v>
      </c>
      <c r="AR138" s="3">
        <f t="shared" si="68"/>
        <v>144.30000000000001</v>
      </c>
      <c r="AS138" s="3">
        <f t="shared" si="69"/>
        <v>129.1</v>
      </c>
      <c r="AT138" s="3">
        <f t="shared" si="70"/>
        <v>121.9</v>
      </c>
      <c r="AU138" s="3">
        <f t="shared" si="71"/>
        <v>128</v>
      </c>
      <c r="AV138" s="3">
        <f t="shared" si="72"/>
        <v>128.69999999999999</v>
      </c>
      <c r="AW138" s="3">
        <f t="shared" si="73"/>
        <v>115.2</v>
      </c>
      <c r="AX138" s="3">
        <f t="shared" si="74"/>
        <v>124.5</v>
      </c>
      <c r="AY138" s="3">
        <f t="shared" si="75"/>
        <v>121.8</v>
      </c>
      <c r="AZ138" s="3">
        <f t="shared" si="76"/>
        <v>112.8</v>
      </c>
      <c r="BA138" s="3">
        <f t="shared" si="77"/>
        <v>121.2</v>
      </c>
      <c r="BB138" s="3">
        <f t="shared" si="78"/>
        <v>131.9</v>
      </c>
      <c r="BC138" s="3">
        <f t="shared" si="79"/>
        <v>120.8</v>
      </c>
      <c r="BD138" s="3">
        <f t="shared" si="80"/>
        <v>120.9</v>
      </c>
      <c r="BE138" s="3">
        <f t="shared" si="81"/>
        <v>128.6</v>
      </c>
    </row>
    <row r="139" spans="1:57" x14ac:dyDescent="0.35">
      <c r="A139" t="s">
        <v>61</v>
      </c>
      <c r="B139">
        <v>2016</v>
      </c>
      <c r="C139" t="s">
        <v>70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c r="AE139" s="3">
        <f t="shared" si="55"/>
        <v>130.5</v>
      </c>
      <c r="AF139" s="3">
        <f t="shared" si="56"/>
        <v>137.9</v>
      </c>
      <c r="AG139" s="3">
        <f t="shared" si="57"/>
        <v>130.19999999999999</v>
      </c>
      <c r="AH139" s="3">
        <f t="shared" si="58"/>
        <v>134.80000000000001</v>
      </c>
      <c r="AI139" s="3">
        <f t="shared" si="59"/>
        <v>117.8</v>
      </c>
      <c r="AJ139" s="3">
        <f t="shared" si="60"/>
        <v>134.69999999999999</v>
      </c>
      <c r="AK139" s="3">
        <f t="shared" si="61"/>
        <v>151.19999999999999</v>
      </c>
      <c r="AL139" s="3">
        <f t="shared" si="62"/>
        <v>172.1</v>
      </c>
      <c r="AM139" s="3">
        <f t="shared" si="63"/>
        <v>114.1</v>
      </c>
      <c r="AN139" s="3">
        <f t="shared" si="64"/>
        <v>139.30000000000001</v>
      </c>
      <c r="AO139" s="3">
        <f t="shared" si="65"/>
        <v>126.1</v>
      </c>
      <c r="AP139" s="3">
        <f t="shared" si="66"/>
        <v>141.1</v>
      </c>
      <c r="AQ139" s="3">
        <f t="shared" si="67"/>
        <v>137</v>
      </c>
      <c r="AR139" s="3">
        <f t="shared" si="68"/>
        <v>141.80000000000001</v>
      </c>
      <c r="AS139" s="3">
        <f t="shared" si="69"/>
        <v>135.5</v>
      </c>
      <c r="AT139" s="3">
        <f t="shared" si="70"/>
        <v>129.1</v>
      </c>
      <c r="AU139" s="3">
        <f t="shared" si="71"/>
        <v>134.5</v>
      </c>
      <c r="AV139" s="3">
        <f t="shared" si="72"/>
        <v>128.69999999999999</v>
      </c>
      <c r="AW139" s="3">
        <f t="shared" si="73"/>
        <v>124.3</v>
      </c>
      <c r="AX139" s="3">
        <f t="shared" si="74"/>
        <v>128.4</v>
      </c>
      <c r="AY139" s="3">
        <f t="shared" si="75"/>
        <v>126.1</v>
      </c>
      <c r="AZ139" s="3">
        <f t="shared" si="76"/>
        <v>115.2</v>
      </c>
      <c r="BA139" s="3">
        <f t="shared" si="77"/>
        <v>123.5</v>
      </c>
      <c r="BB139" s="3">
        <f t="shared" si="78"/>
        <v>132.4</v>
      </c>
      <c r="BC139" s="3">
        <f t="shared" si="79"/>
        <v>122.1</v>
      </c>
      <c r="BD139" s="3">
        <f t="shared" si="80"/>
        <v>123.4</v>
      </c>
      <c r="BE139" s="3">
        <f t="shared" si="81"/>
        <v>131.4</v>
      </c>
    </row>
    <row r="140" spans="1:57" x14ac:dyDescent="0.35">
      <c r="A140" t="s">
        <v>57</v>
      </c>
      <c r="B140">
        <v>2016</v>
      </c>
      <c r="C140" t="s">
        <v>72</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59</v>
      </c>
      <c r="V140">
        <v>130.30000000000001</v>
      </c>
      <c r="W140">
        <v>132.1</v>
      </c>
      <c r="X140">
        <v>129.1</v>
      </c>
      <c r="Y140">
        <v>118.2</v>
      </c>
      <c r="Z140">
        <v>126.9</v>
      </c>
      <c r="AA140">
        <v>133.69999999999999</v>
      </c>
      <c r="AB140">
        <v>123.5</v>
      </c>
      <c r="AC140">
        <v>126.1</v>
      </c>
      <c r="AD140">
        <v>133.6</v>
      </c>
      <c r="AE140" s="3">
        <f t="shared" si="55"/>
        <v>132</v>
      </c>
      <c r="AF140" s="3">
        <f t="shared" si="56"/>
        <v>137.4</v>
      </c>
      <c r="AG140" s="3">
        <f t="shared" si="57"/>
        <v>130.6</v>
      </c>
      <c r="AH140" s="3">
        <f t="shared" si="58"/>
        <v>136.19999999999999</v>
      </c>
      <c r="AI140" s="3">
        <f t="shared" si="59"/>
        <v>121.1</v>
      </c>
      <c r="AJ140" s="3">
        <f t="shared" si="60"/>
        <v>136.9</v>
      </c>
      <c r="AK140" s="3">
        <f t="shared" si="61"/>
        <v>141.80000000000001</v>
      </c>
      <c r="AL140" s="3">
        <f t="shared" si="62"/>
        <v>170</v>
      </c>
      <c r="AM140" s="3">
        <f t="shared" si="63"/>
        <v>113.4</v>
      </c>
      <c r="AN140" s="3">
        <f t="shared" si="64"/>
        <v>136.80000000000001</v>
      </c>
      <c r="AO140" s="3">
        <f t="shared" si="65"/>
        <v>128.69999999999999</v>
      </c>
      <c r="AP140" s="3">
        <f t="shared" si="66"/>
        <v>143.1</v>
      </c>
      <c r="AQ140" s="3">
        <f t="shared" si="67"/>
        <v>136.6</v>
      </c>
      <c r="AR140" s="3">
        <f t="shared" si="68"/>
        <v>141.19999999999999</v>
      </c>
      <c r="AS140" s="3">
        <f t="shared" si="69"/>
        <v>139.9</v>
      </c>
      <c r="AT140" s="3">
        <f t="shared" si="70"/>
        <v>134.5</v>
      </c>
      <c r="AU140" s="3">
        <f t="shared" si="71"/>
        <v>139.19999999999999</v>
      </c>
      <c r="AV140" s="3">
        <f t="shared" si="72"/>
        <v>139.25609756097555</v>
      </c>
      <c r="AW140" s="3">
        <f t="shared" si="73"/>
        <v>130.30000000000001</v>
      </c>
      <c r="AX140" s="3">
        <f t="shared" si="74"/>
        <v>132.1</v>
      </c>
      <c r="AY140" s="3">
        <f t="shared" si="75"/>
        <v>129.1</v>
      </c>
      <c r="AZ140" s="3">
        <f t="shared" si="76"/>
        <v>118.2</v>
      </c>
      <c r="BA140" s="3">
        <f t="shared" si="77"/>
        <v>126.9</v>
      </c>
      <c r="BB140" s="3">
        <f t="shared" si="78"/>
        <v>133.69999999999999</v>
      </c>
      <c r="BC140" s="3">
        <f t="shared" si="79"/>
        <v>123.5</v>
      </c>
      <c r="BD140" s="3">
        <f t="shared" si="80"/>
        <v>126.1</v>
      </c>
      <c r="BE140" s="3">
        <f t="shared" si="81"/>
        <v>133.6</v>
      </c>
    </row>
    <row r="141" spans="1:57" x14ac:dyDescent="0.35">
      <c r="A141" t="s">
        <v>60</v>
      </c>
      <c r="B141">
        <v>2016</v>
      </c>
      <c r="C141" t="s">
        <v>72</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c r="AE141" s="3">
        <f t="shared" si="55"/>
        <v>130.19999999999999</v>
      </c>
      <c r="AF141" s="3">
        <f t="shared" si="56"/>
        <v>138.5</v>
      </c>
      <c r="AG141" s="3">
        <f t="shared" si="57"/>
        <v>134.1</v>
      </c>
      <c r="AH141" s="3">
        <f t="shared" si="58"/>
        <v>132.9</v>
      </c>
      <c r="AI141" s="3">
        <f t="shared" si="59"/>
        <v>112.6</v>
      </c>
      <c r="AJ141" s="3">
        <f t="shared" si="60"/>
        <v>130.80000000000001</v>
      </c>
      <c r="AK141" s="3">
        <f t="shared" si="61"/>
        <v>142</v>
      </c>
      <c r="AL141" s="3">
        <f t="shared" si="62"/>
        <v>174.9</v>
      </c>
      <c r="AM141" s="3">
        <f t="shared" si="63"/>
        <v>115.6</v>
      </c>
      <c r="AN141" s="3">
        <f t="shared" si="64"/>
        <v>145.4</v>
      </c>
      <c r="AO141" s="3">
        <f t="shared" si="65"/>
        <v>122.7</v>
      </c>
      <c r="AP141" s="3">
        <f t="shared" si="66"/>
        <v>140.30000000000001</v>
      </c>
      <c r="AQ141" s="3">
        <f t="shared" si="67"/>
        <v>135.19999999999999</v>
      </c>
      <c r="AR141" s="3">
        <f t="shared" si="68"/>
        <v>144.30000000000001</v>
      </c>
      <c r="AS141" s="3">
        <f t="shared" si="69"/>
        <v>129.6</v>
      </c>
      <c r="AT141" s="3">
        <f t="shared" si="70"/>
        <v>122.1</v>
      </c>
      <c r="AU141" s="3">
        <f t="shared" si="71"/>
        <v>128.5</v>
      </c>
      <c r="AV141" s="3">
        <f t="shared" si="72"/>
        <v>129.1</v>
      </c>
      <c r="AW141" s="3">
        <f t="shared" si="73"/>
        <v>116.2</v>
      </c>
      <c r="AX141" s="3">
        <f t="shared" si="74"/>
        <v>124.7</v>
      </c>
      <c r="AY141" s="3">
        <f t="shared" si="75"/>
        <v>122.1</v>
      </c>
      <c r="AZ141" s="3">
        <f t="shared" si="76"/>
        <v>113.4</v>
      </c>
      <c r="BA141" s="3">
        <f t="shared" si="77"/>
        <v>121.7</v>
      </c>
      <c r="BB141" s="3">
        <f t="shared" si="78"/>
        <v>132.1</v>
      </c>
      <c r="BC141" s="3">
        <f t="shared" si="79"/>
        <v>121.3</v>
      </c>
      <c r="BD141" s="3">
        <f t="shared" si="80"/>
        <v>121.3</v>
      </c>
      <c r="BE141" s="3">
        <f t="shared" si="81"/>
        <v>128.5</v>
      </c>
    </row>
    <row r="142" spans="1:57" x14ac:dyDescent="0.35">
      <c r="A142" t="s">
        <v>61</v>
      </c>
      <c r="B142">
        <v>2016</v>
      </c>
      <c r="C142" t="s">
        <v>72</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c r="AE142" s="3">
        <f t="shared" si="55"/>
        <v>131.4</v>
      </c>
      <c r="AF142" s="3">
        <f t="shared" si="56"/>
        <v>137.80000000000001</v>
      </c>
      <c r="AG142" s="3">
        <f t="shared" si="57"/>
        <v>132</v>
      </c>
      <c r="AH142" s="3">
        <f t="shared" si="58"/>
        <v>135</v>
      </c>
      <c r="AI142" s="3">
        <f t="shared" si="59"/>
        <v>118</v>
      </c>
      <c r="AJ142" s="3">
        <f t="shared" si="60"/>
        <v>134.1</v>
      </c>
      <c r="AK142" s="3">
        <f t="shared" si="61"/>
        <v>141.9</v>
      </c>
      <c r="AL142" s="3">
        <f t="shared" si="62"/>
        <v>171.7</v>
      </c>
      <c r="AM142" s="3">
        <f t="shared" si="63"/>
        <v>114.1</v>
      </c>
      <c r="AN142" s="3">
        <f t="shared" si="64"/>
        <v>139.69999999999999</v>
      </c>
      <c r="AO142" s="3">
        <f t="shared" si="65"/>
        <v>126.2</v>
      </c>
      <c r="AP142" s="3">
        <f t="shared" si="66"/>
        <v>141.80000000000001</v>
      </c>
      <c r="AQ142" s="3">
        <f t="shared" si="67"/>
        <v>136.1</v>
      </c>
      <c r="AR142" s="3">
        <f t="shared" si="68"/>
        <v>142</v>
      </c>
      <c r="AS142" s="3">
        <f t="shared" si="69"/>
        <v>135.80000000000001</v>
      </c>
      <c r="AT142" s="3">
        <f t="shared" si="70"/>
        <v>129.30000000000001</v>
      </c>
      <c r="AU142" s="3">
        <f t="shared" si="71"/>
        <v>135</v>
      </c>
      <c r="AV142" s="3">
        <f t="shared" si="72"/>
        <v>129.1</v>
      </c>
      <c r="AW142" s="3">
        <f t="shared" si="73"/>
        <v>125</v>
      </c>
      <c r="AX142" s="3">
        <f t="shared" si="74"/>
        <v>128.6</v>
      </c>
      <c r="AY142" s="3">
        <f t="shared" si="75"/>
        <v>126.4</v>
      </c>
      <c r="AZ142" s="3">
        <f t="shared" si="76"/>
        <v>115.7</v>
      </c>
      <c r="BA142" s="3">
        <f t="shared" si="77"/>
        <v>124</v>
      </c>
      <c r="BB142" s="3">
        <f t="shared" si="78"/>
        <v>132.80000000000001</v>
      </c>
      <c r="BC142" s="3">
        <f t="shared" si="79"/>
        <v>122.6</v>
      </c>
      <c r="BD142" s="3">
        <f t="shared" si="80"/>
        <v>123.8</v>
      </c>
      <c r="BE142" s="3">
        <f t="shared" si="81"/>
        <v>131.19999999999999</v>
      </c>
    </row>
    <row r="143" spans="1:57" x14ac:dyDescent="0.35">
      <c r="A143" t="s">
        <v>57</v>
      </c>
      <c r="B143">
        <v>2016</v>
      </c>
      <c r="C143" t="s">
        <v>73</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59</v>
      </c>
      <c r="V143">
        <v>132</v>
      </c>
      <c r="W143">
        <v>132.9</v>
      </c>
      <c r="X143">
        <v>129.69999999999999</v>
      </c>
      <c r="Y143">
        <v>118.6</v>
      </c>
      <c r="Z143">
        <v>127.3</v>
      </c>
      <c r="AA143">
        <v>134.19999999999999</v>
      </c>
      <c r="AB143">
        <v>121.9</v>
      </c>
      <c r="AC143">
        <v>126.3</v>
      </c>
      <c r="AD143">
        <v>132.80000000000001</v>
      </c>
      <c r="AE143" s="3">
        <f t="shared" si="55"/>
        <v>132.6</v>
      </c>
      <c r="AF143" s="3">
        <f t="shared" si="56"/>
        <v>137.30000000000001</v>
      </c>
      <c r="AG143" s="3">
        <f t="shared" si="57"/>
        <v>131.6</v>
      </c>
      <c r="AH143" s="3">
        <f t="shared" si="58"/>
        <v>136.30000000000001</v>
      </c>
      <c r="AI143" s="3">
        <f t="shared" si="59"/>
        <v>121.6</v>
      </c>
      <c r="AJ143" s="3">
        <f t="shared" si="60"/>
        <v>135.6</v>
      </c>
      <c r="AK143" s="3">
        <f t="shared" si="61"/>
        <v>127.5</v>
      </c>
      <c r="AL143" s="3">
        <f t="shared" si="62"/>
        <v>167.9</v>
      </c>
      <c r="AM143" s="3">
        <f t="shared" si="63"/>
        <v>113.8</v>
      </c>
      <c r="AN143" s="3">
        <f t="shared" si="64"/>
        <v>137.5</v>
      </c>
      <c r="AO143" s="3">
        <f t="shared" si="65"/>
        <v>129.1</v>
      </c>
      <c r="AP143" s="3">
        <f t="shared" si="66"/>
        <v>143.6</v>
      </c>
      <c r="AQ143" s="3">
        <f t="shared" si="67"/>
        <v>134.69999999999999</v>
      </c>
      <c r="AR143" s="3">
        <f t="shared" si="68"/>
        <v>142.4</v>
      </c>
      <c r="AS143" s="3">
        <f t="shared" si="69"/>
        <v>140.4</v>
      </c>
      <c r="AT143" s="3">
        <f t="shared" si="70"/>
        <v>135.19999999999999</v>
      </c>
      <c r="AU143" s="3">
        <f t="shared" si="71"/>
        <v>139.69999999999999</v>
      </c>
      <c r="AV143" s="3">
        <f t="shared" si="72"/>
        <v>139.25609756097555</v>
      </c>
      <c r="AW143" s="3">
        <f t="shared" si="73"/>
        <v>132</v>
      </c>
      <c r="AX143" s="3">
        <f t="shared" si="74"/>
        <v>132.9</v>
      </c>
      <c r="AY143" s="3">
        <f t="shared" si="75"/>
        <v>129.69999999999999</v>
      </c>
      <c r="AZ143" s="3">
        <f t="shared" si="76"/>
        <v>118.6</v>
      </c>
      <c r="BA143" s="3">
        <f t="shared" si="77"/>
        <v>127.3</v>
      </c>
      <c r="BB143" s="3">
        <f t="shared" si="78"/>
        <v>134.19999999999999</v>
      </c>
      <c r="BC143" s="3">
        <f t="shared" si="79"/>
        <v>121.9</v>
      </c>
      <c r="BD143" s="3">
        <f t="shared" si="80"/>
        <v>126.3</v>
      </c>
      <c r="BE143" s="3">
        <f t="shared" si="81"/>
        <v>132.80000000000001</v>
      </c>
    </row>
    <row r="144" spans="1:57" x14ac:dyDescent="0.35">
      <c r="A144" t="s">
        <v>60</v>
      </c>
      <c r="B144">
        <v>2016</v>
      </c>
      <c r="C144" t="s">
        <v>73</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c r="AE144" s="3">
        <f t="shared" si="55"/>
        <v>131.6</v>
      </c>
      <c r="AF144" s="3">
        <f t="shared" si="56"/>
        <v>138.19999999999999</v>
      </c>
      <c r="AG144" s="3">
        <f t="shared" si="57"/>
        <v>134.9</v>
      </c>
      <c r="AH144" s="3">
        <f t="shared" si="58"/>
        <v>133.1</v>
      </c>
      <c r="AI144" s="3">
        <f t="shared" si="59"/>
        <v>113.5</v>
      </c>
      <c r="AJ144" s="3">
        <f t="shared" si="60"/>
        <v>129.30000000000001</v>
      </c>
      <c r="AK144" s="3">
        <f t="shared" si="61"/>
        <v>121.1</v>
      </c>
      <c r="AL144" s="3">
        <f t="shared" si="62"/>
        <v>170.3</v>
      </c>
      <c r="AM144" s="3">
        <f t="shared" si="63"/>
        <v>115.5</v>
      </c>
      <c r="AN144" s="3">
        <f t="shared" si="64"/>
        <v>145.5</v>
      </c>
      <c r="AO144" s="3">
        <f t="shared" si="65"/>
        <v>123.1</v>
      </c>
      <c r="AP144" s="3">
        <f t="shared" si="66"/>
        <v>140.9</v>
      </c>
      <c r="AQ144" s="3">
        <f t="shared" si="67"/>
        <v>132.80000000000001</v>
      </c>
      <c r="AR144" s="3">
        <f t="shared" si="68"/>
        <v>145</v>
      </c>
      <c r="AS144" s="3">
        <f t="shared" si="69"/>
        <v>130</v>
      </c>
      <c r="AT144" s="3">
        <f t="shared" si="70"/>
        <v>122.2</v>
      </c>
      <c r="AU144" s="3">
        <f t="shared" si="71"/>
        <v>128.80000000000001</v>
      </c>
      <c r="AV144" s="3">
        <f t="shared" si="72"/>
        <v>128.5</v>
      </c>
      <c r="AW144" s="3">
        <f t="shared" si="73"/>
        <v>117.8</v>
      </c>
      <c r="AX144" s="3">
        <f t="shared" si="74"/>
        <v>125</v>
      </c>
      <c r="AY144" s="3">
        <f t="shared" si="75"/>
        <v>122.3</v>
      </c>
      <c r="AZ144" s="3">
        <f t="shared" si="76"/>
        <v>113.7</v>
      </c>
      <c r="BA144" s="3">
        <f t="shared" si="77"/>
        <v>121.8</v>
      </c>
      <c r="BB144" s="3">
        <f t="shared" si="78"/>
        <v>132.30000000000001</v>
      </c>
      <c r="BC144" s="3">
        <f t="shared" si="79"/>
        <v>119.9</v>
      </c>
      <c r="BD144" s="3">
        <f t="shared" si="80"/>
        <v>121.4</v>
      </c>
      <c r="BE144" s="3">
        <f t="shared" si="81"/>
        <v>127.6</v>
      </c>
    </row>
    <row r="145" spans="1:57" x14ac:dyDescent="0.35">
      <c r="A145" t="s">
        <v>61</v>
      </c>
      <c r="B145">
        <v>2016</v>
      </c>
      <c r="C145" t="s">
        <v>73</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c r="AE145" s="3">
        <f t="shared" si="55"/>
        <v>132.30000000000001</v>
      </c>
      <c r="AF145" s="3">
        <f t="shared" si="56"/>
        <v>137.6</v>
      </c>
      <c r="AG145" s="3">
        <f t="shared" si="57"/>
        <v>132.9</v>
      </c>
      <c r="AH145" s="3">
        <f t="shared" si="58"/>
        <v>135.1</v>
      </c>
      <c r="AI145" s="3">
        <f t="shared" si="59"/>
        <v>118.6</v>
      </c>
      <c r="AJ145" s="3">
        <f t="shared" si="60"/>
        <v>132.69999999999999</v>
      </c>
      <c r="AK145" s="3">
        <f t="shared" si="61"/>
        <v>125.3</v>
      </c>
      <c r="AL145" s="3">
        <f t="shared" si="62"/>
        <v>168.7</v>
      </c>
      <c r="AM145" s="3">
        <f t="shared" si="63"/>
        <v>114.4</v>
      </c>
      <c r="AN145" s="3">
        <f t="shared" si="64"/>
        <v>140.19999999999999</v>
      </c>
      <c r="AO145" s="3">
        <f t="shared" si="65"/>
        <v>126.6</v>
      </c>
      <c r="AP145" s="3">
        <f t="shared" si="66"/>
        <v>142.30000000000001</v>
      </c>
      <c r="AQ145" s="3">
        <f t="shared" si="67"/>
        <v>134</v>
      </c>
      <c r="AR145" s="3">
        <f t="shared" si="68"/>
        <v>143.1</v>
      </c>
      <c r="AS145" s="3">
        <f t="shared" si="69"/>
        <v>136.30000000000001</v>
      </c>
      <c r="AT145" s="3">
        <f t="shared" si="70"/>
        <v>129.80000000000001</v>
      </c>
      <c r="AU145" s="3">
        <f t="shared" si="71"/>
        <v>135.4</v>
      </c>
      <c r="AV145" s="3">
        <f t="shared" si="72"/>
        <v>128.5</v>
      </c>
      <c r="AW145" s="3">
        <f t="shared" si="73"/>
        <v>126.6</v>
      </c>
      <c r="AX145" s="3">
        <f t="shared" si="74"/>
        <v>129.19999999999999</v>
      </c>
      <c r="AY145" s="3">
        <f t="shared" si="75"/>
        <v>126.9</v>
      </c>
      <c r="AZ145" s="3">
        <f t="shared" si="76"/>
        <v>116</v>
      </c>
      <c r="BA145" s="3">
        <f t="shared" si="77"/>
        <v>124.2</v>
      </c>
      <c r="BB145" s="3">
        <f t="shared" si="78"/>
        <v>133.1</v>
      </c>
      <c r="BC145" s="3">
        <f t="shared" si="79"/>
        <v>121.1</v>
      </c>
      <c r="BD145" s="3">
        <f t="shared" si="80"/>
        <v>123.9</v>
      </c>
      <c r="BE145" s="3">
        <f t="shared" si="81"/>
        <v>130.4</v>
      </c>
    </row>
    <row r="146" spans="1:57" x14ac:dyDescent="0.35">
      <c r="A146" t="s">
        <v>57</v>
      </c>
      <c r="B146">
        <v>2017</v>
      </c>
      <c r="C146" t="s">
        <v>58</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59</v>
      </c>
      <c r="V146">
        <v>132.1</v>
      </c>
      <c r="W146">
        <v>133.19999999999999</v>
      </c>
      <c r="X146">
        <v>129.9</v>
      </c>
      <c r="Y146">
        <v>119.1</v>
      </c>
      <c r="Z146">
        <v>127</v>
      </c>
      <c r="AA146">
        <v>134.6</v>
      </c>
      <c r="AB146">
        <v>122.3</v>
      </c>
      <c r="AC146">
        <v>126.6</v>
      </c>
      <c r="AD146">
        <v>132.4</v>
      </c>
      <c r="AE146" s="3">
        <f t="shared" si="55"/>
        <v>133.1</v>
      </c>
      <c r="AF146" s="3">
        <f t="shared" si="56"/>
        <v>137.80000000000001</v>
      </c>
      <c r="AG146" s="3">
        <f t="shared" si="57"/>
        <v>131.9</v>
      </c>
      <c r="AH146" s="3">
        <f t="shared" si="58"/>
        <v>136.69999999999999</v>
      </c>
      <c r="AI146" s="3">
        <f t="shared" si="59"/>
        <v>122</v>
      </c>
      <c r="AJ146" s="3">
        <f t="shared" si="60"/>
        <v>136</v>
      </c>
      <c r="AK146" s="3">
        <f t="shared" si="61"/>
        <v>119.8</v>
      </c>
      <c r="AL146" s="3">
        <f t="shared" si="62"/>
        <v>161.69999999999999</v>
      </c>
      <c r="AM146" s="3">
        <f t="shared" si="63"/>
        <v>114.8</v>
      </c>
      <c r="AN146" s="3">
        <f t="shared" si="64"/>
        <v>136.9</v>
      </c>
      <c r="AO146" s="3">
        <f t="shared" si="65"/>
        <v>129</v>
      </c>
      <c r="AP146" s="3">
        <f t="shared" si="66"/>
        <v>143.9</v>
      </c>
      <c r="AQ146" s="3">
        <f t="shared" si="67"/>
        <v>133.69999999999999</v>
      </c>
      <c r="AR146" s="3">
        <f t="shared" si="68"/>
        <v>143.1</v>
      </c>
      <c r="AS146" s="3">
        <f t="shared" si="69"/>
        <v>140.69999999999999</v>
      </c>
      <c r="AT146" s="3">
        <f t="shared" si="70"/>
        <v>135.80000000000001</v>
      </c>
      <c r="AU146" s="3">
        <f t="shared" si="71"/>
        <v>140</v>
      </c>
      <c r="AV146" s="3">
        <f t="shared" si="72"/>
        <v>139.25609756097555</v>
      </c>
      <c r="AW146" s="3">
        <f t="shared" si="73"/>
        <v>132.1</v>
      </c>
      <c r="AX146" s="3">
        <f t="shared" si="74"/>
        <v>133.19999999999999</v>
      </c>
      <c r="AY146" s="3">
        <f t="shared" si="75"/>
        <v>129.9</v>
      </c>
      <c r="AZ146" s="3">
        <f t="shared" si="76"/>
        <v>119.1</v>
      </c>
      <c r="BA146" s="3">
        <f t="shared" si="77"/>
        <v>127</v>
      </c>
      <c r="BB146" s="3">
        <f t="shared" si="78"/>
        <v>134.6</v>
      </c>
      <c r="BC146" s="3">
        <f t="shared" si="79"/>
        <v>122.3</v>
      </c>
      <c r="BD146" s="3">
        <f t="shared" si="80"/>
        <v>126.6</v>
      </c>
      <c r="BE146" s="3">
        <f t="shared" si="81"/>
        <v>132.4</v>
      </c>
    </row>
    <row r="147" spans="1:57" x14ac:dyDescent="0.35">
      <c r="A147" t="s">
        <v>60</v>
      </c>
      <c r="B147">
        <v>2017</v>
      </c>
      <c r="C147" t="s">
        <v>58</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c r="AE147" s="3">
        <f t="shared" si="55"/>
        <v>132.19999999999999</v>
      </c>
      <c r="AF147" s="3">
        <f t="shared" si="56"/>
        <v>138.9</v>
      </c>
      <c r="AG147" s="3">
        <f t="shared" si="57"/>
        <v>132.6</v>
      </c>
      <c r="AH147" s="3">
        <f t="shared" si="58"/>
        <v>133.1</v>
      </c>
      <c r="AI147" s="3">
        <f t="shared" si="59"/>
        <v>114</v>
      </c>
      <c r="AJ147" s="3">
        <f t="shared" si="60"/>
        <v>129.6</v>
      </c>
      <c r="AK147" s="3">
        <f t="shared" si="61"/>
        <v>118.7</v>
      </c>
      <c r="AL147" s="3">
        <f t="shared" si="62"/>
        <v>155.1</v>
      </c>
      <c r="AM147" s="3">
        <f t="shared" si="63"/>
        <v>117.3</v>
      </c>
      <c r="AN147" s="3">
        <f t="shared" si="64"/>
        <v>144.9</v>
      </c>
      <c r="AO147" s="3">
        <f t="shared" si="65"/>
        <v>123.2</v>
      </c>
      <c r="AP147" s="3">
        <f t="shared" si="66"/>
        <v>141.6</v>
      </c>
      <c r="AQ147" s="3">
        <f t="shared" si="67"/>
        <v>132</v>
      </c>
      <c r="AR147" s="3">
        <f t="shared" si="68"/>
        <v>145.6</v>
      </c>
      <c r="AS147" s="3">
        <f t="shared" si="69"/>
        <v>130.19999999999999</v>
      </c>
      <c r="AT147" s="3">
        <f t="shared" si="70"/>
        <v>122.3</v>
      </c>
      <c r="AU147" s="3">
        <f t="shared" si="71"/>
        <v>129</v>
      </c>
      <c r="AV147" s="3">
        <f t="shared" si="72"/>
        <v>129.6</v>
      </c>
      <c r="AW147" s="3">
        <f t="shared" si="73"/>
        <v>118</v>
      </c>
      <c r="AX147" s="3">
        <f t="shared" si="74"/>
        <v>125.1</v>
      </c>
      <c r="AY147" s="3">
        <f t="shared" si="75"/>
        <v>122.6</v>
      </c>
      <c r="AZ147" s="3">
        <f t="shared" si="76"/>
        <v>115.2</v>
      </c>
      <c r="BA147" s="3">
        <f t="shared" si="77"/>
        <v>122</v>
      </c>
      <c r="BB147" s="3">
        <f t="shared" si="78"/>
        <v>132.4</v>
      </c>
      <c r="BC147" s="3">
        <f t="shared" si="79"/>
        <v>120.9</v>
      </c>
      <c r="BD147" s="3">
        <f t="shared" si="80"/>
        <v>122.1</v>
      </c>
      <c r="BE147" s="3">
        <f t="shared" si="81"/>
        <v>127.8</v>
      </c>
    </row>
    <row r="148" spans="1:57" x14ac:dyDescent="0.35">
      <c r="A148" t="s">
        <v>61</v>
      </c>
      <c r="B148">
        <v>2017</v>
      </c>
      <c r="C148" t="s">
        <v>58</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c r="AE148" s="3">
        <f t="shared" si="55"/>
        <v>132.80000000000001</v>
      </c>
      <c r="AF148" s="3">
        <f t="shared" si="56"/>
        <v>138.19999999999999</v>
      </c>
      <c r="AG148" s="3">
        <f t="shared" si="57"/>
        <v>132.19999999999999</v>
      </c>
      <c r="AH148" s="3">
        <f t="shared" si="58"/>
        <v>135.4</v>
      </c>
      <c r="AI148" s="3">
        <f t="shared" si="59"/>
        <v>119.1</v>
      </c>
      <c r="AJ148" s="3">
        <f t="shared" si="60"/>
        <v>133</v>
      </c>
      <c r="AK148" s="3">
        <f t="shared" si="61"/>
        <v>119.4</v>
      </c>
      <c r="AL148" s="3">
        <f t="shared" si="62"/>
        <v>159.5</v>
      </c>
      <c r="AM148" s="3">
        <f t="shared" si="63"/>
        <v>115.6</v>
      </c>
      <c r="AN148" s="3">
        <f t="shared" si="64"/>
        <v>139.6</v>
      </c>
      <c r="AO148" s="3">
        <f t="shared" si="65"/>
        <v>126.6</v>
      </c>
      <c r="AP148" s="3">
        <f t="shared" si="66"/>
        <v>142.80000000000001</v>
      </c>
      <c r="AQ148" s="3">
        <f t="shared" si="67"/>
        <v>133.1</v>
      </c>
      <c r="AR148" s="3">
        <f t="shared" si="68"/>
        <v>143.80000000000001</v>
      </c>
      <c r="AS148" s="3">
        <f t="shared" si="69"/>
        <v>136.6</v>
      </c>
      <c r="AT148" s="3">
        <f t="shared" si="70"/>
        <v>130.19999999999999</v>
      </c>
      <c r="AU148" s="3">
        <f t="shared" si="71"/>
        <v>135.6</v>
      </c>
      <c r="AV148" s="3">
        <f t="shared" si="72"/>
        <v>129.6</v>
      </c>
      <c r="AW148" s="3">
        <f t="shared" si="73"/>
        <v>126.8</v>
      </c>
      <c r="AX148" s="3">
        <f t="shared" si="74"/>
        <v>129.4</v>
      </c>
      <c r="AY148" s="3">
        <f t="shared" si="75"/>
        <v>127.1</v>
      </c>
      <c r="AZ148" s="3">
        <f t="shared" si="76"/>
        <v>117</v>
      </c>
      <c r="BA148" s="3">
        <f t="shared" si="77"/>
        <v>124.2</v>
      </c>
      <c r="BB148" s="3">
        <f t="shared" si="78"/>
        <v>133.30000000000001</v>
      </c>
      <c r="BC148" s="3">
        <f t="shared" si="79"/>
        <v>121.7</v>
      </c>
      <c r="BD148" s="3">
        <f t="shared" si="80"/>
        <v>124.4</v>
      </c>
      <c r="BE148" s="3">
        <f t="shared" si="81"/>
        <v>130.30000000000001</v>
      </c>
    </row>
    <row r="149" spans="1:57" x14ac:dyDescent="0.35">
      <c r="A149" t="s">
        <v>57</v>
      </c>
      <c r="B149">
        <v>2017</v>
      </c>
      <c r="C149" t="s">
        <v>62</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59</v>
      </c>
      <c r="V149">
        <v>133.19999999999999</v>
      </c>
      <c r="W149">
        <v>133.6</v>
      </c>
      <c r="X149">
        <v>130.1</v>
      </c>
      <c r="Y149">
        <v>119.5</v>
      </c>
      <c r="Z149">
        <v>127.7</v>
      </c>
      <c r="AA149">
        <v>134.9</v>
      </c>
      <c r="AB149">
        <v>123.2</v>
      </c>
      <c r="AC149">
        <v>127</v>
      </c>
      <c r="AD149">
        <v>132.6</v>
      </c>
      <c r="AE149" s="3">
        <f t="shared" si="55"/>
        <v>133.30000000000001</v>
      </c>
      <c r="AF149" s="3">
        <f t="shared" si="56"/>
        <v>138.30000000000001</v>
      </c>
      <c r="AG149" s="3">
        <f t="shared" si="57"/>
        <v>129.30000000000001</v>
      </c>
      <c r="AH149" s="3">
        <f t="shared" si="58"/>
        <v>137.19999999999999</v>
      </c>
      <c r="AI149" s="3">
        <f t="shared" si="59"/>
        <v>122.1</v>
      </c>
      <c r="AJ149" s="3">
        <f t="shared" si="60"/>
        <v>138.69999999999999</v>
      </c>
      <c r="AK149" s="3">
        <f t="shared" si="61"/>
        <v>119.1</v>
      </c>
      <c r="AL149" s="3">
        <f t="shared" si="62"/>
        <v>156.9</v>
      </c>
      <c r="AM149" s="3">
        <f t="shared" si="63"/>
        <v>116.2</v>
      </c>
      <c r="AN149" s="3">
        <f t="shared" si="64"/>
        <v>136</v>
      </c>
      <c r="AO149" s="3">
        <f t="shared" si="65"/>
        <v>129.4</v>
      </c>
      <c r="AP149" s="3">
        <f t="shared" si="66"/>
        <v>144.4</v>
      </c>
      <c r="AQ149" s="3">
        <f t="shared" si="67"/>
        <v>133.6</v>
      </c>
      <c r="AR149" s="3">
        <f t="shared" si="68"/>
        <v>143.69999999999999</v>
      </c>
      <c r="AS149" s="3">
        <f t="shared" si="69"/>
        <v>140.9</v>
      </c>
      <c r="AT149" s="3">
        <f t="shared" si="70"/>
        <v>135.80000000000001</v>
      </c>
      <c r="AU149" s="3">
        <f t="shared" si="71"/>
        <v>140.19999999999999</v>
      </c>
      <c r="AV149" s="3">
        <f t="shared" si="72"/>
        <v>139.25609756097555</v>
      </c>
      <c r="AW149" s="3">
        <f t="shared" si="73"/>
        <v>133.19999999999999</v>
      </c>
      <c r="AX149" s="3">
        <f t="shared" si="74"/>
        <v>133.6</v>
      </c>
      <c r="AY149" s="3">
        <f t="shared" si="75"/>
        <v>130.1</v>
      </c>
      <c r="AZ149" s="3">
        <f t="shared" si="76"/>
        <v>119.5</v>
      </c>
      <c r="BA149" s="3">
        <f t="shared" si="77"/>
        <v>127.7</v>
      </c>
      <c r="BB149" s="3">
        <f t="shared" si="78"/>
        <v>134.9</v>
      </c>
      <c r="BC149" s="3">
        <f t="shared" si="79"/>
        <v>123.2</v>
      </c>
      <c r="BD149" s="3">
        <f t="shared" si="80"/>
        <v>127</v>
      </c>
      <c r="BE149" s="3">
        <f t="shared" si="81"/>
        <v>132.6</v>
      </c>
    </row>
    <row r="150" spans="1:57" x14ac:dyDescent="0.35">
      <c r="A150" t="s">
        <v>60</v>
      </c>
      <c r="B150">
        <v>2017</v>
      </c>
      <c r="C150" t="s">
        <v>62</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c r="AE150" s="3">
        <f t="shared" si="55"/>
        <v>132.80000000000001</v>
      </c>
      <c r="AF150" s="3">
        <f t="shared" si="56"/>
        <v>139.80000000000001</v>
      </c>
      <c r="AG150" s="3">
        <f t="shared" si="57"/>
        <v>129.30000000000001</v>
      </c>
      <c r="AH150" s="3">
        <f t="shared" si="58"/>
        <v>133.5</v>
      </c>
      <c r="AI150" s="3">
        <f t="shared" si="59"/>
        <v>114.3</v>
      </c>
      <c r="AJ150" s="3">
        <f t="shared" si="60"/>
        <v>131.4</v>
      </c>
      <c r="AK150" s="3">
        <f t="shared" si="61"/>
        <v>120.2</v>
      </c>
      <c r="AL150" s="3">
        <f t="shared" si="62"/>
        <v>143.1</v>
      </c>
      <c r="AM150" s="3">
        <f t="shared" si="63"/>
        <v>119.5</v>
      </c>
      <c r="AN150" s="3">
        <f t="shared" si="64"/>
        <v>144</v>
      </c>
      <c r="AO150" s="3">
        <f t="shared" si="65"/>
        <v>123.4</v>
      </c>
      <c r="AP150" s="3">
        <f t="shared" si="66"/>
        <v>141.9</v>
      </c>
      <c r="AQ150" s="3">
        <f t="shared" si="67"/>
        <v>132.1</v>
      </c>
      <c r="AR150" s="3">
        <f t="shared" si="68"/>
        <v>146.30000000000001</v>
      </c>
      <c r="AS150" s="3">
        <f t="shared" si="69"/>
        <v>130.5</v>
      </c>
      <c r="AT150" s="3">
        <f t="shared" si="70"/>
        <v>122.5</v>
      </c>
      <c r="AU150" s="3">
        <f t="shared" si="71"/>
        <v>129.30000000000001</v>
      </c>
      <c r="AV150" s="3">
        <f t="shared" si="72"/>
        <v>130.5</v>
      </c>
      <c r="AW150" s="3">
        <f t="shared" si="73"/>
        <v>119.2</v>
      </c>
      <c r="AX150" s="3">
        <f t="shared" si="74"/>
        <v>125.3</v>
      </c>
      <c r="AY150" s="3">
        <f t="shared" si="75"/>
        <v>122.9</v>
      </c>
      <c r="AZ150" s="3">
        <f t="shared" si="76"/>
        <v>115.5</v>
      </c>
      <c r="BA150" s="3">
        <f t="shared" si="77"/>
        <v>122.2</v>
      </c>
      <c r="BB150" s="3">
        <f t="shared" si="78"/>
        <v>132.4</v>
      </c>
      <c r="BC150" s="3">
        <f t="shared" si="79"/>
        <v>121.7</v>
      </c>
      <c r="BD150" s="3">
        <f t="shared" si="80"/>
        <v>122.4</v>
      </c>
      <c r="BE150" s="3">
        <f t="shared" si="81"/>
        <v>128.19999999999999</v>
      </c>
    </row>
    <row r="151" spans="1:57" x14ac:dyDescent="0.35">
      <c r="A151" t="s">
        <v>61</v>
      </c>
      <c r="B151">
        <v>2017</v>
      </c>
      <c r="C151" t="s">
        <v>62</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c r="AE151" s="3">
        <f t="shared" si="55"/>
        <v>133.1</v>
      </c>
      <c r="AF151" s="3">
        <f t="shared" si="56"/>
        <v>138.80000000000001</v>
      </c>
      <c r="AG151" s="3">
        <f t="shared" si="57"/>
        <v>129.30000000000001</v>
      </c>
      <c r="AH151" s="3">
        <f t="shared" si="58"/>
        <v>135.80000000000001</v>
      </c>
      <c r="AI151" s="3">
        <f t="shared" si="59"/>
        <v>119.2</v>
      </c>
      <c r="AJ151" s="3">
        <f t="shared" si="60"/>
        <v>135.30000000000001</v>
      </c>
      <c r="AK151" s="3">
        <f t="shared" si="61"/>
        <v>119.5</v>
      </c>
      <c r="AL151" s="3">
        <f t="shared" si="62"/>
        <v>152.19999999999999</v>
      </c>
      <c r="AM151" s="3">
        <f t="shared" si="63"/>
        <v>117.3</v>
      </c>
      <c r="AN151" s="3">
        <f t="shared" si="64"/>
        <v>138.69999999999999</v>
      </c>
      <c r="AO151" s="3">
        <f t="shared" si="65"/>
        <v>126.9</v>
      </c>
      <c r="AP151" s="3">
        <f t="shared" si="66"/>
        <v>143.19999999999999</v>
      </c>
      <c r="AQ151" s="3">
        <f t="shared" si="67"/>
        <v>133</v>
      </c>
      <c r="AR151" s="3">
        <f t="shared" si="68"/>
        <v>144.4</v>
      </c>
      <c r="AS151" s="3">
        <f t="shared" si="69"/>
        <v>136.80000000000001</v>
      </c>
      <c r="AT151" s="3">
        <f t="shared" si="70"/>
        <v>130.30000000000001</v>
      </c>
      <c r="AU151" s="3">
        <f t="shared" si="71"/>
        <v>135.9</v>
      </c>
      <c r="AV151" s="3">
        <f t="shared" si="72"/>
        <v>130.5</v>
      </c>
      <c r="AW151" s="3">
        <f t="shared" si="73"/>
        <v>127.9</v>
      </c>
      <c r="AX151" s="3">
        <f t="shared" si="74"/>
        <v>129.69999999999999</v>
      </c>
      <c r="AY151" s="3">
        <f t="shared" si="75"/>
        <v>127.4</v>
      </c>
      <c r="AZ151" s="3">
        <f t="shared" si="76"/>
        <v>117.4</v>
      </c>
      <c r="BA151" s="3">
        <f t="shared" si="77"/>
        <v>124.6</v>
      </c>
      <c r="BB151" s="3">
        <f t="shared" si="78"/>
        <v>133.4</v>
      </c>
      <c r="BC151" s="3">
        <f t="shared" si="79"/>
        <v>122.6</v>
      </c>
      <c r="BD151" s="3">
        <f t="shared" si="80"/>
        <v>124.8</v>
      </c>
      <c r="BE151" s="3">
        <f t="shared" si="81"/>
        <v>130.6</v>
      </c>
    </row>
    <row r="152" spans="1:57" x14ac:dyDescent="0.35">
      <c r="A152" t="s">
        <v>57</v>
      </c>
      <c r="B152">
        <v>2017</v>
      </c>
      <c r="C152" t="s">
        <v>63</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59</v>
      </c>
      <c r="V152">
        <v>134.19999999999999</v>
      </c>
      <c r="W152">
        <v>134.1</v>
      </c>
      <c r="X152">
        <v>130.6</v>
      </c>
      <c r="Y152">
        <v>119.8</v>
      </c>
      <c r="Z152">
        <v>128.30000000000001</v>
      </c>
      <c r="AA152">
        <v>135.19999999999999</v>
      </c>
      <c r="AB152">
        <v>123.3</v>
      </c>
      <c r="AC152">
        <v>127.4</v>
      </c>
      <c r="AD152">
        <v>132.80000000000001</v>
      </c>
      <c r="AE152" s="3">
        <f t="shared" si="55"/>
        <v>133.6</v>
      </c>
      <c r="AF152" s="3">
        <f t="shared" si="56"/>
        <v>138.80000000000001</v>
      </c>
      <c r="AG152" s="3">
        <f t="shared" si="57"/>
        <v>128.80000000000001</v>
      </c>
      <c r="AH152" s="3">
        <f t="shared" si="58"/>
        <v>137.19999999999999</v>
      </c>
      <c r="AI152" s="3">
        <f t="shared" si="59"/>
        <v>121.6</v>
      </c>
      <c r="AJ152" s="3">
        <f t="shared" si="60"/>
        <v>139.69999999999999</v>
      </c>
      <c r="AK152" s="3">
        <f t="shared" si="61"/>
        <v>119.7</v>
      </c>
      <c r="AL152" s="3">
        <f t="shared" si="62"/>
        <v>148</v>
      </c>
      <c r="AM152" s="3">
        <f t="shared" si="63"/>
        <v>116.9</v>
      </c>
      <c r="AN152" s="3">
        <f t="shared" si="64"/>
        <v>135.6</v>
      </c>
      <c r="AO152" s="3">
        <f t="shared" si="65"/>
        <v>129.80000000000001</v>
      </c>
      <c r="AP152" s="3">
        <f t="shared" si="66"/>
        <v>145.4</v>
      </c>
      <c r="AQ152" s="3">
        <f t="shared" si="67"/>
        <v>133.4</v>
      </c>
      <c r="AR152" s="3">
        <f t="shared" si="68"/>
        <v>144.19999999999999</v>
      </c>
      <c r="AS152" s="3">
        <f t="shared" si="69"/>
        <v>141.6</v>
      </c>
      <c r="AT152" s="3">
        <f t="shared" si="70"/>
        <v>136.19999999999999</v>
      </c>
      <c r="AU152" s="3">
        <f t="shared" si="71"/>
        <v>140.80000000000001</v>
      </c>
      <c r="AV152" s="3">
        <f t="shared" si="72"/>
        <v>139.25609756097555</v>
      </c>
      <c r="AW152" s="3">
        <f t="shared" si="73"/>
        <v>134.19999999999999</v>
      </c>
      <c r="AX152" s="3">
        <f t="shared" si="74"/>
        <v>134.1</v>
      </c>
      <c r="AY152" s="3">
        <f t="shared" si="75"/>
        <v>130.6</v>
      </c>
      <c r="AZ152" s="3">
        <f t="shared" si="76"/>
        <v>119.8</v>
      </c>
      <c r="BA152" s="3">
        <f t="shared" si="77"/>
        <v>128.30000000000001</v>
      </c>
      <c r="BB152" s="3">
        <f t="shared" si="78"/>
        <v>135.19999999999999</v>
      </c>
      <c r="BC152" s="3">
        <f t="shared" si="79"/>
        <v>123.3</v>
      </c>
      <c r="BD152" s="3">
        <f t="shared" si="80"/>
        <v>127.4</v>
      </c>
      <c r="BE152" s="3">
        <f t="shared" si="81"/>
        <v>132.80000000000001</v>
      </c>
    </row>
    <row r="153" spans="1:57" x14ac:dyDescent="0.35">
      <c r="A153" t="s">
        <v>60</v>
      </c>
      <c r="B153">
        <v>2017</v>
      </c>
      <c r="C153" t="s">
        <v>63</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c r="AE153" s="3">
        <f t="shared" si="55"/>
        <v>132.69999999999999</v>
      </c>
      <c r="AF153" s="3">
        <f t="shared" si="56"/>
        <v>139.4</v>
      </c>
      <c r="AG153" s="3">
        <f t="shared" si="57"/>
        <v>128.4</v>
      </c>
      <c r="AH153" s="3">
        <f t="shared" si="58"/>
        <v>134.9</v>
      </c>
      <c r="AI153" s="3">
        <f t="shared" si="59"/>
        <v>114</v>
      </c>
      <c r="AJ153" s="3">
        <f t="shared" si="60"/>
        <v>136.80000000000001</v>
      </c>
      <c r="AK153" s="3">
        <f t="shared" si="61"/>
        <v>122.2</v>
      </c>
      <c r="AL153" s="3">
        <f t="shared" si="62"/>
        <v>135.80000000000001</v>
      </c>
      <c r="AM153" s="3">
        <f t="shared" si="63"/>
        <v>120.3</v>
      </c>
      <c r="AN153" s="3">
        <f t="shared" si="64"/>
        <v>142.6</v>
      </c>
      <c r="AO153" s="3">
        <f t="shared" si="65"/>
        <v>123.6</v>
      </c>
      <c r="AP153" s="3">
        <f t="shared" si="66"/>
        <v>142.4</v>
      </c>
      <c r="AQ153" s="3">
        <f t="shared" si="67"/>
        <v>132.6</v>
      </c>
      <c r="AR153" s="3">
        <f t="shared" si="68"/>
        <v>147.5</v>
      </c>
      <c r="AS153" s="3">
        <f t="shared" si="69"/>
        <v>130.80000000000001</v>
      </c>
      <c r="AT153" s="3">
        <f t="shared" si="70"/>
        <v>122.8</v>
      </c>
      <c r="AU153" s="3">
        <f t="shared" si="71"/>
        <v>129.6</v>
      </c>
      <c r="AV153" s="3">
        <f t="shared" si="72"/>
        <v>131.1</v>
      </c>
      <c r="AW153" s="3">
        <f t="shared" si="73"/>
        <v>120.8</v>
      </c>
      <c r="AX153" s="3">
        <f t="shared" si="74"/>
        <v>125.6</v>
      </c>
      <c r="AY153" s="3">
        <f t="shared" si="75"/>
        <v>123.1</v>
      </c>
      <c r="AZ153" s="3">
        <f t="shared" si="76"/>
        <v>115.6</v>
      </c>
      <c r="BA153" s="3">
        <f t="shared" si="77"/>
        <v>122.4</v>
      </c>
      <c r="BB153" s="3">
        <f t="shared" si="78"/>
        <v>132.80000000000001</v>
      </c>
      <c r="BC153" s="3">
        <f t="shared" si="79"/>
        <v>121.7</v>
      </c>
      <c r="BD153" s="3">
        <f t="shared" si="80"/>
        <v>122.6</v>
      </c>
      <c r="BE153" s="3">
        <f t="shared" si="81"/>
        <v>128.69999999999999</v>
      </c>
    </row>
    <row r="154" spans="1:57" x14ac:dyDescent="0.35">
      <c r="A154" t="s">
        <v>61</v>
      </c>
      <c r="B154">
        <v>2017</v>
      </c>
      <c r="C154" t="s">
        <v>63</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c r="AE154" s="3">
        <f t="shared" si="55"/>
        <v>133.30000000000001</v>
      </c>
      <c r="AF154" s="3">
        <f t="shared" si="56"/>
        <v>139</v>
      </c>
      <c r="AG154" s="3">
        <f t="shared" si="57"/>
        <v>128.6</v>
      </c>
      <c r="AH154" s="3">
        <f t="shared" si="58"/>
        <v>136.30000000000001</v>
      </c>
      <c r="AI154" s="3">
        <f t="shared" si="59"/>
        <v>118.8</v>
      </c>
      <c r="AJ154" s="3">
        <f t="shared" si="60"/>
        <v>138.30000000000001</v>
      </c>
      <c r="AK154" s="3">
        <f t="shared" si="61"/>
        <v>120.5</v>
      </c>
      <c r="AL154" s="3">
        <f t="shared" si="62"/>
        <v>143.9</v>
      </c>
      <c r="AM154" s="3">
        <f t="shared" si="63"/>
        <v>118</v>
      </c>
      <c r="AN154" s="3">
        <f t="shared" si="64"/>
        <v>137.9</v>
      </c>
      <c r="AO154" s="3">
        <f t="shared" si="65"/>
        <v>127.2</v>
      </c>
      <c r="AP154" s="3">
        <f t="shared" si="66"/>
        <v>144</v>
      </c>
      <c r="AQ154" s="3">
        <f t="shared" si="67"/>
        <v>133.1</v>
      </c>
      <c r="AR154" s="3">
        <f t="shared" si="68"/>
        <v>145.1</v>
      </c>
      <c r="AS154" s="3">
        <f t="shared" si="69"/>
        <v>137.30000000000001</v>
      </c>
      <c r="AT154" s="3">
        <f t="shared" si="70"/>
        <v>130.6</v>
      </c>
      <c r="AU154" s="3">
        <f t="shared" si="71"/>
        <v>136.4</v>
      </c>
      <c r="AV154" s="3">
        <f t="shared" si="72"/>
        <v>131.1</v>
      </c>
      <c r="AW154" s="3">
        <f t="shared" si="73"/>
        <v>129.1</v>
      </c>
      <c r="AX154" s="3">
        <f t="shared" si="74"/>
        <v>130.1</v>
      </c>
      <c r="AY154" s="3">
        <f t="shared" si="75"/>
        <v>127.8</v>
      </c>
      <c r="AZ154" s="3">
        <f t="shared" si="76"/>
        <v>117.6</v>
      </c>
      <c r="BA154" s="3">
        <f t="shared" si="77"/>
        <v>125</v>
      </c>
      <c r="BB154" s="3">
        <f t="shared" si="78"/>
        <v>133.80000000000001</v>
      </c>
      <c r="BC154" s="3">
        <f t="shared" si="79"/>
        <v>122.6</v>
      </c>
      <c r="BD154" s="3">
        <f t="shared" si="80"/>
        <v>125.1</v>
      </c>
      <c r="BE154" s="3">
        <f t="shared" si="81"/>
        <v>130.9</v>
      </c>
    </row>
    <row r="155" spans="1:57" x14ac:dyDescent="0.35">
      <c r="A155" t="s">
        <v>57</v>
      </c>
      <c r="B155">
        <v>2017</v>
      </c>
      <c r="C155" t="s">
        <v>64</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59</v>
      </c>
      <c r="V155">
        <v>135</v>
      </c>
      <c r="W155">
        <v>134.30000000000001</v>
      </c>
      <c r="X155">
        <v>131</v>
      </c>
      <c r="Y155">
        <v>119.2</v>
      </c>
      <c r="Z155">
        <v>128.30000000000001</v>
      </c>
      <c r="AA155">
        <v>135.69999999999999</v>
      </c>
      <c r="AB155">
        <v>123.7</v>
      </c>
      <c r="AC155">
        <v>127.5</v>
      </c>
      <c r="AD155">
        <v>132.9</v>
      </c>
      <c r="AE155" s="3">
        <f t="shared" si="55"/>
        <v>133.19999999999999</v>
      </c>
      <c r="AF155" s="3">
        <f t="shared" si="56"/>
        <v>138.69999999999999</v>
      </c>
      <c r="AG155" s="3">
        <f t="shared" si="57"/>
        <v>127.1</v>
      </c>
      <c r="AH155" s="3">
        <f t="shared" si="58"/>
        <v>137.69999999999999</v>
      </c>
      <c r="AI155" s="3">
        <f t="shared" si="59"/>
        <v>121.3</v>
      </c>
      <c r="AJ155" s="3">
        <f t="shared" si="60"/>
        <v>141.80000000000001</v>
      </c>
      <c r="AK155" s="3">
        <f t="shared" si="61"/>
        <v>121.5</v>
      </c>
      <c r="AL155" s="3">
        <f t="shared" si="62"/>
        <v>144.5</v>
      </c>
      <c r="AM155" s="3">
        <f t="shared" si="63"/>
        <v>117.4</v>
      </c>
      <c r="AN155" s="3">
        <f t="shared" si="64"/>
        <v>134.1</v>
      </c>
      <c r="AO155" s="3">
        <f t="shared" si="65"/>
        <v>130</v>
      </c>
      <c r="AP155" s="3">
        <f t="shared" si="66"/>
        <v>145.5</v>
      </c>
      <c r="AQ155" s="3">
        <f t="shared" si="67"/>
        <v>133.5</v>
      </c>
      <c r="AR155" s="3">
        <f t="shared" si="68"/>
        <v>144.4</v>
      </c>
      <c r="AS155" s="3">
        <f t="shared" si="69"/>
        <v>142.4</v>
      </c>
      <c r="AT155" s="3">
        <f t="shared" si="70"/>
        <v>136.80000000000001</v>
      </c>
      <c r="AU155" s="3">
        <f t="shared" si="71"/>
        <v>141.6</v>
      </c>
      <c r="AV155" s="3">
        <f t="shared" si="72"/>
        <v>139.25609756097555</v>
      </c>
      <c r="AW155" s="3">
        <f t="shared" si="73"/>
        <v>135</v>
      </c>
      <c r="AX155" s="3">
        <f t="shared" si="74"/>
        <v>134.30000000000001</v>
      </c>
      <c r="AY155" s="3">
        <f t="shared" si="75"/>
        <v>131</v>
      </c>
      <c r="AZ155" s="3">
        <f t="shared" si="76"/>
        <v>119.2</v>
      </c>
      <c r="BA155" s="3">
        <f t="shared" si="77"/>
        <v>128.30000000000001</v>
      </c>
      <c r="BB155" s="3">
        <f t="shared" si="78"/>
        <v>135.69999999999999</v>
      </c>
      <c r="BC155" s="3">
        <f t="shared" si="79"/>
        <v>123.7</v>
      </c>
      <c r="BD155" s="3">
        <f t="shared" si="80"/>
        <v>127.5</v>
      </c>
      <c r="BE155" s="3">
        <f t="shared" si="81"/>
        <v>132.9</v>
      </c>
    </row>
    <row r="156" spans="1:57" x14ac:dyDescent="0.35">
      <c r="A156" t="s">
        <v>60</v>
      </c>
      <c r="B156">
        <v>2017</v>
      </c>
      <c r="C156" t="s">
        <v>64</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c r="AE156" s="3">
        <f t="shared" si="55"/>
        <v>132.69999999999999</v>
      </c>
      <c r="AF156" s="3">
        <f t="shared" si="56"/>
        <v>140.6</v>
      </c>
      <c r="AG156" s="3">
        <f t="shared" si="57"/>
        <v>124.5</v>
      </c>
      <c r="AH156" s="3">
        <f t="shared" si="58"/>
        <v>136.30000000000001</v>
      </c>
      <c r="AI156" s="3">
        <f t="shared" si="59"/>
        <v>113.5</v>
      </c>
      <c r="AJ156" s="3">
        <f t="shared" si="60"/>
        <v>137.69999999999999</v>
      </c>
      <c r="AK156" s="3">
        <f t="shared" si="61"/>
        <v>127.1</v>
      </c>
      <c r="AL156" s="3">
        <f t="shared" si="62"/>
        <v>133.80000000000001</v>
      </c>
      <c r="AM156" s="3">
        <f t="shared" si="63"/>
        <v>120.8</v>
      </c>
      <c r="AN156" s="3">
        <f t="shared" si="64"/>
        <v>141.30000000000001</v>
      </c>
      <c r="AO156" s="3">
        <f t="shared" si="65"/>
        <v>123.8</v>
      </c>
      <c r="AP156" s="3">
        <f t="shared" si="66"/>
        <v>142.6</v>
      </c>
      <c r="AQ156" s="3">
        <f t="shared" si="67"/>
        <v>133.4</v>
      </c>
      <c r="AR156" s="3">
        <f t="shared" si="68"/>
        <v>148</v>
      </c>
      <c r="AS156" s="3">
        <f t="shared" si="69"/>
        <v>131.19999999999999</v>
      </c>
      <c r="AT156" s="3">
        <f t="shared" si="70"/>
        <v>123</v>
      </c>
      <c r="AU156" s="3">
        <f t="shared" si="71"/>
        <v>130</v>
      </c>
      <c r="AV156" s="3">
        <f t="shared" si="72"/>
        <v>131.69999999999999</v>
      </c>
      <c r="AW156" s="3">
        <f t="shared" si="73"/>
        <v>121.4</v>
      </c>
      <c r="AX156" s="3">
        <f t="shared" si="74"/>
        <v>126</v>
      </c>
      <c r="AY156" s="3">
        <f t="shared" si="75"/>
        <v>123.4</v>
      </c>
      <c r="AZ156" s="3">
        <f t="shared" si="76"/>
        <v>114.3</v>
      </c>
      <c r="BA156" s="3">
        <f t="shared" si="77"/>
        <v>122.6</v>
      </c>
      <c r="BB156" s="3">
        <f t="shared" si="78"/>
        <v>133.6</v>
      </c>
      <c r="BC156" s="3">
        <f t="shared" si="79"/>
        <v>122.2</v>
      </c>
      <c r="BD156" s="3">
        <f t="shared" si="80"/>
        <v>122.5</v>
      </c>
      <c r="BE156" s="3">
        <f t="shared" si="81"/>
        <v>129.1</v>
      </c>
    </row>
    <row r="157" spans="1:57" x14ac:dyDescent="0.35">
      <c r="A157" t="s">
        <v>61</v>
      </c>
      <c r="B157">
        <v>2017</v>
      </c>
      <c r="C157" t="s">
        <v>64</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c r="AE157" s="3">
        <f t="shared" si="55"/>
        <v>133</v>
      </c>
      <c r="AF157" s="3">
        <f t="shared" si="56"/>
        <v>139.4</v>
      </c>
      <c r="AG157" s="3">
        <f t="shared" si="57"/>
        <v>126.1</v>
      </c>
      <c r="AH157" s="3">
        <f t="shared" si="58"/>
        <v>137.19999999999999</v>
      </c>
      <c r="AI157" s="3">
        <f t="shared" si="59"/>
        <v>118.4</v>
      </c>
      <c r="AJ157" s="3">
        <f t="shared" si="60"/>
        <v>139.9</v>
      </c>
      <c r="AK157" s="3">
        <f t="shared" si="61"/>
        <v>123.4</v>
      </c>
      <c r="AL157" s="3">
        <f t="shared" si="62"/>
        <v>140.9</v>
      </c>
      <c r="AM157" s="3">
        <f t="shared" si="63"/>
        <v>118.5</v>
      </c>
      <c r="AN157" s="3">
        <f t="shared" si="64"/>
        <v>136.5</v>
      </c>
      <c r="AO157" s="3">
        <f t="shared" si="65"/>
        <v>127.4</v>
      </c>
      <c r="AP157" s="3">
        <f t="shared" si="66"/>
        <v>144.19999999999999</v>
      </c>
      <c r="AQ157" s="3">
        <f t="shared" si="67"/>
        <v>133.5</v>
      </c>
      <c r="AR157" s="3">
        <f t="shared" si="68"/>
        <v>145.4</v>
      </c>
      <c r="AS157" s="3">
        <f t="shared" si="69"/>
        <v>138</v>
      </c>
      <c r="AT157" s="3">
        <f t="shared" si="70"/>
        <v>131.1</v>
      </c>
      <c r="AU157" s="3">
        <f t="shared" si="71"/>
        <v>137</v>
      </c>
      <c r="AV157" s="3">
        <f t="shared" si="72"/>
        <v>131.69999999999999</v>
      </c>
      <c r="AW157" s="3">
        <f t="shared" si="73"/>
        <v>129.80000000000001</v>
      </c>
      <c r="AX157" s="3">
        <f t="shared" si="74"/>
        <v>130.4</v>
      </c>
      <c r="AY157" s="3">
        <f t="shared" si="75"/>
        <v>128.1</v>
      </c>
      <c r="AZ157" s="3">
        <f t="shared" si="76"/>
        <v>116.6</v>
      </c>
      <c r="BA157" s="3">
        <f t="shared" si="77"/>
        <v>125.1</v>
      </c>
      <c r="BB157" s="3">
        <f t="shared" si="78"/>
        <v>134.5</v>
      </c>
      <c r="BC157" s="3">
        <f t="shared" si="79"/>
        <v>123.1</v>
      </c>
      <c r="BD157" s="3">
        <f t="shared" si="80"/>
        <v>125.1</v>
      </c>
      <c r="BE157" s="3">
        <f t="shared" si="81"/>
        <v>131.1</v>
      </c>
    </row>
    <row r="158" spans="1:57" x14ac:dyDescent="0.35">
      <c r="A158" t="s">
        <v>57</v>
      </c>
      <c r="B158">
        <v>2017</v>
      </c>
      <c r="C158" t="s">
        <v>65</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59</v>
      </c>
      <c r="V158">
        <v>135</v>
      </c>
      <c r="W158">
        <v>134.9</v>
      </c>
      <c r="X158">
        <v>131.4</v>
      </c>
      <c r="Y158">
        <v>119.4</v>
      </c>
      <c r="Z158">
        <v>129.4</v>
      </c>
      <c r="AA158">
        <v>136.30000000000001</v>
      </c>
      <c r="AB158">
        <v>123.7</v>
      </c>
      <c r="AC158">
        <v>127.9</v>
      </c>
      <c r="AD158">
        <v>133.30000000000001</v>
      </c>
      <c r="AE158" s="3">
        <f t="shared" si="55"/>
        <v>133.1</v>
      </c>
      <c r="AF158" s="3">
        <f t="shared" si="56"/>
        <v>140.30000000000001</v>
      </c>
      <c r="AG158" s="3">
        <f t="shared" si="57"/>
        <v>126.8</v>
      </c>
      <c r="AH158" s="3">
        <f t="shared" si="58"/>
        <v>138.19999999999999</v>
      </c>
      <c r="AI158" s="3">
        <f t="shared" si="59"/>
        <v>120.8</v>
      </c>
      <c r="AJ158" s="3">
        <f t="shared" si="60"/>
        <v>140.19999999999999</v>
      </c>
      <c r="AK158" s="3">
        <f t="shared" si="61"/>
        <v>123.8</v>
      </c>
      <c r="AL158" s="3">
        <f t="shared" si="62"/>
        <v>141.80000000000001</v>
      </c>
      <c r="AM158" s="3">
        <f t="shared" si="63"/>
        <v>118.6</v>
      </c>
      <c r="AN158" s="3">
        <f t="shared" si="64"/>
        <v>134</v>
      </c>
      <c r="AO158" s="3">
        <f t="shared" si="65"/>
        <v>130.30000000000001</v>
      </c>
      <c r="AP158" s="3">
        <f t="shared" si="66"/>
        <v>145.80000000000001</v>
      </c>
      <c r="AQ158" s="3">
        <f t="shared" si="67"/>
        <v>133.80000000000001</v>
      </c>
      <c r="AR158" s="3">
        <f t="shared" si="68"/>
        <v>145.5</v>
      </c>
      <c r="AS158" s="3">
        <f t="shared" si="69"/>
        <v>142.5</v>
      </c>
      <c r="AT158" s="3">
        <f t="shared" si="70"/>
        <v>137.30000000000001</v>
      </c>
      <c r="AU158" s="3">
        <f t="shared" si="71"/>
        <v>141.80000000000001</v>
      </c>
      <c r="AV158" s="3">
        <f t="shared" si="72"/>
        <v>139.25609756097555</v>
      </c>
      <c r="AW158" s="3">
        <f t="shared" si="73"/>
        <v>135</v>
      </c>
      <c r="AX158" s="3">
        <f t="shared" si="74"/>
        <v>134.9</v>
      </c>
      <c r="AY158" s="3">
        <f t="shared" si="75"/>
        <v>131.4</v>
      </c>
      <c r="AZ158" s="3">
        <f t="shared" si="76"/>
        <v>119.4</v>
      </c>
      <c r="BA158" s="3">
        <f t="shared" si="77"/>
        <v>129.4</v>
      </c>
      <c r="BB158" s="3">
        <f t="shared" si="78"/>
        <v>136.30000000000001</v>
      </c>
      <c r="BC158" s="3">
        <f t="shared" si="79"/>
        <v>123.7</v>
      </c>
      <c r="BD158" s="3">
        <f t="shared" si="80"/>
        <v>127.9</v>
      </c>
      <c r="BE158" s="3">
        <f t="shared" si="81"/>
        <v>133.30000000000001</v>
      </c>
    </row>
    <row r="159" spans="1:57" x14ac:dyDescent="0.35">
      <c r="A159" t="s">
        <v>60</v>
      </c>
      <c r="B159">
        <v>2017</v>
      </c>
      <c r="C159" t="s">
        <v>65</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c r="AE159" s="3">
        <f t="shared" si="55"/>
        <v>132.6</v>
      </c>
      <c r="AF159" s="3">
        <f t="shared" si="56"/>
        <v>144.1</v>
      </c>
      <c r="AG159" s="3">
        <f t="shared" si="57"/>
        <v>125.6</v>
      </c>
      <c r="AH159" s="3">
        <f t="shared" si="58"/>
        <v>136.80000000000001</v>
      </c>
      <c r="AI159" s="3">
        <f t="shared" si="59"/>
        <v>113.4</v>
      </c>
      <c r="AJ159" s="3">
        <f t="shared" si="60"/>
        <v>135.19999999999999</v>
      </c>
      <c r="AK159" s="3">
        <f t="shared" si="61"/>
        <v>129.19999999999999</v>
      </c>
      <c r="AL159" s="3">
        <f t="shared" si="62"/>
        <v>131.5</v>
      </c>
      <c r="AM159" s="3">
        <f t="shared" si="63"/>
        <v>121</v>
      </c>
      <c r="AN159" s="3">
        <f t="shared" si="64"/>
        <v>139.9</v>
      </c>
      <c r="AO159" s="3">
        <f t="shared" si="65"/>
        <v>123.8</v>
      </c>
      <c r="AP159" s="3">
        <f t="shared" si="66"/>
        <v>142.9</v>
      </c>
      <c r="AQ159" s="3">
        <f t="shared" si="67"/>
        <v>133.6</v>
      </c>
      <c r="AR159" s="3">
        <f t="shared" si="68"/>
        <v>148.30000000000001</v>
      </c>
      <c r="AS159" s="3">
        <f t="shared" si="69"/>
        <v>131.5</v>
      </c>
      <c r="AT159" s="3">
        <f t="shared" si="70"/>
        <v>123.2</v>
      </c>
      <c r="AU159" s="3">
        <f t="shared" si="71"/>
        <v>130.19999999999999</v>
      </c>
      <c r="AV159" s="3">
        <f t="shared" si="72"/>
        <v>132.1</v>
      </c>
      <c r="AW159" s="3">
        <f t="shared" si="73"/>
        <v>120.1</v>
      </c>
      <c r="AX159" s="3">
        <f t="shared" si="74"/>
        <v>126.5</v>
      </c>
      <c r="AY159" s="3">
        <f t="shared" si="75"/>
        <v>123.6</v>
      </c>
      <c r="AZ159" s="3">
        <f t="shared" si="76"/>
        <v>114.3</v>
      </c>
      <c r="BA159" s="3">
        <f t="shared" si="77"/>
        <v>122.8</v>
      </c>
      <c r="BB159" s="3">
        <f t="shared" si="78"/>
        <v>133.80000000000001</v>
      </c>
      <c r="BC159" s="3">
        <f t="shared" si="79"/>
        <v>122</v>
      </c>
      <c r="BD159" s="3">
        <f t="shared" si="80"/>
        <v>122.6</v>
      </c>
      <c r="BE159" s="3">
        <f t="shared" si="81"/>
        <v>129.30000000000001</v>
      </c>
    </row>
    <row r="160" spans="1:57" x14ac:dyDescent="0.35">
      <c r="A160" t="s">
        <v>61</v>
      </c>
      <c r="B160">
        <v>2017</v>
      </c>
      <c r="C160" t="s">
        <v>65</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c r="AE160" s="3">
        <f t="shared" si="55"/>
        <v>132.9</v>
      </c>
      <c r="AF160" s="3">
        <f t="shared" si="56"/>
        <v>141.6</v>
      </c>
      <c r="AG160" s="3">
        <f t="shared" si="57"/>
        <v>126.3</v>
      </c>
      <c r="AH160" s="3">
        <f t="shared" si="58"/>
        <v>137.69999999999999</v>
      </c>
      <c r="AI160" s="3">
        <f t="shared" si="59"/>
        <v>118.1</v>
      </c>
      <c r="AJ160" s="3">
        <f t="shared" si="60"/>
        <v>137.9</v>
      </c>
      <c r="AK160" s="3">
        <f t="shared" si="61"/>
        <v>125.6</v>
      </c>
      <c r="AL160" s="3">
        <f t="shared" si="62"/>
        <v>138.30000000000001</v>
      </c>
      <c r="AM160" s="3">
        <f t="shared" si="63"/>
        <v>119.4</v>
      </c>
      <c r="AN160" s="3">
        <f t="shared" si="64"/>
        <v>136</v>
      </c>
      <c r="AO160" s="3">
        <f t="shared" si="65"/>
        <v>127.6</v>
      </c>
      <c r="AP160" s="3">
        <f t="shared" si="66"/>
        <v>144.5</v>
      </c>
      <c r="AQ160" s="3">
        <f t="shared" si="67"/>
        <v>133.69999999999999</v>
      </c>
      <c r="AR160" s="3">
        <f t="shared" si="68"/>
        <v>146.19999999999999</v>
      </c>
      <c r="AS160" s="3">
        <f t="shared" si="69"/>
        <v>138.19999999999999</v>
      </c>
      <c r="AT160" s="3">
        <f t="shared" si="70"/>
        <v>131.4</v>
      </c>
      <c r="AU160" s="3">
        <f t="shared" si="71"/>
        <v>137.19999999999999</v>
      </c>
      <c r="AV160" s="3">
        <f t="shared" si="72"/>
        <v>132.1</v>
      </c>
      <c r="AW160" s="3">
        <f t="shared" si="73"/>
        <v>129.4</v>
      </c>
      <c r="AX160" s="3">
        <f t="shared" si="74"/>
        <v>130.9</v>
      </c>
      <c r="AY160" s="3">
        <f t="shared" si="75"/>
        <v>128.4</v>
      </c>
      <c r="AZ160" s="3">
        <f t="shared" si="76"/>
        <v>116.7</v>
      </c>
      <c r="BA160" s="3">
        <f t="shared" si="77"/>
        <v>125.7</v>
      </c>
      <c r="BB160" s="3">
        <f t="shared" si="78"/>
        <v>134.80000000000001</v>
      </c>
      <c r="BC160" s="3">
        <f t="shared" si="79"/>
        <v>123</v>
      </c>
      <c r="BD160" s="3">
        <f t="shared" si="80"/>
        <v>125.3</v>
      </c>
      <c r="BE160" s="3">
        <f t="shared" si="81"/>
        <v>131.4</v>
      </c>
    </row>
    <row r="161" spans="1:57" x14ac:dyDescent="0.35">
      <c r="A161" t="s">
        <v>57</v>
      </c>
      <c r="B161">
        <v>2017</v>
      </c>
      <c r="C161" t="s">
        <v>66</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59</v>
      </c>
      <c r="V161">
        <v>134.80000000000001</v>
      </c>
      <c r="W161">
        <v>135.19999999999999</v>
      </c>
      <c r="X161">
        <v>131.30000000000001</v>
      </c>
      <c r="Y161">
        <v>119.4</v>
      </c>
      <c r="Z161">
        <v>129.80000000000001</v>
      </c>
      <c r="AA161">
        <v>136.9</v>
      </c>
      <c r="AB161">
        <v>124.1</v>
      </c>
      <c r="AC161">
        <v>128.1</v>
      </c>
      <c r="AD161">
        <v>133.9</v>
      </c>
      <c r="AE161" s="3">
        <f t="shared" si="55"/>
        <v>133.5</v>
      </c>
      <c r="AF161" s="3">
        <f t="shared" si="56"/>
        <v>143.69999999999999</v>
      </c>
      <c r="AG161" s="3">
        <f t="shared" si="57"/>
        <v>128</v>
      </c>
      <c r="AH161" s="3">
        <f t="shared" si="58"/>
        <v>138.6</v>
      </c>
      <c r="AI161" s="3">
        <f t="shared" si="59"/>
        <v>120.9</v>
      </c>
      <c r="AJ161" s="3">
        <f t="shared" si="60"/>
        <v>140.9</v>
      </c>
      <c r="AK161" s="3">
        <f t="shared" si="61"/>
        <v>128.80000000000001</v>
      </c>
      <c r="AL161" s="3">
        <f t="shared" si="62"/>
        <v>140.19999999999999</v>
      </c>
      <c r="AM161" s="3">
        <f t="shared" si="63"/>
        <v>118.9</v>
      </c>
      <c r="AN161" s="3">
        <f t="shared" si="64"/>
        <v>133.5</v>
      </c>
      <c r="AO161" s="3">
        <f t="shared" si="65"/>
        <v>130.4</v>
      </c>
      <c r="AP161" s="3">
        <f t="shared" si="66"/>
        <v>146.5</v>
      </c>
      <c r="AQ161" s="3">
        <f t="shared" si="67"/>
        <v>134.9</v>
      </c>
      <c r="AR161" s="3">
        <f t="shared" si="68"/>
        <v>145.80000000000001</v>
      </c>
      <c r="AS161" s="3">
        <f t="shared" si="69"/>
        <v>143.1</v>
      </c>
      <c r="AT161" s="3">
        <f t="shared" si="70"/>
        <v>137.69999999999999</v>
      </c>
      <c r="AU161" s="3">
        <f t="shared" si="71"/>
        <v>142.30000000000001</v>
      </c>
      <c r="AV161" s="3">
        <f t="shared" si="72"/>
        <v>139.25609756097555</v>
      </c>
      <c r="AW161" s="3">
        <f t="shared" si="73"/>
        <v>134.80000000000001</v>
      </c>
      <c r="AX161" s="3">
        <f t="shared" si="74"/>
        <v>135.19999999999999</v>
      </c>
      <c r="AY161" s="3">
        <f t="shared" si="75"/>
        <v>131.30000000000001</v>
      </c>
      <c r="AZ161" s="3">
        <f t="shared" si="76"/>
        <v>119.4</v>
      </c>
      <c r="BA161" s="3">
        <f t="shared" si="77"/>
        <v>129.80000000000001</v>
      </c>
      <c r="BB161" s="3">
        <f t="shared" si="78"/>
        <v>136.9</v>
      </c>
      <c r="BC161" s="3">
        <f t="shared" si="79"/>
        <v>124.1</v>
      </c>
      <c r="BD161" s="3">
        <f t="shared" si="80"/>
        <v>128.1</v>
      </c>
      <c r="BE161" s="3">
        <f t="shared" si="81"/>
        <v>133.9</v>
      </c>
    </row>
    <row r="162" spans="1:57" x14ac:dyDescent="0.35">
      <c r="A162" t="s">
        <v>60</v>
      </c>
      <c r="B162">
        <v>2017</v>
      </c>
      <c r="C162" t="s">
        <v>66</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c r="AE162" s="3">
        <f t="shared" si="55"/>
        <v>132.9</v>
      </c>
      <c r="AF162" s="3">
        <f t="shared" si="56"/>
        <v>148.69999999999999</v>
      </c>
      <c r="AG162" s="3">
        <f t="shared" si="57"/>
        <v>128.30000000000001</v>
      </c>
      <c r="AH162" s="3">
        <f t="shared" si="58"/>
        <v>137.30000000000001</v>
      </c>
      <c r="AI162" s="3">
        <f t="shared" si="59"/>
        <v>113.5</v>
      </c>
      <c r="AJ162" s="3">
        <f t="shared" si="60"/>
        <v>137.19999999999999</v>
      </c>
      <c r="AK162" s="3">
        <f t="shared" si="61"/>
        <v>142.19999999999999</v>
      </c>
      <c r="AL162" s="3">
        <f t="shared" si="62"/>
        <v>128.19999999999999</v>
      </c>
      <c r="AM162" s="3">
        <f t="shared" si="63"/>
        <v>120.9</v>
      </c>
      <c r="AN162" s="3">
        <f t="shared" si="64"/>
        <v>138.80000000000001</v>
      </c>
      <c r="AO162" s="3">
        <f t="shared" si="65"/>
        <v>124.2</v>
      </c>
      <c r="AP162" s="3">
        <f t="shared" si="66"/>
        <v>143.1</v>
      </c>
      <c r="AQ162" s="3">
        <f t="shared" si="67"/>
        <v>135.69999999999999</v>
      </c>
      <c r="AR162" s="3">
        <f t="shared" si="68"/>
        <v>148.6</v>
      </c>
      <c r="AS162" s="3">
        <f t="shared" si="69"/>
        <v>131.5</v>
      </c>
      <c r="AT162" s="3">
        <f t="shared" si="70"/>
        <v>123.2</v>
      </c>
      <c r="AU162" s="3">
        <f t="shared" si="71"/>
        <v>130.19999999999999</v>
      </c>
      <c r="AV162" s="3">
        <f t="shared" si="72"/>
        <v>131.4</v>
      </c>
      <c r="AW162" s="3">
        <f t="shared" si="73"/>
        <v>119</v>
      </c>
      <c r="AX162" s="3">
        <f t="shared" si="74"/>
        <v>126.8</v>
      </c>
      <c r="AY162" s="3">
        <f t="shared" si="75"/>
        <v>123.8</v>
      </c>
      <c r="AZ162" s="3">
        <f t="shared" si="76"/>
        <v>113.9</v>
      </c>
      <c r="BA162" s="3">
        <f t="shared" si="77"/>
        <v>122.9</v>
      </c>
      <c r="BB162" s="3">
        <f t="shared" si="78"/>
        <v>134.30000000000001</v>
      </c>
      <c r="BC162" s="3">
        <f t="shared" si="79"/>
        <v>122.5</v>
      </c>
      <c r="BD162" s="3">
        <f t="shared" si="80"/>
        <v>122.7</v>
      </c>
      <c r="BE162" s="3">
        <f t="shared" si="81"/>
        <v>129.9</v>
      </c>
    </row>
    <row r="163" spans="1:57" x14ac:dyDescent="0.35">
      <c r="A163" t="s">
        <v>61</v>
      </c>
      <c r="B163">
        <v>2017</v>
      </c>
      <c r="C163" t="s">
        <v>66</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c r="AE163" s="3">
        <f t="shared" si="55"/>
        <v>133.30000000000001</v>
      </c>
      <c r="AF163" s="3">
        <f t="shared" si="56"/>
        <v>145.5</v>
      </c>
      <c r="AG163" s="3">
        <f t="shared" si="57"/>
        <v>128.1</v>
      </c>
      <c r="AH163" s="3">
        <f t="shared" si="58"/>
        <v>138.1</v>
      </c>
      <c r="AI163" s="3">
        <f t="shared" si="59"/>
        <v>118.2</v>
      </c>
      <c r="AJ163" s="3">
        <f t="shared" si="60"/>
        <v>139.19999999999999</v>
      </c>
      <c r="AK163" s="3">
        <f t="shared" si="61"/>
        <v>133.30000000000001</v>
      </c>
      <c r="AL163" s="3">
        <f t="shared" si="62"/>
        <v>136.19999999999999</v>
      </c>
      <c r="AM163" s="3">
        <f t="shared" si="63"/>
        <v>119.6</v>
      </c>
      <c r="AN163" s="3">
        <f t="shared" si="64"/>
        <v>135.30000000000001</v>
      </c>
      <c r="AO163" s="3">
        <f t="shared" si="65"/>
        <v>127.8</v>
      </c>
      <c r="AP163" s="3">
        <f t="shared" si="66"/>
        <v>144.9</v>
      </c>
      <c r="AQ163" s="3">
        <f t="shared" si="67"/>
        <v>135.19999999999999</v>
      </c>
      <c r="AR163" s="3">
        <f t="shared" si="68"/>
        <v>146.5</v>
      </c>
      <c r="AS163" s="3">
        <f t="shared" si="69"/>
        <v>138.5</v>
      </c>
      <c r="AT163" s="3">
        <f t="shared" si="70"/>
        <v>131.69999999999999</v>
      </c>
      <c r="AU163" s="3">
        <f t="shared" si="71"/>
        <v>137.5</v>
      </c>
      <c r="AV163" s="3">
        <f t="shared" si="72"/>
        <v>131.4</v>
      </c>
      <c r="AW163" s="3">
        <f t="shared" si="73"/>
        <v>128.80000000000001</v>
      </c>
      <c r="AX163" s="3">
        <f t="shared" si="74"/>
        <v>131.19999999999999</v>
      </c>
      <c r="AY163" s="3">
        <f t="shared" si="75"/>
        <v>128.5</v>
      </c>
      <c r="AZ163" s="3">
        <f t="shared" si="76"/>
        <v>116.5</v>
      </c>
      <c r="BA163" s="3">
        <f t="shared" si="77"/>
        <v>125.9</v>
      </c>
      <c r="BB163" s="3">
        <f t="shared" si="78"/>
        <v>135.4</v>
      </c>
      <c r="BC163" s="3">
        <f t="shared" si="79"/>
        <v>123.4</v>
      </c>
      <c r="BD163" s="3">
        <f t="shared" si="80"/>
        <v>125.5</v>
      </c>
      <c r="BE163" s="3">
        <f t="shared" si="81"/>
        <v>132</v>
      </c>
    </row>
    <row r="164" spans="1:57" x14ac:dyDescent="0.35">
      <c r="A164" t="s">
        <v>57</v>
      </c>
      <c r="B164">
        <v>2017</v>
      </c>
      <c r="C164" t="s">
        <v>67</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59</v>
      </c>
      <c r="V164">
        <v>135.30000000000001</v>
      </c>
      <c r="W164">
        <v>136.1</v>
      </c>
      <c r="X164">
        <v>132.1</v>
      </c>
      <c r="Y164">
        <v>119.1</v>
      </c>
      <c r="Z164">
        <v>130.6</v>
      </c>
      <c r="AA164">
        <v>138.6</v>
      </c>
      <c r="AB164">
        <v>124.4</v>
      </c>
      <c r="AC164">
        <v>128.6</v>
      </c>
      <c r="AD164">
        <v>136.19999999999999</v>
      </c>
      <c r="AE164" s="3">
        <f t="shared" si="55"/>
        <v>134</v>
      </c>
      <c r="AF164" s="3">
        <f t="shared" si="56"/>
        <v>144.19999999999999</v>
      </c>
      <c r="AG164" s="3">
        <f t="shared" si="57"/>
        <v>129.80000000000001</v>
      </c>
      <c r="AH164" s="3">
        <f t="shared" si="58"/>
        <v>139</v>
      </c>
      <c r="AI164" s="3">
        <f t="shared" si="59"/>
        <v>120.9</v>
      </c>
      <c r="AJ164" s="3">
        <f t="shared" si="60"/>
        <v>143.9</v>
      </c>
      <c r="AK164" s="3">
        <f t="shared" si="61"/>
        <v>151.5</v>
      </c>
      <c r="AL164" s="3">
        <f t="shared" si="62"/>
        <v>138.1</v>
      </c>
      <c r="AM164" s="3">
        <f t="shared" si="63"/>
        <v>120</v>
      </c>
      <c r="AN164" s="3">
        <f t="shared" si="64"/>
        <v>133.9</v>
      </c>
      <c r="AO164" s="3">
        <f t="shared" si="65"/>
        <v>131.4</v>
      </c>
      <c r="AP164" s="3">
        <f t="shared" si="66"/>
        <v>147.69999999999999</v>
      </c>
      <c r="AQ164" s="3">
        <f t="shared" si="67"/>
        <v>138.5</v>
      </c>
      <c r="AR164" s="3">
        <f t="shared" si="68"/>
        <v>147.4</v>
      </c>
      <c r="AS164" s="3">
        <f t="shared" si="69"/>
        <v>144.30000000000001</v>
      </c>
      <c r="AT164" s="3">
        <f t="shared" si="70"/>
        <v>138.1</v>
      </c>
      <c r="AU164" s="3">
        <f t="shared" si="71"/>
        <v>143.5</v>
      </c>
      <c r="AV164" s="3">
        <f t="shared" si="72"/>
        <v>139.25609756097555</v>
      </c>
      <c r="AW164" s="3">
        <f t="shared" si="73"/>
        <v>135.30000000000001</v>
      </c>
      <c r="AX164" s="3">
        <f t="shared" si="74"/>
        <v>136.1</v>
      </c>
      <c r="AY164" s="3">
        <f t="shared" si="75"/>
        <v>132.1</v>
      </c>
      <c r="AZ164" s="3">
        <f t="shared" si="76"/>
        <v>119.1</v>
      </c>
      <c r="BA164" s="3">
        <f t="shared" si="77"/>
        <v>130.6</v>
      </c>
      <c r="BB164" s="3">
        <f t="shared" si="78"/>
        <v>138.6</v>
      </c>
      <c r="BC164" s="3">
        <f t="shared" si="79"/>
        <v>124.4</v>
      </c>
      <c r="BD164" s="3">
        <f t="shared" si="80"/>
        <v>128.6</v>
      </c>
      <c r="BE164" s="3">
        <f t="shared" si="81"/>
        <v>136.19999999999999</v>
      </c>
    </row>
    <row r="165" spans="1:57" x14ac:dyDescent="0.35">
      <c r="A165" t="s">
        <v>60</v>
      </c>
      <c r="B165">
        <v>2017</v>
      </c>
      <c r="C165" t="s">
        <v>67</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c r="AE165" s="3">
        <f t="shared" si="55"/>
        <v>132.80000000000001</v>
      </c>
      <c r="AF165" s="3">
        <f t="shared" si="56"/>
        <v>148.4</v>
      </c>
      <c r="AG165" s="3">
        <f t="shared" si="57"/>
        <v>129.4</v>
      </c>
      <c r="AH165" s="3">
        <f t="shared" si="58"/>
        <v>137.69999999999999</v>
      </c>
      <c r="AI165" s="3">
        <f t="shared" si="59"/>
        <v>113.4</v>
      </c>
      <c r="AJ165" s="3">
        <f t="shared" si="60"/>
        <v>139.4</v>
      </c>
      <c r="AK165" s="3">
        <f t="shared" si="61"/>
        <v>175.1</v>
      </c>
      <c r="AL165" s="3">
        <f t="shared" si="62"/>
        <v>124.7</v>
      </c>
      <c r="AM165" s="3">
        <f t="shared" si="63"/>
        <v>121.5</v>
      </c>
      <c r="AN165" s="3">
        <f t="shared" si="64"/>
        <v>137.80000000000001</v>
      </c>
      <c r="AO165" s="3">
        <f t="shared" si="65"/>
        <v>124.4</v>
      </c>
      <c r="AP165" s="3">
        <f t="shared" si="66"/>
        <v>143.69999999999999</v>
      </c>
      <c r="AQ165" s="3">
        <f t="shared" si="67"/>
        <v>139.80000000000001</v>
      </c>
      <c r="AR165" s="3">
        <f t="shared" si="68"/>
        <v>150.5</v>
      </c>
      <c r="AS165" s="3">
        <f t="shared" si="69"/>
        <v>131.6</v>
      </c>
      <c r="AT165" s="3">
        <f t="shared" si="70"/>
        <v>123.7</v>
      </c>
      <c r="AU165" s="3">
        <f t="shared" si="71"/>
        <v>130.4</v>
      </c>
      <c r="AV165" s="3">
        <f t="shared" si="72"/>
        <v>132.6</v>
      </c>
      <c r="AW165" s="3">
        <f t="shared" si="73"/>
        <v>119.7</v>
      </c>
      <c r="AX165" s="3">
        <f t="shared" si="74"/>
        <v>127.2</v>
      </c>
      <c r="AY165" s="3">
        <f t="shared" si="75"/>
        <v>125</v>
      </c>
      <c r="AZ165" s="3">
        <f t="shared" si="76"/>
        <v>113.2</v>
      </c>
      <c r="BA165" s="3">
        <f t="shared" si="77"/>
        <v>123.5</v>
      </c>
      <c r="BB165" s="3">
        <f t="shared" si="78"/>
        <v>135.5</v>
      </c>
      <c r="BC165" s="3">
        <f t="shared" si="79"/>
        <v>122.4</v>
      </c>
      <c r="BD165" s="3">
        <f t="shared" si="80"/>
        <v>123</v>
      </c>
      <c r="BE165" s="3">
        <f t="shared" si="81"/>
        <v>131.80000000000001</v>
      </c>
    </row>
    <row r="166" spans="1:57" x14ac:dyDescent="0.35">
      <c r="A166" t="s">
        <v>61</v>
      </c>
      <c r="B166">
        <v>2017</v>
      </c>
      <c r="C166" t="s">
        <v>67</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c r="AE166" s="3">
        <f t="shared" si="55"/>
        <v>133.6</v>
      </c>
      <c r="AF166" s="3">
        <f t="shared" si="56"/>
        <v>145.69999999999999</v>
      </c>
      <c r="AG166" s="3">
        <f t="shared" si="57"/>
        <v>129.6</v>
      </c>
      <c r="AH166" s="3">
        <f t="shared" si="58"/>
        <v>138.5</v>
      </c>
      <c r="AI166" s="3">
        <f t="shared" si="59"/>
        <v>118.1</v>
      </c>
      <c r="AJ166" s="3">
        <f t="shared" si="60"/>
        <v>141.80000000000001</v>
      </c>
      <c r="AK166" s="3">
        <f t="shared" si="61"/>
        <v>159.5</v>
      </c>
      <c r="AL166" s="3">
        <f t="shared" si="62"/>
        <v>133.6</v>
      </c>
      <c r="AM166" s="3">
        <f t="shared" si="63"/>
        <v>120.5</v>
      </c>
      <c r="AN166" s="3">
        <f t="shared" si="64"/>
        <v>135.19999999999999</v>
      </c>
      <c r="AO166" s="3">
        <f t="shared" si="65"/>
        <v>128.5</v>
      </c>
      <c r="AP166" s="3">
        <f t="shared" si="66"/>
        <v>145.80000000000001</v>
      </c>
      <c r="AQ166" s="3">
        <f t="shared" si="67"/>
        <v>139</v>
      </c>
      <c r="AR166" s="3">
        <f t="shared" si="68"/>
        <v>148.19999999999999</v>
      </c>
      <c r="AS166" s="3">
        <f t="shared" si="69"/>
        <v>139.30000000000001</v>
      </c>
      <c r="AT166" s="3">
        <f t="shared" si="70"/>
        <v>132.1</v>
      </c>
      <c r="AU166" s="3">
        <f t="shared" si="71"/>
        <v>138.30000000000001</v>
      </c>
      <c r="AV166" s="3">
        <f t="shared" si="72"/>
        <v>132.6</v>
      </c>
      <c r="AW166" s="3">
        <f t="shared" si="73"/>
        <v>129.4</v>
      </c>
      <c r="AX166" s="3">
        <f t="shared" si="74"/>
        <v>131.9</v>
      </c>
      <c r="AY166" s="3">
        <f t="shared" si="75"/>
        <v>129.4</v>
      </c>
      <c r="AZ166" s="3">
        <f t="shared" si="76"/>
        <v>116</v>
      </c>
      <c r="BA166" s="3">
        <f t="shared" si="77"/>
        <v>126.6</v>
      </c>
      <c r="BB166" s="3">
        <f t="shared" si="78"/>
        <v>136.80000000000001</v>
      </c>
      <c r="BC166" s="3">
        <f t="shared" si="79"/>
        <v>123.6</v>
      </c>
      <c r="BD166" s="3">
        <f t="shared" si="80"/>
        <v>125.9</v>
      </c>
      <c r="BE166" s="3">
        <f t="shared" si="81"/>
        <v>134.19999999999999</v>
      </c>
    </row>
    <row r="167" spans="1:57" x14ac:dyDescent="0.35">
      <c r="A167" t="s">
        <v>57</v>
      </c>
      <c r="B167">
        <v>2017</v>
      </c>
      <c r="C167" t="s">
        <v>68</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59</v>
      </c>
      <c r="V167">
        <v>136.4</v>
      </c>
      <c r="W167">
        <v>137.30000000000001</v>
      </c>
      <c r="X167">
        <v>133</v>
      </c>
      <c r="Y167">
        <v>120.3</v>
      </c>
      <c r="Z167">
        <v>131.5</v>
      </c>
      <c r="AA167">
        <v>140.19999999999999</v>
      </c>
      <c r="AB167">
        <v>125.4</v>
      </c>
      <c r="AC167">
        <v>129.69999999999999</v>
      </c>
      <c r="AD167">
        <v>137.80000000000001</v>
      </c>
      <c r="AE167" s="3">
        <f t="shared" si="55"/>
        <v>134.80000000000001</v>
      </c>
      <c r="AF167" s="3">
        <f t="shared" si="56"/>
        <v>143.1</v>
      </c>
      <c r="AG167" s="3">
        <f t="shared" si="57"/>
        <v>130</v>
      </c>
      <c r="AH167" s="3">
        <f t="shared" si="58"/>
        <v>139.4</v>
      </c>
      <c r="AI167" s="3">
        <f t="shared" si="59"/>
        <v>120.5</v>
      </c>
      <c r="AJ167" s="3">
        <f t="shared" si="60"/>
        <v>148</v>
      </c>
      <c r="AK167" s="3">
        <f t="shared" si="61"/>
        <v>162.9</v>
      </c>
      <c r="AL167" s="3">
        <f t="shared" si="62"/>
        <v>137.4</v>
      </c>
      <c r="AM167" s="3">
        <f t="shared" si="63"/>
        <v>120.8</v>
      </c>
      <c r="AN167" s="3">
        <f t="shared" si="64"/>
        <v>134.69999999999999</v>
      </c>
      <c r="AO167" s="3">
        <f t="shared" si="65"/>
        <v>131.6</v>
      </c>
      <c r="AP167" s="3">
        <f t="shared" si="66"/>
        <v>148.69999999999999</v>
      </c>
      <c r="AQ167" s="3">
        <f t="shared" si="67"/>
        <v>140.6</v>
      </c>
      <c r="AR167" s="3">
        <f t="shared" si="68"/>
        <v>149</v>
      </c>
      <c r="AS167" s="3">
        <f t="shared" si="69"/>
        <v>145.30000000000001</v>
      </c>
      <c r="AT167" s="3">
        <f t="shared" si="70"/>
        <v>139.19999999999999</v>
      </c>
      <c r="AU167" s="3">
        <f t="shared" si="71"/>
        <v>144.5</v>
      </c>
      <c r="AV167" s="3">
        <f t="shared" si="72"/>
        <v>139.25609756097555</v>
      </c>
      <c r="AW167" s="3">
        <f t="shared" si="73"/>
        <v>136.4</v>
      </c>
      <c r="AX167" s="3">
        <f t="shared" si="74"/>
        <v>137.30000000000001</v>
      </c>
      <c r="AY167" s="3">
        <f t="shared" si="75"/>
        <v>133</v>
      </c>
      <c r="AZ167" s="3">
        <f t="shared" si="76"/>
        <v>120.3</v>
      </c>
      <c r="BA167" s="3">
        <f t="shared" si="77"/>
        <v>131.5</v>
      </c>
      <c r="BB167" s="3">
        <f t="shared" si="78"/>
        <v>140.19999999999999</v>
      </c>
      <c r="BC167" s="3">
        <f t="shared" si="79"/>
        <v>125.4</v>
      </c>
      <c r="BD167" s="3">
        <f t="shared" si="80"/>
        <v>129.69999999999999</v>
      </c>
      <c r="BE167" s="3">
        <f t="shared" si="81"/>
        <v>137.80000000000001</v>
      </c>
    </row>
    <row r="168" spans="1:57" x14ac:dyDescent="0.35">
      <c r="A168" t="s">
        <v>60</v>
      </c>
      <c r="B168">
        <v>2017</v>
      </c>
      <c r="C168" t="s">
        <v>68</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c r="AE168" s="3">
        <f t="shared" si="55"/>
        <v>133.19999999999999</v>
      </c>
      <c r="AF168" s="3">
        <f t="shared" si="56"/>
        <v>143.9</v>
      </c>
      <c r="AG168" s="3">
        <f t="shared" si="57"/>
        <v>128.30000000000001</v>
      </c>
      <c r="AH168" s="3">
        <f t="shared" si="58"/>
        <v>138.30000000000001</v>
      </c>
      <c r="AI168" s="3">
        <f t="shared" si="59"/>
        <v>114.1</v>
      </c>
      <c r="AJ168" s="3">
        <f t="shared" si="60"/>
        <v>142.69999999999999</v>
      </c>
      <c r="AK168" s="3">
        <f t="shared" si="61"/>
        <v>179.8</v>
      </c>
      <c r="AL168" s="3">
        <f t="shared" si="62"/>
        <v>123.5</v>
      </c>
      <c r="AM168" s="3">
        <f t="shared" si="63"/>
        <v>122.1</v>
      </c>
      <c r="AN168" s="3">
        <f t="shared" si="64"/>
        <v>137.5</v>
      </c>
      <c r="AO168" s="3">
        <f t="shared" si="65"/>
        <v>124.6</v>
      </c>
      <c r="AP168" s="3">
        <f t="shared" si="66"/>
        <v>144.5</v>
      </c>
      <c r="AQ168" s="3">
        <f t="shared" si="67"/>
        <v>140.5</v>
      </c>
      <c r="AR168" s="3">
        <f t="shared" si="68"/>
        <v>152.1</v>
      </c>
      <c r="AS168" s="3">
        <f t="shared" si="69"/>
        <v>132.69999999999999</v>
      </c>
      <c r="AT168" s="3">
        <f t="shared" si="70"/>
        <v>124.3</v>
      </c>
      <c r="AU168" s="3">
        <f t="shared" si="71"/>
        <v>131.4</v>
      </c>
      <c r="AV168" s="3">
        <f t="shared" si="72"/>
        <v>134.4</v>
      </c>
      <c r="AW168" s="3">
        <f t="shared" si="73"/>
        <v>118.9</v>
      </c>
      <c r="AX168" s="3">
        <f t="shared" si="74"/>
        <v>127.7</v>
      </c>
      <c r="AY168" s="3">
        <f t="shared" si="75"/>
        <v>125.7</v>
      </c>
      <c r="AZ168" s="3">
        <f t="shared" si="76"/>
        <v>114.6</v>
      </c>
      <c r="BA168" s="3">
        <f t="shared" si="77"/>
        <v>124.1</v>
      </c>
      <c r="BB168" s="3">
        <f t="shared" si="78"/>
        <v>135.69999999999999</v>
      </c>
      <c r="BC168" s="3">
        <f t="shared" si="79"/>
        <v>123.3</v>
      </c>
      <c r="BD168" s="3">
        <f t="shared" si="80"/>
        <v>123.8</v>
      </c>
      <c r="BE168" s="3">
        <f t="shared" si="81"/>
        <v>132.69999999999999</v>
      </c>
    </row>
    <row r="169" spans="1:57" x14ac:dyDescent="0.35">
      <c r="A169" t="s">
        <v>61</v>
      </c>
      <c r="B169">
        <v>2017</v>
      </c>
      <c r="C169" t="s">
        <v>68</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c r="AE169" s="3">
        <f t="shared" si="55"/>
        <v>134.30000000000001</v>
      </c>
      <c r="AF169" s="3">
        <f t="shared" si="56"/>
        <v>143.4</v>
      </c>
      <c r="AG169" s="3">
        <f t="shared" si="57"/>
        <v>129.30000000000001</v>
      </c>
      <c r="AH169" s="3">
        <f t="shared" si="58"/>
        <v>139</v>
      </c>
      <c r="AI169" s="3">
        <f t="shared" si="59"/>
        <v>118.1</v>
      </c>
      <c r="AJ169" s="3">
        <f t="shared" si="60"/>
        <v>145.5</v>
      </c>
      <c r="AK169" s="3">
        <f t="shared" si="61"/>
        <v>168.6</v>
      </c>
      <c r="AL169" s="3">
        <f t="shared" si="62"/>
        <v>132.69999999999999</v>
      </c>
      <c r="AM169" s="3">
        <f t="shared" si="63"/>
        <v>121.2</v>
      </c>
      <c r="AN169" s="3">
        <f t="shared" si="64"/>
        <v>135.6</v>
      </c>
      <c r="AO169" s="3">
        <f t="shared" si="65"/>
        <v>128.69999999999999</v>
      </c>
      <c r="AP169" s="3">
        <f t="shared" si="66"/>
        <v>146.80000000000001</v>
      </c>
      <c r="AQ169" s="3">
        <f t="shared" si="67"/>
        <v>140.6</v>
      </c>
      <c r="AR169" s="3">
        <f t="shared" si="68"/>
        <v>149.80000000000001</v>
      </c>
      <c r="AS169" s="3">
        <f t="shared" si="69"/>
        <v>140.30000000000001</v>
      </c>
      <c r="AT169" s="3">
        <f t="shared" si="70"/>
        <v>133</v>
      </c>
      <c r="AU169" s="3">
        <f t="shared" si="71"/>
        <v>139.30000000000001</v>
      </c>
      <c r="AV169" s="3">
        <f t="shared" si="72"/>
        <v>134.4</v>
      </c>
      <c r="AW169" s="3">
        <f t="shared" si="73"/>
        <v>129.80000000000001</v>
      </c>
      <c r="AX169" s="3">
        <f t="shared" si="74"/>
        <v>132.80000000000001</v>
      </c>
      <c r="AY169" s="3">
        <f t="shared" si="75"/>
        <v>130.19999999999999</v>
      </c>
      <c r="AZ169" s="3">
        <f t="shared" si="76"/>
        <v>117.3</v>
      </c>
      <c r="BA169" s="3">
        <f t="shared" si="77"/>
        <v>127.3</v>
      </c>
      <c r="BB169" s="3">
        <f t="shared" si="78"/>
        <v>137.6</v>
      </c>
      <c r="BC169" s="3">
        <f t="shared" si="79"/>
        <v>124.5</v>
      </c>
      <c r="BD169" s="3">
        <f t="shared" si="80"/>
        <v>126.8</v>
      </c>
      <c r="BE169" s="3">
        <f t="shared" si="81"/>
        <v>135.4</v>
      </c>
    </row>
    <row r="170" spans="1:57" x14ac:dyDescent="0.35">
      <c r="A170" t="s">
        <v>57</v>
      </c>
      <c r="B170">
        <v>2017</v>
      </c>
      <c r="C170" t="s">
        <v>69</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59</v>
      </c>
      <c r="V170">
        <v>137.4</v>
      </c>
      <c r="W170">
        <v>137.9</v>
      </c>
      <c r="X170">
        <v>133.4</v>
      </c>
      <c r="Y170">
        <v>121.2</v>
      </c>
      <c r="Z170">
        <v>132.30000000000001</v>
      </c>
      <c r="AA170">
        <v>139.6</v>
      </c>
      <c r="AB170">
        <v>126.7</v>
      </c>
      <c r="AC170">
        <v>130.30000000000001</v>
      </c>
      <c r="AD170">
        <v>137.6</v>
      </c>
      <c r="AE170" s="3">
        <f t="shared" si="55"/>
        <v>135.19999999999999</v>
      </c>
      <c r="AF170" s="3">
        <f t="shared" si="56"/>
        <v>142</v>
      </c>
      <c r="AG170" s="3">
        <f t="shared" si="57"/>
        <v>130.5</v>
      </c>
      <c r="AH170" s="3">
        <f t="shared" si="58"/>
        <v>140.19999999999999</v>
      </c>
      <c r="AI170" s="3">
        <f t="shared" si="59"/>
        <v>120.7</v>
      </c>
      <c r="AJ170" s="3">
        <f t="shared" si="60"/>
        <v>147.80000000000001</v>
      </c>
      <c r="AK170" s="3">
        <f t="shared" si="61"/>
        <v>154.5</v>
      </c>
      <c r="AL170" s="3">
        <f t="shared" si="62"/>
        <v>137.1</v>
      </c>
      <c r="AM170" s="3">
        <f t="shared" si="63"/>
        <v>121</v>
      </c>
      <c r="AN170" s="3">
        <f t="shared" si="64"/>
        <v>134.69999999999999</v>
      </c>
      <c r="AO170" s="3">
        <f t="shared" si="65"/>
        <v>131.69999999999999</v>
      </c>
      <c r="AP170" s="3">
        <f t="shared" si="66"/>
        <v>149.30000000000001</v>
      </c>
      <c r="AQ170" s="3">
        <f t="shared" si="67"/>
        <v>139.6</v>
      </c>
      <c r="AR170" s="3">
        <f t="shared" si="68"/>
        <v>149.80000000000001</v>
      </c>
      <c r="AS170" s="3">
        <f t="shared" si="69"/>
        <v>146.1</v>
      </c>
      <c r="AT170" s="3">
        <f t="shared" si="70"/>
        <v>139.69999999999999</v>
      </c>
      <c r="AU170" s="3">
        <f t="shared" si="71"/>
        <v>145.19999999999999</v>
      </c>
      <c r="AV170" s="3">
        <f t="shared" si="72"/>
        <v>139.25609756097555</v>
      </c>
      <c r="AW170" s="3">
        <f t="shared" si="73"/>
        <v>137.4</v>
      </c>
      <c r="AX170" s="3">
        <f t="shared" si="74"/>
        <v>137.9</v>
      </c>
      <c r="AY170" s="3">
        <f t="shared" si="75"/>
        <v>133.4</v>
      </c>
      <c r="AZ170" s="3">
        <f t="shared" si="76"/>
        <v>121.2</v>
      </c>
      <c r="BA170" s="3">
        <f t="shared" si="77"/>
        <v>132.30000000000001</v>
      </c>
      <c r="BB170" s="3">
        <f t="shared" si="78"/>
        <v>139.6</v>
      </c>
      <c r="BC170" s="3">
        <f t="shared" si="79"/>
        <v>126.7</v>
      </c>
      <c r="BD170" s="3">
        <f t="shared" si="80"/>
        <v>130.30000000000001</v>
      </c>
      <c r="BE170" s="3">
        <f t="shared" si="81"/>
        <v>137.6</v>
      </c>
    </row>
    <row r="171" spans="1:57" x14ac:dyDescent="0.35">
      <c r="A171" t="s">
        <v>60</v>
      </c>
      <c r="B171">
        <v>2017</v>
      </c>
      <c r="C171" t="s">
        <v>69</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c r="AE171" s="3">
        <f t="shared" si="55"/>
        <v>133.6</v>
      </c>
      <c r="AF171" s="3">
        <f t="shared" si="56"/>
        <v>143</v>
      </c>
      <c r="AG171" s="3">
        <f t="shared" si="57"/>
        <v>129.69999999999999</v>
      </c>
      <c r="AH171" s="3">
        <f t="shared" si="58"/>
        <v>138.69999999999999</v>
      </c>
      <c r="AI171" s="3">
        <f t="shared" si="59"/>
        <v>114.5</v>
      </c>
      <c r="AJ171" s="3">
        <f t="shared" si="60"/>
        <v>137.5</v>
      </c>
      <c r="AK171" s="3">
        <f t="shared" si="61"/>
        <v>160.69999999999999</v>
      </c>
      <c r="AL171" s="3">
        <f t="shared" si="62"/>
        <v>124.5</v>
      </c>
      <c r="AM171" s="3">
        <f t="shared" si="63"/>
        <v>122.4</v>
      </c>
      <c r="AN171" s="3">
        <f t="shared" si="64"/>
        <v>137.30000000000001</v>
      </c>
      <c r="AO171" s="3">
        <f t="shared" si="65"/>
        <v>124.8</v>
      </c>
      <c r="AP171" s="3">
        <f t="shared" si="66"/>
        <v>145</v>
      </c>
      <c r="AQ171" s="3">
        <f t="shared" si="67"/>
        <v>138</v>
      </c>
      <c r="AR171" s="3">
        <f t="shared" si="68"/>
        <v>153.6</v>
      </c>
      <c r="AS171" s="3">
        <f t="shared" si="69"/>
        <v>133.30000000000001</v>
      </c>
      <c r="AT171" s="3">
        <f t="shared" si="70"/>
        <v>124.6</v>
      </c>
      <c r="AU171" s="3">
        <f t="shared" si="71"/>
        <v>132</v>
      </c>
      <c r="AV171" s="3">
        <f t="shared" si="72"/>
        <v>135.69999999999999</v>
      </c>
      <c r="AW171" s="3">
        <f t="shared" si="73"/>
        <v>120.6</v>
      </c>
      <c r="AX171" s="3">
        <f t="shared" si="74"/>
        <v>128.1</v>
      </c>
      <c r="AY171" s="3">
        <f t="shared" si="75"/>
        <v>126.1</v>
      </c>
      <c r="AZ171" s="3">
        <f t="shared" si="76"/>
        <v>115.7</v>
      </c>
      <c r="BA171" s="3">
        <f t="shared" si="77"/>
        <v>124.5</v>
      </c>
      <c r="BB171" s="3">
        <f t="shared" si="78"/>
        <v>135.9</v>
      </c>
      <c r="BC171" s="3">
        <f t="shared" si="79"/>
        <v>124.4</v>
      </c>
      <c r="BD171" s="3">
        <f t="shared" si="80"/>
        <v>124.5</v>
      </c>
      <c r="BE171" s="3">
        <f t="shared" si="81"/>
        <v>132.4</v>
      </c>
    </row>
    <row r="172" spans="1:57" x14ac:dyDescent="0.35">
      <c r="A172" t="s">
        <v>61</v>
      </c>
      <c r="B172">
        <v>2017</v>
      </c>
      <c r="C172" t="s">
        <v>69</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c r="AE172" s="3">
        <f t="shared" si="55"/>
        <v>134.69999999999999</v>
      </c>
      <c r="AF172" s="3">
        <f t="shared" si="56"/>
        <v>142.4</v>
      </c>
      <c r="AG172" s="3">
        <f t="shared" si="57"/>
        <v>130.19999999999999</v>
      </c>
      <c r="AH172" s="3">
        <f t="shared" si="58"/>
        <v>139.6</v>
      </c>
      <c r="AI172" s="3">
        <f t="shared" si="59"/>
        <v>118.4</v>
      </c>
      <c r="AJ172" s="3">
        <f t="shared" si="60"/>
        <v>143</v>
      </c>
      <c r="AK172" s="3">
        <f t="shared" si="61"/>
        <v>156.6</v>
      </c>
      <c r="AL172" s="3">
        <f t="shared" si="62"/>
        <v>132.9</v>
      </c>
      <c r="AM172" s="3">
        <f t="shared" si="63"/>
        <v>121.5</v>
      </c>
      <c r="AN172" s="3">
        <f t="shared" si="64"/>
        <v>135.6</v>
      </c>
      <c r="AO172" s="3">
        <f t="shared" si="65"/>
        <v>128.80000000000001</v>
      </c>
      <c r="AP172" s="3">
        <f t="shared" si="66"/>
        <v>147.30000000000001</v>
      </c>
      <c r="AQ172" s="3">
        <f t="shared" si="67"/>
        <v>139</v>
      </c>
      <c r="AR172" s="3">
        <f t="shared" si="68"/>
        <v>150.80000000000001</v>
      </c>
      <c r="AS172" s="3">
        <f t="shared" si="69"/>
        <v>141.1</v>
      </c>
      <c r="AT172" s="3">
        <f t="shared" si="70"/>
        <v>133.4</v>
      </c>
      <c r="AU172" s="3">
        <f t="shared" si="71"/>
        <v>140</v>
      </c>
      <c r="AV172" s="3">
        <f t="shared" si="72"/>
        <v>135.69999999999999</v>
      </c>
      <c r="AW172" s="3">
        <f t="shared" si="73"/>
        <v>131</v>
      </c>
      <c r="AX172" s="3">
        <f t="shared" si="74"/>
        <v>133.30000000000001</v>
      </c>
      <c r="AY172" s="3">
        <f t="shared" si="75"/>
        <v>130.6</v>
      </c>
      <c r="AZ172" s="3">
        <f t="shared" si="76"/>
        <v>118.3</v>
      </c>
      <c r="BA172" s="3">
        <f t="shared" si="77"/>
        <v>127.9</v>
      </c>
      <c r="BB172" s="3">
        <f t="shared" si="78"/>
        <v>137.4</v>
      </c>
      <c r="BC172" s="3">
        <f t="shared" si="79"/>
        <v>125.7</v>
      </c>
      <c r="BD172" s="3">
        <f t="shared" si="80"/>
        <v>127.5</v>
      </c>
      <c r="BE172" s="3">
        <f t="shared" si="81"/>
        <v>135.19999999999999</v>
      </c>
    </row>
    <row r="173" spans="1:57" x14ac:dyDescent="0.35">
      <c r="A173" t="s">
        <v>57</v>
      </c>
      <c r="B173">
        <v>2017</v>
      </c>
      <c r="C173" t="s">
        <v>70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59</v>
      </c>
      <c r="V173">
        <v>138.1</v>
      </c>
      <c r="W173">
        <v>138.4</v>
      </c>
      <c r="X173">
        <v>134.19999999999999</v>
      </c>
      <c r="Y173">
        <v>121</v>
      </c>
      <c r="Z173">
        <v>133</v>
      </c>
      <c r="AA173">
        <v>140.1</v>
      </c>
      <c r="AB173">
        <v>127.4</v>
      </c>
      <c r="AC173">
        <v>130.69999999999999</v>
      </c>
      <c r="AD173">
        <v>138.30000000000001</v>
      </c>
      <c r="AE173" s="3">
        <f t="shared" si="55"/>
        <v>135.9</v>
      </c>
      <c r="AF173" s="3">
        <f t="shared" si="56"/>
        <v>141.9</v>
      </c>
      <c r="AG173" s="3">
        <f t="shared" si="57"/>
        <v>131</v>
      </c>
      <c r="AH173" s="3">
        <f t="shared" si="58"/>
        <v>141.5</v>
      </c>
      <c r="AI173" s="3">
        <f t="shared" si="59"/>
        <v>121.4</v>
      </c>
      <c r="AJ173" s="3">
        <f t="shared" si="60"/>
        <v>146.69999999999999</v>
      </c>
      <c r="AK173" s="3">
        <f t="shared" si="61"/>
        <v>157.1</v>
      </c>
      <c r="AL173" s="3">
        <f t="shared" si="62"/>
        <v>136.4</v>
      </c>
      <c r="AM173" s="3">
        <f t="shared" si="63"/>
        <v>121.4</v>
      </c>
      <c r="AN173" s="3">
        <f t="shared" si="64"/>
        <v>135.6</v>
      </c>
      <c r="AO173" s="3">
        <f t="shared" si="65"/>
        <v>131.30000000000001</v>
      </c>
      <c r="AP173" s="3">
        <f t="shared" si="66"/>
        <v>150.30000000000001</v>
      </c>
      <c r="AQ173" s="3">
        <f t="shared" si="67"/>
        <v>140.4</v>
      </c>
      <c r="AR173" s="3">
        <f t="shared" si="68"/>
        <v>150.5</v>
      </c>
      <c r="AS173" s="3">
        <f t="shared" si="69"/>
        <v>147.19999999999999</v>
      </c>
      <c r="AT173" s="3">
        <f t="shared" si="70"/>
        <v>140.6</v>
      </c>
      <c r="AU173" s="3">
        <f t="shared" si="71"/>
        <v>146.19999999999999</v>
      </c>
      <c r="AV173" s="3">
        <f t="shared" si="72"/>
        <v>139.25609756097555</v>
      </c>
      <c r="AW173" s="3">
        <f t="shared" si="73"/>
        <v>138.1</v>
      </c>
      <c r="AX173" s="3">
        <f t="shared" si="74"/>
        <v>138.4</v>
      </c>
      <c r="AY173" s="3">
        <f t="shared" si="75"/>
        <v>134.19999999999999</v>
      </c>
      <c r="AZ173" s="3">
        <f t="shared" si="76"/>
        <v>121</v>
      </c>
      <c r="BA173" s="3">
        <f t="shared" si="77"/>
        <v>133</v>
      </c>
      <c r="BB173" s="3">
        <f t="shared" si="78"/>
        <v>140.1</v>
      </c>
      <c r="BC173" s="3">
        <f t="shared" si="79"/>
        <v>127.4</v>
      </c>
      <c r="BD173" s="3">
        <f t="shared" si="80"/>
        <v>130.69999999999999</v>
      </c>
      <c r="BE173" s="3">
        <f t="shared" si="81"/>
        <v>138.30000000000001</v>
      </c>
    </row>
    <row r="174" spans="1:57" x14ac:dyDescent="0.35">
      <c r="A174" t="s">
        <v>60</v>
      </c>
      <c r="B174">
        <v>2017</v>
      </c>
      <c r="C174" t="s">
        <v>70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c r="AE174" s="3">
        <f t="shared" si="55"/>
        <v>133.9</v>
      </c>
      <c r="AF174" s="3">
        <f t="shared" si="56"/>
        <v>142.80000000000001</v>
      </c>
      <c r="AG174" s="3">
        <f t="shared" si="57"/>
        <v>131.4</v>
      </c>
      <c r="AH174" s="3">
        <f t="shared" si="58"/>
        <v>139.1</v>
      </c>
      <c r="AI174" s="3">
        <f t="shared" si="59"/>
        <v>114.9</v>
      </c>
      <c r="AJ174" s="3">
        <f t="shared" si="60"/>
        <v>135.6</v>
      </c>
      <c r="AK174" s="3">
        <f t="shared" si="61"/>
        <v>173.2</v>
      </c>
      <c r="AL174" s="3">
        <f t="shared" si="62"/>
        <v>124.1</v>
      </c>
      <c r="AM174" s="3">
        <f t="shared" si="63"/>
        <v>122.6</v>
      </c>
      <c r="AN174" s="3">
        <f t="shared" si="64"/>
        <v>137.80000000000001</v>
      </c>
      <c r="AO174" s="3">
        <f t="shared" si="65"/>
        <v>125.1</v>
      </c>
      <c r="AP174" s="3">
        <f t="shared" si="66"/>
        <v>145.5</v>
      </c>
      <c r="AQ174" s="3">
        <f t="shared" si="67"/>
        <v>139.69999999999999</v>
      </c>
      <c r="AR174" s="3">
        <f t="shared" si="68"/>
        <v>154.6</v>
      </c>
      <c r="AS174" s="3">
        <f t="shared" si="69"/>
        <v>134</v>
      </c>
      <c r="AT174" s="3">
        <f t="shared" si="70"/>
        <v>124.9</v>
      </c>
      <c r="AU174" s="3">
        <f t="shared" si="71"/>
        <v>132.6</v>
      </c>
      <c r="AV174" s="3">
        <f t="shared" si="72"/>
        <v>137.30000000000001</v>
      </c>
      <c r="AW174" s="3">
        <f t="shared" si="73"/>
        <v>122.6</v>
      </c>
      <c r="AX174" s="3">
        <f t="shared" si="74"/>
        <v>128.30000000000001</v>
      </c>
      <c r="AY174" s="3">
        <f t="shared" si="75"/>
        <v>126.6</v>
      </c>
      <c r="AZ174" s="3">
        <f t="shared" si="76"/>
        <v>115</v>
      </c>
      <c r="BA174" s="3">
        <f t="shared" si="77"/>
        <v>124.8</v>
      </c>
      <c r="BB174" s="3">
        <f t="shared" si="78"/>
        <v>136.30000000000001</v>
      </c>
      <c r="BC174" s="3">
        <f t="shared" si="79"/>
        <v>124.6</v>
      </c>
      <c r="BD174" s="3">
        <f t="shared" si="80"/>
        <v>124.5</v>
      </c>
      <c r="BE174" s="3">
        <f t="shared" si="81"/>
        <v>133.5</v>
      </c>
    </row>
    <row r="175" spans="1:57" x14ac:dyDescent="0.35">
      <c r="A175" t="s">
        <v>61</v>
      </c>
      <c r="B175">
        <v>2017</v>
      </c>
      <c r="C175" t="s">
        <v>70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c r="AE175" s="3">
        <f t="shared" si="55"/>
        <v>135.30000000000001</v>
      </c>
      <c r="AF175" s="3">
        <f t="shared" si="56"/>
        <v>142.19999999999999</v>
      </c>
      <c r="AG175" s="3">
        <f t="shared" si="57"/>
        <v>131.19999999999999</v>
      </c>
      <c r="AH175" s="3">
        <f t="shared" si="58"/>
        <v>140.6</v>
      </c>
      <c r="AI175" s="3">
        <f t="shared" si="59"/>
        <v>119</v>
      </c>
      <c r="AJ175" s="3">
        <f t="shared" si="60"/>
        <v>141.5</v>
      </c>
      <c r="AK175" s="3">
        <f t="shared" si="61"/>
        <v>162.6</v>
      </c>
      <c r="AL175" s="3">
        <f t="shared" si="62"/>
        <v>132.30000000000001</v>
      </c>
      <c r="AM175" s="3">
        <f t="shared" si="63"/>
        <v>121.8</v>
      </c>
      <c r="AN175" s="3">
        <f t="shared" si="64"/>
        <v>136.30000000000001</v>
      </c>
      <c r="AO175" s="3">
        <f t="shared" si="65"/>
        <v>128.69999999999999</v>
      </c>
      <c r="AP175" s="3">
        <f t="shared" si="66"/>
        <v>148.1</v>
      </c>
      <c r="AQ175" s="3">
        <f t="shared" si="67"/>
        <v>140.1</v>
      </c>
      <c r="AR175" s="3">
        <f t="shared" si="68"/>
        <v>151.6</v>
      </c>
      <c r="AS175" s="3">
        <f t="shared" si="69"/>
        <v>142</v>
      </c>
      <c r="AT175" s="3">
        <f t="shared" si="70"/>
        <v>134.1</v>
      </c>
      <c r="AU175" s="3">
        <f t="shared" si="71"/>
        <v>140.80000000000001</v>
      </c>
      <c r="AV175" s="3">
        <f t="shared" si="72"/>
        <v>137.30000000000001</v>
      </c>
      <c r="AW175" s="3">
        <f t="shared" si="73"/>
        <v>132.19999999999999</v>
      </c>
      <c r="AX175" s="3">
        <f t="shared" si="74"/>
        <v>133.6</v>
      </c>
      <c r="AY175" s="3">
        <f t="shared" si="75"/>
        <v>131.30000000000001</v>
      </c>
      <c r="AZ175" s="3">
        <f t="shared" si="76"/>
        <v>117.8</v>
      </c>
      <c r="BA175" s="3">
        <f t="shared" si="77"/>
        <v>128.4</v>
      </c>
      <c r="BB175" s="3">
        <f t="shared" si="78"/>
        <v>137.9</v>
      </c>
      <c r="BC175" s="3">
        <f t="shared" si="79"/>
        <v>126.2</v>
      </c>
      <c r="BD175" s="3">
        <f t="shared" si="80"/>
        <v>127.7</v>
      </c>
      <c r="BE175" s="3">
        <f t="shared" si="81"/>
        <v>136.1</v>
      </c>
    </row>
    <row r="176" spans="1:57" x14ac:dyDescent="0.35">
      <c r="A176" t="s">
        <v>57</v>
      </c>
      <c r="B176">
        <v>2017</v>
      </c>
      <c r="C176" t="s">
        <v>72</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59</v>
      </c>
      <c r="V176">
        <v>141.1</v>
      </c>
      <c r="W176">
        <v>139.4</v>
      </c>
      <c r="X176">
        <v>135.80000000000001</v>
      </c>
      <c r="Y176">
        <v>121.6</v>
      </c>
      <c r="Z176">
        <v>133.69999999999999</v>
      </c>
      <c r="AA176">
        <v>141.5</v>
      </c>
      <c r="AB176">
        <v>128.1</v>
      </c>
      <c r="AC176">
        <v>131.69999999999999</v>
      </c>
      <c r="AD176">
        <v>140</v>
      </c>
      <c r="AE176" s="3">
        <f t="shared" si="55"/>
        <v>136.30000000000001</v>
      </c>
      <c r="AF176" s="3">
        <f t="shared" si="56"/>
        <v>142.5</v>
      </c>
      <c r="AG176" s="3">
        <f t="shared" si="57"/>
        <v>140.5</v>
      </c>
      <c r="AH176" s="3">
        <f t="shared" si="58"/>
        <v>141.5</v>
      </c>
      <c r="AI176" s="3">
        <f t="shared" si="59"/>
        <v>121.6</v>
      </c>
      <c r="AJ176" s="3">
        <f t="shared" si="60"/>
        <v>147.30000000000001</v>
      </c>
      <c r="AK176" s="3">
        <f t="shared" si="61"/>
        <v>168</v>
      </c>
      <c r="AL176" s="3">
        <f t="shared" si="62"/>
        <v>135.80000000000001</v>
      </c>
      <c r="AM176" s="3">
        <f t="shared" si="63"/>
        <v>122.5</v>
      </c>
      <c r="AN176" s="3">
        <f t="shared" si="64"/>
        <v>136</v>
      </c>
      <c r="AO176" s="3">
        <f t="shared" si="65"/>
        <v>131.9</v>
      </c>
      <c r="AP176" s="3">
        <f t="shared" si="66"/>
        <v>151.4</v>
      </c>
      <c r="AQ176" s="3">
        <f t="shared" si="67"/>
        <v>142.4</v>
      </c>
      <c r="AR176" s="3">
        <f t="shared" si="68"/>
        <v>152.1</v>
      </c>
      <c r="AS176" s="3">
        <f t="shared" si="69"/>
        <v>148.19999999999999</v>
      </c>
      <c r="AT176" s="3">
        <f t="shared" si="70"/>
        <v>141.5</v>
      </c>
      <c r="AU176" s="3">
        <f t="shared" si="71"/>
        <v>147.30000000000001</v>
      </c>
      <c r="AV176" s="3">
        <f t="shared" si="72"/>
        <v>139.25609756097555</v>
      </c>
      <c r="AW176" s="3">
        <f t="shared" si="73"/>
        <v>141.1</v>
      </c>
      <c r="AX176" s="3">
        <f t="shared" si="74"/>
        <v>139.4</v>
      </c>
      <c r="AY176" s="3">
        <f t="shared" si="75"/>
        <v>135.80000000000001</v>
      </c>
      <c r="AZ176" s="3">
        <f t="shared" si="76"/>
        <v>121.6</v>
      </c>
      <c r="BA176" s="3">
        <f t="shared" si="77"/>
        <v>133.69999999999999</v>
      </c>
      <c r="BB176" s="3">
        <f t="shared" si="78"/>
        <v>141.5</v>
      </c>
      <c r="BC176" s="3">
        <f t="shared" si="79"/>
        <v>128.1</v>
      </c>
      <c r="BD176" s="3">
        <f t="shared" si="80"/>
        <v>131.69999999999999</v>
      </c>
      <c r="BE176" s="3">
        <f t="shared" si="81"/>
        <v>140</v>
      </c>
    </row>
    <row r="177" spans="1:57" x14ac:dyDescent="0.35">
      <c r="A177" t="s">
        <v>60</v>
      </c>
      <c r="B177">
        <v>2017</v>
      </c>
      <c r="C177" t="s">
        <v>72</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c r="AE177" s="3">
        <f t="shared" si="55"/>
        <v>134.30000000000001</v>
      </c>
      <c r="AF177" s="3">
        <f t="shared" si="56"/>
        <v>142.1</v>
      </c>
      <c r="AG177" s="3">
        <f t="shared" si="57"/>
        <v>146.69999999999999</v>
      </c>
      <c r="AH177" s="3">
        <f t="shared" si="58"/>
        <v>139.5</v>
      </c>
      <c r="AI177" s="3">
        <f t="shared" si="59"/>
        <v>115.2</v>
      </c>
      <c r="AJ177" s="3">
        <f t="shared" si="60"/>
        <v>136.4</v>
      </c>
      <c r="AK177" s="3">
        <f t="shared" si="61"/>
        <v>185.2</v>
      </c>
      <c r="AL177" s="3">
        <f t="shared" si="62"/>
        <v>122.2</v>
      </c>
      <c r="AM177" s="3">
        <f t="shared" si="63"/>
        <v>123.9</v>
      </c>
      <c r="AN177" s="3">
        <f t="shared" si="64"/>
        <v>138.30000000000001</v>
      </c>
      <c r="AO177" s="3">
        <f t="shared" si="65"/>
        <v>125.4</v>
      </c>
      <c r="AP177" s="3">
        <f t="shared" si="66"/>
        <v>146</v>
      </c>
      <c r="AQ177" s="3">
        <f t="shared" si="67"/>
        <v>141.5</v>
      </c>
      <c r="AR177" s="3">
        <f t="shared" si="68"/>
        <v>156.19999999999999</v>
      </c>
      <c r="AS177" s="3">
        <f t="shared" si="69"/>
        <v>135</v>
      </c>
      <c r="AT177" s="3">
        <f t="shared" si="70"/>
        <v>125.4</v>
      </c>
      <c r="AU177" s="3">
        <f t="shared" si="71"/>
        <v>133.5</v>
      </c>
      <c r="AV177" s="3">
        <f t="shared" si="72"/>
        <v>138.6</v>
      </c>
      <c r="AW177" s="3">
        <f t="shared" si="73"/>
        <v>125.7</v>
      </c>
      <c r="AX177" s="3">
        <f t="shared" si="74"/>
        <v>128.80000000000001</v>
      </c>
      <c r="AY177" s="3">
        <f t="shared" si="75"/>
        <v>127.4</v>
      </c>
      <c r="AZ177" s="3">
        <f t="shared" si="76"/>
        <v>115.3</v>
      </c>
      <c r="BA177" s="3">
        <f t="shared" si="77"/>
        <v>125.1</v>
      </c>
      <c r="BB177" s="3">
        <f t="shared" si="78"/>
        <v>136.6</v>
      </c>
      <c r="BC177" s="3">
        <f t="shared" si="79"/>
        <v>124.9</v>
      </c>
      <c r="BD177" s="3">
        <f t="shared" si="80"/>
        <v>124.9</v>
      </c>
      <c r="BE177" s="3">
        <f t="shared" si="81"/>
        <v>134.80000000000001</v>
      </c>
    </row>
    <row r="178" spans="1:57" x14ac:dyDescent="0.35">
      <c r="A178" t="s">
        <v>61</v>
      </c>
      <c r="B178">
        <v>2017</v>
      </c>
      <c r="C178" t="s">
        <v>72</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c r="AE178" s="3">
        <f t="shared" si="55"/>
        <v>135.69999999999999</v>
      </c>
      <c r="AF178" s="3">
        <f t="shared" si="56"/>
        <v>142.4</v>
      </c>
      <c r="AG178" s="3">
        <f t="shared" si="57"/>
        <v>142.9</v>
      </c>
      <c r="AH178" s="3">
        <f t="shared" si="58"/>
        <v>140.80000000000001</v>
      </c>
      <c r="AI178" s="3">
        <f t="shared" si="59"/>
        <v>119.2</v>
      </c>
      <c r="AJ178" s="3">
        <f t="shared" si="60"/>
        <v>142.19999999999999</v>
      </c>
      <c r="AK178" s="3">
        <f t="shared" si="61"/>
        <v>173.8</v>
      </c>
      <c r="AL178" s="3">
        <f t="shared" si="62"/>
        <v>131.19999999999999</v>
      </c>
      <c r="AM178" s="3">
        <f t="shared" si="63"/>
        <v>123</v>
      </c>
      <c r="AN178" s="3">
        <f t="shared" si="64"/>
        <v>136.80000000000001</v>
      </c>
      <c r="AO178" s="3">
        <f t="shared" si="65"/>
        <v>129.19999999999999</v>
      </c>
      <c r="AP178" s="3">
        <f t="shared" si="66"/>
        <v>148.9</v>
      </c>
      <c r="AQ178" s="3">
        <f t="shared" si="67"/>
        <v>142.1</v>
      </c>
      <c r="AR178" s="3">
        <f t="shared" si="68"/>
        <v>153.19999999999999</v>
      </c>
      <c r="AS178" s="3">
        <f t="shared" si="69"/>
        <v>143</v>
      </c>
      <c r="AT178" s="3">
        <f t="shared" si="70"/>
        <v>134.80000000000001</v>
      </c>
      <c r="AU178" s="3">
        <f t="shared" si="71"/>
        <v>141.80000000000001</v>
      </c>
      <c r="AV178" s="3">
        <f t="shared" si="72"/>
        <v>138.6</v>
      </c>
      <c r="AW178" s="3">
        <f t="shared" si="73"/>
        <v>135.30000000000001</v>
      </c>
      <c r="AX178" s="3">
        <f t="shared" si="74"/>
        <v>134.4</v>
      </c>
      <c r="AY178" s="3">
        <f t="shared" si="75"/>
        <v>132.6</v>
      </c>
      <c r="AZ178" s="3">
        <f t="shared" si="76"/>
        <v>118.3</v>
      </c>
      <c r="BA178" s="3">
        <f t="shared" si="77"/>
        <v>128.9</v>
      </c>
      <c r="BB178" s="3">
        <f t="shared" si="78"/>
        <v>138.6</v>
      </c>
      <c r="BC178" s="3">
        <f t="shared" si="79"/>
        <v>126.8</v>
      </c>
      <c r="BD178" s="3">
        <f t="shared" si="80"/>
        <v>128.4</v>
      </c>
      <c r="BE178" s="3">
        <f t="shared" si="81"/>
        <v>137.6</v>
      </c>
    </row>
    <row r="179" spans="1:57" x14ac:dyDescent="0.35">
      <c r="A179" t="s">
        <v>57</v>
      </c>
      <c r="B179">
        <v>2017</v>
      </c>
      <c r="C179" t="s">
        <v>73</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59</v>
      </c>
      <c r="V179">
        <v>142.6</v>
      </c>
      <c r="W179">
        <v>139.5</v>
      </c>
      <c r="X179">
        <v>136.1</v>
      </c>
      <c r="Y179">
        <v>122</v>
      </c>
      <c r="Z179">
        <v>133.4</v>
      </c>
      <c r="AA179">
        <v>141.1</v>
      </c>
      <c r="AB179">
        <v>127.8</v>
      </c>
      <c r="AC179">
        <v>131.9</v>
      </c>
      <c r="AD179">
        <v>139.80000000000001</v>
      </c>
      <c r="AE179" s="3">
        <f t="shared" si="55"/>
        <v>136.4</v>
      </c>
      <c r="AF179" s="3">
        <f t="shared" si="56"/>
        <v>143.69999999999999</v>
      </c>
      <c r="AG179" s="3">
        <f t="shared" si="57"/>
        <v>144.80000000000001</v>
      </c>
      <c r="AH179" s="3">
        <f t="shared" si="58"/>
        <v>141.9</v>
      </c>
      <c r="AI179" s="3">
        <f t="shared" si="59"/>
        <v>123.1</v>
      </c>
      <c r="AJ179" s="3">
        <f t="shared" si="60"/>
        <v>147.19999999999999</v>
      </c>
      <c r="AK179" s="3">
        <f t="shared" si="61"/>
        <v>161</v>
      </c>
      <c r="AL179" s="3">
        <f t="shared" si="62"/>
        <v>133.80000000000001</v>
      </c>
      <c r="AM179" s="3">
        <f t="shared" si="63"/>
        <v>121.9</v>
      </c>
      <c r="AN179" s="3">
        <f t="shared" si="64"/>
        <v>135.80000000000001</v>
      </c>
      <c r="AO179" s="3">
        <f t="shared" si="65"/>
        <v>131.1</v>
      </c>
      <c r="AP179" s="3">
        <f t="shared" si="66"/>
        <v>151.4</v>
      </c>
      <c r="AQ179" s="3">
        <f t="shared" si="67"/>
        <v>141.5</v>
      </c>
      <c r="AR179" s="3">
        <f t="shared" si="68"/>
        <v>153.19999999999999</v>
      </c>
      <c r="AS179" s="3">
        <f t="shared" si="69"/>
        <v>148</v>
      </c>
      <c r="AT179" s="3">
        <f t="shared" si="70"/>
        <v>141.9</v>
      </c>
      <c r="AU179" s="3">
        <f t="shared" si="71"/>
        <v>147.19999999999999</v>
      </c>
      <c r="AV179" s="3">
        <f t="shared" si="72"/>
        <v>139.25609756097555</v>
      </c>
      <c r="AW179" s="3">
        <f t="shared" si="73"/>
        <v>142.6</v>
      </c>
      <c r="AX179" s="3">
        <f t="shared" si="74"/>
        <v>139.5</v>
      </c>
      <c r="AY179" s="3">
        <f t="shared" si="75"/>
        <v>136.1</v>
      </c>
      <c r="AZ179" s="3">
        <f t="shared" si="76"/>
        <v>122</v>
      </c>
      <c r="BA179" s="3">
        <f t="shared" si="77"/>
        <v>133.4</v>
      </c>
      <c r="BB179" s="3">
        <f t="shared" si="78"/>
        <v>141.1</v>
      </c>
      <c r="BC179" s="3">
        <f t="shared" si="79"/>
        <v>127.8</v>
      </c>
      <c r="BD179" s="3">
        <f t="shared" si="80"/>
        <v>131.9</v>
      </c>
      <c r="BE179" s="3">
        <f t="shared" si="81"/>
        <v>139.80000000000001</v>
      </c>
    </row>
    <row r="180" spans="1:57" x14ac:dyDescent="0.35">
      <c r="A180" t="s">
        <v>60</v>
      </c>
      <c r="B180">
        <v>2017</v>
      </c>
      <c r="C180" t="s">
        <v>73</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c r="AE180" s="3">
        <f t="shared" si="55"/>
        <v>134.4</v>
      </c>
      <c r="AF180" s="3">
        <f t="shared" si="56"/>
        <v>142.6</v>
      </c>
      <c r="AG180" s="3">
        <f t="shared" si="57"/>
        <v>145.9</v>
      </c>
      <c r="AH180" s="3">
        <f t="shared" si="58"/>
        <v>139.5</v>
      </c>
      <c r="AI180" s="3">
        <f t="shared" si="59"/>
        <v>115.9</v>
      </c>
      <c r="AJ180" s="3">
        <f t="shared" si="60"/>
        <v>135</v>
      </c>
      <c r="AK180" s="3">
        <f t="shared" si="61"/>
        <v>163.19999999999999</v>
      </c>
      <c r="AL180" s="3">
        <f t="shared" si="62"/>
        <v>119.8</v>
      </c>
      <c r="AM180" s="3">
        <f t="shared" si="63"/>
        <v>120.7</v>
      </c>
      <c r="AN180" s="3">
        <f t="shared" si="64"/>
        <v>139.69999999999999</v>
      </c>
      <c r="AO180" s="3">
        <f t="shared" si="65"/>
        <v>125.7</v>
      </c>
      <c r="AP180" s="3">
        <f t="shared" si="66"/>
        <v>146.30000000000001</v>
      </c>
      <c r="AQ180" s="3">
        <f t="shared" si="67"/>
        <v>138.80000000000001</v>
      </c>
      <c r="AR180" s="3">
        <f t="shared" si="68"/>
        <v>157</v>
      </c>
      <c r="AS180" s="3">
        <f t="shared" si="69"/>
        <v>135.6</v>
      </c>
      <c r="AT180" s="3">
        <f t="shared" si="70"/>
        <v>125.6</v>
      </c>
      <c r="AU180" s="3">
        <f t="shared" si="71"/>
        <v>134</v>
      </c>
      <c r="AV180" s="3">
        <f t="shared" si="72"/>
        <v>139.1</v>
      </c>
      <c r="AW180" s="3">
        <f t="shared" si="73"/>
        <v>126.8</v>
      </c>
      <c r="AX180" s="3">
        <f t="shared" si="74"/>
        <v>129.30000000000001</v>
      </c>
      <c r="AY180" s="3">
        <f t="shared" si="75"/>
        <v>128.19999999999999</v>
      </c>
      <c r="AZ180" s="3">
        <f t="shared" si="76"/>
        <v>115.3</v>
      </c>
      <c r="BA180" s="3">
        <f t="shared" si="77"/>
        <v>125.6</v>
      </c>
      <c r="BB180" s="3">
        <f t="shared" si="78"/>
        <v>136.69999999999999</v>
      </c>
      <c r="BC180" s="3">
        <f t="shared" si="79"/>
        <v>124.6</v>
      </c>
      <c r="BD180" s="3">
        <f t="shared" si="80"/>
        <v>125.1</v>
      </c>
      <c r="BE180" s="3">
        <f t="shared" si="81"/>
        <v>134.1</v>
      </c>
    </row>
    <row r="181" spans="1:57" x14ac:dyDescent="0.35">
      <c r="A181" t="s">
        <v>61</v>
      </c>
      <c r="B181">
        <v>2017</v>
      </c>
      <c r="C181" t="s">
        <v>73</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c r="AE181" s="3">
        <f t="shared" si="55"/>
        <v>135.80000000000001</v>
      </c>
      <c r="AF181" s="3">
        <f t="shared" si="56"/>
        <v>143.30000000000001</v>
      </c>
      <c r="AG181" s="3">
        <f t="shared" si="57"/>
        <v>145.19999999999999</v>
      </c>
      <c r="AH181" s="3">
        <f t="shared" si="58"/>
        <v>141</v>
      </c>
      <c r="AI181" s="3">
        <f t="shared" si="59"/>
        <v>120.5</v>
      </c>
      <c r="AJ181" s="3">
        <f t="shared" si="60"/>
        <v>141.5</v>
      </c>
      <c r="AK181" s="3">
        <f t="shared" si="61"/>
        <v>161.69999999999999</v>
      </c>
      <c r="AL181" s="3">
        <f t="shared" si="62"/>
        <v>129.1</v>
      </c>
      <c r="AM181" s="3">
        <f t="shared" si="63"/>
        <v>121.5</v>
      </c>
      <c r="AN181" s="3">
        <f t="shared" si="64"/>
        <v>137.1</v>
      </c>
      <c r="AO181" s="3">
        <f t="shared" si="65"/>
        <v>128.80000000000001</v>
      </c>
      <c r="AP181" s="3">
        <f t="shared" si="66"/>
        <v>149</v>
      </c>
      <c r="AQ181" s="3">
        <f t="shared" si="67"/>
        <v>140.5</v>
      </c>
      <c r="AR181" s="3">
        <f t="shared" si="68"/>
        <v>154.19999999999999</v>
      </c>
      <c r="AS181" s="3">
        <f t="shared" si="69"/>
        <v>143.1</v>
      </c>
      <c r="AT181" s="3">
        <f t="shared" si="70"/>
        <v>135.1</v>
      </c>
      <c r="AU181" s="3">
        <f t="shared" si="71"/>
        <v>142</v>
      </c>
      <c r="AV181" s="3">
        <f t="shared" si="72"/>
        <v>139.1</v>
      </c>
      <c r="AW181" s="3">
        <f t="shared" si="73"/>
        <v>136.6</v>
      </c>
      <c r="AX181" s="3">
        <f t="shared" si="74"/>
        <v>134.69999999999999</v>
      </c>
      <c r="AY181" s="3">
        <f t="shared" si="75"/>
        <v>133.1</v>
      </c>
      <c r="AZ181" s="3">
        <f t="shared" si="76"/>
        <v>118.5</v>
      </c>
      <c r="BA181" s="3">
        <f t="shared" si="77"/>
        <v>129</v>
      </c>
      <c r="BB181" s="3">
        <f t="shared" si="78"/>
        <v>138.5</v>
      </c>
      <c r="BC181" s="3">
        <f t="shared" si="79"/>
        <v>126.5</v>
      </c>
      <c r="BD181" s="3">
        <f t="shared" si="80"/>
        <v>128.6</v>
      </c>
      <c r="BE181" s="3">
        <f t="shared" si="81"/>
        <v>137.19999999999999</v>
      </c>
    </row>
    <row r="182" spans="1:57" x14ac:dyDescent="0.35">
      <c r="A182" t="s">
        <v>57</v>
      </c>
      <c r="B182">
        <v>2018</v>
      </c>
      <c r="C182" t="s">
        <v>58</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59</v>
      </c>
      <c r="V182">
        <v>142.30000000000001</v>
      </c>
      <c r="W182">
        <v>139.80000000000001</v>
      </c>
      <c r="X182">
        <v>136</v>
      </c>
      <c r="Y182">
        <v>122.7</v>
      </c>
      <c r="Z182">
        <v>134.30000000000001</v>
      </c>
      <c r="AA182">
        <v>141.6</v>
      </c>
      <c r="AB182">
        <v>128.6</v>
      </c>
      <c r="AC182">
        <v>132.30000000000001</v>
      </c>
      <c r="AD182">
        <v>139.30000000000001</v>
      </c>
      <c r="AE182" s="3">
        <f t="shared" si="55"/>
        <v>136.6</v>
      </c>
      <c r="AF182" s="3">
        <f t="shared" si="56"/>
        <v>144.4</v>
      </c>
      <c r="AG182" s="3">
        <f t="shared" si="57"/>
        <v>143.80000000000001</v>
      </c>
      <c r="AH182" s="3">
        <f t="shared" si="58"/>
        <v>142</v>
      </c>
      <c r="AI182" s="3">
        <f t="shared" si="59"/>
        <v>123.2</v>
      </c>
      <c r="AJ182" s="3">
        <f t="shared" si="60"/>
        <v>147.9</v>
      </c>
      <c r="AK182" s="3">
        <f t="shared" si="61"/>
        <v>152.1</v>
      </c>
      <c r="AL182" s="3">
        <f t="shared" si="62"/>
        <v>131.80000000000001</v>
      </c>
      <c r="AM182" s="3">
        <f t="shared" si="63"/>
        <v>119.5</v>
      </c>
      <c r="AN182" s="3">
        <f t="shared" si="64"/>
        <v>136</v>
      </c>
      <c r="AO182" s="3">
        <f t="shared" si="65"/>
        <v>131.19999999999999</v>
      </c>
      <c r="AP182" s="3">
        <f t="shared" si="66"/>
        <v>151.80000000000001</v>
      </c>
      <c r="AQ182" s="3">
        <f t="shared" si="67"/>
        <v>140.4</v>
      </c>
      <c r="AR182" s="3">
        <f t="shared" si="68"/>
        <v>153.6</v>
      </c>
      <c r="AS182" s="3">
        <f t="shared" si="69"/>
        <v>148.30000000000001</v>
      </c>
      <c r="AT182" s="3">
        <f t="shared" si="70"/>
        <v>142.30000000000001</v>
      </c>
      <c r="AU182" s="3">
        <f t="shared" si="71"/>
        <v>147.5</v>
      </c>
      <c r="AV182" s="3">
        <f t="shared" si="72"/>
        <v>139.25609756097555</v>
      </c>
      <c r="AW182" s="3">
        <f t="shared" si="73"/>
        <v>142.30000000000001</v>
      </c>
      <c r="AX182" s="3">
        <f t="shared" si="74"/>
        <v>139.80000000000001</v>
      </c>
      <c r="AY182" s="3">
        <f t="shared" si="75"/>
        <v>136</v>
      </c>
      <c r="AZ182" s="3">
        <f t="shared" si="76"/>
        <v>122.7</v>
      </c>
      <c r="BA182" s="3">
        <f t="shared" si="77"/>
        <v>134.30000000000001</v>
      </c>
      <c r="BB182" s="3">
        <f t="shared" si="78"/>
        <v>141.6</v>
      </c>
      <c r="BC182" s="3">
        <f t="shared" si="79"/>
        <v>128.6</v>
      </c>
      <c r="BD182" s="3">
        <f t="shared" si="80"/>
        <v>132.30000000000001</v>
      </c>
      <c r="BE182" s="3">
        <f t="shared" si="81"/>
        <v>139.30000000000001</v>
      </c>
    </row>
    <row r="183" spans="1:57" x14ac:dyDescent="0.35">
      <c r="A183" t="s">
        <v>60</v>
      </c>
      <c r="B183">
        <v>2018</v>
      </c>
      <c r="C183" t="s">
        <v>58</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c r="AE183" s="3">
        <f t="shared" si="55"/>
        <v>134.6</v>
      </c>
      <c r="AF183" s="3">
        <f t="shared" si="56"/>
        <v>143.69999999999999</v>
      </c>
      <c r="AG183" s="3">
        <f t="shared" si="57"/>
        <v>143.6</v>
      </c>
      <c r="AH183" s="3">
        <f t="shared" si="58"/>
        <v>139.6</v>
      </c>
      <c r="AI183" s="3">
        <f t="shared" si="59"/>
        <v>116.4</v>
      </c>
      <c r="AJ183" s="3">
        <f t="shared" si="60"/>
        <v>133.80000000000001</v>
      </c>
      <c r="AK183" s="3">
        <f t="shared" si="61"/>
        <v>150.5</v>
      </c>
      <c r="AL183" s="3">
        <f t="shared" si="62"/>
        <v>118.4</v>
      </c>
      <c r="AM183" s="3">
        <f t="shared" si="63"/>
        <v>117.3</v>
      </c>
      <c r="AN183" s="3">
        <f t="shared" si="64"/>
        <v>140.5</v>
      </c>
      <c r="AO183" s="3">
        <f t="shared" si="65"/>
        <v>125.9</v>
      </c>
      <c r="AP183" s="3">
        <f t="shared" si="66"/>
        <v>146.80000000000001</v>
      </c>
      <c r="AQ183" s="3">
        <f t="shared" si="67"/>
        <v>137.19999999999999</v>
      </c>
      <c r="AR183" s="3">
        <f t="shared" si="68"/>
        <v>157.69999999999999</v>
      </c>
      <c r="AS183" s="3">
        <f t="shared" si="69"/>
        <v>136</v>
      </c>
      <c r="AT183" s="3">
        <f t="shared" si="70"/>
        <v>125.9</v>
      </c>
      <c r="AU183" s="3">
        <f t="shared" si="71"/>
        <v>134.4</v>
      </c>
      <c r="AV183" s="3">
        <f t="shared" si="72"/>
        <v>140.4</v>
      </c>
      <c r="AW183" s="3">
        <f t="shared" si="73"/>
        <v>127.3</v>
      </c>
      <c r="AX183" s="3">
        <f t="shared" si="74"/>
        <v>129.5</v>
      </c>
      <c r="AY183" s="3">
        <f t="shared" si="75"/>
        <v>129</v>
      </c>
      <c r="AZ183" s="3">
        <f t="shared" si="76"/>
        <v>116.3</v>
      </c>
      <c r="BA183" s="3">
        <f t="shared" si="77"/>
        <v>126.2</v>
      </c>
      <c r="BB183" s="3">
        <f t="shared" si="78"/>
        <v>137.1</v>
      </c>
      <c r="BC183" s="3">
        <f t="shared" si="79"/>
        <v>125.5</v>
      </c>
      <c r="BD183" s="3">
        <f t="shared" si="80"/>
        <v>125.8</v>
      </c>
      <c r="BE183" s="3">
        <f t="shared" si="81"/>
        <v>134.1</v>
      </c>
    </row>
    <row r="184" spans="1:57" x14ac:dyDescent="0.35">
      <c r="A184" t="s">
        <v>61</v>
      </c>
      <c r="B184">
        <v>2018</v>
      </c>
      <c r="C184" t="s">
        <v>58</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c r="AE184" s="3">
        <f t="shared" si="55"/>
        <v>136</v>
      </c>
      <c r="AF184" s="3">
        <f t="shared" si="56"/>
        <v>144.19999999999999</v>
      </c>
      <c r="AG184" s="3">
        <f t="shared" si="57"/>
        <v>143.69999999999999</v>
      </c>
      <c r="AH184" s="3">
        <f t="shared" si="58"/>
        <v>141.1</v>
      </c>
      <c r="AI184" s="3">
        <f t="shared" si="59"/>
        <v>120.7</v>
      </c>
      <c r="AJ184" s="3">
        <f t="shared" si="60"/>
        <v>141.30000000000001</v>
      </c>
      <c r="AK184" s="3">
        <f t="shared" si="61"/>
        <v>151.6</v>
      </c>
      <c r="AL184" s="3">
        <f t="shared" si="62"/>
        <v>127.3</v>
      </c>
      <c r="AM184" s="3">
        <f t="shared" si="63"/>
        <v>118.8</v>
      </c>
      <c r="AN184" s="3">
        <f t="shared" si="64"/>
        <v>137.5</v>
      </c>
      <c r="AO184" s="3">
        <f t="shared" si="65"/>
        <v>129</v>
      </c>
      <c r="AP184" s="3">
        <f t="shared" si="66"/>
        <v>149.5</v>
      </c>
      <c r="AQ184" s="3">
        <f t="shared" si="67"/>
        <v>139.19999999999999</v>
      </c>
      <c r="AR184" s="3">
        <f t="shared" si="68"/>
        <v>154.69999999999999</v>
      </c>
      <c r="AS184" s="3">
        <f t="shared" si="69"/>
        <v>143.5</v>
      </c>
      <c r="AT184" s="3">
        <f t="shared" si="70"/>
        <v>135.5</v>
      </c>
      <c r="AU184" s="3">
        <f t="shared" si="71"/>
        <v>142.30000000000001</v>
      </c>
      <c r="AV184" s="3">
        <f t="shared" si="72"/>
        <v>140.4</v>
      </c>
      <c r="AW184" s="3">
        <f t="shared" si="73"/>
        <v>136.6</v>
      </c>
      <c r="AX184" s="3">
        <f t="shared" si="74"/>
        <v>134.9</v>
      </c>
      <c r="AY184" s="3">
        <f t="shared" si="75"/>
        <v>133.30000000000001</v>
      </c>
      <c r="AZ184" s="3">
        <f t="shared" si="76"/>
        <v>119.3</v>
      </c>
      <c r="BA184" s="3">
        <f t="shared" si="77"/>
        <v>129.69999999999999</v>
      </c>
      <c r="BB184" s="3">
        <f t="shared" si="78"/>
        <v>139</v>
      </c>
      <c r="BC184" s="3">
        <f t="shared" si="79"/>
        <v>127.3</v>
      </c>
      <c r="BD184" s="3">
        <f t="shared" si="80"/>
        <v>129.1</v>
      </c>
      <c r="BE184" s="3">
        <f t="shared" si="81"/>
        <v>136.9</v>
      </c>
    </row>
    <row r="185" spans="1:57" x14ac:dyDescent="0.35">
      <c r="A185" t="s">
        <v>57</v>
      </c>
      <c r="B185">
        <v>2018</v>
      </c>
      <c r="C185" t="s">
        <v>62</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59</v>
      </c>
      <c r="V185">
        <v>142.4</v>
      </c>
      <c r="W185">
        <v>139.9</v>
      </c>
      <c r="X185">
        <v>136.19999999999999</v>
      </c>
      <c r="Y185">
        <v>123.3</v>
      </c>
      <c r="Z185">
        <v>134.30000000000001</v>
      </c>
      <c r="AA185">
        <v>141.5</v>
      </c>
      <c r="AB185">
        <v>128.80000000000001</v>
      </c>
      <c r="AC185">
        <v>132.5</v>
      </c>
      <c r="AD185">
        <v>138.5</v>
      </c>
      <c r="AE185" s="3">
        <f t="shared" si="55"/>
        <v>136.4</v>
      </c>
      <c r="AF185" s="3">
        <f t="shared" si="56"/>
        <v>143.69999999999999</v>
      </c>
      <c r="AG185" s="3">
        <f t="shared" si="57"/>
        <v>140.6</v>
      </c>
      <c r="AH185" s="3">
        <f t="shared" si="58"/>
        <v>141.5</v>
      </c>
      <c r="AI185" s="3">
        <f t="shared" si="59"/>
        <v>122.9</v>
      </c>
      <c r="AJ185" s="3">
        <f t="shared" si="60"/>
        <v>149.4</v>
      </c>
      <c r="AK185" s="3">
        <f t="shared" si="61"/>
        <v>142.4</v>
      </c>
      <c r="AL185" s="3">
        <f t="shared" si="62"/>
        <v>130.19999999999999</v>
      </c>
      <c r="AM185" s="3">
        <f t="shared" si="63"/>
        <v>117.9</v>
      </c>
      <c r="AN185" s="3">
        <f t="shared" si="64"/>
        <v>135.6</v>
      </c>
      <c r="AO185" s="3">
        <f t="shared" si="65"/>
        <v>130.5</v>
      </c>
      <c r="AP185" s="3">
        <f t="shared" si="66"/>
        <v>151.69999999999999</v>
      </c>
      <c r="AQ185" s="3">
        <f t="shared" si="67"/>
        <v>138.69999999999999</v>
      </c>
      <c r="AR185" s="3">
        <f t="shared" si="68"/>
        <v>153.30000000000001</v>
      </c>
      <c r="AS185" s="3">
        <f t="shared" si="69"/>
        <v>148.69999999999999</v>
      </c>
      <c r="AT185" s="3">
        <f t="shared" si="70"/>
        <v>142.4</v>
      </c>
      <c r="AU185" s="3">
        <f t="shared" si="71"/>
        <v>147.80000000000001</v>
      </c>
      <c r="AV185" s="3">
        <f t="shared" si="72"/>
        <v>139.25609756097555</v>
      </c>
      <c r="AW185" s="3">
        <f t="shared" si="73"/>
        <v>142.4</v>
      </c>
      <c r="AX185" s="3">
        <f t="shared" si="74"/>
        <v>139.9</v>
      </c>
      <c r="AY185" s="3">
        <f t="shared" si="75"/>
        <v>136.19999999999999</v>
      </c>
      <c r="AZ185" s="3">
        <f t="shared" si="76"/>
        <v>123.3</v>
      </c>
      <c r="BA185" s="3">
        <f t="shared" si="77"/>
        <v>134.30000000000001</v>
      </c>
      <c r="BB185" s="3">
        <f t="shared" si="78"/>
        <v>141.5</v>
      </c>
      <c r="BC185" s="3">
        <f t="shared" si="79"/>
        <v>128.80000000000001</v>
      </c>
      <c r="BD185" s="3">
        <f t="shared" si="80"/>
        <v>132.5</v>
      </c>
      <c r="BE185" s="3">
        <f t="shared" si="81"/>
        <v>138.5</v>
      </c>
    </row>
    <row r="186" spans="1:57" x14ac:dyDescent="0.35">
      <c r="A186" t="s">
        <v>60</v>
      </c>
      <c r="B186">
        <v>2018</v>
      </c>
      <c r="C186" t="s">
        <v>62</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c r="AE186" s="3">
        <f t="shared" si="55"/>
        <v>134.80000000000001</v>
      </c>
      <c r="AF186" s="3">
        <f t="shared" si="56"/>
        <v>143</v>
      </c>
      <c r="AG186" s="3">
        <f t="shared" si="57"/>
        <v>139.9</v>
      </c>
      <c r="AH186" s="3">
        <f t="shared" si="58"/>
        <v>139.9</v>
      </c>
      <c r="AI186" s="3">
        <f t="shared" si="59"/>
        <v>116.2</v>
      </c>
      <c r="AJ186" s="3">
        <f t="shared" si="60"/>
        <v>135.5</v>
      </c>
      <c r="AK186" s="3">
        <f t="shared" si="61"/>
        <v>136.9</v>
      </c>
      <c r="AL186" s="3">
        <f t="shared" si="62"/>
        <v>117</v>
      </c>
      <c r="AM186" s="3">
        <f t="shared" si="63"/>
        <v>115.4</v>
      </c>
      <c r="AN186" s="3">
        <f t="shared" si="64"/>
        <v>140.69999999999999</v>
      </c>
      <c r="AO186" s="3">
        <f t="shared" si="65"/>
        <v>125.9</v>
      </c>
      <c r="AP186" s="3">
        <f t="shared" si="66"/>
        <v>147.1</v>
      </c>
      <c r="AQ186" s="3">
        <f t="shared" si="67"/>
        <v>135.6</v>
      </c>
      <c r="AR186" s="3">
        <f t="shared" si="68"/>
        <v>159.30000000000001</v>
      </c>
      <c r="AS186" s="3">
        <f t="shared" si="69"/>
        <v>136.30000000000001</v>
      </c>
      <c r="AT186" s="3">
        <f t="shared" si="70"/>
        <v>126.1</v>
      </c>
      <c r="AU186" s="3">
        <f t="shared" si="71"/>
        <v>134.69999999999999</v>
      </c>
      <c r="AV186" s="3">
        <f t="shared" si="72"/>
        <v>141.30000000000001</v>
      </c>
      <c r="AW186" s="3">
        <f t="shared" si="73"/>
        <v>127.3</v>
      </c>
      <c r="AX186" s="3">
        <f t="shared" si="74"/>
        <v>129.9</v>
      </c>
      <c r="AY186" s="3">
        <f t="shared" si="75"/>
        <v>129.80000000000001</v>
      </c>
      <c r="AZ186" s="3">
        <f t="shared" si="76"/>
        <v>117.4</v>
      </c>
      <c r="BA186" s="3">
        <f t="shared" si="77"/>
        <v>126.5</v>
      </c>
      <c r="BB186" s="3">
        <f t="shared" si="78"/>
        <v>137.19999999999999</v>
      </c>
      <c r="BC186" s="3">
        <f t="shared" si="79"/>
        <v>126.2</v>
      </c>
      <c r="BD186" s="3">
        <f t="shared" si="80"/>
        <v>126.5</v>
      </c>
      <c r="BE186" s="3">
        <f t="shared" si="81"/>
        <v>134</v>
      </c>
    </row>
    <row r="187" spans="1:57" x14ac:dyDescent="0.35">
      <c r="A187" t="s">
        <v>61</v>
      </c>
      <c r="B187">
        <v>2018</v>
      </c>
      <c r="C187" t="s">
        <v>62</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c r="AE187" s="3">
        <f t="shared" si="55"/>
        <v>135.9</v>
      </c>
      <c r="AF187" s="3">
        <f t="shared" si="56"/>
        <v>143.5</v>
      </c>
      <c r="AG187" s="3">
        <f t="shared" si="57"/>
        <v>140.30000000000001</v>
      </c>
      <c r="AH187" s="3">
        <f t="shared" si="58"/>
        <v>140.9</v>
      </c>
      <c r="AI187" s="3">
        <f t="shared" si="59"/>
        <v>120.4</v>
      </c>
      <c r="AJ187" s="3">
        <f t="shared" si="60"/>
        <v>142.9</v>
      </c>
      <c r="AK187" s="3">
        <f t="shared" si="61"/>
        <v>140.5</v>
      </c>
      <c r="AL187" s="3">
        <f t="shared" si="62"/>
        <v>125.8</v>
      </c>
      <c r="AM187" s="3">
        <f t="shared" si="63"/>
        <v>117.1</v>
      </c>
      <c r="AN187" s="3">
        <f t="shared" si="64"/>
        <v>137.30000000000001</v>
      </c>
      <c r="AO187" s="3">
        <f t="shared" si="65"/>
        <v>128.6</v>
      </c>
      <c r="AP187" s="3">
        <f t="shared" si="66"/>
        <v>149.6</v>
      </c>
      <c r="AQ187" s="3">
        <f t="shared" si="67"/>
        <v>137.6</v>
      </c>
      <c r="AR187" s="3">
        <f t="shared" si="68"/>
        <v>154.9</v>
      </c>
      <c r="AS187" s="3">
        <f t="shared" si="69"/>
        <v>143.80000000000001</v>
      </c>
      <c r="AT187" s="3">
        <f t="shared" si="70"/>
        <v>135.6</v>
      </c>
      <c r="AU187" s="3">
        <f t="shared" si="71"/>
        <v>142.6</v>
      </c>
      <c r="AV187" s="3">
        <f t="shared" si="72"/>
        <v>141.30000000000001</v>
      </c>
      <c r="AW187" s="3">
        <f t="shared" si="73"/>
        <v>136.69999999999999</v>
      </c>
      <c r="AX187" s="3">
        <f t="shared" si="74"/>
        <v>135.19999999999999</v>
      </c>
      <c r="AY187" s="3">
        <f t="shared" si="75"/>
        <v>133.80000000000001</v>
      </c>
      <c r="AZ187" s="3">
        <f t="shared" si="76"/>
        <v>120.2</v>
      </c>
      <c r="BA187" s="3">
        <f t="shared" si="77"/>
        <v>129.9</v>
      </c>
      <c r="BB187" s="3">
        <f t="shared" si="78"/>
        <v>139</v>
      </c>
      <c r="BC187" s="3">
        <f t="shared" si="79"/>
        <v>127.7</v>
      </c>
      <c r="BD187" s="3">
        <f t="shared" si="80"/>
        <v>129.6</v>
      </c>
      <c r="BE187" s="3">
        <f t="shared" si="81"/>
        <v>136.4</v>
      </c>
    </row>
    <row r="188" spans="1:57" x14ac:dyDescent="0.35">
      <c r="A188" t="s">
        <v>57</v>
      </c>
      <c r="B188">
        <v>2018</v>
      </c>
      <c r="C188" t="s">
        <v>63</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59</v>
      </c>
      <c r="V188">
        <v>142.6</v>
      </c>
      <c r="W188">
        <v>139.9</v>
      </c>
      <c r="X188">
        <v>136.69999999999999</v>
      </c>
      <c r="Y188">
        <v>124.6</v>
      </c>
      <c r="Z188">
        <v>135.1</v>
      </c>
      <c r="AA188">
        <v>142.69999999999999</v>
      </c>
      <c r="AB188">
        <v>129.30000000000001</v>
      </c>
      <c r="AC188">
        <v>133.30000000000001</v>
      </c>
      <c r="AD188">
        <v>138.69999999999999</v>
      </c>
      <c r="AE188" s="3">
        <f t="shared" si="55"/>
        <v>136.80000000000001</v>
      </c>
      <c r="AF188" s="3">
        <f t="shared" si="56"/>
        <v>143.80000000000001</v>
      </c>
      <c r="AG188" s="3">
        <f t="shared" si="57"/>
        <v>140</v>
      </c>
      <c r="AH188" s="3">
        <f t="shared" si="58"/>
        <v>142</v>
      </c>
      <c r="AI188" s="3">
        <f t="shared" si="59"/>
        <v>123.2</v>
      </c>
      <c r="AJ188" s="3">
        <f t="shared" si="60"/>
        <v>152.9</v>
      </c>
      <c r="AK188" s="3">
        <f t="shared" si="61"/>
        <v>138</v>
      </c>
      <c r="AL188" s="3">
        <f t="shared" si="62"/>
        <v>129.30000000000001</v>
      </c>
      <c r="AM188" s="3">
        <f t="shared" si="63"/>
        <v>117.1</v>
      </c>
      <c r="AN188" s="3">
        <f t="shared" si="64"/>
        <v>136.30000000000001</v>
      </c>
      <c r="AO188" s="3">
        <f t="shared" si="65"/>
        <v>131.19999999999999</v>
      </c>
      <c r="AP188" s="3">
        <f t="shared" si="66"/>
        <v>152.80000000000001</v>
      </c>
      <c r="AQ188" s="3">
        <f t="shared" si="67"/>
        <v>138.6</v>
      </c>
      <c r="AR188" s="3">
        <f t="shared" si="68"/>
        <v>155.1</v>
      </c>
      <c r="AS188" s="3">
        <f t="shared" si="69"/>
        <v>149.19999999999999</v>
      </c>
      <c r="AT188" s="3">
        <f t="shared" si="70"/>
        <v>143</v>
      </c>
      <c r="AU188" s="3">
        <f t="shared" si="71"/>
        <v>148.30000000000001</v>
      </c>
      <c r="AV188" s="3">
        <f t="shared" si="72"/>
        <v>139.25609756097555</v>
      </c>
      <c r="AW188" s="3">
        <f t="shared" si="73"/>
        <v>142.6</v>
      </c>
      <c r="AX188" s="3">
        <f t="shared" si="74"/>
        <v>139.9</v>
      </c>
      <c r="AY188" s="3">
        <f t="shared" si="75"/>
        <v>136.69999999999999</v>
      </c>
      <c r="AZ188" s="3">
        <f t="shared" si="76"/>
        <v>124.6</v>
      </c>
      <c r="BA188" s="3">
        <f t="shared" si="77"/>
        <v>135.1</v>
      </c>
      <c r="BB188" s="3">
        <f t="shared" si="78"/>
        <v>142.69999999999999</v>
      </c>
      <c r="BC188" s="3">
        <f t="shared" si="79"/>
        <v>129.30000000000001</v>
      </c>
      <c r="BD188" s="3">
        <f t="shared" si="80"/>
        <v>133.30000000000001</v>
      </c>
      <c r="BE188" s="3">
        <f t="shared" si="81"/>
        <v>138.69999999999999</v>
      </c>
    </row>
    <row r="189" spans="1:57" x14ac:dyDescent="0.35">
      <c r="A189" t="s">
        <v>60</v>
      </c>
      <c r="B189">
        <v>2018</v>
      </c>
      <c r="C189" t="s">
        <v>63</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c r="AE189" s="3">
        <f t="shared" si="55"/>
        <v>135</v>
      </c>
      <c r="AF189" s="3">
        <f t="shared" si="56"/>
        <v>143.1</v>
      </c>
      <c r="AG189" s="3">
        <f t="shared" si="57"/>
        <v>135.5</v>
      </c>
      <c r="AH189" s="3">
        <f t="shared" si="58"/>
        <v>139.9</v>
      </c>
      <c r="AI189" s="3">
        <f t="shared" si="59"/>
        <v>116.5</v>
      </c>
      <c r="AJ189" s="3">
        <f t="shared" si="60"/>
        <v>138.5</v>
      </c>
      <c r="AK189" s="3">
        <f t="shared" si="61"/>
        <v>128</v>
      </c>
      <c r="AL189" s="3">
        <f t="shared" si="62"/>
        <v>115.5</v>
      </c>
      <c r="AM189" s="3">
        <f t="shared" si="63"/>
        <v>114.2</v>
      </c>
      <c r="AN189" s="3">
        <f t="shared" si="64"/>
        <v>140.69999999999999</v>
      </c>
      <c r="AO189" s="3">
        <f t="shared" si="65"/>
        <v>126.2</v>
      </c>
      <c r="AP189" s="3">
        <f t="shared" si="66"/>
        <v>147.6</v>
      </c>
      <c r="AQ189" s="3">
        <f t="shared" si="67"/>
        <v>134.80000000000001</v>
      </c>
      <c r="AR189" s="3">
        <f t="shared" si="68"/>
        <v>159.69999999999999</v>
      </c>
      <c r="AS189" s="3">
        <f t="shared" si="69"/>
        <v>136.69999999999999</v>
      </c>
      <c r="AT189" s="3">
        <f t="shared" si="70"/>
        <v>126.7</v>
      </c>
      <c r="AU189" s="3">
        <f t="shared" si="71"/>
        <v>135.19999999999999</v>
      </c>
      <c r="AV189" s="3">
        <f t="shared" si="72"/>
        <v>142</v>
      </c>
      <c r="AW189" s="3">
        <f t="shared" si="73"/>
        <v>126.4</v>
      </c>
      <c r="AX189" s="3">
        <f t="shared" si="74"/>
        <v>130.80000000000001</v>
      </c>
      <c r="AY189" s="3">
        <f t="shared" si="75"/>
        <v>130.5</v>
      </c>
      <c r="AZ189" s="3">
        <f t="shared" si="76"/>
        <v>117.8</v>
      </c>
      <c r="BA189" s="3">
        <f t="shared" si="77"/>
        <v>126.8</v>
      </c>
      <c r="BB189" s="3">
        <f t="shared" si="78"/>
        <v>137.80000000000001</v>
      </c>
      <c r="BC189" s="3">
        <f t="shared" si="79"/>
        <v>126.7</v>
      </c>
      <c r="BD189" s="3">
        <f t="shared" si="80"/>
        <v>127.1</v>
      </c>
      <c r="BE189" s="3">
        <f t="shared" si="81"/>
        <v>134</v>
      </c>
    </row>
    <row r="190" spans="1:57" x14ac:dyDescent="0.35">
      <c r="A190" t="s">
        <v>61</v>
      </c>
      <c r="B190">
        <v>2018</v>
      </c>
      <c r="C190" t="s">
        <v>63</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c r="AE190" s="3">
        <f t="shared" si="55"/>
        <v>136.19999999999999</v>
      </c>
      <c r="AF190" s="3">
        <f t="shared" si="56"/>
        <v>143.6</v>
      </c>
      <c r="AG190" s="3">
        <f t="shared" si="57"/>
        <v>138.30000000000001</v>
      </c>
      <c r="AH190" s="3">
        <f t="shared" si="58"/>
        <v>141.19999999999999</v>
      </c>
      <c r="AI190" s="3">
        <f t="shared" si="59"/>
        <v>120.7</v>
      </c>
      <c r="AJ190" s="3">
        <f t="shared" si="60"/>
        <v>146.19999999999999</v>
      </c>
      <c r="AK190" s="3">
        <f t="shared" si="61"/>
        <v>134.6</v>
      </c>
      <c r="AL190" s="3">
        <f t="shared" si="62"/>
        <v>124.6</v>
      </c>
      <c r="AM190" s="3">
        <f t="shared" si="63"/>
        <v>116.1</v>
      </c>
      <c r="AN190" s="3">
        <f t="shared" si="64"/>
        <v>137.80000000000001</v>
      </c>
      <c r="AO190" s="3">
        <f t="shared" si="65"/>
        <v>129.1</v>
      </c>
      <c r="AP190" s="3">
        <f t="shared" si="66"/>
        <v>150.4</v>
      </c>
      <c r="AQ190" s="3">
        <f t="shared" si="67"/>
        <v>137.19999999999999</v>
      </c>
      <c r="AR190" s="3">
        <f t="shared" si="68"/>
        <v>156.30000000000001</v>
      </c>
      <c r="AS190" s="3">
        <f t="shared" si="69"/>
        <v>144.30000000000001</v>
      </c>
      <c r="AT190" s="3">
        <f t="shared" si="70"/>
        <v>136.19999999999999</v>
      </c>
      <c r="AU190" s="3">
        <f t="shared" si="71"/>
        <v>143.1</v>
      </c>
      <c r="AV190" s="3">
        <f t="shared" si="72"/>
        <v>142</v>
      </c>
      <c r="AW190" s="3">
        <f t="shared" si="73"/>
        <v>136.5</v>
      </c>
      <c r="AX190" s="3">
        <f t="shared" si="74"/>
        <v>135.6</v>
      </c>
      <c r="AY190" s="3">
        <f t="shared" si="75"/>
        <v>134.30000000000001</v>
      </c>
      <c r="AZ190" s="3">
        <f t="shared" si="76"/>
        <v>121</v>
      </c>
      <c r="BA190" s="3">
        <f t="shared" si="77"/>
        <v>130.4</v>
      </c>
      <c r="BB190" s="3">
        <f t="shared" si="78"/>
        <v>139.80000000000001</v>
      </c>
      <c r="BC190" s="3">
        <f t="shared" si="79"/>
        <v>128.19999999999999</v>
      </c>
      <c r="BD190" s="3">
        <f t="shared" si="80"/>
        <v>130.30000000000001</v>
      </c>
      <c r="BE190" s="3">
        <f t="shared" si="81"/>
        <v>136.5</v>
      </c>
    </row>
    <row r="191" spans="1:57" x14ac:dyDescent="0.35">
      <c r="A191" t="s">
        <v>57</v>
      </c>
      <c r="B191">
        <v>2018</v>
      </c>
      <c r="C191" t="s">
        <v>64</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59</v>
      </c>
      <c r="V191">
        <v>143.80000000000001</v>
      </c>
      <c r="W191">
        <v>140.9</v>
      </c>
      <c r="X191">
        <v>137.6</v>
      </c>
      <c r="Y191">
        <v>125.3</v>
      </c>
      <c r="Z191">
        <v>136</v>
      </c>
      <c r="AA191">
        <v>143.69999999999999</v>
      </c>
      <c r="AB191">
        <v>130.4</v>
      </c>
      <c r="AC191">
        <v>134.19999999999999</v>
      </c>
      <c r="AD191">
        <v>139.1</v>
      </c>
      <c r="AE191" s="3">
        <f t="shared" si="55"/>
        <v>137.1</v>
      </c>
      <c r="AF191" s="3">
        <f t="shared" si="56"/>
        <v>144.5</v>
      </c>
      <c r="AG191" s="3">
        <f t="shared" si="57"/>
        <v>135.9</v>
      </c>
      <c r="AH191" s="3">
        <f t="shared" si="58"/>
        <v>142.4</v>
      </c>
      <c r="AI191" s="3">
        <f t="shared" si="59"/>
        <v>123.5</v>
      </c>
      <c r="AJ191" s="3">
        <f t="shared" si="60"/>
        <v>156.4</v>
      </c>
      <c r="AK191" s="3">
        <f t="shared" si="61"/>
        <v>135.1</v>
      </c>
      <c r="AL191" s="3">
        <f t="shared" si="62"/>
        <v>128.4</v>
      </c>
      <c r="AM191" s="3">
        <f t="shared" si="63"/>
        <v>115.2</v>
      </c>
      <c r="AN191" s="3">
        <f t="shared" si="64"/>
        <v>137.19999999999999</v>
      </c>
      <c r="AO191" s="3">
        <f t="shared" si="65"/>
        <v>131.9</v>
      </c>
      <c r="AP191" s="3">
        <f t="shared" si="66"/>
        <v>153.80000000000001</v>
      </c>
      <c r="AQ191" s="3">
        <f t="shared" si="67"/>
        <v>138.6</v>
      </c>
      <c r="AR191" s="3">
        <f t="shared" si="68"/>
        <v>156.1</v>
      </c>
      <c r="AS191" s="3">
        <f t="shared" si="69"/>
        <v>150.1</v>
      </c>
      <c r="AT191" s="3">
        <f t="shared" si="70"/>
        <v>143.30000000000001</v>
      </c>
      <c r="AU191" s="3">
        <f t="shared" si="71"/>
        <v>149.1</v>
      </c>
      <c r="AV191" s="3">
        <f t="shared" si="72"/>
        <v>139.25609756097555</v>
      </c>
      <c r="AW191" s="3">
        <f t="shared" si="73"/>
        <v>143.80000000000001</v>
      </c>
      <c r="AX191" s="3">
        <f t="shared" si="74"/>
        <v>140.9</v>
      </c>
      <c r="AY191" s="3">
        <f t="shared" si="75"/>
        <v>137.6</v>
      </c>
      <c r="AZ191" s="3">
        <f t="shared" si="76"/>
        <v>125.3</v>
      </c>
      <c r="BA191" s="3">
        <f t="shared" si="77"/>
        <v>136</v>
      </c>
      <c r="BB191" s="3">
        <f t="shared" si="78"/>
        <v>143.69999999999999</v>
      </c>
      <c r="BC191" s="3">
        <f t="shared" si="79"/>
        <v>130.4</v>
      </c>
      <c r="BD191" s="3">
        <f t="shared" si="80"/>
        <v>134.19999999999999</v>
      </c>
      <c r="BE191" s="3">
        <f t="shared" si="81"/>
        <v>139.1</v>
      </c>
    </row>
    <row r="192" spans="1:57" x14ac:dyDescent="0.35">
      <c r="A192" t="s">
        <v>60</v>
      </c>
      <c r="B192">
        <v>2018</v>
      </c>
      <c r="C192" t="s">
        <v>64</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c r="AE192" s="3">
        <f t="shared" si="55"/>
        <v>135</v>
      </c>
      <c r="AF192" s="3">
        <f t="shared" si="56"/>
        <v>144.30000000000001</v>
      </c>
      <c r="AG192" s="3">
        <f t="shared" si="57"/>
        <v>130.80000000000001</v>
      </c>
      <c r="AH192" s="3">
        <f t="shared" si="58"/>
        <v>140.30000000000001</v>
      </c>
      <c r="AI192" s="3">
        <f t="shared" si="59"/>
        <v>116.6</v>
      </c>
      <c r="AJ192" s="3">
        <f t="shared" si="60"/>
        <v>150.1</v>
      </c>
      <c r="AK192" s="3">
        <f t="shared" si="61"/>
        <v>127.6</v>
      </c>
      <c r="AL192" s="3">
        <f t="shared" si="62"/>
        <v>114</v>
      </c>
      <c r="AM192" s="3">
        <f t="shared" si="63"/>
        <v>110.6</v>
      </c>
      <c r="AN192" s="3">
        <f t="shared" si="64"/>
        <v>140.19999999999999</v>
      </c>
      <c r="AO192" s="3">
        <f t="shared" si="65"/>
        <v>126.5</v>
      </c>
      <c r="AP192" s="3">
        <f t="shared" si="66"/>
        <v>148.30000000000001</v>
      </c>
      <c r="AQ192" s="3">
        <f t="shared" si="67"/>
        <v>135.69999999999999</v>
      </c>
      <c r="AR192" s="3">
        <f t="shared" si="68"/>
        <v>159.19999999999999</v>
      </c>
      <c r="AS192" s="3">
        <f t="shared" si="69"/>
        <v>137.80000000000001</v>
      </c>
      <c r="AT192" s="3">
        <f t="shared" si="70"/>
        <v>127.4</v>
      </c>
      <c r="AU192" s="3">
        <f t="shared" si="71"/>
        <v>136.19999999999999</v>
      </c>
      <c r="AV192" s="3">
        <f t="shared" si="72"/>
        <v>142.9</v>
      </c>
      <c r="AW192" s="3">
        <f t="shared" si="73"/>
        <v>124.6</v>
      </c>
      <c r="AX192" s="3">
        <f t="shared" si="74"/>
        <v>131.80000000000001</v>
      </c>
      <c r="AY192" s="3">
        <f t="shared" si="75"/>
        <v>131.30000000000001</v>
      </c>
      <c r="AZ192" s="3">
        <f t="shared" si="76"/>
        <v>118.9</v>
      </c>
      <c r="BA192" s="3">
        <f t="shared" si="77"/>
        <v>127.6</v>
      </c>
      <c r="BB192" s="3">
        <f t="shared" si="78"/>
        <v>139.69999999999999</v>
      </c>
      <c r="BC192" s="3">
        <f t="shared" si="79"/>
        <v>127.6</v>
      </c>
      <c r="BD192" s="3">
        <f t="shared" si="80"/>
        <v>128.19999999999999</v>
      </c>
      <c r="BE192" s="3">
        <f t="shared" si="81"/>
        <v>134.80000000000001</v>
      </c>
    </row>
    <row r="193" spans="1:57" x14ac:dyDescent="0.35">
      <c r="A193" t="s">
        <v>61</v>
      </c>
      <c r="B193">
        <v>2018</v>
      </c>
      <c r="C193" t="s">
        <v>64</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c r="AE193" s="3">
        <f t="shared" si="55"/>
        <v>136.4</v>
      </c>
      <c r="AF193" s="3">
        <f t="shared" si="56"/>
        <v>144.4</v>
      </c>
      <c r="AG193" s="3">
        <f t="shared" si="57"/>
        <v>133.9</v>
      </c>
      <c r="AH193" s="3">
        <f t="shared" si="58"/>
        <v>141.6</v>
      </c>
      <c r="AI193" s="3">
        <f t="shared" si="59"/>
        <v>121</v>
      </c>
      <c r="AJ193" s="3">
        <f t="shared" si="60"/>
        <v>153.5</v>
      </c>
      <c r="AK193" s="3">
        <f t="shared" si="61"/>
        <v>132.6</v>
      </c>
      <c r="AL193" s="3">
        <f t="shared" si="62"/>
        <v>123.5</v>
      </c>
      <c r="AM193" s="3">
        <f t="shared" si="63"/>
        <v>113.7</v>
      </c>
      <c r="AN193" s="3">
        <f t="shared" si="64"/>
        <v>138.19999999999999</v>
      </c>
      <c r="AO193" s="3">
        <f t="shared" si="65"/>
        <v>129.6</v>
      </c>
      <c r="AP193" s="3">
        <f t="shared" si="66"/>
        <v>151.19999999999999</v>
      </c>
      <c r="AQ193" s="3">
        <f t="shared" si="67"/>
        <v>137.5</v>
      </c>
      <c r="AR193" s="3">
        <f t="shared" si="68"/>
        <v>156.9</v>
      </c>
      <c r="AS193" s="3">
        <f t="shared" si="69"/>
        <v>145.30000000000001</v>
      </c>
      <c r="AT193" s="3">
        <f t="shared" si="70"/>
        <v>136.69999999999999</v>
      </c>
      <c r="AU193" s="3">
        <f t="shared" si="71"/>
        <v>144</v>
      </c>
      <c r="AV193" s="3">
        <f t="shared" si="72"/>
        <v>142.9</v>
      </c>
      <c r="AW193" s="3">
        <f t="shared" si="73"/>
        <v>136.5</v>
      </c>
      <c r="AX193" s="3">
        <f t="shared" si="74"/>
        <v>136.6</v>
      </c>
      <c r="AY193" s="3">
        <f t="shared" si="75"/>
        <v>135.19999999999999</v>
      </c>
      <c r="AZ193" s="3">
        <f t="shared" si="76"/>
        <v>121.9</v>
      </c>
      <c r="BA193" s="3">
        <f t="shared" si="77"/>
        <v>131.30000000000001</v>
      </c>
      <c r="BB193" s="3">
        <f t="shared" si="78"/>
        <v>141.4</v>
      </c>
      <c r="BC193" s="3">
        <f t="shared" si="79"/>
        <v>129.19999999999999</v>
      </c>
      <c r="BD193" s="3">
        <f t="shared" si="80"/>
        <v>131.30000000000001</v>
      </c>
      <c r="BE193" s="3">
        <f t="shared" si="81"/>
        <v>137.1</v>
      </c>
    </row>
    <row r="194" spans="1:57" x14ac:dyDescent="0.35">
      <c r="A194" t="s">
        <v>57</v>
      </c>
      <c r="B194">
        <v>2018</v>
      </c>
      <c r="C194" t="s">
        <v>65</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59</v>
      </c>
      <c r="V194">
        <v>144.30000000000001</v>
      </c>
      <c r="W194">
        <v>141.80000000000001</v>
      </c>
      <c r="X194">
        <v>138.4</v>
      </c>
      <c r="Y194">
        <v>126.4</v>
      </c>
      <c r="Z194">
        <v>136.80000000000001</v>
      </c>
      <c r="AA194">
        <v>144.4</v>
      </c>
      <c r="AB194">
        <v>131.19999999999999</v>
      </c>
      <c r="AC194">
        <v>135.1</v>
      </c>
      <c r="AD194">
        <v>139.80000000000001</v>
      </c>
      <c r="AE194" s="3">
        <f t="shared" si="55"/>
        <v>137.4</v>
      </c>
      <c r="AF194" s="3">
        <f t="shared" si="56"/>
        <v>145.69999999999999</v>
      </c>
      <c r="AG194" s="3">
        <f t="shared" si="57"/>
        <v>135.5</v>
      </c>
      <c r="AH194" s="3">
        <f t="shared" si="58"/>
        <v>142.9</v>
      </c>
      <c r="AI194" s="3">
        <f t="shared" si="59"/>
        <v>123.6</v>
      </c>
      <c r="AJ194" s="3">
        <f t="shared" si="60"/>
        <v>157.5</v>
      </c>
      <c r="AK194" s="3">
        <f t="shared" si="61"/>
        <v>137.80000000000001</v>
      </c>
      <c r="AL194" s="3">
        <f t="shared" si="62"/>
        <v>127.2</v>
      </c>
      <c r="AM194" s="3">
        <f t="shared" si="63"/>
        <v>111.8</v>
      </c>
      <c r="AN194" s="3">
        <f t="shared" si="64"/>
        <v>137.4</v>
      </c>
      <c r="AO194" s="3">
        <f t="shared" si="65"/>
        <v>132.19999999999999</v>
      </c>
      <c r="AP194" s="3">
        <f t="shared" si="66"/>
        <v>154.30000000000001</v>
      </c>
      <c r="AQ194" s="3">
        <f t="shared" si="67"/>
        <v>139.1</v>
      </c>
      <c r="AR194" s="3">
        <f t="shared" si="68"/>
        <v>157</v>
      </c>
      <c r="AS194" s="3">
        <f t="shared" si="69"/>
        <v>150.80000000000001</v>
      </c>
      <c r="AT194" s="3">
        <f t="shared" si="70"/>
        <v>144.1</v>
      </c>
      <c r="AU194" s="3">
        <f t="shared" si="71"/>
        <v>149.80000000000001</v>
      </c>
      <c r="AV194" s="3">
        <f t="shared" si="72"/>
        <v>139.25609756097555</v>
      </c>
      <c r="AW194" s="3">
        <f t="shared" si="73"/>
        <v>144.30000000000001</v>
      </c>
      <c r="AX194" s="3">
        <f t="shared" si="74"/>
        <v>141.80000000000001</v>
      </c>
      <c r="AY194" s="3">
        <f t="shared" si="75"/>
        <v>138.4</v>
      </c>
      <c r="AZ194" s="3">
        <f t="shared" si="76"/>
        <v>126.4</v>
      </c>
      <c r="BA194" s="3">
        <f t="shared" si="77"/>
        <v>136.80000000000001</v>
      </c>
      <c r="BB194" s="3">
        <f t="shared" si="78"/>
        <v>144.4</v>
      </c>
      <c r="BC194" s="3">
        <f t="shared" si="79"/>
        <v>131.19999999999999</v>
      </c>
      <c r="BD194" s="3">
        <f t="shared" si="80"/>
        <v>135.1</v>
      </c>
      <c r="BE194" s="3">
        <f t="shared" si="81"/>
        <v>139.80000000000001</v>
      </c>
    </row>
    <row r="195" spans="1:57" x14ac:dyDescent="0.35">
      <c r="A195" t="s">
        <v>60</v>
      </c>
      <c r="B195">
        <v>2018</v>
      </c>
      <c r="C195" t="s">
        <v>65</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c r="AE195" s="3">
        <f t="shared" ref="AE195:AE258" si="82">IF(OR(D195&lt;D$385,D195&gt;D$386),D$376,D195)</f>
        <v>135</v>
      </c>
      <c r="AF195" s="3">
        <f t="shared" ref="AF195:AF258" si="83">IF(OR(E195&lt;E$385,E195&gt;E$386),E$376,E195)</f>
        <v>148.19999999999999</v>
      </c>
      <c r="AG195" s="3">
        <f t="shared" ref="AG195:AG258" si="84">IF(OR(F195&lt;F$385,F195&gt;F$386),F$376,F195)</f>
        <v>130.5</v>
      </c>
      <c r="AH195" s="3">
        <f t="shared" ref="AH195:AH258" si="85">IF(OR(G195&lt;G$385,G195&gt;G$386),G$376,G195)</f>
        <v>140.69999999999999</v>
      </c>
      <c r="AI195" s="3">
        <f t="shared" ref="AI195:AI258" si="86">IF(OR(H195&lt;H$385,H195&gt;H$386),H$376,H195)</f>
        <v>116.4</v>
      </c>
      <c r="AJ195" s="3">
        <f t="shared" ref="AJ195:AJ258" si="87">IF(OR(I195&lt;I$385,I195&gt;I$386),I$376,I195)</f>
        <v>151.30000000000001</v>
      </c>
      <c r="AK195" s="3">
        <f t="shared" ref="AK195:AK258" si="88">IF(OR(J195&lt;J$385,J195&gt;J$386),J$376,J195)</f>
        <v>131.4</v>
      </c>
      <c r="AL195" s="3">
        <f t="shared" ref="AL195:AL258" si="89">IF(OR(K195&lt;K$385,K195&gt;K$386),K$376,K195)</f>
        <v>112.8</v>
      </c>
      <c r="AM195" s="3">
        <f t="shared" ref="AM195:AM258" si="90">IF(OR(L195&lt;L$385,L195&gt;L$386),L$376,L195)</f>
        <v>105.3</v>
      </c>
      <c r="AN195" s="3">
        <f t="shared" ref="AN195:AN258" si="91">IF(OR(M195&lt;M$385,M195&gt;M$386),M$376,M195)</f>
        <v>139.6</v>
      </c>
      <c r="AO195" s="3">
        <f t="shared" ref="AO195:AO258" si="92">IF(OR(N195&lt;N$385,N195&gt;N$386),N$376,N195)</f>
        <v>126.6</v>
      </c>
      <c r="AP195" s="3">
        <f t="shared" ref="AP195:AP258" si="93">IF(OR(O195&lt;O$385,O195&gt;O$386),O$376,O195)</f>
        <v>148.69999999999999</v>
      </c>
      <c r="AQ195" s="3">
        <f t="shared" ref="AQ195:AQ258" si="94">IF(OR(P195&lt;P$385,P195&gt;P$386),P$376,P195)</f>
        <v>136.4</v>
      </c>
      <c r="AR195" s="3">
        <f t="shared" ref="AR195:AR258" si="95">IF(OR(Q195&lt;Q$385,Q195&gt;Q$386),Q$376,Q195)</f>
        <v>160.30000000000001</v>
      </c>
      <c r="AS195" s="3">
        <f t="shared" ref="AS195:AS258" si="96">IF(OR(R195&lt;R$385,R195&gt;R$386),R$376,R195)</f>
        <v>138.6</v>
      </c>
      <c r="AT195" s="3">
        <f t="shared" ref="AT195:AT258" si="97">IF(OR(S195&lt;S$385,S195&gt;S$386),S$376,S195)</f>
        <v>127.9</v>
      </c>
      <c r="AU195" s="3">
        <f t="shared" ref="AU195:AU258" si="98">IF(OR(T195&lt;T$385,T195&gt;T$386),T$376,T195)</f>
        <v>137</v>
      </c>
      <c r="AV195" s="3">
        <f t="shared" ref="AV195:AV258" si="99">IF(OR(U195&lt;U$385,U195&gt;U$386),U$376,U195)</f>
        <v>143.19999999999999</v>
      </c>
      <c r="AW195" s="3">
        <f t="shared" ref="AW195:AW258" si="100">IF(OR(V195&lt;V$385,V195&gt;V$386),V$376,V195)</f>
        <v>124.7</v>
      </c>
      <c r="AX195" s="3">
        <f t="shared" ref="AX195:AX258" si="101">IF(OR(W195&lt;W$385,W195&gt;W$386),W$376,W195)</f>
        <v>132.5</v>
      </c>
      <c r="AY195" s="3">
        <f t="shared" ref="AY195:AY258" si="102">IF(OR(X195&lt;X$385,X195&gt;X$386),X$376,X195)</f>
        <v>132</v>
      </c>
      <c r="AZ195" s="3">
        <f t="shared" ref="AZ195:AZ258" si="103">IF(OR(Y195&lt;Y$385,Y195&gt;Y$386),Y$376,Y195)</f>
        <v>119.8</v>
      </c>
      <c r="BA195" s="3">
        <f t="shared" ref="BA195:BA258" si="104">IF(OR(Z195&lt;Z$385,Z195&gt;Z$386),Z$376,Z195)</f>
        <v>128</v>
      </c>
      <c r="BB195" s="3">
        <f t="shared" ref="BB195:BB258" si="105">IF(OR(AA195&lt;AA$385,AA195&gt;AA$386),AA$376,AA195)</f>
        <v>140.4</v>
      </c>
      <c r="BC195" s="3">
        <f t="shared" ref="BC195:BC258" si="106">IF(OR(AB195&lt;AB$385,AB195&gt;AB$386),AB$376,AB195)</f>
        <v>128.1</v>
      </c>
      <c r="BD195" s="3">
        <f t="shared" ref="BD195:BD258" si="107">IF(OR(AC195&lt;AC$385,AC195&gt;AC$386),AC$376,AC195)</f>
        <v>128.9</v>
      </c>
      <c r="BE195" s="3">
        <f t="shared" ref="BE195:BE258" si="108">IF(OR(AD195&lt;AD$385,AD195&gt;AD$386),AD$376,AD195)</f>
        <v>135.4</v>
      </c>
    </row>
    <row r="196" spans="1:57" x14ac:dyDescent="0.35">
      <c r="A196" t="s">
        <v>61</v>
      </c>
      <c r="B196">
        <v>2018</v>
      </c>
      <c r="C196" t="s">
        <v>65</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c r="AE196" s="3">
        <f t="shared" si="82"/>
        <v>136.6</v>
      </c>
      <c r="AF196" s="3">
        <f t="shared" si="83"/>
        <v>146.6</v>
      </c>
      <c r="AG196" s="3">
        <f t="shared" si="84"/>
        <v>133.6</v>
      </c>
      <c r="AH196" s="3">
        <f t="shared" si="85"/>
        <v>142.1</v>
      </c>
      <c r="AI196" s="3">
        <f t="shared" si="86"/>
        <v>121</v>
      </c>
      <c r="AJ196" s="3">
        <f t="shared" si="87"/>
        <v>154.6</v>
      </c>
      <c r="AK196" s="3">
        <f t="shared" si="88"/>
        <v>135.6</v>
      </c>
      <c r="AL196" s="3">
        <f t="shared" si="89"/>
        <v>122.3</v>
      </c>
      <c r="AM196" s="3">
        <f t="shared" si="90"/>
        <v>109.6</v>
      </c>
      <c r="AN196" s="3">
        <f t="shared" si="91"/>
        <v>138.1</v>
      </c>
      <c r="AO196" s="3">
        <f t="shared" si="92"/>
        <v>129.9</v>
      </c>
      <c r="AP196" s="3">
        <f t="shared" si="93"/>
        <v>151.69999999999999</v>
      </c>
      <c r="AQ196" s="3">
        <f t="shared" si="94"/>
        <v>138.1</v>
      </c>
      <c r="AR196" s="3">
        <f t="shared" si="95"/>
        <v>157.9</v>
      </c>
      <c r="AS196" s="3">
        <f t="shared" si="96"/>
        <v>146</v>
      </c>
      <c r="AT196" s="3">
        <f t="shared" si="97"/>
        <v>137.4</v>
      </c>
      <c r="AU196" s="3">
        <f t="shared" si="98"/>
        <v>144.69999999999999</v>
      </c>
      <c r="AV196" s="3">
        <f t="shared" si="99"/>
        <v>143.19999999999999</v>
      </c>
      <c r="AW196" s="3">
        <f t="shared" si="100"/>
        <v>136.9</v>
      </c>
      <c r="AX196" s="3">
        <f t="shared" si="101"/>
        <v>137.4</v>
      </c>
      <c r="AY196" s="3">
        <f t="shared" si="102"/>
        <v>136</v>
      </c>
      <c r="AZ196" s="3">
        <f t="shared" si="103"/>
        <v>122.9</v>
      </c>
      <c r="BA196" s="3">
        <f t="shared" si="104"/>
        <v>131.80000000000001</v>
      </c>
      <c r="BB196" s="3">
        <f t="shared" si="105"/>
        <v>142.1</v>
      </c>
      <c r="BC196" s="3">
        <f t="shared" si="106"/>
        <v>129.9</v>
      </c>
      <c r="BD196" s="3">
        <f t="shared" si="107"/>
        <v>132.1</v>
      </c>
      <c r="BE196" s="3">
        <f t="shared" si="108"/>
        <v>137.80000000000001</v>
      </c>
    </row>
    <row r="197" spans="1:57" x14ac:dyDescent="0.35">
      <c r="A197" t="s">
        <v>57</v>
      </c>
      <c r="B197">
        <v>2018</v>
      </c>
      <c r="C197" t="s">
        <v>66</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59</v>
      </c>
      <c r="V197">
        <v>145.1</v>
      </c>
      <c r="W197">
        <v>142.19999999999999</v>
      </c>
      <c r="X197">
        <v>138.4</v>
      </c>
      <c r="Y197">
        <v>127.4</v>
      </c>
      <c r="Z197">
        <v>137.80000000000001</v>
      </c>
      <c r="AA197">
        <v>145.1</v>
      </c>
      <c r="AB197">
        <v>131.4</v>
      </c>
      <c r="AC197">
        <v>135.6</v>
      </c>
      <c r="AD197">
        <v>140.5</v>
      </c>
      <c r="AE197" s="3">
        <f t="shared" si="82"/>
        <v>137.6</v>
      </c>
      <c r="AF197" s="3">
        <f t="shared" si="83"/>
        <v>148.1</v>
      </c>
      <c r="AG197" s="3">
        <f t="shared" si="84"/>
        <v>136.69999999999999</v>
      </c>
      <c r="AH197" s="3">
        <f t="shared" si="85"/>
        <v>143.19999999999999</v>
      </c>
      <c r="AI197" s="3">
        <f t="shared" si="86"/>
        <v>124</v>
      </c>
      <c r="AJ197" s="3">
        <f t="shared" si="87"/>
        <v>154.1</v>
      </c>
      <c r="AK197" s="3">
        <f t="shared" si="88"/>
        <v>143.5</v>
      </c>
      <c r="AL197" s="3">
        <f t="shared" si="89"/>
        <v>126</v>
      </c>
      <c r="AM197" s="3">
        <f t="shared" si="90"/>
        <v>112.4</v>
      </c>
      <c r="AN197" s="3">
        <f t="shared" si="91"/>
        <v>137.6</v>
      </c>
      <c r="AO197" s="3">
        <f t="shared" si="92"/>
        <v>132.80000000000001</v>
      </c>
      <c r="AP197" s="3">
        <f t="shared" si="93"/>
        <v>154.30000000000001</v>
      </c>
      <c r="AQ197" s="3">
        <f t="shared" si="94"/>
        <v>140</v>
      </c>
      <c r="AR197" s="3">
        <f t="shared" si="95"/>
        <v>157.30000000000001</v>
      </c>
      <c r="AS197" s="3">
        <f t="shared" si="96"/>
        <v>151.30000000000001</v>
      </c>
      <c r="AT197" s="3">
        <f t="shared" si="97"/>
        <v>144.69999999999999</v>
      </c>
      <c r="AU197" s="3">
        <f t="shared" si="98"/>
        <v>150.30000000000001</v>
      </c>
      <c r="AV197" s="3">
        <f t="shared" si="99"/>
        <v>139.25609756097555</v>
      </c>
      <c r="AW197" s="3">
        <f t="shared" si="100"/>
        <v>145.1</v>
      </c>
      <c r="AX197" s="3">
        <f t="shared" si="101"/>
        <v>142.19999999999999</v>
      </c>
      <c r="AY197" s="3">
        <f t="shared" si="102"/>
        <v>138.4</v>
      </c>
      <c r="AZ197" s="3">
        <f t="shared" si="103"/>
        <v>127.4</v>
      </c>
      <c r="BA197" s="3">
        <f t="shared" si="104"/>
        <v>137.80000000000001</v>
      </c>
      <c r="BB197" s="3">
        <f t="shared" si="105"/>
        <v>145.1</v>
      </c>
      <c r="BC197" s="3">
        <f t="shared" si="106"/>
        <v>131.4</v>
      </c>
      <c r="BD197" s="3">
        <f t="shared" si="107"/>
        <v>135.6</v>
      </c>
      <c r="BE197" s="3">
        <f t="shared" si="108"/>
        <v>140.5</v>
      </c>
    </row>
    <row r="198" spans="1:57" x14ac:dyDescent="0.35">
      <c r="A198" t="s">
        <v>60</v>
      </c>
      <c r="B198">
        <v>2018</v>
      </c>
      <c r="C198" t="s">
        <v>66</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c r="AE198" s="3">
        <f t="shared" si="82"/>
        <v>135.30000000000001</v>
      </c>
      <c r="AF198" s="3">
        <f t="shared" si="83"/>
        <v>149.69999999999999</v>
      </c>
      <c r="AG198" s="3">
        <f t="shared" si="84"/>
        <v>133.9</v>
      </c>
      <c r="AH198" s="3">
        <f t="shared" si="85"/>
        <v>140.80000000000001</v>
      </c>
      <c r="AI198" s="3">
        <f t="shared" si="86"/>
        <v>116.6</v>
      </c>
      <c r="AJ198" s="3">
        <f t="shared" si="87"/>
        <v>152.19999999999999</v>
      </c>
      <c r="AK198" s="3">
        <f t="shared" si="88"/>
        <v>144</v>
      </c>
      <c r="AL198" s="3">
        <f t="shared" si="89"/>
        <v>112.3</v>
      </c>
      <c r="AM198" s="3">
        <f t="shared" si="90"/>
        <v>108.4</v>
      </c>
      <c r="AN198" s="3">
        <f t="shared" si="91"/>
        <v>140</v>
      </c>
      <c r="AO198" s="3">
        <f t="shared" si="92"/>
        <v>126.7</v>
      </c>
      <c r="AP198" s="3">
        <f t="shared" si="93"/>
        <v>149</v>
      </c>
      <c r="AQ198" s="3">
        <f t="shared" si="94"/>
        <v>138.4</v>
      </c>
      <c r="AR198" s="3">
        <f t="shared" si="95"/>
        <v>161</v>
      </c>
      <c r="AS198" s="3">
        <f t="shared" si="96"/>
        <v>138.9</v>
      </c>
      <c r="AT198" s="3">
        <f t="shared" si="97"/>
        <v>128.69999999999999</v>
      </c>
      <c r="AU198" s="3">
        <f t="shared" si="98"/>
        <v>137.4</v>
      </c>
      <c r="AV198" s="3">
        <f t="shared" si="99"/>
        <v>142.5</v>
      </c>
      <c r="AW198" s="3">
        <f t="shared" si="100"/>
        <v>126.5</v>
      </c>
      <c r="AX198" s="3">
        <f t="shared" si="101"/>
        <v>133.1</v>
      </c>
      <c r="AY198" s="3">
        <f t="shared" si="102"/>
        <v>132.6</v>
      </c>
      <c r="AZ198" s="3">
        <f t="shared" si="103"/>
        <v>120.4</v>
      </c>
      <c r="BA198" s="3">
        <f t="shared" si="104"/>
        <v>128.5</v>
      </c>
      <c r="BB198" s="3">
        <f t="shared" si="105"/>
        <v>141.19999999999999</v>
      </c>
      <c r="BC198" s="3">
        <f t="shared" si="106"/>
        <v>128.19999999999999</v>
      </c>
      <c r="BD198" s="3">
        <f t="shared" si="107"/>
        <v>129.5</v>
      </c>
      <c r="BE198" s="3">
        <f t="shared" si="108"/>
        <v>136.19999999999999</v>
      </c>
    </row>
    <row r="199" spans="1:57" x14ac:dyDescent="0.35">
      <c r="A199" t="s">
        <v>61</v>
      </c>
      <c r="B199">
        <v>2018</v>
      </c>
      <c r="C199" t="s">
        <v>66</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c r="AE199" s="3">
        <f t="shared" si="82"/>
        <v>136.9</v>
      </c>
      <c r="AF199" s="3">
        <f t="shared" si="83"/>
        <v>148.69999999999999</v>
      </c>
      <c r="AG199" s="3">
        <f t="shared" si="84"/>
        <v>135.6</v>
      </c>
      <c r="AH199" s="3">
        <f t="shared" si="85"/>
        <v>142.30000000000001</v>
      </c>
      <c r="AI199" s="3">
        <f t="shared" si="86"/>
        <v>121.3</v>
      </c>
      <c r="AJ199" s="3">
        <f t="shared" si="87"/>
        <v>153.19999999999999</v>
      </c>
      <c r="AK199" s="3">
        <f t="shared" si="88"/>
        <v>143.69999999999999</v>
      </c>
      <c r="AL199" s="3">
        <f t="shared" si="89"/>
        <v>121.4</v>
      </c>
      <c r="AM199" s="3">
        <f t="shared" si="90"/>
        <v>111.1</v>
      </c>
      <c r="AN199" s="3">
        <f t="shared" si="91"/>
        <v>138.4</v>
      </c>
      <c r="AO199" s="3">
        <f t="shared" si="92"/>
        <v>130.30000000000001</v>
      </c>
      <c r="AP199" s="3">
        <f t="shared" si="93"/>
        <v>151.80000000000001</v>
      </c>
      <c r="AQ199" s="3">
        <f t="shared" si="94"/>
        <v>139.4</v>
      </c>
      <c r="AR199" s="3">
        <f t="shared" si="95"/>
        <v>158.30000000000001</v>
      </c>
      <c r="AS199" s="3">
        <f t="shared" si="96"/>
        <v>146.4</v>
      </c>
      <c r="AT199" s="3">
        <f t="shared" si="97"/>
        <v>138.1</v>
      </c>
      <c r="AU199" s="3">
        <f t="shared" si="98"/>
        <v>145.19999999999999</v>
      </c>
      <c r="AV199" s="3">
        <f t="shared" si="99"/>
        <v>142.5</v>
      </c>
      <c r="AW199" s="3">
        <f t="shared" si="100"/>
        <v>138.1</v>
      </c>
      <c r="AX199" s="3">
        <f t="shared" si="101"/>
        <v>137.9</v>
      </c>
      <c r="AY199" s="3">
        <f t="shared" si="102"/>
        <v>136.19999999999999</v>
      </c>
      <c r="AZ199" s="3">
        <f t="shared" si="103"/>
        <v>123.7</v>
      </c>
      <c r="BA199" s="3">
        <f t="shared" si="104"/>
        <v>132.6</v>
      </c>
      <c r="BB199" s="3">
        <f t="shared" si="105"/>
        <v>142.80000000000001</v>
      </c>
      <c r="BC199" s="3">
        <f t="shared" si="106"/>
        <v>130.1</v>
      </c>
      <c r="BD199" s="3">
        <f t="shared" si="107"/>
        <v>132.6</v>
      </c>
      <c r="BE199" s="3">
        <f t="shared" si="108"/>
        <v>138.5</v>
      </c>
    </row>
    <row r="200" spans="1:57" x14ac:dyDescent="0.35">
      <c r="A200" t="s">
        <v>57</v>
      </c>
      <c r="B200">
        <v>2018</v>
      </c>
      <c r="C200" t="s">
        <v>67</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59</v>
      </c>
      <c r="V200">
        <v>146.80000000000001</v>
      </c>
      <c r="W200">
        <v>143.1</v>
      </c>
      <c r="X200">
        <v>139</v>
      </c>
      <c r="Y200">
        <v>127.5</v>
      </c>
      <c r="Z200">
        <v>138.4</v>
      </c>
      <c r="AA200">
        <v>145.80000000000001</v>
      </c>
      <c r="AB200">
        <v>131.4</v>
      </c>
      <c r="AC200">
        <v>136</v>
      </c>
      <c r="AD200">
        <v>141.80000000000001</v>
      </c>
      <c r="AE200" s="3">
        <f t="shared" si="82"/>
        <v>138.4</v>
      </c>
      <c r="AF200" s="3">
        <f t="shared" si="83"/>
        <v>149.30000000000001</v>
      </c>
      <c r="AG200" s="3">
        <f t="shared" si="84"/>
        <v>139.30000000000001</v>
      </c>
      <c r="AH200" s="3">
        <f t="shared" si="85"/>
        <v>143.4</v>
      </c>
      <c r="AI200" s="3">
        <f t="shared" si="86"/>
        <v>124.1</v>
      </c>
      <c r="AJ200" s="3">
        <f t="shared" si="87"/>
        <v>153.30000000000001</v>
      </c>
      <c r="AK200" s="3">
        <f t="shared" si="88"/>
        <v>154.19999999999999</v>
      </c>
      <c r="AL200" s="3">
        <f t="shared" si="89"/>
        <v>126.4</v>
      </c>
      <c r="AM200" s="3">
        <f t="shared" si="90"/>
        <v>114.3</v>
      </c>
      <c r="AN200" s="3">
        <f t="shared" si="91"/>
        <v>138.19999999999999</v>
      </c>
      <c r="AO200" s="3">
        <f t="shared" si="92"/>
        <v>132.80000000000001</v>
      </c>
      <c r="AP200" s="3">
        <f t="shared" si="93"/>
        <v>154.80000000000001</v>
      </c>
      <c r="AQ200" s="3">
        <f t="shared" si="94"/>
        <v>142</v>
      </c>
      <c r="AR200" s="3">
        <f t="shared" si="95"/>
        <v>156.1</v>
      </c>
      <c r="AS200" s="3">
        <f t="shared" si="96"/>
        <v>151.5</v>
      </c>
      <c r="AT200" s="3">
        <f t="shared" si="97"/>
        <v>145.1</v>
      </c>
      <c r="AU200" s="3">
        <f t="shared" si="98"/>
        <v>150.6</v>
      </c>
      <c r="AV200" s="3">
        <f t="shared" si="99"/>
        <v>139.25609756097555</v>
      </c>
      <c r="AW200" s="3">
        <f t="shared" si="100"/>
        <v>146.80000000000001</v>
      </c>
      <c r="AX200" s="3">
        <f t="shared" si="101"/>
        <v>143.1</v>
      </c>
      <c r="AY200" s="3">
        <f t="shared" si="102"/>
        <v>139</v>
      </c>
      <c r="AZ200" s="3">
        <f t="shared" si="103"/>
        <v>127.5</v>
      </c>
      <c r="BA200" s="3">
        <f t="shared" si="104"/>
        <v>138.4</v>
      </c>
      <c r="BB200" s="3">
        <f t="shared" si="105"/>
        <v>145.80000000000001</v>
      </c>
      <c r="BC200" s="3">
        <f t="shared" si="106"/>
        <v>131.4</v>
      </c>
      <c r="BD200" s="3">
        <f t="shared" si="107"/>
        <v>136</v>
      </c>
      <c r="BE200" s="3">
        <f t="shared" si="108"/>
        <v>141.80000000000001</v>
      </c>
    </row>
    <row r="201" spans="1:57" x14ac:dyDescent="0.35">
      <c r="A201" t="s">
        <v>60</v>
      </c>
      <c r="B201">
        <v>2018</v>
      </c>
      <c r="C201" t="s">
        <v>67</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c r="AE201" s="3">
        <f t="shared" si="82"/>
        <v>135.6</v>
      </c>
      <c r="AF201" s="3">
        <f t="shared" si="83"/>
        <v>148.6</v>
      </c>
      <c r="AG201" s="3">
        <f t="shared" si="84"/>
        <v>139.1</v>
      </c>
      <c r="AH201" s="3">
        <f t="shared" si="85"/>
        <v>141</v>
      </c>
      <c r="AI201" s="3">
        <f t="shared" si="86"/>
        <v>116.7</v>
      </c>
      <c r="AJ201" s="3">
        <f t="shared" si="87"/>
        <v>149.69999999999999</v>
      </c>
      <c r="AK201" s="3">
        <f t="shared" si="88"/>
        <v>159.19999999999999</v>
      </c>
      <c r="AL201" s="3">
        <f t="shared" si="89"/>
        <v>112.6</v>
      </c>
      <c r="AM201" s="3">
        <f t="shared" si="90"/>
        <v>111.8</v>
      </c>
      <c r="AN201" s="3">
        <f t="shared" si="91"/>
        <v>140.30000000000001</v>
      </c>
      <c r="AO201" s="3">
        <f t="shared" si="92"/>
        <v>126.8</v>
      </c>
      <c r="AP201" s="3">
        <f t="shared" si="93"/>
        <v>149.4</v>
      </c>
      <c r="AQ201" s="3">
        <f t="shared" si="94"/>
        <v>140.30000000000001</v>
      </c>
      <c r="AR201" s="3">
        <f t="shared" si="95"/>
        <v>161.4</v>
      </c>
      <c r="AS201" s="3">
        <f t="shared" si="96"/>
        <v>139.6</v>
      </c>
      <c r="AT201" s="3">
        <f t="shared" si="97"/>
        <v>128.9</v>
      </c>
      <c r="AU201" s="3">
        <f t="shared" si="98"/>
        <v>137.9</v>
      </c>
      <c r="AV201" s="3">
        <f t="shared" si="99"/>
        <v>143.6</v>
      </c>
      <c r="AW201" s="3">
        <f t="shared" si="100"/>
        <v>128.1</v>
      </c>
      <c r="AX201" s="3">
        <f t="shared" si="101"/>
        <v>133.6</v>
      </c>
      <c r="AY201" s="3">
        <f t="shared" si="102"/>
        <v>133.6</v>
      </c>
      <c r="AZ201" s="3">
        <f t="shared" si="103"/>
        <v>120.1</v>
      </c>
      <c r="BA201" s="3">
        <f t="shared" si="104"/>
        <v>129</v>
      </c>
      <c r="BB201" s="3">
        <f t="shared" si="105"/>
        <v>144</v>
      </c>
      <c r="BC201" s="3">
        <f t="shared" si="106"/>
        <v>128.19999999999999</v>
      </c>
      <c r="BD201" s="3">
        <f t="shared" si="107"/>
        <v>130.19999999999999</v>
      </c>
      <c r="BE201" s="3">
        <f t="shared" si="108"/>
        <v>137.5</v>
      </c>
    </row>
    <row r="202" spans="1:57" x14ac:dyDescent="0.35">
      <c r="A202" t="s">
        <v>61</v>
      </c>
      <c r="B202">
        <v>2018</v>
      </c>
      <c r="C202" t="s">
        <v>67</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c r="AE202" s="3">
        <f t="shared" si="82"/>
        <v>137.5</v>
      </c>
      <c r="AF202" s="3">
        <f t="shared" si="83"/>
        <v>149.1</v>
      </c>
      <c r="AG202" s="3">
        <f t="shared" si="84"/>
        <v>139.19999999999999</v>
      </c>
      <c r="AH202" s="3">
        <f t="shared" si="85"/>
        <v>142.5</v>
      </c>
      <c r="AI202" s="3">
        <f t="shared" si="86"/>
        <v>121.4</v>
      </c>
      <c r="AJ202" s="3">
        <f t="shared" si="87"/>
        <v>151.6</v>
      </c>
      <c r="AK202" s="3">
        <f t="shared" si="88"/>
        <v>155.9</v>
      </c>
      <c r="AL202" s="3">
        <f t="shared" si="89"/>
        <v>121.7</v>
      </c>
      <c r="AM202" s="3">
        <f t="shared" si="90"/>
        <v>113.5</v>
      </c>
      <c r="AN202" s="3">
        <f t="shared" si="91"/>
        <v>138.9</v>
      </c>
      <c r="AO202" s="3">
        <f t="shared" si="92"/>
        <v>130.30000000000001</v>
      </c>
      <c r="AP202" s="3">
        <f t="shared" si="93"/>
        <v>152.30000000000001</v>
      </c>
      <c r="AQ202" s="3">
        <f t="shared" si="94"/>
        <v>141.4</v>
      </c>
      <c r="AR202" s="3">
        <f t="shared" si="95"/>
        <v>157.5</v>
      </c>
      <c r="AS202" s="3">
        <f t="shared" si="96"/>
        <v>146.80000000000001</v>
      </c>
      <c r="AT202" s="3">
        <f t="shared" si="97"/>
        <v>138.4</v>
      </c>
      <c r="AU202" s="3">
        <f t="shared" si="98"/>
        <v>145.6</v>
      </c>
      <c r="AV202" s="3">
        <f t="shared" si="99"/>
        <v>143.6</v>
      </c>
      <c r="AW202" s="3">
        <f t="shared" si="100"/>
        <v>139.69999999999999</v>
      </c>
      <c r="AX202" s="3">
        <f t="shared" si="101"/>
        <v>138.6</v>
      </c>
      <c r="AY202" s="3">
        <f t="shared" si="102"/>
        <v>137</v>
      </c>
      <c r="AZ202" s="3">
        <f t="shared" si="103"/>
        <v>123.6</v>
      </c>
      <c r="BA202" s="3">
        <f t="shared" si="104"/>
        <v>133.1</v>
      </c>
      <c r="BB202" s="3">
        <f t="shared" si="105"/>
        <v>144.69999999999999</v>
      </c>
      <c r="BC202" s="3">
        <f t="shared" si="106"/>
        <v>130.1</v>
      </c>
      <c r="BD202" s="3">
        <f t="shared" si="107"/>
        <v>133.19999999999999</v>
      </c>
      <c r="BE202" s="3">
        <f t="shared" si="108"/>
        <v>139.80000000000001</v>
      </c>
    </row>
    <row r="203" spans="1:57" x14ac:dyDescent="0.35">
      <c r="A203" t="s">
        <v>57</v>
      </c>
      <c r="B203">
        <v>2018</v>
      </c>
      <c r="C203" t="s">
        <v>68</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59</v>
      </c>
      <c r="V203">
        <v>147.69999999999999</v>
      </c>
      <c r="W203">
        <v>143.80000000000001</v>
      </c>
      <c r="X203">
        <v>139.4</v>
      </c>
      <c r="Y203">
        <v>128.30000000000001</v>
      </c>
      <c r="Z203">
        <v>138.6</v>
      </c>
      <c r="AA203">
        <v>146.9</v>
      </c>
      <c r="AB203">
        <v>131.30000000000001</v>
      </c>
      <c r="AC203">
        <v>136.6</v>
      </c>
      <c r="AD203">
        <v>142.5</v>
      </c>
      <c r="AE203" s="3">
        <f t="shared" si="82"/>
        <v>139.19999999999999</v>
      </c>
      <c r="AF203" s="3">
        <f t="shared" si="83"/>
        <v>148.80000000000001</v>
      </c>
      <c r="AG203" s="3">
        <f t="shared" si="84"/>
        <v>139.1</v>
      </c>
      <c r="AH203" s="3">
        <f t="shared" si="85"/>
        <v>143.5</v>
      </c>
      <c r="AI203" s="3">
        <f t="shared" si="86"/>
        <v>125</v>
      </c>
      <c r="AJ203" s="3">
        <f t="shared" si="87"/>
        <v>154.4</v>
      </c>
      <c r="AK203" s="3">
        <f t="shared" si="88"/>
        <v>156.30000000000001</v>
      </c>
      <c r="AL203" s="3">
        <f t="shared" si="89"/>
        <v>126.8</v>
      </c>
      <c r="AM203" s="3">
        <f t="shared" si="90"/>
        <v>115.4</v>
      </c>
      <c r="AN203" s="3">
        <f t="shared" si="91"/>
        <v>138.6</v>
      </c>
      <c r="AO203" s="3">
        <f t="shared" si="92"/>
        <v>133.80000000000001</v>
      </c>
      <c r="AP203" s="3">
        <f t="shared" si="93"/>
        <v>155.19999999999999</v>
      </c>
      <c r="AQ203" s="3">
        <f t="shared" si="94"/>
        <v>142.69999999999999</v>
      </c>
      <c r="AR203" s="3">
        <f t="shared" si="95"/>
        <v>156.4</v>
      </c>
      <c r="AS203" s="3">
        <f t="shared" si="96"/>
        <v>152.1</v>
      </c>
      <c r="AT203" s="3">
        <f t="shared" si="97"/>
        <v>145.80000000000001</v>
      </c>
      <c r="AU203" s="3">
        <f t="shared" si="98"/>
        <v>151.30000000000001</v>
      </c>
      <c r="AV203" s="3">
        <f t="shared" si="99"/>
        <v>139.25609756097555</v>
      </c>
      <c r="AW203" s="3">
        <f t="shared" si="100"/>
        <v>147.69999999999999</v>
      </c>
      <c r="AX203" s="3">
        <f t="shared" si="101"/>
        <v>143.80000000000001</v>
      </c>
      <c r="AY203" s="3">
        <f t="shared" si="102"/>
        <v>139.4</v>
      </c>
      <c r="AZ203" s="3">
        <f t="shared" si="103"/>
        <v>128.30000000000001</v>
      </c>
      <c r="BA203" s="3">
        <f t="shared" si="104"/>
        <v>138.6</v>
      </c>
      <c r="BB203" s="3">
        <f t="shared" si="105"/>
        <v>146.9</v>
      </c>
      <c r="BC203" s="3">
        <f t="shared" si="106"/>
        <v>131.30000000000001</v>
      </c>
      <c r="BD203" s="3">
        <f t="shared" si="107"/>
        <v>136.6</v>
      </c>
      <c r="BE203" s="3">
        <f t="shared" si="108"/>
        <v>142.5</v>
      </c>
    </row>
    <row r="204" spans="1:57" x14ac:dyDescent="0.35">
      <c r="A204" t="s">
        <v>60</v>
      </c>
      <c r="B204">
        <v>2018</v>
      </c>
      <c r="C204" t="s">
        <v>68</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c r="AE204" s="3">
        <f t="shared" si="82"/>
        <v>136.5</v>
      </c>
      <c r="AF204" s="3">
        <f t="shared" si="83"/>
        <v>146.4</v>
      </c>
      <c r="AG204" s="3">
        <f t="shared" si="84"/>
        <v>136.6</v>
      </c>
      <c r="AH204" s="3">
        <f t="shared" si="85"/>
        <v>141.19999999999999</v>
      </c>
      <c r="AI204" s="3">
        <f t="shared" si="86"/>
        <v>117.4</v>
      </c>
      <c r="AJ204" s="3">
        <f t="shared" si="87"/>
        <v>146.30000000000001</v>
      </c>
      <c r="AK204" s="3">
        <f t="shared" si="88"/>
        <v>157.30000000000001</v>
      </c>
      <c r="AL204" s="3">
        <f t="shared" si="89"/>
        <v>113.6</v>
      </c>
      <c r="AM204" s="3">
        <f t="shared" si="90"/>
        <v>113.3</v>
      </c>
      <c r="AN204" s="3">
        <f t="shared" si="91"/>
        <v>141.1</v>
      </c>
      <c r="AO204" s="3">
        <f t="shared" si="92"/>
        <v>127.4</v>
      </c>
      <c r="AP204" s="3">
        <f t="shared" si="93"/>
        <v>150.4</v>
      </c>
      <c r="AQ204" s="3">
        <f t="shared" si="94"/>
        <v>140.1</v>
      </c>
      <c r="AR204" s="3">
        <f t="shared" si="95"/>
        <v>162.1</v>
      </c>
      <c r="AS204" s="3">
        <f t="shared" si="96"/>
        <v>140</v>
      </c>
      <c r="AT204" s="3">
        <f t="shared" si="97"/>
        <v>129</v>
      </c>
      <c r="AU204" s="3">
        <f t="shared" si="98"/>
        <v>138.30000000000001</v>
      </c>
      <c r="AV204" s="3">
        <f t="shared" si="99"/>
        <v>144.6</v>
      </c>
      <c r="AW204" s="3">
        <f t="shared" si="100"/>
        <v>129.80000000000001</v>
      </c>
      <c r="AX204" s="3">
        <f t="shared" si="101"/>
        <v>134.4</v>
      </c>
      <c r="AY204" s="3">
        <f t="shared" si="102"/>
        <v>134.9</v>
      </c>
      <c r="AZ204" s="3">
        <f t="shared" si="103"/>
        <v>120.7</v>
      </c>
      <c r="BA204" s="3">
        <f t="shared" si="104"/>
        <v>129.80000000000001</v>
      </c>
      <c r="BB204" s="3">
        <f t="shared" si="105"/>
        <v>145.30000000000001</v>
      </c>
      <c r="BC204" s="3">
        <f t="shared" si="106"/>
        <v>128.30000000000001</v>
      </c>
      <c r="BD204" s="3">
        <f t="shared" si="107"/>
        <v>131</v>
      </c>
      <c r="BE204" s="3">
        <f t="shared" si="108"/>
        <v>138</v>
      </c>
    </row>
    <row r="205" spans="1:57" x14ac:dyDescent="0.35">
      <c r="A205" t="s">
        <v>61</v>
      </c>
      <c r="B205">
        <v>2018</v>
      </c>
      <c r="C205" t="s">
        <v>68</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c r="AE205" s="3">
        <f t="shared" si="82"/>
        <v>138.30000000000001</v>
      </c>
      <c r="AF205" s="3">
        <f t="shared" si="83"/>
        <v>148</v>
      </c>
      <c r="AG205" s="3">
        <f t="shared" si="84"/>
        <v>138.1</v>
      </c>
      <c r="AH205" s="3">
        <f t="shared" si="85"/>
        <v>142.6</v>
      </c>
      <c r="AI205" s="3">
        <f t="shared" si="86"/>
        <v>122.2</v>
      </c>
      <c r="AJ205" s="3">
        <f t="shared" si="87"/>
        <v>150.6</v>
      </c>
      <c r="AK205" s="3">
        <f t="shared" si="88"/>
        <v>156.6</v>
      </c>
      <c r="AL205" s="3">
        <f t="shared" si="89"/>
        <v>122.4</v>
      </c>
      <c r="AM205" s="3">
        <f t="shared" si="90"/>
        <v>114.7</v>
      </c>
      <c r="AN205" s="3">
        <f t="shared" si="91"/>
        <v>139.4</v>
      </c>
      <c r="AO205" s="3">
        <f t="shared" si="92"/>
        <v>131.1</v>
      </c>
      <c r="AP205" s="3">
        <f t="shared" si="93"/>
        <v>153</v>
      </c>
      <c r="AQ205" s="3">
        <f t="shared" si="94"/>
        <v>141.69999999999999</v>
      </c>
      <c r="AR205" s="3">
        <f t="shared" si="95"/>
        <v>157.9</v>
      </c>
      <c r="AS205" s="3">
        <f t="shared" si="96"/>
        <v>147.30000000000001</v>
      </c>
      <c r="AT205" s="3">
        <f t="shared" si="97"/>
        <v>138.80000000000001</v>
      </c>
      <c r="AU205" s="3">
        <f t="shared" si="98"/>
        <v>146.1</v>
      </c>
      <c r="AV205" s="3">
        <f t="shared" si="99"/>
        <v>144.6</v>
      </c>
      <c r="AW205" s="3">
        <f t="shared" si="100"/>
        <v>140.9</v>
      </c>
      <c r="AX205" s="3">
        <f t="shared" si="101"/>
        <v>139.4</v>
      </c>
      <c r="AY205" s="3">
        <f t="shared" si="102"/>
        <v>137.69999999999999</v>
      </c>
      <c r="AZ205" s="3">
        <f t="shared" si="103"/>
        <v>124.3</v>
      </c>
      <c r="BA205" s="3">
        <f t="shared" si="104"/>
        <v>133.6</v>
      </c>
      <c r="BB205" s="3">
        <f t="shared" si="105"/>
        <v>146</v>
      </c>
      <c r="BC205" s="3">
        <f t="shared" si="106"/>
        <v>130.1</v>
      </c>
      <c r="BD205" s="3">
        <f t="shared" si="107"/>
        <v>133.9</v>
      </c>
      <c r="BE205" s="3">
        <f t="shared" si="108"/>
        <v>140.4</v>
      </c>
    </row>
    <row r="206" spans="1:57" x14ac:dyDescent="0.35">
      <c r="A206" t="s">
        <v>57</v>
      </c>
      <c r="B206">
        <v>2018</v>
      </c>
      <c r="C206" t="s">
        <v>69</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59</v>
      </c>
      <c r="V206">
        <v>149</v>
      </c>
      <c r="W206">
        <v>144</v>
      </c>
      <c r="X206">
        <v>140</v>
      </c>
      <c r="Y206">
        <v>129.9</v>
      </c>
      <c r="Z206">
        <v>140</v>
      </c>
      <c r="AA206">
        <v>147.6</v>
      </c>
      <c r="AB206">
        <v>132</v>
      </c>
      <c r="AC206">
        <v>137.4</v>
      </c>
      <c r="AD206">
        <v>142.1</v>
      </c>
      <c r="AE206" s="3">
        <f t="shared" si="82"/>
        <v>139.4</v>
      </c>
      <c r="AF206" s="3">
        <f t="shared" si="83"/>
        <v>147.19999999999999</v>
      </c>
      <c r="AG206" s="3">
        <f t="shared" si="84"/>
        <v>136.6</v>
      </c>
      <c r="AH206" s="3">
        <f t="shared" si="85"/>
        <v>143.69999999999999</v>
      </c>
      <c r="AI206" s="3">
        <f t="shared" si="86"/>
        <v>124.6</v>
      </c>
      <c r="AJ206" s="3">
        <f t="shared" si="87"/>
        <v>150.1</v>
      </c>
      <c r="AK206" s="3">
        <f t="shared" si="88"/>
        <v>149.4</v>
      </c>
      <c r="AL206" s="3">
        <f t="shared" si="89"/>
        <v>125.4</v>
      </c>
      <c r="AM206" s="3">
        <f t="shared" si="90"/>
        <v>114.4</v>
      </c>
      <c r="AN206" s="3">
        <f t="shared" si="91"/>
        <v>138.69999999999999</v>
      </c>
      <c r="AO206" s="3">
        <f t="shared" si="92"/>
        <v>133.1</v>
      </c>
      <c r="AP206" s="3">
        <f t="shared" si="93"/>
        <v>155.9</v>
      </c>
      <c r="AQ206" s="3">
        <f t="shared" si="94"/>
        <v>141.30000000000001</v>
      </c>
      <c r="AR206" s="3">
        <f t="shared" si="95"/>
        <v>157.69999999999999</v>
      </c>
      <c r="AS206" s="3">
        <f t="shared" si="96"/>
        <v>152.1</v>
      </c>
      <c r="AT206" s="3">
        <f t="shared" si="97"/>
        <v>146.1</v>
      </c>
      <c r="AU206" s="3">
        <f t="shared" si="98"/>
        <v>151.30000000000001</v>
      </c>
      <c r="AV206" s="3">
        <f t="shared" si="99"/>
        <v>139.25609756097555</v>
      </c>
      <c r="AW206" s="3">
        <f t="shared" si="100"/>
        <v>149</v>
      </c>
      <c r="AX206" s="3">
        <f t="shared" si="101"/>
        <v>144</v>
      </c>
      <c r="AY206" s="3">
        <f t="shared" si="102"/>
        <v>140</v>
      </c>
      <c r="AZ206" s="3">
        <f t="shared" si="103"/>
        <v>129.9</v>
      </c>
      <c r="BA206" s="3">
        <f t="shared" si="104"/>
        <v>140</v>
      </c>
      <c r="BB206" s="3">
        <f t="shared" si="105"/>
        <v>147.6</v>
      </c>
      <c r="BC206" s="3">
        <f t="shared" si="106"/>
        <v>132</v>
      </c>
      <c r="BD206" s="3">
        <f t="shared" si="107"/>
        <v>137.4</v>
      </c>
      <c r="BE206" s="3">
        <f t="shared" si="108"/>
        <v>142.1</v>
      </c>
    </row>
    <row r="207" spans="1:57" x14ac:dyDescent="0.35">
      <c r="A207" t="s">
        <v>60</v>
      </c>
      <c r="B207">
        <v>2018</v>
      </c>
      <c r="C207" t="s">
        <v>69</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c r="AE207" s="3">
        <f t="shared" si="82"/>
        <v>137</v>
      </c>
      <c r="AF207" s="3">
        <f t="shared" si="83"/>
        <v>143.1</v>
      </c>
      <c r="AG207" s="3">
        <f t="shared" si="84"/>
        <v>132.80000000000001</v>
      </c>
      <c r="AH207" s="3">
        <f t="shared" si="85"/>
        <v>141.5</v>
      </c>
      <c r="AI207" s="3">
        <f t="shared" si="86"/>
        <v>117.8</v>
      </c>
      <c r="AJ207" s="3">
        <f t="shared" si="87"/>
        <v>140</v>
      </c>
      <c r="AK207" s="3">
        <f t="shared" si="88"/>
        <v>151.30000000000001</v>
      </c>
      <c r="AL207" s="3">
        <f t="shared" si="89"/>
        <v>113.5</v>
      </c>
      <c r="AM207" s="3">
        <f t="shared" si="90"/>
        <v>112.3</v>
      </c>
      <c r="AN207" s="3">
        <f t="shared" si="91"/>
        <v>141.19999999999999</v>
      </c>
      <c r="AO207" s="3">
        <f t="shared" si="92"/>
        <v>127.7</v>
      </c>
      <c r="AP207" s="3">
        <f t="shared" si="93"/>
        <v>151.30000000000001</v>
      </c>
      <c r="AQ207" s="3">
        <f t="shared" si="94"/>
        <v>138.9</v>
      </c>
      <c r="AR207" s="3">
        <f t="shared" si="95"/>
        <v>163.30000000000001</v>
      </c>
      <c r="AS207" s="3">
        <f t="shared" si="96"/>
        <v>140.80000000000001</v>
      </c>
      <c r="AT207" s="3">
        <f t="shared" si="97"/>
        <v>129.30000000000001</v>
      </c>
      <c r="AU207" s="3">
        <f t="shared" si="98"/>
        <v>139.1</v>
      </c>
      <c r="AV207" s="3">
        <f t="shared" si="99"/>
        <v>145.30000000000001</v>
      </c>
      <c r="AW207" s="3">
        <f t="shared" si="100"/>
        <v>131.19999999999999</v>
      </c>
      <c r="AX207" s="3">
        <f t="shared" si="101"/>
        <v>134.9</v>
      </c>
      <c r="AY207" s="3">
        <f t="shared" si="102"/>
        <v>135.69999999999999</v>
      </c>
      <c r="AZ207" s="3">
        <f t="shared" si="103"/>
        <v>122.5</v>
      </c>
      <c r="BA207" s="3">
        <f t="shared" si="104"/>
        <v>130.19999999999999</v>
      </c>
      <c r="BB207" s="3">
        <f t="shared" si="105"/>
        <v>145.19999999999999</v>
      </c>
      <c r="BC207" s="3">
        <f t="shared" si="106"/>
        <v>129.30000000000001</v>
      </c>
      <c r="BD207" s="3">
        <f t="shared" si="107"/>
        <v>131.9</v>
      </c>
      <c r="BE207" s="3">
        <f t="shared" si="108"/>
        <v>138.1</v>
      </c>
    </row>
    <row r="208" spans="1:57" x14ac:dyDescent="0.35">
      <c r="A208" t="s">
        <v>61</v>
      </c>
      <c r="B208">
        <v>2018</v>
      </c>
      <c r="C208" t="s">
        <v>69</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c r="AE208" s="3">
        <f t="shared" si="82"/>
        <v>138.6</v>
      </c>
      <c r="AF208" s="3">
        <f t="shared" si="83"/>
        <v>145.80000000000001</v>
      </c>
      <c r="AG208" s="3">
        <f t="shared" si="84"/>
        <v>135.1</v>
      </c>
      <c r="AH208" s="3">
        <f t="shared" si="85"/>
        <v>142.9</v>
      </c>
      <c r="AI208" s="3">
        <f t="shared" si="86"/>
        <v>122.1</v>
      </c>
      <c r="AJ208" s="3">
        <f t="shared" si="87"/>
        <v>145.4</v>
      </c>
      <c r="AK208" s="3">
        <f t="shared" si="88"/>
        <v>150</v>
      </c>
      <c r="AL208" s="3">
        <f t="shared" si="89"/>
        <v>121.4</v>
      </c>
      <c r="AM208" s="3">
        <f t="shared" si="90"/>
        <v>113.7</v>
      </c>
      <c r="AN208" s="3">
        <f t="shared" si="91"/>
        <v>139.5</v>
      </c>
      <c r="AO208" s="3">
        <f t="shared" si="92"/>
        <v>130.80000000000001</v>
      </c>
      <c r="AP208" s="3">
        <f t="shared" si="93"/>
        <v>153.80000000000001</v>
      </c>
      <c r="AQ208" s="3">
        <f t="shared" si="94"/>
        <v>140.4</v>
      </c>
      <c r="AR208" s="3">
        <f t="shared" si="95"/>
        <v>159.19999999999999</v>
      </c>
      <c r="AS208" s="3">
        <f t="shared" si="96"/>
        <v>147.69999999999999</v>
      </c>
      <c r="AT208" s="3">
        <f t="shared" si="97"/>
        <v>139.1</v>
      </c>
      <c r="AU208" s="3">
        <f t="shared" si="98"/>
        <v>146.5</v>
      </c>
      <c r="AV208" s="3">
        <f t="shared" si="99"/>
        <v>145.30000000000001</v>
      </c>
      <c r="AW208" s="3">
        <f t="shared" si="100"/>
        <v>142.30000000000001</v>
      </c>
      <c r="AX208" s="3">
        <f t="shared" si="101"/>
        <v>139.69999999999999</v>
      </c>
      <c r="AY208" s="3">
        <f t="shared" si="102"/>
        <v>138.4</v>
      </c>
      <c r="AZ208" s="3">
        <f t="shared" si="103"/>
        <v>126</v>
      </c>
      <c r="BA208" s="3">
        <f t="shared" si="104"/>
        <v>134.5</v>
      </c>
      <c r="BB208" s="3">
        <f t="shared" si="105"/>
        <v>146.19999999999999</v>
      </c>
      <c r="BC208" s="3">
        <f t="shared" si="106"/>
        <v>130.9</v>
      </c>
      <c r="BD208" s="3">
        <f t="shared" si="107"/>
        <v>134.69999999999999</v>
      </c>
      <c r="BE208" s="3">
        <f t="shared" si="108"/>
        <v>140.19999999999999</v>
      </c>
    </row>
    <row r="209" spans="1:57" x14ac:dyDescent="0.35">
      <c r="A209" t="s">
        <v>57</v>
      </c>
      <c r="B209">
        <v>2018</v>
      </c>
      <c r="C209" t="s">
        <v>70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59</v>
      </c>
      <c r="V209">
        <v>149.69999999999999</v>
      </c>
      <c r="W209">
        <v>147.5</v>
      </c>
      <c r="X209">
        <v>144.80000000000001</v>
      </c>
      <c r="Y209">
        <v>130.80000000000001</v>
      </c>
      <c r="Z209">
        <v>140.1</v>
      </c>
      <c r="AA209">
        <v>148</v>
      </c>
      <c r="AB209">
        <v>134.4</v>
      </c>
      <c r="AC209">
        <v>139.80000000000001</v>
      </c>
      <c r="AD209">
        <v>142.19999999999999</v>
      </c>
      <c r="AE209" s="3">
        <f t="shared" si="82"/>
        <v>139.30000000000001</v>
      </c>
      <c r="AF209" s="3">
        <f t="shared" si="83"/>
        <v>147.6</v>
      </c>
      <c r="AG209" s="3">
        <f t="shared" si="84"/>
        <v>134.6</v>
      </c>
      <c r="AH209" s="3">
        <f t="shared" si="85"/>
        <v>141.9</v>
      </c>
      <c r="AI209" s="3">
        <f t="shared" si="86"/>
        <v>123.5</v>
      </c>
      <c r="AJ209" s="3">
        <f t="shared" si="87"/>
        <v>144.5</v>
      </c>
      <c r="AK209" s="3">
        <f t="shared" si="88"/>
        <v>147.6</v>
      </c>
      <c r="AL209" s="3">
        <f t="shared" si="89"/>
        <v>121.4</v>
      </c>
      <c r="AM209" s="3">
        <f t="shared" si="90"/>
        <v>112.3</v>
      </c>
      <c r="AN209" s="3">
        <f t="shared" si="91"/>
        <v>139.5</v>
      </c>
      <c r="AO209" s="3">
        <f t="shared" si="92"/>
        <v>134.6</v>
      </c>
      <c r="AP209" s="3">
        <f t="shared" si="93"/>
        <v>155.19999999999999</v>
      </c>
      <c r="AQ209" s="3">
        <f t="shared" si="94"/>
        <v>140.19999999999999</v>
      </c>
      <c r="AR209" s="3">
        <f t="shared" si="95"/>
        <v>159.6</v>
      </c>
      <c r="AS209" s="3">
        <f t="shared" si="96"/>
        <v>150.69999999999999</v>
      </c>
      <c r="AT209" s="3">
        <f t="shared" si="97"/>
        <v>144.5</v>
      </c>
      <c r="AU209" s="3">
        <f t="shared" si="98"/>
        <v>149.80000000000001</v>
      </c>
      <c r="AV209" s="3">
        <f t="shared" si="99"/>
        <v>139.25609756097555</v>
      </c>
      <c r="AW209" s="3">
        <f t="shared" si="100"/>
        <v>149.69999999999999</v>
      </c>
      <c r="AX209" s="3">
        <f t="shared" si="101"/>
        <v>147.5</v>
      </c>
      <c r="AY209" s="3">
        <f t="shared" si="102"/>
        <v>144.80000000000001</v>
      </c>
      <c r="AZ209" s="3">
        <f t="shared" si="103"/>
        <v>130.80000000000001</v>
      </c>
      <c r="BA209" s="3">
        <f t="shared" si="104"/>
        <v>140.1</v>
      </c>
      <c r="BB209" s="3">
        <f t="shared" si="105"/>
        <v>148</v>
      </c>
      <c r="BC209" s="3">
        <f t="shared" si="106"/>
        <v>134.4</v>
      </c>
      <c r="BD209" s="3">
        <f t="shared" si="107"/>
        <v>139.80000000000001</v>
      </c>
      <c r="BE209" s="3">
        <f t="shared" si="108"/>
        <v>142.19999999999999</v>
      </c>
    </row>
    <row r="210" spans="1:57" x14ac:dyDescent="0.35">
      <c r="A210" t="s">
        <v>60</v>
      </c>
      <c r="B210">
        <v>2018</v>
      </c>
      <c r="C210" t="s">
        <v>70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c r="AE210" s="3">
        <f t="shared" si="82"/>
        <v>137.6</v>
      </c>
      <c r="AF210" s="3">
        <f t="shared" si="83"/>
        <v>144.9</v>
      </c>
      <c r="AG210" s="3">
        <f t="shared" si="84"/>
        <v>133.5</v>
      </c>
      <c r="AH210" s="3">
        <f t="shared" si="85"/>
        <v>141.5</v>
      </c>
      <c r="AI210" s="3">
        <f t="shared" si="86"/>
        <v>118</v>
      </c>
      <c r="AJ210" s="3">
        <f t="shared" si="87"/>
        <v>139.5</v>
      </c>
      <c r="AK210" s="3">
        <f t="shared" si="88"/>
        <v>153</v>
      </c>
      <c r="AL210" s="3">
        <f t="shared" si="89"/>
        <v>113.2</v>
      </c>
      <c r="AM210" s="3">
        <f t="shared" si="90"/>
        <v>112.8</v>
      </c>
      <c r="AN210" s="3">
        <f t="shared" si="91"/>
        <v>141.1</v>
      </c>
      <c r="AO210" s="3">
        <f t="shared" si="92"/>
        <v>127.6</v>
      </c>
      <c r="AP210" s="3">
        <f t="shared" si="93"/>
        <v>152</v>
      </c>
      <c r="AQ210" s="3">
        <f t="shared" si="94"/>
        <v>139.4</v>
      </c>
      <c r="AR210" s="3">
        <f t="shared" si="95"/>
        <v>164</v>
      </c>
      <c r="AS210" s="3">
        <f t="shared" si="96"/>
        <v>141.5</v>
      </c>
      <c r="AT210" s="3">
        <f t="shared" si="97"/>
        <v>129.80000000000001</v>
      </c>
      <c r="AU210" s="3">
        <f t="shared" si="98"/>
        <v>139.69999999999999</v>
      </c>
      <c r="AV210" s="3">
        <f t="shared" si="99"/>
        <v>146.30000000000001</v>
      </c>
      <c r="AW210" s="3">
        <f t="shared" si="100"/>
        <v>133.4</v>
      </c>
      <c r="AX210" s="3">
        <f t="shared" si="101"/>
        <v>135.1</v>
      </c>
      <c r="AY210" s="3">
        <f t="shared" si="102"/>
        <v>136.19999999999999</v>
      </c>
      <c r="AZ210" s="3">
        <f t="shared" si="103"/>
        <v>123.3</v>
      </c>
      <c r="BA210" s="3">
        <f t="shared" si="104"/>
        <v>130.69999999999999</v>
      </c>
      <c r="BB210" s="3">
        <f t="shared" si="105"/>
        <v>145.5</v>
      </c>
      <c r="BC210" s="3">
        <f t="shared" si="106"/>
        <v>130.4</v>
      </c>
      <c r="BD210" s="3">
        <f t="shared" si="107"/>
        <v>132.5</v>
      </c>
      <c r="BE210" s="3">
        <f t="shared" si="108"/>
        <v>138.9</v>
      </c>
    </row>
    <row r="211" spans="1:57" x14ac:dyDescent="0.35">
      <c r="A211" t="s">
        <v>61</v>
      </c>
      <c r="B211">
        <v>2018</v>
      </c>
      <c r="C211" t="s">
        <v>70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c r="AE211" s="3">
        <f t="shared" si="82"/>
        <v>137.4</v>
      </c>
      <c r="AF211" s="3">
        <f t="shared" si="83"/>
        <v>149.5</v>
      </c>
      <c r="AG211" s="3">
        <f t="shared" si="84"/>
        <v>137.30000000000001</v>
      </c>
      <c r="AH211" s="3">
        <f t="shared" si="85"/>
        <v>141.9</v>
      </c>
      <c r="AI211" s="3">
        <f t="shared" si="86"/>
        <v>121.1</v>
      </c>
      <c r="AJ211" s="3">
        <f t="shared" si="87"/>
        <v>142.5</v>
      </c>
      <c r="AK211" s="3">
        <f t="shared" si="88"/>
        <v>146.69999999999999</v>
      </c>
      <c r="AL211" s="3">
        <f t="shared" si="89"/>
        <v>119.1</v>
      </c>
      <c r="AM211" s="3">
        <f t="shared" si="90"/>
        <v>111.9</v>
      </c>
      <c r="AN211" s="3">
        <f t="shared" si="91"/>
        <v>141</v>
      </c>
      <c r="AO211" s="3">
        <f t="shared" si="92"/>
        <v>133.6</v>
      </c>
      <c r="AP211" s="3">
        <f t="shared" si="93"/>
        <v>154.5</v>
      </c>
      <c r="AQ211" s="3">
        <f t="shared" si="94"/>
        <v>139.69999999999999</v>
      </c>
      <c r="AR211" s="3">
        <f t="shared" si="95"/>
        <v>162.6</v>
      </c>
      <c r="AS211" s="3">
        <f t="shared" si="96"/>
        <v>148</v>
      </c>
      <c r="AT211" s="3">
        <f t="shared" si="97"/>
        <v>139.19999999999999</v>
      </c>
      <c r="AU211" s="3">
        <f t="shared" si="98"/>
        <v>146.80000000000001</v>
      </c>
      <c r="AV211" s="3">
        <f t="shared" si="99"/>
        <v>146.9</v>
      </c>
      <c r="AW211" s="3">
        <f t="shared" si="100"/>
        <v>145.30000000000001</v>
      </c>
      <c r="AX211" s="3">
        <f t="shared" si="101"/>
        <v>142.19999999999999</v>
      </c>
      <c r="AY211" s="3">
        <f t="shared" si="102"/>
        <v>142.1</v>
      </c>
      <c r="AZ211" s="3">
        <f t="shared" si="103"/>
        <v>125.5</v>
      </c>
      <c r="BA211" s="3">
        <f t="shared" si="104"/>
        <v>136.5</v>
      </c>
      <c r="BB211" s="3">
        <f t="shared" si="105"/>
        <v>147.80000000000001</v>
      </c>
      <c r="BC211" s="3">
        <f t="shared" si="106"/>
        <v>132</v>
      </c>
      <c r="BD211" s="3">
        <f t="shared" si="107"/>
        <v>136.30000000000001</v>
      </c>
      <c r="BE211" s="3">
        <f t="shared" si="108"/>
        <v>140.80000000000001</v>
      </c>
    </row>
    <row r="212" spans="1:57" x14ac:dyDescent="0.35">
      <c r="A212" t="s">
        <v>57</v>
      </c>
      <c r="B212">
        <v>2018</v>
      </c>
      <c r="C212" t="s">
        <v>72</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59</v>
      </c>
      <c r="V212">
        <v>150.30000000000001</v>
      </c>
      <c r="W212">
        <v>148</v>
      </c>
      <c r="X212">
        <v>145.4</v>
      </c>
      <c r="Y212">
        <v>130.30000000000001</v>
      </c>
      <c r="Z212">
        <v>143.1</v>
      </c>
      <c r="AA212">
        <v>150.19999999999999</v>
      </c>
      <c r="AB212">
        <v>133.1</v>
      </c>
      <c r="AC212">
        <v>140.1</v>
      </c>
      <c r="AD212">
        <v>142.4</v>
      </c>
      <c r="AE212" s="3">
        <f t="shared" si="82"/>
        <v>137.1</v>
      </c>
      <c r="AF212" s="3">
        <f t="shared" si="83"/>
        <v>150.80000000000001</v>
      </c>
      <c r="AG212" s="3">
        <f t="shared" si="84"/>
        <v>136.69999999999999</v>
      </c>
      <c r="AH212" s="3">
        <f t="shared" si="85"/>
        <v>141.9</v>
      </c>
      <c r="AI212" s="3">
        <f t="shared" si="86"/>
        <v>122.8</v>
      </c>
      <c r="AJ212" s="3">
        <f t="shared" si="87"/>
        <v>143.9</v>
      </c>
      <c r="AK212" s="3">
        <f t="shared" si="88"/>
        <v>147.5</v>
      </c>
      <c r="AL212" s="3">
        <f t="shared" si="89"/>
        <v>121</v>
      </c>
      <c r="AM212" s="3">
        <f t="shared" si="90"/>
        <v>111.6</v>
      </c>
      <c r="AN212" s="3">
        <f t="shared" si="91"/>
        <v>140.6</v>
      </c>
      <c r="AO212" s="3">
        <f t="shared" si="92"/>
        <v>137.5</v>
      </c>
      <c r="AP212" s="3">
        <f t="shared" si="93"/>
        <v>156.1</v>
      </c>
      <c r="AQ212" s="3">
        <f t="shared" si="94"/>
        <v>140</v>
      </c>
      <c r="AR212" s="3">
        <f t="shared" si="95"/>
        <v>161.9</v>
      </c>
      <c r="AS212" s="3">
        <f t="shared" si="96"/>
        <v>151.69999999999999</v>
      </c>
      <c r="AT212" s="3">
        <f t="shared" si="97"/>
        <v>145.5</v>
      </c>
      <c r="AU212" s="3">
        <f t="shared" si="98"/>
        <v>150.80000000000001</v>
      </c>
      <c r="AV212" s="3">
        <f t="shared" si="99"/>
        <v>139.25609756097555</v>
      </c>
      <c r="AW212" s="3">
        <f t="shared" si="100"/>
        <v>150.30000000000001</v>
      </c>
      <c r="AX212" s="3">
        <f t="shared" si="101"/>
        <v>148</v>
      </c>
      <c r="AY212" s="3">
        <f t="shared" si="102"/>
        <v>145.4</v>
      </c>
      <c r="AZ212" s="3">
        <f t="shared" si="103"/>
        <v>130.30000000000001</v>
      </c>
      <c r="BA212" s="3">
        <f t="shared" si="104"/>
        <v>143.1</v>
      </c>
      <c r="BB212" s="3">
        <f t="shared" si="105"/>
        <v>150.19999999999999</v>
      </c>
      <c r="BC212" s="3">
        <f t="shared" si="106"/>
        <v>133.1</v>
      </c>
      <c r="BD212" s="3">
        <f t="shared" si="107"/>
        <v>140.1</v>
      </c>
      <c r="BE212" s="3">
        <f t="shared" si="108"/>
        <v>142.4</v>
      </c>
    </row>
    <row r="213" spans="1:57" x14ac:dyDescent="0.35">
      <c r="A213" t="s">
        <v>60</v>
      </c>
      <c r="B213">
        <v>2018</v>
      </c>
      <c r="C213" t="s">
        <v>72</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c r="AE213" s="3">
        <f t="shared" si="82"/>
        <v>138.1</v>
      </c>
      <c r="AF213" s="3">
        <f t="shared" si="83"/>
        <v>146.30000000000001</v>
      </c>
      <c r="AG213" s="3">
        <f t="shared" si="84"/>
        <v>137.80000000000001</v>
      </c>
      <c r="AH213" s="3">
        <f t="shared" si="85"/>
        <v>141.6</v>
      </c>
      <c r="AI213" s="3">
        <f t="shared" si="86"/>
        <v>118.1</v>
      </c>
      <c r="AJ213" s="3">
        <f t="shared" si="87"/>
        <v>141.5</v>
      </c>
      <c r="AK213" s="3">
        <f t="shared" si="88"/>
        <v>145.19999999999999</v>
      </c>
      <c r="AL213" s="3">
        <f t="shared" si="89"/>
        <v>115.3</v>
      </c>
      <c r="AM213" s="3">
        <f t="shared" si="90"/>
        <v>112.5</v>
      </c>
      <c r="AN213" s="3">
        <f t="shared" si="91"/>
        <v>141.4</v>
      </c>
      <c r="AO213" s="3">
        <f t="shared" si="92"/>
        <v>128</v>
      </c>
      <c r="AP213" s="3">
        <f t="shared" si="93"/>
        <v>152.6</v>
      </c>
      <c r="AQ213" s="3">
        <f t="shared" si="94"/>
        <v>139.1</v>
      </c>
      <c r="AR213" s="3">
        <f t="shared" si="95"/>
        <v>164.4</v>
      </c>
      <c r="AS213" s="3">
        <f t="shared" si="96"/>
        <v>142.4</v>
      </c>
      <c r="AT213" s="3">
        <f t="shared" si="97"/>
        <v>130.19999999999999</v>
      </c>
      <c r="AU213" s="3">
        <f t="shared" si="98"/>
        <v>140.5</v>
      </c>
      <c r="AV213" s="3">
        <f t="shared" si="99"/>
        <v>146.9</v>
      </c>
      <c r="AW213" s="3">
        <f t="shared" si="100"/>
        <v>136.69999999999999</v>
      </c>
      <c r="AX213" s="3">
        <f t="shared" si="101"/>
        <v>135.80000000000001</v>
      </c>
      <c r="AY213" s="3">
        <f t="shared" si="102"/>
        <v>136.80000000000001</v>
      </c>
      <c r="AZ213" s="3">
        <f t="shared" si="103"/>
        <v>121.2</v>
      </c>
      <c r="BA213" s="3">
        <f t="shared" si="104"/>
        <v>131.30000000000001</v>
      </c>
      <c r="BB213" s="3">
        <f t="shared" si="105"/>
        <v>146.1</v>
      </c>
      <c r="BC213" s="3">
        <f t="shared" si="106"/>
        <v>130.5</v>
      </c>
      <c r="BD213" s="3">
        <f t="shared" si="107"/>
        <v>132.19999999999999</v>
      </c>
      <c r="BE213" s="3">
        <f t="shared" si="108"/>
        <v>139</v>
      </c>
    </row>
    <row r="214" spans="1:57" x14ac:dyDescent="0.35">
      <c r="A214" t="s">
        <v>61</v>
      </c>
      <c r="B214">
        <v>2018</v>
      </c>
      <c r="C214" t="s">
        <v>72</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c r="AE214" s="3">
        <f t="shared" si="82"/>
        <v>137.4</v>
      </c>
      <c r="AF214" s="3">
        <f t="shared" si="83"/>
        <v>149.19999999999999</v>
      </c>
      <c r="AG214" s="3">
        <f t="shared" si="84"/>
        <v>137.1</v>
      </c>
      <c r="AH214" s="3">
        <f t="shared" si="85"/>
        <v>141.80000000000001</v>
      </c>
      <c r="AI214" s="3">
        <f t="shared" si="86"/>
        <v>121.1</v>
      </c>
      <c r="AJ214" s="3">
        <f t="shared" si="87"/>
        <v>142.80000000000001</v>
      </c>
      <c r="AK214" s="3">
        <f t="shared" si="88"/>
        <v>146.69999999999999</v>
      </c>
      <c r="AL214" s="3">
        <f t="shared" si="89"/>
        <v>119.1</v>
      </c>
      <c r="AM214" s="3">
        <f t="shared" si="90"/>
        <v>111.9</v>
      </c>
      <c r="AN214" s="3">
        <f t="shared" si="91"/>
        <v>140.9</v>
      </c>
      <c r="AO214" s="3">
        <f t="shared" si="92"/>
        <v>133.5</v>
      </c>
      <c r="AP214" s="3">
        <f t="shared" si="93"/>
        <v>154.5</v>
      </c>
      <c r="AQ214" s="3">
        <f t="shared" si="94"/>
        <v>139.69999999999999</v>
      </c>
      <c r="AR214" s="3">
        <f t="shared" si="95"/>
        <v>162.6</v>
      </c>
      <c r="AS214" s="3">
        <f t="shared" si="96"/>
        <v>148</v>
      </c>
      <c r="AT214" s="3">
        <f t="shared" si="97"/>
        <v>139.1</v>
      </c>
      <c r="AU214" s="3">
        <f t="shared" si="98"/>
        <v>146.69999999999999</v>
      </c>
      <c r="AV214" s="3">
        <f t="shared" si="99"/>
        <v>146.9</v>
      </c>
      <c r="AW214" s="3">
        <f t="shared" si="100"/>
        <v>145.1</v>
      </c>
      <c r="AX214" s="3">
        <f t="shared" si="101"/>
        <v>142.19999999999999</v>
      </c>
      <c r="AY214" s="3">
        <f t="shared" si="102"/>
        <v>142.1</v>
      </c>
      <c r="AZ214" s="3">
        <f t="shared" si="103"/>
        <v>125.5</v>
      </c>
      <c r="BA214" s="3">
        <f t="shared" si="104"/>
        <v>136.5</v>
      </c>
      <c r="BB214" s="3">
        <f t="shared" si="105"/>
        <v>147.80000000000001</v>
      </c>
      <c r="BC214" s="3">
        <f t="shared" si="106"/>
        <v>132</v>
      </c>
      <c r="BD214" s="3">
        <f t="shared" si="107"/>
        <v>136.30000000000001</v>
      </c>
      <c r="BE214" s="3">
        <f t="shared" si="108"/>
        <v>140.80000000000001</v>
      </c>
    </row>
    <row r="215" spans="1:57" x14ac:dyDescent="0.35">
      <c r="A215" t="s">
        <v>57</v>
      </c>
      <c r="B215">
        <v>2018</v>
      </c>
      <c r="C215" t="s">
        <v>73</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59</v>
      </c>
      <c r="V215">
        <v>149</v>
      </c>
      <c r="W215">
        <v>149.5</v>
      </c>
      <c r="X215">
        <v>149.6</v>
      </c>
      <c r="Y215">
        <v>128.9</v>
      </c>
      <c r="Z215">
        <v>143.30000000000001</v>
      </c>
      <c r="AA215">
        <v>155.1</v>
      </c>
      <c r="AB215">
        <v>133.19999999999999</v>
      </c>
      <c r="AC215">
        <v>141.6</v>
      </c>
      <c r="AD215">
        <v>141.9</v>
      </c>
      <c r="AE215" s="3">
        <f t="shared" si="82"/>
        <v>137.1</v>
      </c>
      <c r="AF215" s="3">
        <f t="shared" si="83"/>
        <v>151.9</v>
      </c>
      <c r="AG215" s="3">
        <f t="shared" si="84"/>
        <v>137.4</v>
      </c>
      <c r="AH215" s="3">
        <f t="shared" si="85"/>
        <v>142.4</v>
      </c>
      <c r="AI215" s="3">
        <f t="shared" si="86"/>
        <v>124.2</v>
      </c>
      <c r="AJ215" s="3">
        <f t="shared" si="87"/>
        <v>140.19999999999999</v>
      </c>
      <c r="AK215" s="3">
        <f t="shared" si="88"/>
        <v>136.6</v>
      </c>
      <c r="AL215" s="3">
        <f t="shared" si="89"/>
        <v>120.9</v>
      </c>
      <c r="AM215" s="3">
        <f t="shared" si="90"/>
        <v>109.9</v>
      </c>
      <c r="AN215" s="3">
        <f t="shared" si="91"/>
        <v>140.19999999999999</v>
      </c>
      <c r="AO215" s="3">
        <f t="shared" si="92"/>
        <v>137.80000000000001</v>
      </c>
      <c r="AP215" s="3">
        <f t="shared" si="93"/>
        <v>156</v>
      </c>
      <c r="AQ215" s="3">
        <f t="shared" si="94"/>
        <v>138.5</v>
      </c>
      <c r="AR215" s="3">
        <f t="shared" si="95"/>
        <v>162.4</v>
      </c>
      <c r="AS215" s="3">
        <f t="shared" si="96"/>
        <v>151.6</v>
      </c>
      <c r="AT215" s="3">
        <f t="shared" si="97"/>
        <v>145.9</v>
      </c>
      <c r="AU215" s="3">
        <f t="shared" si="98"/>
        <v>150.80000000000001</v>
      </c>
      <c r="AV215" s="3">
        <f t="shared" si="99"/>
        <v>139.25609756097555</v>
      </c>
      <c r="AW215" s="3">
        <f t="shared" si="100"/>
        <v>149</v>
      </c>
      <c r="AX215" s="3">
        <f t="shared" si="101"/>
        <v>149.5</v>
      </c>
      <c r="AY215" s="3">
        <f t="shared" si="102"/>
        <v>149.6</v>
      </c>
      <c r="AZ215" s="3">
        <f t="shared" si="103"/>
        <v>128.9</v>
      </c>
      <c r="BA215" s="3">
        <f t="shared" si="104"/>
        <v>143.30000000000001</v>
      </c>
      <c r="BB215" s="3">
        <f t="shared" si="105"/>
        <v>155.1</v>
      </c>
      <c r="BC215" s="3">
        <f t="shared" si="106"/>
        <v>133.19999999999999</v>
      </c>
      <c r="BD215" s="3">
        <f t="shared" si="107"/>
        <v>141.6</v>
      </c>
      <c r="BE215" s="3">
        <f t="shared" si="108"/>
        <v>141.9</v>
      </c>
    </row>
    <row r="216" spans="1:57" x14ac:dyDescent="0.35">
      <c r="A216" t="s">
        <v>60</v>
      </c>
      <c r="B216">
        <v>2018</v>
      </c>
      <c r="C216" t="s">
        <v>73</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c r="AE216" s="3">
        <f t="shared" si="82"/>
        <v>138.5</v>
      </c>
      <c r="AF216" s="3">
        <f t="shared" si="83"/>
        <v>147.80000000000001</v>
      </c>
      <c r="AG216" s="3">
        <f t="shared" si="84"/>
        <v>141.1</v>
      </c>
      <c r="AH216" s="3">
        <f t="shared" si="85"/>
        <v>141.6</v>
      </c>
      <c r="AI216" s="3">
        <f t="shared" si="86"/>
        <v>118.1</v>
      </c>
      <c r="AJ216" s="3">
        <f t="shared" si="87"/>
        <v>138.5</v>
      </c>
      <c r="AK216" s="3">
        <f t="shared" si="88"/>
        <v>132.4</v>
      </c>
      <c r="AL216" s="3">
        <f t="shared" si="89"/>
        <v>117.5</v>
      </c>
      <c r="AM216" s="3">
        <f t="shared" si="90"/>
        <v>111</v>
      </c>
      <c r="AN216" s="3">
        <f t="shared" si="91"/>
        <v>141.5</v>
      </c>
      <c r="AO216" s="3">
        <f t="shared" si="92"/>
        <v>128.1</v>
      </c>
      <c r="AP216" s="3">
        <f t="shared" si="93"/>
        <v>152.9</v>
      </c>
      <c r="AQ216" s="3">
        <f t="shared" si="94"/>
        <v>137.6</v>
      </c>
      <c r="AR216" s="3">
        <f t="shared" si="95"/>
        <v>164.6</v>
      </c>
      <c r="AS216" s="3">
        <f t="shared" si="96"/>
        <v>142.69999999999999</v>
      </c>
      <c r="AT216" s="3">
        <f t="shared" si="97"/>
        <v>130.30000000000001</v>
      </c>
      <c r="AU216" s="3">
        <f t="shared" si="98"/>
        <v>140.80000000000001</v>
      </c>
      <c r="AV216" s="3">
        <f t="shared" si="99"/>
        <v>146.5</v>
      </c>
      <c r="AW216" s="3">
        <f t="shared" si="100"/>
        <v>132.4</v>
      </c>
      <c r="AX216" s="3">
        <f t="shared" si="101"/>
        <v>136.19999999999999</v>
      </c>
      <c r="AY216" s="3">
        <f t="shared" si="102"/>
        <v>137.30000000000001</v>
      </c>
      <c r="AZ216" s="3">
        <f t="shared" si="103"/>
        <v>118.8</v>
      </c>
      <c r="BA216" s="3">
        <f t="shared" si="104"/>
        <v>131.69999999999999</v>
      </c>
      <c r="BB216" s="3">
        <f t="shared" si="105"/>
        <v>146.5</v>
      </c>
      <c r="BC216" s="3">
        <f t="shared" si="106"/>
        <v>130.80000000000001</v>
      </c>
      <c r="BD216" s="3">
        <f t="shared" si="107"/>
        <v>131.69999999999999</v>
      </c>
      <c r="BE216" s="3">
        <f t="shared" si="108"/>
        <v>138</v>
      </c>
    </row>
    <row r="217" spans="1:57" x14ac:dyDescent="0.35">
      <c r="A217" t="s">
        <v>61</v>
      </c>
      <c r="B217">
        <v>2018</v>
      </c>
      <c r="C217" t="s">
        <v>73</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c r="AE217" s="3">
        <f t="shared" si="82"/>
        <v>137.5</v>
      </c>
      <c r="AF217" s="3">
        <f t="shared" si="83"/>
        <v>150.5</v>
      </c>
      <c r="AG217" s="3">
        <f t="shared" si="84"/>
        <v>138.80000000000001</v>
      </c>
      <c r="AH217" s="3">
        <f t="shared" si="85"/>
        <v>142.1</v>
      </c>
      <c r="AI217" s="3">
        <f t="shared" si="86"/>
        <v>122</v>
      </c>
      <c r="AJ217" s="3">
        <f t="shared" si="87"/>
        <v>139.4</v>
      </c>
      <c r="AK217" s="3">
        <f t="shared" si="88"/>
        <v>135.19999999999999</v>
      </c>
      <c r="AL217" s="3">
        <f t="shared" si="89"/>
        <v>119.8</v>
      </c>
      <c r="AM217" s="3">
        <f t="shared" si="90"/>
        <v>110.3</v>
      </c>
      <c r="AN217" s="3">
        <f t="shared" si="91"/>
        <v>140.6</v>
      </c>
      <c r="AO217" s="3">
        <f t="shared" si="92"/>
        <v>133.80000000000001</v>
      </c>
      <c r="AP217" s="3">
        <f t="shared" si="93"/>
        <v>154.6</v>
      </c>
      <c r="AQ217" s="3">
        <f t="shared" si="94"/>
        <v>138.19999999999999</v>
      </c>
      <c r="AR217" s="3">
        <f t="shared" si="95"/>
        <v>163</v>
      </c>
      <c r="AS217" s="3">
        <f t="shared" si="96"/>
        <v>148.1</v>
      </c>
      <c r="AT217" s="3">
        <f t="shared" si="97"/>
        <v>139.4</v>
      </c>
      <c r="AU217" s="3">
        <f t="shared" si="98"/>
        <v>146.80000000000001</v>
      </c>
      <c r="AV217" s="3">
        <f t="shared" si="99"/>
        <v>146.5</v>
      </c>
      <c r="AW217" s="3">
        <f t="shared" si="100"/>
        <v>142.69999999999999</v>
      </c>
      <c r="AX217" s="3">
        <f t="shared" si="101"/>
        <v>143.19999999999999</v>
      </c>
      <c r="AY217" s="3">
        <f t="shared" si="102"/>
        <v>144.9</v>
      </c>
      <c r="AZ217" s="3">
        <f t="shared" si="103"/>
        <v>123.6</v>
      </c>
      <c r="BA217" s="3">
        <f t="shared" si="104"/>
        <v>136.80000000000001</v>
      </c>
      <c r="BB217" s="3">
        <f t="shared" si="105"/>
        <v>150.1</v>
      </c>
      <c r="BC217" s="3">
        <f t="shared" si="106"/>
        <v>132.19999999999999</v>
      </c>
      <c r="BD217" s="3">
        <f t="shared" si="107"/>
        <v>136.80000000000001</v>
      </c>
      <c r="BE217" s="3">
        <f t="shared" si="108"/>
        <v>140.1</v>
      </c>
    </row>
    <row r="218" spans="1:57" x14ac:dyDescent="0.35">
      <c r="A218" t="s">
        <v>57</v>
      </c>
      <c r="B218">
        <v>2019</v>
      </c>
      <c r="C218" t="s">
        <v>58</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59</v>
      </c>
      <c r="V218">
        <v>146.19999999999999</v>
      </c>
      <c r="W218">
        <v>150.1</v>
      </c>
      <c r="X218">
        <v>149.6</v>
      </c>
      <c r="Y218">
        <v>128.6</v>
      </c>
      <c r="Z218">
        <v>142.9</v>
      </c>
      <c r="AA218">
        <v>155.19999999999999</v>
      </c>
      <c r="AB218">
        <v>133.5</v>
      </c>
      <c r="AC218">
        <v>141.69999999999999</v>
      </c>
      <c r="AD218">
        <v>141</v>
      </c>
      <c r="AE218" s="3">
        <f t="shared" si="82"/>
        <v>136.6</v>
      </c>
      <c r="AF218" s="3">
        <f t="shared" si="83"/>
        <v>152.5</v>
      </c>
      <c r="AG218" s="3">
        <f t="shared" si="84"/>
        <v>138.19999999999999</v>
      </c>
      <c r="AH218" s="3">
        <f t="shared" si="85"/>
        <v>142.4</v>
      </c>
      <c r="AI218" s="3">
        <f t="shared" si="86"/>
        <v>123.9</v>
      </c>
      <c r="AJ218" s="3">
        <f t="shared" si="87"/>
        <v>135.5</v>
      </c>
      <c r="AK218" s="3">
        <f t="shared" si="88"/>
        <v>131.69999999999999</v>
      </c>
      <c r="AL218" s="3">
        <f t="shared" si="89"/>
        <v>121.3</v>
      </c>
      <c r="AM218" s="3">
        <f t="shared" si="90"/>
        <v>108.4</v>
      </c>
      <c r="AN218" s="3">
        <f t="shared" si="91"/>
        <v>138.9</v>
      </c>
      <c r="AO218" s="3">
        <f t="shared" si="92"/>
        <v>137</v>
      </c>
      <c r="AP218" s="3">
        <f t="shared" si="93"/>
        <v>155.80000000000001</v>
      </c>
      <c r="AQ218" s="3">
        <f t="shared" si="94"/>
        <v>137.4</v>
      </c>
      <c r="AR218" s="3">
        <f t="shared" si="95"/>
        <v>162.69999999999999</v>
      </c>
      <c r="AS218" s="3">
        <f t="shared" si="96"/>
        <v>150.6</v>
      </c>
      <c r="AT218" s="3">
        <f t="shared" si="97"/>
        <v>145.1</v>
      </c>
      <c r="AU218" s="3">
        <f t="shared" si="98"/>
        <v>149.9</v>
      </c>
      <c r="AV218" s="3">
        <f t="shared" si="99"/>
        <v>139.25609756097555</v>
      </c>
      <c r="AW218" s="3">
        <f t="shared" si="100"/>
        <v>146.19999999999999</v>
      </c>
      <c r="AX218" s="3">
        <f t="shared" si="101"/>
        <v>150.1</v>
      </c>
      <c r="AY218" s="3">
        <f t="shared" si="102"/>
        <v>149.6</v>
      </c>
      <c r="AZ218" s="3">
        <f t="shared" si="103"/>
        <v>128.6</v>
      </c>
      <c r="BA218" s="3">
        <f t="shared" si="104"/>
        <v>142.9</v>
      </c>
      <c r="BB218" s="3">
        <f t="shared" si="105"/>
        <v>155.19999999999999</v>
      </c>
      <c r="BC218" s="3">
        <f t="shared" si="106"/>
        <v>133.5</v>
      </c>
      <c r="BD218" s="3">
        <f t="shared" si="107"/>
        <v>141.69999999999999</v>
      </c>
      <c r="BE218" s="3">
        <f t="shared" si="108"/>
        <v>141</v>
      </c>
    </row>
    <row r="219" spans="1:57" x14ac:dyDescent="0.35">
      <c r="A219" t="s">
        <v>60</v>
      </c>
      <c r="B219">
        <v>2019</v>
      </c>
      <c r="C219" t="s">
        <v>58</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c r="AE219" s="3">
        <f t="shared" si="82"/>
        <v>138.30000000000001</v>
      </c>
      <c r="AF219" s="3">
        <f t="shared" si="83"/>
        <v>149.4</v>
      </c>
      <c r="AG219" s="3">
        <f t="shared" si="84"/>
        <v>143.5</v>
      </c>
      <c r="AH219" s="3">
        <f t="shared" si="85"/>
        <v>141.69999999999999</v>
      </c>
      <c r="AI219" s="3">
        <f t="shared" si="86"/>
        <v>118.1</v>
      </c>
      <c r="AJ219" s="3">
        <f t="shared" si="87"/>
        <v>135.19999999999999</v>
      </c>
      <c r="AK219" s="3">
        <f t="shared" si="88"/>
        <v>130.5</v>
      </c>
      <c r="AL219" s="3">
        <f t="shared" si="89"/>
        <v>118.2</v>
      </c>
      <c r="AM219" s="3">
        <f t="shared" si="90"/>
        <v>110.4</v>
      </c>
      <c r="AN219" s="3">
        <f t="shared" si="91"/>
        <v>140.4</v>
      </c>
      <c r="AO219" s="3">
        <f t="shared" si="92"/>
        <v>128.1</v>
      </c>
      <c r="AP219" s="3">
        <f t="shared" si="93"/>
        <v>153.19999999999999</v>
      </c>
      <c r="AQ219" s="3">
        <f t="shared" si="94"/>
        <v>137.30000000000001</v>
      </c>
      <c r="AR219" s="3">
        <f t="shared" si="95"/>
        <v>164.7</v>
      </c>
      <c r="AS219" s="3">
        <f t="shared" si="96"/>
        <v>143</v>
      </c>
      <c r="AT219" s="3">
        <f t="shared" si="97"/>
        <v>130.4</v>
      </c>
      <c r="AU219" s="3">
        <f t="shared" si="98"/>
        <v>141.1</v>
      </c>
      <c r="AV219" s="3">
        <f t="shared" si="99"/>
        <v>147.69999999999999</v>
      </c>
      <c r="AW219" s="3">
        <f t="shared" si="100"/>
        <v>128.6</v>
      </c>
      <c r="AX219" s="3">
        <f t="shared" si="101"/>
        <v>136.30000000000001</v>
      </c>
      <c r="AY219" s="3">
        <f t="shared" si="102"/>
        <v>137.80000000000001</v>
      </c>
      <c r="AZ219" s="3">
        <f t="shared" si="103"/>
        <v>118.6</v>
      </c>
      <c r="BA219" s="3">
        <f t="shared" si="104"/>
        <v>131.9</v>
      </c>
      <c r="BB219" s="3">
        <f t="shared" si="105"/>
        <v>146.6</v>
      </c>
      <c r="BC219" s="3">
        <f t="shared" si="106"/>
        <v>131.69999999999999</v>
      </c>
      <c r="BD219" s="3">
        <f t="shared" si="107"/>
        <v>131.80000000000001</v>
      </c>
      <c r="BE219" s="3">
        <f t="shared" si="108"/>
        <v>138</v>
      </c>
    </row>
    <row r="220" spans="1:57" x14ac:dyDescent="0.35">
      <c r="A220" t="s">
        <v>61</v>
      </c>
      <c r="B220">
        <v>2019</v>
      </c>
      <c r="C220" t="s">
        <v>58</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c r="AE220" s="3">
        <f t="shared" si="82"/>
        <v>137.1</v>
      </c>
      <c r="AF220" s="3">
        <f t="shared" si="83"/>
        <v>151.4</v>
      </c>
      <c r="AG220" s="3">
        <f t="shared" si="84"/>
        <v>140.19999999999999</v>
      </c>
      <c r="AH220" s="3">
        <f t="shared" si="85"/>
        <v>142.1</v>
      </c>
      <c r="AI220" s="3">
        <f t="shared" si="86"/>
        <v>121.8</v>
      </c>
      <c r="AJ220" s="3">
        <f t="shared" si="87"/>
        <v>135.4</v>
      </c>
      <c r="AK220" s="3">
        <f t="shared" si="88"/>
        <v>131.30000000000001</v>
      </c>
      <c r="AL220" s="3">
        <f t="shared" si="89"/>
        <v>120.3</v>
      </c>
      <c r="AM220" s="3">
        <f t="shared" si="90"/>
        <v>109.1</v>
      </c>
      <c r="AN220" s="3">
        <f t="shared" si="91"/>
        <v>139.4</v>
      </c>
      <c r="AO220" s="3">
        <f t="shared" si="92"/>
        <v>133.30000000000001</v>
      </c>
      <c r="AP220" s="3">
        <f t="shared" si="93"/>
        <v>154.6</v>
      </c>
      <c r="AQ220" s="3">
        <f t="shared" si="94"/>
        <v>137.4</v>
      </c>
      <c r="AR220" s="3">
        <f t="shared" si="95"/>
        <v>163.19999999999999</v>
      </c>
      <c r="AS220" s="3">
        <f t="shared" si="96"/>
        <v>147.6</v>
      </c>
      <c r="AT220" s="3">
        <f t="shared" si="97"/>
        <v>139</v>
      </c>
      <c r="AU220" s="3">
        <f t="shared" si="98"/>
        <v>146.4</v>
      </c>
      <c r="AV220" s="3">
        <f t="shared" si="99"/>
        <v>147.69999999999999</v>
      </c>
      <c r="AW220" s="3">
        <f t="shared" si="100"/>
        <v>139.5</v>
      </c>
      <c r="AX220" s="3">
        <f t="shared" si="101"/>
        <v>143.6</v>
      </c>
      <c r="AY220" s="3">
        <f t="shared" si="102"/>
        <v>145.1</v>
      </c>
      <c r="AZ220" s="3">
        <f t="shared" si="103"/>
        <v>123.3</v>
      </c>
      <c r="BA220" s="3">
        <f t="shared" si="104"/>
        <v>136.69999999999999</v>
      </c>
      <c r="BB220" s="3">
        <f t="shared" si="105"/>
        <v>150.19999999999999</v>
      </c>
      <c r="BC220" s="3">
        <f t="shared" si="106"/>
        <v>132.80000000000001</v>
      </c>
      <c r="BD220" s="3">
        <f t="shared" si="107"/>
        <v>136.9</v>
      </c>
      <c r="BE220" s="3">
        <f t="shared" si="108"/>
        <v>139.6</v>
      </c>
    </row>
    <row r="221" spans="1:57" x14ac:dyDescent="0.35">
      <c r="A221" t="s">
        <v>57</v>
      </c>
      <c r="B221">
        <v>2019</v>
      </c>
      <c r="C221" t="s">
        <v>62</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59</v>
      </c>
      <c r="V221">
        <v>145.30000000000001</v>
      </c>
      <c r="W221">
        <v>150.1</v>
      </c>
      <c r="X221">
        <v>149.9</v>
      </c>
      <c r="Y221">
        <v>129.19999999999999</v>
      </c>
      <c r="Z221">
        <v>143.4</v>
      </c>
      <c r="AA221">
        <v>155.5</v>
      </c>
      <c r="AB221">
        <v>134.9</v>
      </c>
      <c r="AC221">
        <v>142.19999999999999</v>
      </c>
      <c r="AD221">
        <v>141</v>
      </c>
      <c r="AE221" s="3">
        <f t="shared" si="82"/>
        <v>136.80000000000001</v>
      </c>
      <c r="AF221" s="3">
        <f t="shared" si="83"/>
        <v>153</v>
      </c>
      <c r="AG221" s="3">
        <f t="shared" si="84"/>
        <v>139.1</v>
      </c>
      <c r="AH221" s="3">
        <f t="shared" si="85"/>
        <v>142.5</v>
      </c>
      <c r="AI221" s="3">
        <f t="shared" si="86"/>
        <v>124.1</v>
      </c>
      <c r="AJ221" s="3">
        <f t="shared" si="87"/>
        <v>135.80000000000001</v>
      </c>
      <c r="AK221" s="3">
        <f t="shared" si="88"/>
        <v>128.69999999999999</v>
      </c>
      <c r="AL221" s="3">
        <f t="shared" si="89"/>
        <v>121.5</v>
      </c>
      <c r="AM221" s="3">
        <f t="shared" si="90"/>
        <v>108.3</v>
      </c>
      <c r="AN221" s="3">
        <f t="shared" si="91"/>
        <v>139.19999999999999</v>
      </c>
      <c r="AO221" s="3">
        <f t="shared" si="92"/>
        <v>137.4</v>
      </c>
      <c r="AP221" s="3">
        <f t="shared" si="93"/>
        <v>156.19999999999999</v>
      </c>
      <c r="AQ221" s="3">
        <f t="shared" si="94"/>
        <v>137.19999999999999</v>
      </c>
      <c r="AR221" s="3">
        <f t="shared" si="95"/>
        <v>162.80000000000001</v>
      </c>
      <c r="AS221" s="3">
        <f t="shared" si="96"/>
        <v>150.5</v>
      </c>
      <c r="AT221" s="3">
        <f t="shared" si="97"/>
        <v>146.1</v>
      </c>
      <c r="AU221" s="3">
        <f t="shared" si="98"/>
        <v>149.9</v>
      </c>
      <c r="AV221" s="3">
        <f t="shared" si="99"/>
        <v>139.25609756097555</v>
      </c>
      <c r="AW221" s="3">
        <f t="shared" si="100"/>
        <v>145.30000000000001</v>
      </c>
      <c r="AX221" s="3">
        <f t="shared" si="101"/>
        <v>150.1</v>
      </c>
      <c r="AY221" s="3">
        <f t="shared" si="102"/>
        <v>149.9</v>
      </c>
      <c r="AZ221" s="3">
        <f t="shared" si="103"/>
        <v>129.19999999999999</v>
      </c>
      <c r="BA221" s="3">
        <f t="shared" si="104"/>
        <v>143.4</v>
      </c>
      <c r="BB221" s="3">
        <f t="shared" si="105"/>
        <v>155.5</v>
      </c>
      <c r="BC221" s="3">
        <f t="shared" si="106"/>
        <v>134.9</v>
      </c>
      <c r="BD221" s="3">
        <f t="shared" si="107"/>
        <v>142.19999999999999</v>
      </c>
      <c r="BE221" s="3">
        <f t="shared" si="108"/>
        <v>141</v>
      </c>
    </row>
    <row r="222" spans="1:57" x14ac:dyDescent="0.35">
      <c r="A222" t="s">
        <v>60</v>
      </c>
      <c r="B222">
        <v>2019</v>
      </c>
      <c r="C222" t="s">
        <v>62</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c r="AE222" s="3">
        <f t="shared" si="82"/>
        <v>139.4</v>
      </c>
      <c r="AF222" s="3">
        <f t="shared" si="83"/>
        <v>150.1</v>
      </c>
      <c r="AG222" s="3">
        <f t="shared" si="84"/>
        <v>145.30000000000001</v>
      </c>
      <c r="AH222" s="3">
        <f t="shared" si="85"/>
        <v>141.69999999999999</v>
      </c>
      <c r="AI222" s="3">
        <f t="shared" si="86"/>
        <v>118.4</v>
      </c>
      <c r="AJ222" s="3">
        <f t="shared" si="87"/>
        <v>137</v>
      </c>
      <c r="AK222" s="3">
        <f t="shared" si="88"/>
        <v>131.6</v>
      </c>
      <c r="AL222" s="3">
        <f t="shared" si="89"/>
        <v>119.9</v>
      </c>
      <c r="AM222" s="3">
        <f t="shared" si="90"/>
        <v>110.4</v>
      </c>
      <c r="AN222" s="3">
        <f t="shared" si="91"/>
        <v>140.80000000000001</v>
      </c>
      <c r="AO222" s="3">
        <f t="shared" si="92"/>
        <v>128.30000000000001</v>
      </c>
      <c r="AP222" s="3">
        <f t="shared" si="93"/>
        <v>153.5</v>
      </c>
      <c r="AQ222" s="3">
        <f t="shared" si="94"/>
        <v>138</v>
      </c>
      <c r="AR222" s="3">
        <f t="shared" si="95"/>
        <v>164.9</v>
      </c>
      <c r="AS222" s="3">
        <f t="shared" si="96"/>
        <v>143.30000000000001</v>
      </c>
      <c r="AT222" s="3">
        <f t="shared" si="97"/>
        <v>130.80000000000001</v>
      </c>
      <c r="AU222" s="3">
        <f t="shared" si="98"/>
        <v>141.4</v>
      </c>
      <c r="AV222" s="3">
        <f t="shared" si="99"/>
        <v>148.5</v>
      </c>
      <c r="AW222" s="3">
        <f t="shared" si="100"/>
        <v>127.1</v>
      </c>
      <c r="AX222" s="3">
        <f t="shared" si="101"/>
        <v>136.6</v>
      </c>
      <c r="AY222" s="3">
        <f t="shared" si="102"/>
        <v>138.5</v>
      </c>
      <c r="AZ222" s="3">
        <f t="shared" si="103"/>
        <v>119.2</v>
      </c>
      <c r="BA222" s="3">
        <f t="shared" si="104"/>
        <v>132.19999999999999</v>
      </c>
      <c r="BB222" s="3">
        <f t="shared" si="105"/>
        <v>146.6</v>
      </c>
      <c r="BC222" s="3">
        <f t="shared" si="106"/>
        <v>133</v>
      </c>
      <c r="BD222" s="3">
        <f t="shared" si="107"/>
        <v>132.4</v>
      </c>
      <c r="BE222" s="3">
        <f t="shared" si="108"/>
        <v>138.6</v>
      </c>
    </row>
    <row r="223" spans="1:57" x14ac:dyDescent="0.35">
      <c r="A223" t="s">
        <v>61</v>
      </c>
      <c r="B223">
        <v>2019</v>
      </c>
      <c r="C223" t="s">
        <v>62</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c r="AE223" s="3">
        <f t="shared" si="82"/>
        <v>137.6</v>
      </c>
      <c r="AF223" s="3">
        <f t="shared" si="83"/>
        <v>152</v>
      </c>
      <c r="AG223" s="3">
        <f t="shared" si="84"/>
        <v>141.5</v>
      </c>
      <c r="AH223" s="3">
        <f t="shared" si="85"/>
        <v>142.19999999999999</v>
      </c>
      <c r="AI223" s="3">
        <f t="shared" si="86"/>
        <v>122</v>
      </c>
      <c r="AJ223" s="3">
        <f t="shared" si="87"/>
        <v>136.4</v>
      </c>
      <c r="AK223" s="3">
        <f t="shared" si="88"/>
        <v>129.69999999999999</v>
      </c>
      <c r="AL223" s="3">
        <f t="shared" si="89"/>
        <v>121</v>
      </c>
      <c r="AM223" s="3">
        <f t="shared" si="90"/>
        <v>109</v>
      </c>
      <c r="AN223" s="3">
        <f t="shared" si="91"/>
        <v>139.69999999999999</v>
      </c>
      <c r="AO223" s="3">
        <f t="shared" si="92"/>
        <v>133.6</v>
      </c>
      <c r="AP223" s="3">
        <f t="shared" si="93"/>
        <v>154.9</v>
      </c>
      <c r="AQ223" s="3">
        <f t="shared" si="94"/>
        <v>137.5</v>
      </c>
      <c r="AR223" s="3">
        <f t="shared" si="95"/>
        <v>163.4</v>
      </c>
      <c r="AS223" s="3">
        <f t="shared" si="96"/>
        <v>147.69999999999999</v>
      </c>
      <c r="AT223" s="3">
        <f t="shared" si="97"/>
        <v>139.69999999999999</v>
      </c>
      <c r="AU223" s="3">
        <f t="shared" si="98"/>
        <v>146.5</v>
      </c>
      <c r="AV223" s="3">
        <f t="shared" si="99"/>
        <v>148.5</v>
      </c>
      <c r="AW223" s="3">
        <f t="shared" si="100"/>
        <v>138.4</v>
      </c>
      <c r="AX223" s="3">
        <f t="shared" si="101"/>
        <v>143.69999999999999</v>
      </c>
      <c r="AY223" s="3">
        <f t="shared" si="102"/>
        <v>145.6</v>
      </c>
      <c r="AZ223" s="3">
        <f t="shared" si="103"/>
        <v>123.9</v>
      </c>
      <c r="BA223" s="3">
        <f t="shared" si="104"/>
        <v>137.1</v>
      </c>
      <c r="BB223" s="3">
        <f t="shared" si="105"/>
        <v>150.30000000000001</v>
      </c>
      <c r="BC223" s="3">
        <f t="shared" si="106"/>
        <v>134.1</v>
      </c>
      <c r="BD223" s="3">
        <f t="shared" si="107"/>
        <v>137.4</v>
      </c>
      <c r="BE223" s="3">
        <f t="shared" si="108"/>
        <v>139.9</v>
      </c>
    </row>
    <row r="224" spans="1:57" x14ac:dyDescent="0.35">
      <c r="A224" t="s">
        <v>57</v>
      </c>
      <c r="B224">
        <v>2019</v>
      </c>
      <c r="C224" t="s">
        <v>63</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59</v>
      </c>
      <c r="V224">
        <v>146.4</v>
      </c>
      <c r="W224">
        <v>150</v>
      </c>
      <c r="X224">
        <v>150.4</v>
      </c>
      <c r="Y224">
        <v>129.9</v>
      </c>
      <c r="Z224">
        <v>143.80000000000001</v>
      </c>
      <c r="AA224">
        <v>155.5</v>
      </c>
      <c r="AB224">
        <v>134</v>
      </c>
      <c r="AC224">
        <v>142.4</v>
      </c>
      <c r="AD224">
        <v>141.19999999999999</v>
      </c>
      <c r="AE224" s="3">
        <f t="shared" si="82"/>
        <v>136.9</v>
      </c>
      <c r="AF224" s="3">
        <f t="shared" si="83"/>
        <v>154.1</v>
      </c>
      <c r="AG224" s="3">
        <f t="shared" si="84"/>
        <v>138.69999999999999</v>
      </c>
      <c r="AH224" s="3">
        <f t="shared" si="85"/>
        <v>142.5</v>
      </c>
      <c r="AI224" s="3">
        <f t="shared" si="86"/>
        <v>124.1</v>
      </c>
      <c r="AJ224" s="3">
        <f t="shared" si="87"/>
        <v>136.1</v>
      </c>
      <c r="AK224" s="3">
        <f t="shared" si="88"/>
        <v>128.19999999999999</v>
      </c>
      <c r="AL224" s="3">
        <f t="shared" si="89"/>
        <v>122.3</v>
      </c>
      <c r="AM224" s="3">
        <f t="shared" si="90"/>
        <v>108.3</v>
      </c>
      <c r="AN224" s="3">
        <f t="shared" si="91"/>
        <v>138.9</v>
      </c>
      <c r="AO224" s="3">
        <f t="shared" si="92"/>
        <v>137.4</v>
      </c>
      <c r="AP224" s="3">
        <f t="shared" si="93"/>
        <v>156.4</v>
      </c>
      <c r="AQ224" s="3">
        <f t="shared" si="94"/>
        <v>137.30000000000001</v>
      </c>
      <c r="AR224" s="3">
        <f t="shared" si="95"/>
        <v>162.9</v>
      </c>
      <c r="AS224" s="3">
        <f t="shared" si="96"/>
        <v>150.80000000000001</v>
      </c>
      <c r="AT224" s="3">
        <f t="shared" si="97"/>
        <v>146.1</v>
      </c>
      <c r="AU224" s="3">
        <f t="shared" si="98"/>
        <v>150.1</v>
      </c>
      <c r="AV224" s="3">
        <f t="shared" si="99"/>
        <v>139.25609756097555</v>
      </c>
      <c r="AW224" s="3">
        <f t="shared" si="100"/>
        <v>146.4</v>
      </c>
      <c r="AX224" s="3">
        <f t="shared" si="101"/>
        <v>150</v>
      </c>
      <c r="AY224" s="3">
        <f t="shared" si="102"/>
        <v>150.4</v>
      </c>
      <c r="AZ224" s="3">
        <f t="shared" si="103"/>
        <v>129.9</v>
      </c>
      <c r="BA224" s="3">
        <f t="shared" si="104"/>
        <v>143.80000000000001</v>
      </c>
      <c r="BB224" s="3">
        <f t="shared" si="105"/>
        <v>155.5</v>
      </c>
      <c r="BC224" s="3">
        <f t="shared" si="106"/>
        <v>134</v>
      </c>
      <c r="BD224" s="3">
        <f t="shared" si="107"/>
        <v>142.4</v>
      </c>
      <c r="BE224" s="3">
        <f t="shared" si="108"/>
        <v>141.19999999999999</v>
      </c>
    </row>
    <row r="225" spans="1:57" x14ac:dyDescent="0.35">
      <c r="A225" t="s">
        <v>60</v>
      </c>
      <c r="B225">
        <v>2019</v>
      </c>
      <c r="C225" t="s">
        <v>63</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c r="AE225" s="3">
        <f t="shared" si="82"/>
        <v>139.69999999999999</v>
      </c>
      <c r="AF225" s="3">
        <f t="shared" si="83"/>
        <v>151.1</v>
      </c>
      <c r="AG225" s="3">
        <f t="shared" si="84"/>
        <v>142.9</v>
      </c>
      <c r="AH225" s="3">
        <f t="shared" si="85"/>
        <v>141.9</v>
      </c>
      <c r="AI225" s="3">
        <f t="shared" si="86"/>
        <v>118.4</v>
      </c>
      <c r="AJ225" s="3">
        <f t="shared" si="87"/>
        <v>139.4</v>
      </c>
      <c r="AK225" s="3">
        <f t="shared" si="88"/>
        <v>141.19999999999999</v>
      </c>
      <c r="AL225" s="3">
        <f t="shared" si="89"/>
        <v>120.7</v>
      </c>
      <c r="AM225" s="3">
        <f t="shared" si="90"/>
        <v>110.4</v>
      </c>
      <c r="AN225" s="3">
        <f t="shared" si="91"/>
        <v>140.69999999999999</v>
      </c>
      <c r="AO225" s="3">
        <f t="shared" si="92"/>
        <v>128.5</v>
      </c>
      <c r="AP225" s="3">
        <f t="shared" si="93"/>
        <v>153.9</v>
      </c>
      <c r="AQ225" s="3">
        <f t="shared" si="94"/>
        <v>139.6</v>
      </c>
      <c r="AR225" s="3">
        <f t="shared" si="95"/>
        <v>165.3</v>
      </c>
      <c r="AS225" s="3">
        <f t="shared" si="96"/>
        <v>143.5</v>
      </c>
      <c r="AT225" s="3">
        <f t="shared" si="97"/>
        <v>131.19999999999999</v>
      </c>
      <c r="AU225" s="3">
        <f t="shared" si="98"/>
        <v>141.6</v>
      </c>
      <c r="AV225" s="3">
        <f t="shared" si="99"/>
        <v>149</v>
      </c>
      <c r="AW225" s="3">
        <f t="shared" si="100"/>
        <v>128.80000000000001</v>
      </c>
      <c r="AX225" s="3">
        <f t="shared" si="101"/>
        <v>136.80000000000001</v>
      </c>
      <c r="AY225" s="3">
        <f t="shared" si="102"/>
        <v>139.19999999999999</v>
      </c>
      <c r="AZ225" s="3">
        <f t="shared" si="103"/>
        <v>119.9</v>
      </c>
      <c r="BA225" s="3">
        <f t="shared" si="104"/>
        <v>133</v>
      </c>
      <c r="BB225" s="3">
        <f t="shared" si="105"/>
        <v>146.69999999999999</v>
      </c>
      <c r="BC225" s="3">
        <f t="shared" si="106"/>
        <v>132.5</v>
      </c>
      <c r="BD225" s="3">
        <f t="shared" si="107"/>
        <v>132.80000000000001</v>
      </c>
      <c r="BE225" s="3">
        <f t="shared" si="108"/>
        <v>139.5</v>
      </c>
    </row>
    <row r="226" spans="1:57" x14ac:dyDescent="0.35">
      <c r="A226" t="s">
        <v>61</v>
      </c>
      <c r="B226">
        <v>2019</v>
      </c>
      <c r="C226" t="s">
        <v>63</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c r="AE226" s="3">
        <f t="shared" si="82"/>
        <v>137.80000000000001</v>
      </c>
      <c r="AF226" s="3">
        <f t="shared" si="83"/>
        <v>153</v>
      </c>
      <c r="AG226" s="3">
        <f t="shared" si="84"/>
        <v>140.30000000000001</v>
      </c>
      <c r="AH226" s="3">
        <f t="shared" si="85"/>
        <v>142.30000000000001</v>
      </c>
      <c r="AI226" s="3">
        <f t="shared" si="86"/>
        <v>122</v>
      </c>
      <c r="AJ226" s="3">
        <f t="shared" si="87"/>
        <v>137.6</v>
      </c>
      <c r="AK226" s="3">
        <f t="shared" si="88"/>
        <v>132.6</v>
      </c>
      <c r="AL226" s="3">
        <f t="shared" si="89"/>
        <v>121.8</v>
      </c>
      <c r="AM226" s="3">
        <f t="shared" si="90"/>
        <v>109</v>
      </c>
      <c r="AN226" s="3">
        <f t="shared" si="91"/>
        <v>139.5</v>
      </c>
      <c r="AO226" s="3">
        <f t="shared" si="92"/>
        <v>133.69999999999999</v>
      </c>
      <c r="AP226" s="3">
        <f t="shared" si="93"/>
        <v>155.19999999999999</v>
      </c>
      <c r="AQ226" s="3">
        <f t="shared" si="94"/>
        <v>138.1</v>
      </c>
      <c r="AR226" s="3">
        <f t="shared" si="95"/>
        <v>163.5</v>
      </c>
      <c r="AS226" s="3">
        <f t="shared" si="96"/>
        <v>147.9</v>
      </c>
      <c r="AT226" s="3">
        <f t="shared" si="97"/>
        <v>139.9</v>
      </c>
      <c r="AU226" s="3">
        <f t="shared" si="98"/>
        <v>146.69999999999999</v>
      </c>
      <c r="AV226" s="3">
        <f t="shared" si="99"/>
        <v>149</v>
      </c>
      <c r="AW226" s="3">
        <f t="shared" si="100"/>
        <v>139.69999999999999</v>
      </c>
      <c r="AX226" s="3">
        <f t="shared" si="101"/>
        <v>143.80000000000001</v>
      </c>
      <c r="AY226" s="3">
        <f t="shared" si="102"/>
        <v>146.19999999999999</v>
      </c>
      <c r="AZ226" s="3">
        <f t="shared" si="103"/>
        <v>124.6</v>
      </c>
      <c r="BA226" s="3">
        <f t="shared" si="104"/>
        <v>137.69999999999999</v>
      </c>
      <c r="BB226" s="3">
        <f t="shared" si="105"/>
        <v>150.30000000000001</v>
      </c>
      <c r="BC226" s="3">
        <f t="shared" si="106"/>
        <v>133.4</v>
      </c>
      <c r="BD226" s="3">
        <f t="shared" si="107"/>
        <v>137.69999999999999</v>
      </c>
      <c r="BE226" s="3">
        <f t="shared" si="108"/>
        <v>140.4</v>
      </c>
    </row>
    <row r="227" spans="1:57" x14ac:dyDescent="0.35">
      <c r="A227" t="s">
        <v>57</v>
      </c>
      <c r="B227">
        <v>2019</v>
      </c>
      <c r="C227" t="s">
        <v>65</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59</v>
      </c>
      <c r="V227">
        <v>146.9</v>
      </c>
      <c r="W227">
        <v>149.5</v>
      </c>
      <c r="X227">
        <v>151.30000000000001</v>
      </c>
      <c r="Y227">
        <v>130.19999999999999</v>
      </c>
      <c r="Z227">
        <v>145.9</v>
      </c>
      <c r="AA227">
        <v>156.69999999999999</v>
      </c>
      <c r="AB227">
        <v>133.9</v>
      </c>
      <c r="AC227">
        <v>142.9</v>
      </c>
      <c r="AD227">
        <v>142.4</v>
      </c>
      <c r="AE227" s="3">
        <f t="shared" si="82"/>
        <v>137.4</v>
      </c>
      <c r="AF227" s="3">
        <f t="shared" si="83"/>
        <v>159.5</v>
      </c>
      <c r="AG227" s="3">
        <f t="shared" si="84"/>
        <v>134.5</v>
      </c>
      <c r="AH227" s="3">
        <f t="shared" si="85"/>
        <v>142.6</v>
      </c>
      <c r="AI227" s="3">
        <f t="shared" si="86"/>
        <v>124</v>
      </c>
      <c r="AJ227" s="3">
        <f t="shared" si="87"/>
        <v>143.69999999999999</v>
      </c>
      <c r="AK227" s="3">
        <f t="shared" si="88"/>
        <v>133.4</v>
      </c>
      <c r="AL227" s="3">
        <f t="shared" si="89"/>
        <v>125.1</v>
      </c>
      <c r="AM227" s="3">
        <f t="shared" si="90"/>
        <v>109.3</v>
      </c>
      <c r="AN227" s="3">
        <f t="shared" si="91"/>
        <v>139.30000000000001</v>
      </c>
      <c r="AO227" s="3">
        <f t="shared" si="92"/>
        <v>137.69999999999999</v>
      </c>
      <c r="AP227" s="3">
        <f t="shared" si="93"/>
        <v>156.4</v>
      </c>
      <c r="AQ227" s="3">
        <f t="shared" si="94"/>
        <v>139.19999999999999</v>
      </c>
      <c r="AR227" s="3">
        <f t="shared" si="95"/>
        <v>163.30000000000001</v>
      </c>
      <c r="AS227" s="3">
        <f t="shared" si="96"/>
        <v>151.30000000000001</v>
      </c>
      <c r="AT227" s="3">
        <f t="shared" si="97"/>
        <v>146.6</v>
      </c>
      <c r="AU227" s="3">
        <f t="shared" si="98"/>
        <v>150.69999999999999</v>
      </c>
      <c r="AV227" s="3">
        <f t="shared" si="99"/>
        <v>139.25609756097555</v>
      </c>
      <c r="AW227" s="3">
        <f t="shared" si="100"/>
        <v>146.9</v>
      </c>
      <c r="AX227" s="3">
        <f t="shared" si="101"/>
        <v>149.5</v>
      </c>
      <c r="AY227" s="3">
        <f t="shared" si="102"/>
        <v>151.30000000000001</v>
      </c>
      <c r="AZ227" s="3">
        <f t="shared" si="103"/>
        <v>130.19999999999999</v>
      </c>
      <c r="BA227" s="3">
        <f t="shared" si="104"/>
        <v>145.9</v>
      </c>
      <c r="BB227" s="3">
        <f t="shared" si="105"/>
        <v>156.69999999999999</v>
      </c>
      <c r="BC227" s="3">
        <f t="shared" si="106"/>
        <v>133.9</v>
      </c>
      <c r="BD227" s="3">
        <f t="shared" si="107"/>
        <v>142.9</v>
      </c>
      <c r="BE227" s="3">
        <f t="shared" si="108"/>
        <v>142.4</v>
      </c>
    </row>
    <row r="228" spans="1:57" x14ac:dyDescent="0.35">
      <c r="A228" t="s">
        <v>60</v>
      </c>
      <c r="B228">
        <v>2019</v>
      </c>
      <c r="C228" t="s">
        <v>65</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c r="AE228" s="3">
        <f t="shared" si="82"/>
        <v>140.4</v>
      </c>
      <c r="AF228" s="3">
        <f t="shared" si="83"/>
        <v>156.69999999999999</v>
      </c>
      <c r="AG228" s="3">
        <f t="shared" si="84"/>
        <v>138.30000000000001</v>
      </c>
      <c r="AH228" s="3">
        <f t="shared" si="85"/>
        <v>142.4</v>
      </c>
      <c r="AI228" s="3">
        <f t="shared" si="86"/>
        <v>118.6</v>
      </c>
      <c r="AJ228" s="3">
        <f t="shared" si="87"/>
        <v>149.69999999999999</v>
      </c>
      <c r="AK228" s="3">
        <f t="shared" si="88"/>
        <v>161.6</v>
      </c>
      <c r="AL228" s="3">
        <f t="shared" si="89"/>
        <v>124.4</v>
      </c>
      <c r="AM228" s="3">
        <f t="shared" si="90"/>
        <v>111.2</v>
      </c>
      <c r="AN228" s="3">
        <f t="shared" si="91"/>
        <v>141</v>
      </c>
      <c r="AO228" s="3">
        <f t="shared" si="92"/>
        <v>128.9</v>
      </c>
      <c r="AP228" s="3">
        <f t="shared" si="93"/>
        <v>154.5</v>
      </c>
      <c r="AQ228" s="3">
        <f t="shared" si="94"/>
        <v>143.80000000000001</v>
      </c>
      <c r="AR228" s="3">
        <f t="shared" si="95"/>
        <v>166.2</v>
      </c>
      <c r="AS228" s="3">
        <f t="shared" si="96"/>
        <v>144</v>
      </c>
      <c r="AT228" s="3">
        <f t="shared" si="97"/>
        <v>131.69999999999999</v>
      </c>
      <c r="AU228" s="3">
        <f t="shared" si="98"/>
        <v>142.19999999999999</v>
      </c>
      <c r="AV228" s="3">
        <f t="shared" si="99"/>
        <v>150.1</v>
      </c>
      <c r="AW228" s="3">
        <f t="shared" si="100"/>
        <v>129.4</v>
      </c>
      <c r="AX228" s="3">
        <f t="shared" si="101"/>
        <v>137.19999999999999</v>
      </c>
      <c r="AY228" s="3">
        <f t="shared" si="102"/>
        <v>139.80000000000001</v>
      </c>
      <c r="AZ228" s="3">
        <f t="shared" si="103"/>
        <v>120.1</v>
      </c>
      <c r="BA228" s="3">
        <f t="shared" si="104"/>
        <v>134</v>
      </c>
      <c r="BB228" s="3">
        <f t="shared" si="105"/>
        <v>148</v>
      </c>
      <c r="BC228" s="3">
        <f t="shared" si="106"/>
        <v>132.6</v>
      </c>
      <c r="BD228" s="3">
        <f t="shared" si="107"/>
        <v>133.30000000000001</v>
      </c>
      <c r="BE228" s="3">
        <f t="shared" si="108"/>
        <v>141.5</v>
      </c>
    </row>
    <row r="229" spans="1:57" x14ac:dyDescent="0.35">
      <c r="A229" t="s">
        <v>61</v>
      </c>
      <c r="B229">
        <v>2019</v>
      </c>
      <c r="C229" t="s">
        <v>65</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c r="AE229" s="3">
        <f t="shared" si="82"/>
        <v>138.30000000000001</v>
      </c>
      <c r="AF229" s="3">
        <f t="shared" si="83"/>
        <v>158.5</v>
      </c>
      <c r="AG229" s="3">
        <f t="shared" si="84"/>
        <v>136</v>
      </c>
      <c r="AH229" s="3">
        <f t="shared" si="85"/>
        <v>142.5</v>
      </c>
      <c r="AI229" s="3">
        <f t="shared" si="86"/>
        <v>122</v>
      </c>
      <c r="AJ229" s="3">
        <f t="shared" si="87"/>
        <v>146.5</v>
      </c>
      <c r="AK229" s="3">
        <f t="shared" si="88"/>
        <v>143</v>
      </c>
      <c r="AL229" s="3">
        <f t="shared" si="89"/>
        <v>124.9</v>
      </c>
      <c r="AM229" s="3">
        <f t="shared" si="90"/>
        <v>109.9</v>
      </c>
      <c r="AN229" s="3">
        <f t="shared" si="91"/>
        <v>139.9</v>
      </c>
      <c r="AO229" s="3">
        <f t="shared" si="92"/>
        <v>134</v>
      </c>
      <c r="AP229" s="3">
        <f t="shared" si="93"/>
        <v>155.5</v>
      </c>
      <c r="AQ229" s="3">
        <f t="shared" si="94"/>
        <v>140.9</v>
      </c>
      <c r="AR229" s="3">
        <f t="shared" si="95"/>
        <v>164.1</v>
      </c>
      <c r="AS229" s="3">
        <f t="shared" si="96"/>
        <v>148.4</v>
      </c>
      <c r="AT229" s="3">
        <f t="shared" si="97"/>
        <v>140.4</v>
      </c>
      <c r="AU229" s="3">
        <f t="shared" si="98"/>
        <v>147.30000000000001</v>
      </c>
      <c r="AV229" s="3">
        <f t="shared" si="99"/>
        <v>150.1</v>
      </c>
      <c r="AW229" s="3">
        <f t="shared" si="100"/>
        <v>140.30000000000001</v>
      </c>
      <c r="AX229" s="3">
        <f t="shared" si="101"/>
        <v>143.69999999999999</v>
      </c>
      <c r="AY229" s="3">
        <f t="shared" si="102"/>
        <v>146.9</v>
      </c>
      <c r="AZ229" s="3">
        <f t="shared" si="103"/>
        <v>124.9</v>
      </c>
      <c r="BA229" s="3">
        <f t="shared" si="104"/>
        <v>139.19999999999999</v>
      </c>
      <c r="BB229" s="3">
        <f t="shared" si="105"/>
        <v>151.6</v>
      </c>
      <c r="BC229" s="3">
        <f t="shared" si="106"/>
        <v>133.4</v>
      </c>
      <c r="BD229" s="3">
        <f t="shared" si="107"/>
        <v>138.19999999999999</v>
      </c>
      <c r="BE229" s="3">
        <f t="shared" si="108"/>
        <v>142</v>
      </c>
    </row>
    <row r="230" spans="1:57" x14ac:dyDescent="0.35">
      <c r="A230" t="s">
        <v>57</v>
      </c>
      <c r="B230">
        <v>2019</v>
      </c>
      <c r="C230" t="s">
        <v>66</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59</v>
      </c>
      <c r="V230">
        <v>147.80000000000001</v>
      </c>
      <c r="W230">
        <v>149.6</v>
      </c>
      <c r="X230">
        <v>151.69999999999999</v>
      </c>
      <c r="Y230">
        <v>130.19999999999999</v>
      </c>
      <c r="Z230">
        <v>146.4</v>
      </c>
      <c r="AA230">
        <v>157.69999999999999</v>
      </c>
      <c r="AB230">
        <v>134.80000000000001</v>
      </c>
      <c r="AC230">
        <v>143.30000000000001</v>
      </c>
      <c r="AD230">
        <v>143.6</v>
      </c>
      <c r="AE230" s="3">
        <f t="shared" si="82"/>
        <v>137.80000000000001</v>
      </c>
      <c r="AF230" s="3">
        <f t="shared" si="83"/>
        <v>163.5</v>
      </c>
      <c r="AG230" s="3">
        <f t="shared" si="84"/>
        <v>136.19999999999999</v>
      </c>
      <c r="AH230" s="3">
        <f t="shared" si="85"/>
        <v>143.19999999999999</v>
      </c>
      <c r="AI230" s="3">
        <f t="shared" si="86"/>
        <v>124.3</v>
      </c>
      <c r="AJ230" s="3">
        <f t="shared" si="87"/>
        <v>143.30000000000001</v>
      </c>
      <c r="AK230" s="3">
        <f t="shared" si="88"/>
        <v>140.6</v>
      </c>
      <c r="AL230" s="3">
        <f t="shared" si="89"/>
        <v>128.69999999999999</v>
      </c>
      <c r="AM230" s="3">
        <f t="shared" si="90"/>
        <v>110.6</v>
      </c>
      <c r="AN230" s="3">
        <f t="shared" si="91"/>
        <v>140.4</v>
      </c>
      <c r="AO230" s="3">
        <f t="shared" si="92"/>
        <v>138</v>
      </c>
      <c r="AP230" s="3">
        <f t="shared" si="93"/>
        <v>156.6</v>
      </c>
      <c r="AQ230" s="3">
        <f t="shared" si="94"/>
        <v>141</v>
      </c>
      <c r="AR230" s="3">
        <f t="shared" si="95"/>
        <v>164.2</v>
      </c>
      <c r="AS230" s="3">
        <f t="shared" si="96"/>
        <v>151.4</v>
      </c>
      <c r="AT230" s="3">
        <f t="shared" si="97"/>
        <v>146.5</v>
      </c>
      <c r="AU230" s="3">
        <f t="shared" si="98"/>
        <v>150.69999999999999</v>
      </c>
      <c r="AV230" s="3">
        <f t="shared" si="99"/>
        <v>139.25609756097555</v>
      </c>
      <c r="AW230" s="3">
        <f t="shared" si="100"/>
        <v>147.80000000000001</v>
      </c>
      <c r="AX230" s="3">
        <f t="shared" si="101"/>
        <v>149.6</v>
      </c>
      <c r="AY230" s="3">
        <f t="shared" si="102"/>
        <v>151.69999999999999</v>
      </c>
      <c r="AZ230" s="3">
        <f t="shared" si="103"/>
        <v>130.19999999999999</v>
      </c>
      <c r="BA230" s="3">
        <f t="shared" si="104"/>
        <v>146.4</v>
      </c>
      <c r="BB230" s="3">
        <f t="shared" si="105"/>
        <v>157.69999999999999</v>
      </c>
      <c r="BC230" s="3">
        <f t="shared" si="106"/>
        <v>134.80000000000001</v>
      </c>
      <c r="BD230" s="3">
        <f t="shared" si="107"/>
        <v>143.30000000000001</v>
      </c>
      <c r="BE230" s="3">
        <f t="shared" si="108"/>
        <v>143.6</v>
      </c>
    </row>
    <row r="231" spans="1:57" x14ac:dyDescent="0.35">
      <c r="A231" t="s">
        <v>60</v>
      </c>
      <c r="B231">
        <v>2019</v>
      </c>
      <c r="C231" t="s">
        <v>66</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c r="AE231" s="3">
        <f t="shared" si="82"/>
        <v>140.69999999999999</v>
      </c>
      <c r="AF231" s="3">
        <f t="shared" si="83"/>
        <v>159.6</v>
      </c>
      <c r="AG231" s="3">
        <f t="shared" si="84"/>
        <v>140.4</v>
      </c>
      <c r="AH231" s="3">
        <f t="shared" si="85"/>
        <v>143.4</v>
      </c>
      <c r="AI231" s="3">
        <f t="shared" si="86"/>
        <v>118.6</v>
      </c>
      <c r="AJ231" s="3">
        <f t="shared" si="87"/>
        <v>150.9</v>
      </c>
      <c r="AK231" s="3">
        <f t="shared" si="88"/>
        <v>169.8</v>
      </c>
      <c r="AL231" s="3">
        <f t="shared" si="89"/>
        <v>127.4</v>
      </c>
      <c r="AM231" s="3">
        <f t="shared" si="90"/>
        <v>111.8</v>
      </c>
      <c r="AN231" s="3">
        <f t="shared" si="91"/>
        <v>141</v>
      </c>
      <c r="AO231" s="3">
        <f t="shared" si="92"/>
        <v>129</v>
      </c>
      <c r="AP231" s="3">
        <f t="shared" si="93"/>
        <v>155.1</v>
      </c>
      <c r="AQ231" s="3">
        <f t="shared" si="94"/>
        <v>145.6</v>
      </c>
      <c r="AR231" s="3">
        <f t="shared" si="95"/>
        <v>166.7</v>
      </c>
      <c r="AS231" s="3">
        <f t="shared" si="96"/>
        <v>144.30000000000001</v>
      </c>
      <c r="AT231" s="3">
        <f t="shared" si="97"/>
        <v>131.69999999999999</v>
      </c>
      <c r="AU231" s="3">
        <f t="shared" si="98"/>
        <v>142.4</v>
      </c>
      <c r="AV231" s="3">
        <f t="shared" si="99"/>
        <v>149.4</v>
      </c>
      <c r="AW231" s="3">
        <f t="shared" si="100"/>
        <v>130.5</v>
      </c>
      <c r="AX231" s="3">
        <f t="shared" si="101"/>
        <v>137.4</v>
      </c>
      <c r="AY231" s="3">
        <f t="shared" si="102"/>
        <v>140.30000000000001</v>
      </c>
      <c r="AZ231" s="3">
        <f t="shared" si="103"/>
        <v>119.6</v>
      </c>
      <c r="BA231" s="3">
        <f t="shared" si="104"/>
        <v>134.30000000000001</v>
      </c>
      <c r="BB231" s="3">
        <f t="shared" si="105"/>
        <v>148.9</v>
      </c>
      <c r="BC231" s="3">
        <f t="shared" si="106"/>
        <v>133.69999999999999</v>
      </c>
      <c r="BD231" s="3">
        <f t="shared" si="107"/>
        <v>133.6</v>
      </c>
      <c r="BE231" s="3">
        <f t="shared" si="108"/>
        <v>142.1</v>
      </c>
    </row>
    <row r="232" spans="1:57" x14ac:dyDescent="0.35">
      <c r="A232" t="s">
        <v>61</v>
      </c>
      <c r="B232">
        <v>2019</v>
      </c>
      <c r="C232" t="s">
        <v>66</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c r="AE232" s="3">
        <f t="shared" si="82"/>
        <v>138.69999999999999</v>
      </c>
      <c r="AF232" s="3">
        <f t="shared" si="83"/>
        <v>162.1</v>
      </c>
      <c r="AG232" s="3">
        <f t="shared" si="84"/>
        <v>137.80000000000001</v>
      </c>
      <c r="AH232" s="3">
        <f t="shared" si="85"/>
        <v>143.30000000000001</v>
      </c>
      <c r="AI232" s="3">
        <f t="shared" si="86"/>
        <v>122.2</v>
      </c>
      <c r="AJ232" s="3">
        <f t="shared" si="87"/>
        <v>146.80000000000001</v>
      </c>
      <c r="AK232" s="3">
        <f t="shared" si="88"/>
        <v>150.5</v>
      </c>
      <c r="AL232" s="3">
        <f t="shared" si="89"/>
        <v>128.30000000000001</v>
      </c>
      <c r="AM232" s="3">
        <f t="shared" si="90"/>
        <v>111</v>
      </c>
      <c r="AN232" s="3">
        <f t="shared" si="91"/>
        <v>140.6</v>
      </c>
      <c r="AO232" s="3">
        <f t="shared" si="92"/>
        <v>134.19999999999999</v>
      </c>
      <c r="AP232" s="3">
        <f t="shared" si="93"/>
        <v>155.9</v>
      </c>
      <c r="AQ232" s="3">
        <f t="shared" si="94"/>
        <v>142.69999999999999</v>
      </c>
      <c r="AR232" s="3">
        <f t="shared" si="95"/>
        <v>164.9</v>
      </c>
      <c r="AS232" s="3">
        <f t="shared" si="96"/>
        <v>148.6</v>
      </c>
      <c r="AT232" s="3">
        <f t="shared" si="97"/>
        <v>140.4</v>
      </c>
      <c r="AU232" s="3">
        <f t="shared" si="98"/>
        <v>147.4</v>
      </c>
      <c r="AV232" s="3">
        <f t="shared" si="99"/>
        <v>149.4</v>
      </c>
      <c r="AW232" s="3">
        <f t="shared" si="100"/>
        <v>141.19999999999999</v>
      </c>
      <c r="AX232" s="3">
        <f t="shared" si="101"/>
        <v>143.80000000000001</v>
      </c>
      <c r="AY232" s="3">
        <f t="shared" si="102"/>
        <v>147.4</v>
      </c>
      <c r="AZ232" s="3">
        <f t="shared" si="103"/>
        <v>124.6</v>
      </c>
      <c r="BA232" s="3">
        <f t="shared" si="104"/>
        <v>139.6</v>
      </c>
      <c r="BB232" s="3">
        <f t="shared" si="105"/>
        <v>152.5</v>
      </c>
      <c r="BC232" s="3">
        <f t="shared" si="106"/>
        <v>134.30000000000001</v>
      </c>
      <c r="BD232" s="3">
        <f t="shared" si="107"/>
        <v>138.6</v>
      </c>
      <c r="BE232" s="3">
        <f t="shared" si="108"/>
        <v>142.9</v>
      </c>
    </row>
    <row r="233" spans="1:57" x14ac:dyDescent="0.35">
      <c r="A233" t="s">
        <v>57</v>
      </c>
      <c r="B233">
        <v>2019</v>
      </c>
      <c r="C233" t="s">
        <v>67</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59</v>
      </c>
      <c r="V233">
        <v>146.80000000000001</v>
      </c>
      <c r="W233">
        <v>150</v>
      </c>
      <c r="X233">
        <v>152.19999999999999</v>
      </c>
      <c r="Y233">
        <v>131.19999999999999</v>
      </c>
      <c r="Z233">
        <v>147.5</v>
      </c>
      <c r="AA233">
        <v>159.1</v>
      </c>
      <c r="AB233">
        <v>136.1</v>
      </c>
      <c r="AC233">
        <v>144.19999999999999</v>
      </c>
      <c r="AD233">
        <v>144.9</v>
      </c>
      <c r="AE233" s="3">
        <f t="shared" si="82"/>
        <v>138.4</v>
      </c>
      <c r="AF233" s="3">
        <f t="shared" si="83"/>
        <v>164</v>
      </c>
      <c r="AG233" s="3">
        <f t="shared" si="84"/>
        <v>138.4</v>
      </c>
      <c r="AH233" s="3">
        <f t="shared" si="85"/>
        <v>143.9</v>
      </c>
      <c r="AI233" s="3">
        <f t="shared" si="86"/>
        <v>124.4</v>
      </c>
      <c r="AJ233" s="3">
        <f t="shared" si="87"/>
        <v>146.4</v>
      </c>
      <c r="AK233" s="3">
        <f t="shared" si="88"/>
        <v>150.1</v>
      </c>
      <c r="AL233" s="3">
        <f t="shared" si="89"/>
        <v>130.6</v>
      </c>
      <c r="AM233" s="3">
        <f t="shared" si="90"/>
        <v>110.8</v>
      </c>
      <c r="AN233" s="3">
        <f t="shared" si="91"/>
        <v>141.69999999999999</v>
      </c>
      <c r="AO233" s="3">
        <f t="shared" si="92"/>
        <v>138.5</v>
      </c>
      <c r="AP233" s="3">
        <f t="shared" si="93"/>
        <v>156.69999999999999</v>
      </c>
      <c r="AQ233" s="3">
        <f t="shared" si="94"/>
        <v>143</v>
      </c>
      <c r="AR233" s="3">
        <f t="shared" si="95"/>
        <v>164.5</v>
      </c>
      <c r="AS233" s="3">
        <f t="shared" si="96"/>
        <v>151.6</v>
      </c>
      <c r="AT233" s="3">
        <f t="shared" si="97"/>
        <v>146.6</v>
      </c>
      <c r="AU233" s="3">
        <f t="shared" si="98"/>
        <v>150.9</v>
      </c>
      <c r="AV233" s="3">
        <f t="shared" si="99"/>
        <v>139.25609756097555</v>
      </c>
      <c r="AW233" s="3">
        <f t="shared" si="100"/>
        <v>146.80000000000001</v>
      </c>
      <c r="AX233" s="3">
        <f t="shared" si="101"/>
        <v>150</v>
      </c>
      <c r="AY233" s="3">
        <f t="shared" si="102"/>
        <v>152.19999999999999</v>
      </c>
      <c r="AZ233" s="3">
        <f t="shared" si="103"/>
        <v>131.19999999999999</v>
      </c>
      <c r="BA233" s="3">
        <f t="shared" si="104"/>
        <v>147.5</v>
      </c>
      <c r="BB233" s="3">
        <f t="shared" si="105"/>
        <v>159.1</v>
      </c>
      <c r="BC233" s="3">
        <f t="shared" si="106"/>
        <v>136.1</v>
      </c>
      <c r="BD233" s="3">
        <f t="shared" si="107"/>
        <v>144.19999999999999</v>
      </c>
      <c r="BE233" s="3">
        <f t="shared" si="108"/>
        <v>144.9</v>
      </c>
    </row>
    <row r="234" spans="1:57" x14ac:dyDescent="0.35">
      <c r="A234" t="s">
        <v>60</v>
      </c>
      <c r="B234">
        <v>2019</v>
      </c>
      <c r="C234" t="s">
        <v>67</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c r="AE234" s="3">
        <f t="shared" si="82"/>
        <v>141.4</v>
      </c>
      <c r="AF234" s="3">
        <f t="shared" si="83"/>
        <v>160.19999999999999</v>
      </c>
      <c r="AG234" s="3">
        <f t="shared" si="84"/>
        <v>142.5</v>
      </c>
      <c r="AH234" s="3">
        <f t="shared" si="85"/>
        <v>144.1</v>
      </c>
      <c r="AI234" s="3">
        <f t="shared" si="86"/>
        <v>119.3</v>
      </c>
      <c r="AJ234" s="3">
        <f t="shared" si="87"/>
        <v>154.69999999999999</v>
      </c>
      <c r="AK234" s="3">
        <f t="shared" si="88"/>
        <v>180.1</v>
      </c>
      <c r="AL234" s="3">
        <f t="shared" si="89"/>
        <v>128.9</v>
      </c>
      <c r="AM234" s="3">
        <f t="shared" si="90"/>
        <v>111.8</v>
      </c>
      <c r="AN234" s="3">
        <f t="shared" si="91"/>
        <v>141.6</v>
      </c>
      <c r="AO234" s="3">
        <f t="shared" si="92"/>
        <v>129.5</v>
      </c>
      <c r="AP234" s="3">
        <f t="shared" si="93"/>
        <v>155.6</v>
      </c>
      <c r="AQ234" s="3">
        <f t="shared" si="94"/>
        <v>147.69999999999999</v>
      </c>
      <c r="AR234" s="3">
        <f t="shared" si="95"/>
        <v>167.2</v>
      </c>
      <c r="AS234" s="3">
        <f t="shared" si="96"/>
        <v>144.69999999999999</v>
      </c>
      <c r="AT234" s="3">
        <f t="shared" si="97"/>
        <v>131.9</v>
      </c>
      <c r="AU234" s="3">
        <f t="shared" si="98"/>
        <v>142.69999999999999</v>
      </c>
      <c r="AV234" s="3">
        <f t="shared" si="99"/>
        <v>150.6</v>
      </c>
      <c r="AW234" s="3">
        <f t="shared" si="100"/>
        <v>127</v>
      </c>
      <c r="AX234" s="3">
        <f t="shared" si="101"/>
        <v>137.69999999999999</v>
      </c>
      <c r="AY234" s="3">
        <f t="shared" si="102"/>
        <v>140.80000000000001</v>
      </c>
      <c r="AZ234" s="3">
        <f t="shared" si="103"/>
        <v>120.6</v>
      </c>
      <c r="BA234" s="3">
        <f t="shared" si="104"/>
        <v>135</v>
      </c>
      <c r="BB234" s="3">
        <f t="shared" si="105"/>
        <v>150.4</v>
      </c>
      <c r="BC234" s="3">
        <f t="shared" si="106"/>
        <v>135.1</v>
      </c>
      <c r="BD234" s="3">
        <f t="shared" si="107"/>
        <v>134.5</v>
      </c>
      <c r="BE234" s="3">
        <f t="shared" si="108"/>
        <v>143.30000000000001</v>
      </c>
    </row>
    <row r="235" spans="1:57" x14ac:dyDescent="0.35">
      <c r="A235" t="s">
        <v>61</v>
      </c>
      <c r="B235">
        <v>2019</v>
      </c>
      <c r="C235" t="s">
        <v>67</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c r="AE235" s="3">
        <f t="shared" si="82"/>
        <v>139.30000000000001</v>
      </c>
      <c r="AF235" s="3">
        <f t="shared" si="83"/>
        <v>162.69999999999999</v>
      </c>
      <c r="AG235" s="3">
        <f t="shared" si="84"/>
        <v>140</v>
      </c>
      <c r="AH235" s="3">
        <f t="shared" si="85"/>
        <v>144</v>
      </c>
      <c r="AI235" s="3">
        <f t="shared" si="86"/>
        <v>122.5</v>
      </c>
      <c r="AJ235" s="3">
        <f t="shared" si="87"/>
        <v>150.30000000000001</v>
      </c>
      <c r="AK235" s="3">
        <f t="shared" si="88"/>
        <v>160.30000000000001</v>
      </c>
      <c r="AL235" s="3">
        <f t="shared" si="89"/>
        <v>130</v>
      </c>
      <c r="AM235" s="3">
        <f t="shared" si="90"/>
        <v>111.1</v>
      </c>
      <c r="AN235" s="3">
        <f t="shared" si="91"/>
        <v>141.69999999999999</v>
      </c>
      <c r="AO235" s="3">
        <f t="shared" si="92"/>
        <v>134.69999999999999</v>
      </c>
      <c r="AP235" s="3">
        <f t="shared" si="93"/>
        <v>156.19999999999999</v>
      </c>
      <c r="AQ235" s="3">
        <f t="shared" si="94"/>
        <v>144.69999999999999</v>
      </c>
      <c r="AR235" s="3">
        <f t="shared" si="95"/>
        <v>165.2</v>
      </c>
      <c r="AS235" s="3">
        <f t="shared" si="96"/>
        <v>148.9</v>
      </c>
      <c r="AT235" s="3">
        <f t="shared" si="97"/>
        <v>140.5</v>
      </c>
      <c r="AU235" s="3">
        <f t="shared" si="98"/>
        <v>147.6</v>
      </c>
      <c r="AV235" s="3">
        <f t="shared" si="99"/>
        <v>150.6</v>
      </c>
      <c r="AW235" s="3">
        <f t="shared" si="100"/>
        <v>139.30000000000001</v>
      </c>
      <c r="AX235" s="3">
        <f t="shared" si="101"/>
        <v>144.19999999999999</v>
      </c>
      <c r="AY235" s="3">
        <f t="shared" si="102"/>
        <v>147.9</v>
      </c>
      <c r="AZ235" s="3">
        <f t="shared" si="103"/>
        <v>125.6</v>
      </c>
      <c r="BA235" s="3">
        <f t="shared" si="104"/>
        <v>140.5</v>
      </c>
      <c r="BB235" s="3">
        <f t="shared" si="105"/>
        <v>154</v>
      </c>
      <c r="BC235" s="3">
        <f t="shared" si="106"/>
        <v>135.69999999999999</v>
      </c>
      <c r="BD235" s="3">
        <f t="shared" si="107"/>
        <v>139.5</v>
      </c>
      <c r="BE235" s="3">
        <f t="shared" si="108"/>
        <v>144.19999999999999</v>
      </c>
    </row>
    <row r="236" spans="1:57" x14ac:dyDescent="0.35">
      <c r="A236" t="s">
        <v>57</v>
      </c>
      <c r="B236">
        <v>2019</v>
      </c>
      <c r="C236" t="s">
        <v>68</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59</v>
      </c>
      <c r="V236">
        <v>146.4</v>
      </c>
      <c r="W236">
        <v>150.19999999999999</v>
      </c>
      <c r="X236">
        <v>152.69999999999999</v>
      </c>
      <c r="Y236">
        <v>131.4</v>
      </c>
      <c r="Z236">
        <v>148</v>
      </c>
      <c r="AA236">
        <v>159.69999999999999</v>
      </c>
      <c r="AB236">
        <v>138.80000000000001</v>
      </c>
      <c r="AC236">
        <v>144.9</v>
      </c>
      <c r="AD236">
        <v>145.69999999999999</v>
      </c>
      <c r="AE236" s="3">
        <f t="shared" si="82"/>
        <v>139.19999999999999</v>
      </c>
      <c r="AF236" s="3">
        <f t="shared" si="83"/>
        <v>161.9</v>
      </c>
      <c r="AG236" s="3">
        <f t="shared" si="84"/>
        <v>137.1</v>
      </c>
      <c r="AH236" s="3">
        <f t="shared" si="85"/>
        <v>144.6</v>
      </c>
      <c r="AI236" s="3">
        <f t="shared" si="86"/>
        <v>124.7</v>
      </c>
      <c r="AJ236" s="3">
        <f t="shared" si="87"/>
        <v>145.5</v>
      </c>
      <c r="AK236" s="3">
        <f t="shared" si="88"/>
        <v>156.19999999999999</v>
      </c>
      <c r="AL236" s="3">
        <f t="shared" si="89"/>
        <v>131.5</v>
      </c>
      <c r="AM236" s="3">
        <f t="shared" si="90"/>
        <v>111.7</v>
      </c>
      <c r="AN236" s="3">
        <f t="shared" si="91"/>
        <v>142.69999999999999</v>
      </c>
      <c r="AO236" s="3">
        <f t="shared" si="92"/>
        <v>138.5</v>
      </c>
      <c r="AP236" s="3">
        <f t="shared" si="93"/>
        <v>156.9</v>
      </c>
      <c r="AQ236" s="3">
        <f t="shared" si="94"/>
        <v>144</v>
      </c>
      <c r="AR236" s="3">
        <f t="shared" si="95"/>
        <v>165.1</v>
      </c>
      <c r="AS236" s="3">
        <f t="shared" si="96"/>
        <v>151.80000000000001</v>
      </c>
      <c r="AT236" s="3">
        <f t="shared" si="97"/>
        <v>146.6</v>
      </c>
      <c r="AU236" s="3">
        <f t="shared" si="98"/>
        <v>151.1</v>
      </c>
      <c r="AV236" s="3">
        <f t="shared" si="99"/>
        <v>139.25609756097555</v>
      </c>
      <c r="AW236" s="3">
        <f t="shared" si="100"/>
        <v>146.4</v>
      </c>
      <c r="AX236" s="3">
        <f t="shared" si="101"/>
        <v>150.19999999999999</v>
      </c>
      <c r="AY236" s="3">
        <f t="shared" si="102"/>
        <v>152.69999999999999</v>
      </c>
      <c r="AZ236" s="3">
        <f t="shared" si="103"/>
        <v>131.4</v>
      </c>
      <c r="BA236" s="3">
        <f t="shared" si="104"/>
        <v>148</v>
      </c>
      <c r="BB236" s="3">
        <f t="shared" si="105"/>
        <v>159.69999999999999</v>
      </c>
      <c r="BC236" s="3">
        <f t="shared" si="106"/>
        <v>138.80000000000001</v>
      </c>
      <c r="BD236" s="3">
        <f t="shared" si="107"/>
        <v>144.9</v>
      </c>
      <c r="BE236" s="3">
        <f t="shared" si="108"/>
        <v>145.69999999999999</v>
      </c>
    </row>
    <row r="237" spans="1:57" x14ac:dyDescent="0.35">
      <c r="A237" t="s">
        <v>60</v>
      </c>
      <c r="B237">
        <v>2019</v>
      </c>
      <c r="C237" t="s">
        <v>68</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c r="AE237" s="3">
        <f t="shared" si="82"/>
        <v>142.1</v>
      </c>
      <c r="AF237" s="3">
        <f t="shared" si="83"/>
        <v>158.30000000000001</v>
      </c>
      <c r="AG237" s="3">
        <f t="shared" si="84"/>
        <v>140.80000000000001</v>
      </c>
      <c r="AH237" s="3">
        <f t="shared" si="85"/>
        <v>144.9</v>
      </c>
      <c r="AI237" s="3">
        <f t="shared" si="86"/>
        <v>119.9</v>
      </c>
      <c r="AJ237" s="3">
        <f t="shared" si="87"/>
        <v>153.9</v>
      </c>
      <c r="AK237" s="3">
        <f t="shared" si="88"/>
        <v>189.1</v>
      </c>
      <c r="AL237" s="3">
        <f t="shared" si="89"/>
        <v>129.80000000000001</v>
      </c>
      <c r="AM237" s="3">
        <f t="shared" si="90"/>
        <v>112.7</v>
      </c>
      <c r="AN237" s="3">
        <f t="shared" si="91"/>
        <v>142.5</v>
      </c>
      <c r="AO237" s="3">
        <f t="shared" si="92"/>
        <v>129.80000000000001</v>
      </c>
      <c r="AP237" s="3">
        <f t="shared" si="93"/>
        <v>156.19999999999999</v>
      </c>
      <c r="AQ237" s="3">
        <f t="shared" si="94"/>
        <v>149.1</v>
      </c>
      <c r="AR237" s="3">
        <f t="shared" si="95"/>
        <v>167.9</v>
      </c>
      <c r="AS237" s="3">
        <f t="shared" si="96"/>
        <v>145</v>
      </c>
      <c r="AT237" s="3">
        <f t="shared" si="97"/>
        <v>132.19999999999999</v>
      </c>
      <c r="AU237" s="3">
        <f t="shared" si="98"/>
        <v>143</v>
      </c>
      <c r="AV237" s="3">
        <f t="shared" si="99"/>
        <v>151.6</v>
      </c>
      <c r="AW237" s="3">
        <f t="shared" si="100"/>
        <v>125.5</v>
      </c>
      <c r="AX237" s="3">
        <f t="shared" si="101"/>
        <v>138.1</v>
      </c>
      <c r="AY237" s="3">
        <f t="shared" si="102"/>
        <v>141.5</v>
      </c>
      <c r="AZ237" s="3">
        <f t="shared" si="103"/>
        <v>120.8</v>
      </c>
      <c r="BA237" s="3">
        <f t="shared" si="104"/>
        <v>135.4</v>
      </c>
      <c r="BB237" s="3">
        <f t="shared" si="105"/>
        <v>151.5</v>
      </c>
      <c r="BC237" s="3">
        <f t="shared" si="106"/>
        <v>137.80000000000001</v>
      </c>
      <c r="BD237" s="3">
        <f t="shared" si="107"/>
        <v>135.30000000000001</v>
      </c>
      <c r="BE237" s="3">
        <f t="shared" si="108"/>
        <v>144.19999999999999</v>
      </c>
    </row>
    <row r="238" spans="1:57" x14ac:dyDescent="0.35">
      <c r="A238" t="s">
        <v>61</v>
      </c>
      <c r="B238">
        <v>2019</v>
      </c>
      <c r="C238" t="s">
        <v>68</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c r="AE238" s="3">
        <f t="shared" si="82"/>
        <v>140.1</v>
      </c>
      <c r="AF238" s="3">
        <f t="shared" si="83"/>
        <v>160.6</v>
      </c>
      <c r="AG238" s="3">
        <f t="shared" si="84"/>
        <v>138.5</v>
      </c>
      <c r="AH238" s="3">
        <f t="shared" si="85"/>
        <v>144.69999999999999</v>
      </c>
      <c r="AI238" s="3">
        <f t="shared" si="86"/>
        <v>122.9</v>
      </c>
      <c r="AJ238" s="3">
        <f t="shared" si="87"/>
        <v>149.4</v>
      </c>
      <c r="AK238" s="3">
        <f t="shared" si="88"/>
        <v>167.4</v>
      </c>
      <c r="AL238" s="3">
        <f t="shared" si="89"/>
        <v>130.9</v>
      </c>
      <c r="AM238" s="3">
        <f t="shared" si="90"/>
        <v>112</v>
      </c>
      <c r="AN238" s="3">
        <f t="shared" si="91"/>
        <v>142.6</v>
      </c>
      <c r="AO238" s="3">
        <f t="shared" si="92"/>
        <v>134.9</v>
      </c>
      <c r="AP238" s="3">
        <f t="shared" si="93"/>
        <v>156.6</v>
      </c>
      <c r="AQ238" s="3">
        <f t="shared" si="94"/>
        <v>145.9</v>
      </c>
      <c r="AR238" s="3">
        <f t="shared" si="95"/>
        <v>165.8</v>
      </c>
      <c r="AS238" s="3">
        <f t="shared" si="96"/>
        <v>149.1</v>
      </c>
      <c r="AT238" s="3">
        <f t="shared" si="97"/>
        <v>140.6</v>
      </c>
      <c r="AU238" s="3">
        <f t="shared" si="98"/>
        <v>147.9</v>
      </c>
      <c r="AV238" s="3">
        <f t="shared" si="99"/>
        <v>151.6</v>
      </c>
      <c r="AW238" s="3">
        <f t="shared" si="100"/>
        <v>138.5</v>
      </c>
      <c r="AX238" s="3">
        <f t="shared" si="101"/>
        <v>144.5</v>
      </c>
      <c r="AY238" s="3">
        <f t="shared" si="102"/>
        <v>148.5</v>
      </c>
      <c r="AZ238" s="3">
        <f t="shared" si="103"/>
        <v>125.8</v>
      </c>
      <c r="BA238" s="3">
        <f t="shared" si="104"/>
        <v>140.9</v>
      </c>
      <c r="BB238" s="3">
        <f t="shared" si="105"/>
        <v>154.9</v>
      </c>
      <c r="BC238" s="3">
        <f t="shared" si="106"/>
        <v>138.4</v>
      </c>
      <c r="BD238" s="3">
        <f t="shared" si="107"/>
        <v>140.19999999999999</v>
      </c>
      <c r="BE238" s="3">
        <f t="shared" si="108"/>
        <v>145</v>
      </c>
    </row>
    <row r="239" spans="1:57" x14ac:dyDescent="0.35">
      <c r="A239" t="s">
        <v>57</v>
      </c>
      <c r="B239">
        <v>2019</v>
      </c>
      <c r="C239" t="s">
        <v>69</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59</v>
      </c>
      <c r="V239">
        <v>146.9</v>
      </c>
      <c r="W239">
        <v>150.30000000000001</v>
      </c>
      <c r="X239">
        <v>153.4</v>
      </c>
      <c r="Y239">
        <v>131.6</v>
      </c>
      <c r="Z239">
        <v>148.30000000000001</v>
      </c>
      <c r="AA239">
        <v>160.19999999999999</v>
      </c>
      <c r="AB239">
        <v>140.19999999999999</v>
      </c>
      <c r="AC239">
        <v>145.4</v>
      </c>
      <c r="AD239">
        <v>146.69999999999999</v>
      </c>
      <c r="AE239" s="3">
        <f t="shared" si="82"/>
        <v>140.1</v>
      </c>
      <c r="AF239" s="3">
        <f t="shared" si="83"/>
        <v>161.9</v>
      </c>
      <c r="AG239" s="3">
        <f t="shared" si="84"/>
        <v>138.30000000000001</v>
      </c>
      <c r="AH239" s="3">
        <f t="shared" si="85"/>
        <v>145.69999999999999</v>
      </c>
      <c r="AI239" s="3">
        <f t="shared" si="86"/>
        <v>125.1</v>
      </c>
      <c r="AJ239" s="3">
        <f t="shared" si="87"/>
        <v>143.80000000000001</v>
      </c>
      <c r="AK239" s="3">
        <f t="shared" si="88"/>
        <v>163.4</v>
      </c>
      <c r="AL239" s="3">
        <f t="shared" si="89"/>
        <v>132.19999999999999</v>
      </c>
      <c r="AM239" s="3">
        <f t="shared" si="90"/>
        <v>112.8</v>
      </c>
      <c r="AN239" s="3">
        <f t="shared" si="91"/>
        <v>144.19999999999999</v>
      </c>
      <c r="AO239" s="3">
        <f t="shared" si="92"/>
        <v>138.5</v>
      </c>
      <c r="AP239" s="3">
        <f t="shared" si="93"/>
        <v>157.19999999999999</v>
      </c>
      <c r="AQ239" s="3">
        <f t="shared" si="94"/>
        <v>145.5</v>
      </c>
      <c r="AR239" s="3">
        <f t="shared" si="95"/>
        <v>165.7</v>
      </c>
      <c r="AS239" s="3">
        <f t="shared" si="96"/>
        <v>151.69999999999999</v>
      </c>
      <c r="AT239" s="3">
        <f t="shared" si="97"/>
        <v>146.6</v>
      </c>
      <c r="AU239" s="3">
        <f t="shared" si="98"/>
        <v>151</v>
      </c>
      <c r="AV239" s="3">
        <f t="shared" si="99"/>
        <v>139.25609756097555</v>
      </c>
      <c r="AW239" s="3">
        <f t="shared" si="100"/>
        <v>146.9</v>
      </c>
      <c r="AX239" s="3">
        <f t="shared" si="101"/>
        <v>150.30000000000001</v>
      </c>
      <c r="AY239" s="3">
        <f t="shared" si="102"/>
        <v>153.4</v>
      </c>
      <c r="AZ239" s="3">
        <f t="shared" si="103"/>
        <v>131.6</v>
      </c>
      <c r="BA239" s="3">
        <f t="shared" si="104"/>
        <v>148.30000000000001</v>
      </c>
      <c r="BB239" s="3">
        <f t="shared" si="105"/>
        <v>160.19999999999999</v>
      </c>
      <c r="BC239" s="3">
        <f t="shared" si="106"/>
        <v>140.19999999999999</v>
      </c>
      <c r="BD239" s="3">
        <f t="shared" si="107"/>
        <v>145.4</v>
      </c>
      <c r="BE239" s="3">
        <f t="shared" si="108"/>
        <v>146.69999999999999</v>
      </c>
    </row>
    <row r="240" spans="1:57" x14ac:dyDescent="0.35">
      <c r="A240" t="s">
        <v>60</v>
      </c>
      <c r="B240">
        <v>2019</v>
      </c>
      <c r="C240" t="s">
        <v>69</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c r="AE240" s="3">
        <f t="shared" si="82"/>
        <v>142.69999999999999</v>
      </c>
      <c r="AF240" s="3">
        <f t="shared" si="83"/>
        <v>158.69999999999999</v>
      </c>
      <c r="AG240" s="3">
        <f t="shared" si="84"/>
        <v>141.6</v>
      </c>
      <c r="AH240" s="3">
        <f t="shared" si="85"/>
        <v>144.9</v>
      </c>
      <c r="AI240" s="3">
        <f t="shared" si="86"/>
        <v>120.8</v>
      </c>
      <c r="AJ240" s="3">
        <f t="shared" si="87"/>
        <v>149.80000000000001</v>
      </c>
      <c r="AK240" s="3">
        <f t="shared" si="88"/>
        <v>192.4</v>
      </c>
      <c r="AL240" s="3">
        <f t="shared" si="89"/>
        <v>130.30000000000001</v>
      </c>
      <c r="AM240" s="3">
        <f t="shared" si="90"/>
        <v>114</v>
      </c>
      <c r="AN240" s="3">
        <f t="shared" si="91"/>
        <v>143.80000000000001</v>
      </c>
      <c r="AO240" s="3">
        <f t="shared" si="92"/>
        <v>130</v>
      </c>
      <c r="AP240" s="3">
        <f t="shared" si="93"/>
        <v>156.4</v>
      </c>
      <c r="AQ240" s="3">
        <f t="shared" si="94"/>
        <v>149.5</v>
      </c>
      <c r="AR240" s="3">
        <f t="shared" si="95"/>
        <v>168.6</v>
      </c>
      <c r="AS240" s="3">
        <f t="shared" si="96"/>
        <v>145.30000000000001</v>
      </c>
      <c r="AT240" s="3">
        <f t="shared" si="97"/>
        <v>132.19999999999999</v>
      </c>
      <c r="AU240" s="3">
        <f t="shared" si="98"/>
        <v>143.30000000000001</v>
      </c>
      <c r="AV240" s="3">
        <f t="shared" si="99"/>
        <v>152.19999999999999</v>
      </c>
      <c r="AW240" s="3">
        <f t="shared" si="100"/>
        <v>126.6</v>
      </c>
      <c r="AX240" s="3">
        <f t="shared" si="101"/>
        <v>138.30000000000001</v>
      </c>
      <c r="AY240" s="3">
        <f t="shared" si="102"/>
        <v>141.9</v>
      </c>
      <c r="AZ240" s="3">
        <f t="shared" si="103"/>
        <v>121.2</v>
      </c>
      <c r="BA240" s="3">
        <f t="shared" si="104"/>
        <v>135.9</v>
      </c>
      <c r="BB240" s="3">
        <f t="shared" si="105"/>
        <v>151.6</v>
      </c>
      <c r="BC240" s="3">
        <f t="shared" si="106"/>
        <v>139</v>
      </c>
      <c r="BD240" s="3">
        <f t="shared" si="107"/>
        <v>135.69999999999999</v>
      </c>
      <c r="BE240" s="3">
        <f t="shared" si="108"/>
        <v>144.69999999999999</v>
      </c>
    </row>
    <row r="241" spans="1:57" x14ac:dyDescent="0.35">
      <c r="A241" t="s">
        <v>61</v>
      </c>
      <c r="B241">
        <v>2019</v>
      </c>
      <c r="C241" t="s">
        <v>69</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c r="AE241" s="3">
        <f t="shared" si="82"/>
        <v>140.9</v>
      </c>
      <c r="AF241" s="3">
        <f t="shared" si="83"/>
        <v>160.80000000000001</v>
      </c>
      <c r="AG241" s="3">
        <f t="shared" si="84"/>
        <v>139.6</v>
      </c>
      <c r="AH241" s="3">
        <f t="shared" si="85"/>
        <v>145.4</v>
      </c>
      <c r="AI241" s="3">
        <f t="shared" si="86"/>
        <v>123.5</v>
      </c>
      <c r="AJ241" s="3">
        <f t="shared" si="87"/>
        <v>146.6</v>
      </c>
      <c r="AK241" s="3">
        <f t="shared" si="88"/>
        <v>173.2</v>
      </c>
      <c r="AL241" s="3">
        <f t="shared" si="89"/>
        <v>131.6</v>
      </c>
      <c r="AM241" s="3">
        <f t="shared" si="90"/>
        <v>113.2</v>
      </c>
      <c r="AN241" s="3">
        <f t="shared" si="91"/>
        <v>144.1</v>
      </c>
      <c r="AO241" s="3">
        <f t="shared" si="92"/>
        <v>135</v>
      </c>
      <c r="AP241" s="3">
        <f t="shared" si="93"/>
        <v>156.80000000000001</v>
      </c>
      <c r="AQ241" s="3">
        <f t="shared" si="94"/>
        <v>147</v>
      </c>
      <c r="AR241" s="3">
        <f t="shared" si="95"/>
        <v>166.5</v>
      </c>
      <c r="AS241" s="3">
        <f t="shared" si="96"/>
        <v>149.19999999999999</v>
      </c>
      <c r="AT241" s="3">
        <f t="shared" si="97"/>
        <v>140.6</v>
      </c>
      <c r="AU241" s="3">
        <f t="shared" si="98"/>
        <v>147.9</v>
      </c>
      <c r="AV241" s="3">
        <f t="shared" si="99"/>
        <v>152.19999999999999</v>
      </c>
      <c r="AW241" s="3">
        <f t="shared" si="100"/>
        <v>139.19999999999999</v>
      </c>
      <c r="AX241" s="3">
        <f t="shared" si="101"/>
        <v>144.6</v>
      </c>
      <c r="AY241" s="3">
        <f t="shared" si="102"/>
        <v>149</v>
      </c>
      <c r="AZ241" s="3">
        <f t="shared" si="103"/>
        <v>126.1</v>
      </c>
      <c r="BA241" s="3">
        <f t="shared" si="104"/>
        <v>141.30000000000001</v>
      </c>
      <c r="BB241" s="3">
        <f t="shared" si="105"/>
        <v>155.19999999999999</v>
      </c>
      <c r="BC241" s="3">
        <f t="shared" si="106"/>
        <v>139.69999999999999</v>
      </c>
      <c r="BD241" s="3">
        <f t="shared" si="107"/>
        <v>140.69999999999999</v>
      </c>
      <c r="BE241" s="3">
        <f t="shared" si="108"/>
        <v>145.80000000000001</v>
      </c>
    </row>
    <row r="242" spans="1:57" x14ac:dyDescent="0.35">
      <c r="A242" t="s">
        <v>57</v>
      </c>
      <c r="B242">
        <v>2019</v>
      </c>
      <c r="C242" t="s">
        <v>70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59</v>
      </c>
      <c r="V242">
        <v>147.69999999999999</v>
      </c>
      <c r="W242">
        <v>150.6</v>
      </c>
      <c r="X242">
        <v>153.69999999999999</v>
      </c>
      <c r="Y242">
        <v>131.69999999999999</v>
      </c>
      <c r="Z242">
        <v>148.69999999999999</v>
      </c>
      <c r="AA242">
        <v>160.69999999999999</v>
      </c>
      <c r="AB242">
        <v>140.30000000000001</v>
      </c>
      <c r="AC242">
        <v>145.69999999999999</v>
      </c>
      <c r="AD242">
        <v>148.30000000000001</v>
      </c>
      <c r="AE242" s="3">
        <f t="shared" si="82"/>
        <v>141</v>
      </c>
      <c r="AF242" s="3">
        <f t="shared" si="83"/>
        <v>161.6</v>
      </c>
      <c r="AG242" s="3">
        <f t="shared" si="84"/>
        <v>141.19999999999999</v>
      </c>
      <c r="AH242" s="3">
        <f t="shared" si="85"/>
        <v>146.5</v>
      </c>
      <c r="AI242" s="3">
        <f t="shared" si="86"/>
        <v>125.6</v>
      </c>
      <c r="AJ242" s="3">
        <f t="shared" si="87"/>
        <v>145.69999999999999</v>
      </c>
      <c r="AK242" s="3">
        <f t="shared" si="88"/>
        <v>178.8</v>
      </c>
      <c r="AL242" s="3">
        <f t="shared" si="89"/>
        <v>133.1</v>
      </c>
      <c r="AM242" s="3">
        <f t="shared" si="90"/>
        <v>113.6</v>
      </c>
      <c r="AN242" s="3">
        <f t="shared" si="91"/>
        <v>145.5</v>
      </c>
      <c r="AO242" s="3">
        <f t="shared" si="92"/>
        <v>138.6</v>
      </c>
      <c r="AP242" s="3">
        <f t="shared" si="93"/>
        <v>157.4</v>
      </c>
      <c r="AQ242" s="3">
        <f t="shared" si="94"/>
        <v>148.30000000000001</v>
      </c>
      <c r="AR242" s="3">
        <f t="shared" si="95"/>
        <v>166.3</v>
      </c>
      <c r="AS242" s="3">
        <f t="shared" si="96"/>
        <v>151.69999999999999</v>
      </c>
      <c r="AT242" s="3">
        <f t="shared" si="97"/>
        <v>146.69999999999999</v>
      </c>
      <c r="AU242" s="3">
        <f t="shared" si="98"/>
        <v>151</v>
      </c>
      <c r="AV242" s="3">
        <f t="shared" si="99"/>
        <v>139.25609756097555</v>
      </c>
      <c r="AW242" s="3">
        <f t="shared" si="100"/>
        <v>147.69999999999999</v>
      </c>
      <c r="AX242" s="3">
        <f t="shared" si="101"/>
        <v>150.6</v>
      </c>
      <c r="AY242" s="3">
        <f t="shared" si="102"/>
        <v>153.69999999999999</v>
      </c>
      <c r="AZ242" s="3">
        <f t="shared" si="103"/>
        <v>131.69999999999999</v>
      </c>
      <c r="BA242" s="3">
        <f t="shared" si="104"/>
        <v>148.69999999999999</v>
      </c>
      <c r="BB242" s="3">
        <f t="shared" si="105"/>
        <v>160.69999999999999</v>
      </c>
      <c r="BC242" s="3">
        <f t="shared" si="106"/>
        <v>140.30000000000001</v>
      </c>
      <c r="BD242" s="3">
        <f t="shared" si="107"/>
        <v>145.69999999999999</v>
      </c>
      <c r="BE242" s="3">
        <f t="shared" si="108"/>
        <v>148.30000000000001</v>
      </c>
    </row>
    <row r="243" spans="1:57" x14ac:dyDescent="0.35">
      <c r="A243" t="s">
        <v>60</v>
      </c>
      <c r="B243">
        <v>2019</v>
      </c>
      <c r="C243" t="s">
        <v>70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c r="AE243" s="3">
        <f t="shared" si="82"/>
        <v>143.5</v>
      </c>
      <c r="AF243" s="3">
        <f t="shared" si="83"/>
        <v>159.80000000000001</v>
      </c>
      <c r="AG243" s="3">
        <f t="shared" si="84"/>
        <v>144.69999999999999</v>
      </c>
      <c r="AH243" s="3">
        <f t="shared" si="85"/>
        <v>145.6</v>
      </c>
      <c r="AI243" s="3">
        <f t="shared" si="86"/>
        <v>121.1</v>
      </c>
      <c r="AJ243" s="3">
        <f t="shared" si="87"/>
        <v>150.6</v>
      </c>
      <c r="AK243" s="3">
        <f t="shared" si="88"/>
        <v>207.2</v>
      </c>
      <c r="AL243" s="3">
        <f t="shared" si="89"/>
        <v>131.19999999999999</v>
      </c>
      <c r="AM243" s="3">
        <f t="shared" si="90"/>
        <v>114.8</v>
      </c>
      <c r="AN243" s="3">
        <f t="shared" si="91"/>
        <v>145.19999999999999</v>
      </c>
      <c r="AO243" s="3">
        <f t="shared" si="92"/>
        <v>130.19999999999999</v>
      </c>
      <c r="AP243" s="3">
        <f t="shared" si="93"/>
        <v>156.80000000000001</v>
      </c>
      <c r="AQ243" s="3">
        <f t="shared" si="94"/>
        <v>151.9</v>
      </c>
      <c r="AR243" s="3">
        <f t="shared" si="95"/>
        <v>169.3</v>
      </c>
      <c r="AS243" s="3">
        <f t="shared" si="96"/>
        <v>145.9</v>
      </c>
      <c r="AT243" s="3">
        <f t="shared" si="97"/>
        <v>132.4</v>
      </c>
      <c r="AU243" s="3">
        <f t="shared" si="98"/>
        <v>143.9</v>
      </c>
      <c r="AV243" s="3">
        <f t="shared" si="99"/>
        <v>153</v>
      </c>
      <c r="AW243" s="3">
        <f t="shared" si="100"/>
        <v>128.9</v>
      </c>
      <c r="AX243" s="3">
        <f t="shared" si="101"/>
        <v>138.69999999999999</v>
      </c>
      <c r="AY243" s="3">
        <f t="shared" si="102"/>
        <v>142.4</v>
      </c>
      <c r="AZ243" s="3">
        <f t="shared" si="103"/>
        <v>121.5</v>
      </c>
      <c r="BA243" s="3">
        <f t="shared" si="104"/>
        <v>136.19999999999999</v>
      </c>
      <c r="BB243" s="3">
        <f t="shared" si="105"/>
        <v>151.69999999999999</v>
      </c>
      <c r="BC243" s="3">
        <f t="shared" si="106"/>
        <v>139.5</v>
      </c>
      <c r="BD243" s="3">
        <f t="shared" si="107"/>
        <v>136</v>
      </c>
      <c r="BE243" s="3">
        <f t="shared" si="108"/>
        <v>146</v>
      </c>
    </row>
    <row r="244" spans="1:57" x14ac:dyDescent="0.35">
      <c r="A244" t="s">
        <v>61</v>
      </c>
      <c r="B244">
        <v>2019</v>
      </c>
      <c r="C244" t="s">
        <v>70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c r="AE244" s="3">
        <f t="shared" si="82"/>
        <v>141.80000000000001</v>
      </c>
      <c r="AF244" s="3">
        <f t="shared" si="83"/>
        <v>161</v>
      </c>
      <c r="AG244" s="3">
        <f t="shared" si="84"/>
        <v>142.6</v>
      </c>
      <c r="AH244" s="3">
        <f t="shared" si="85"/>
        <v>146.19999999999999</v>
      </c>
      <c r="AI244" s="3">
        <f t="shared" si="86"/>
        <v>123.9</v>
      </c>
      <c r="AJ244" s="3">
        <f t="shared" si="87"/>
        <v>148</v>
      </c>
      <c r="AK244" s="3">
        <f t="shared" si="88"/>
        <v>188.4</v>
      </c>
      <c r="AL244" s="3">
        <f t="shared" si="89"/>
        <v>132.5</v>
      </c>
      <c r="AM244" s="3">
        <f t="shared" si="90"/>
        <v>114</v>
      </c>
      <c r="AN244" s="3">
        <f t="shared" si="91"/>
        <v>145.4</v>
      </c>
      <c r="AO244" s="3">
        <f t="shared" si="92"/>
        <v>135.1</v>
      </c>
      <c r="AP244" s="3">
        <f t="shared" si="93"/>
        <v>157.1</v>
      </c>
      <c r="AQ244" s="3">
        <f t="shared" si="94"/>
        <v>149.6</v>
      </c>
      <c r="AR244" s="3">
        <f t="shared" si="95"/>
        <v>167.1</v>
      </c>
      <c r="AS244" s="3">
        <f t="shared" si="96"/>
        <v>149.4</v>
      </c>
      <c r="AT244" s="3">
        <f t="shared" si="97"/>
        <v>140.80000000000001</v>
      </c>
      <c r="AU244" s="3">
        <f t="shared" si="98"/>
        <v>148.19999999999999</v>
      </c>
      <c r="AV244" s="3">
        <f t="shared" si="99"/>
        <v>153</v>
      </c>
      <c r="AW244" s="3">
        <f t="shared" si="100"/>
        <v>140.6</v>
      </c>
      <c r="AX244" s="3">
        <f t="shared" si="101"/>
        <v>145</v>
      </c>
      <c r="AY244" s="3">
        <f t="shared" si="102"/>
        <v>149.4</v>
      </c>
      <c r="AZ244" s="3">
        <f t="shared" si="103"/>
        <v>126.3</v>
      </c>
      <c r="BA244" s="3">
        <f t="shared" si="104"/>
        <v>141.69999999999999</v>
      </c>
      <c r="BB244" s="3">
        <f t="shared" si="105"/>
        <v>155.4</v>
      </c>
      <c r="BC244" s="3">
        <f t="shared" si="106"/>
        <v>140</v>
      </c>
      <c r="BD244" s="3">
        <f t="shared" si="107"/>
        <v>141</v>
      </c>
      <c r="BE244" s="3">
        <f t="shared" si="108"/>
        <v>147.19999999999999</v>
      </c>
    </row>
    <row r="245" spans="1:57" x14ac:dyDescent="0.35">
      <c r="A245" t="s">
        <v>57</v>
      </c>
      <c r="B245">
        <v>2019</v>
      </c>
      <c r="C245" t="s">
        <v>72</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59</v>
      </c>
      <c r="V245">
        <v>148.4</v>
      </c>
      <c r="W245">
        <v>150.9</v>
      </c>
      <c r="X245">
        <v>154.30000000000001</v>
      </c>
      <c r="Y245">
        <v>132.1</v>
      </c>
      <c r="Z245">
        <v>149.1</v>
      </c>
      <c r="AA245">
        <v>160.80000000000001</v>
      </c>
      <c r="AB245">
        <v>140.6</v>
      </c>
      <c r="AC245">
        <v>146.1</v>
      </c>
      <c r="AD245">
        <v>149.9</v>
      </c>
      <c r="AE245" s="3">
        <f t="shared" si="82"/>
        <v>141.80000000000001</v>
      </c>
      <c r="AF245" s="3">
        <f t="shared" si="83"/>
        <v>163.69999999999999</v>
      </c>
      <c r="AG245" s="3">
        <f t="shared" si="84"/>
        <v>143.80000000000001</v>
      </c>
      <c r="AH245" s="3">
        <f t="shared" si="85"/>
        <v>147.1</v>
      </c>
      <c r="AI245" s="3">
        <f t="shared" si="86"/>
        <v>126</v>
      </c>
      <c r="AJ245" s="3">
        <f t="shared" si="87"/>
        <v>146.19999999999999</v>
      </c>
      <c r="AK245" s="3">
        <f t="shared" si="88"/>
        <v>191.4</v>
      </c>
      <c r="AL245" s="3">
        <f t="shared" si="89"/>
        <v>136.19999999999999</v>
      </c>
      <c r="AM245" s="3">
        <f t="shared" si="90"/>
        <v>113.8</v>
      </c>
      <c r="AN245" s="3">
        <f t="shared" si="91"/>
        <v>147.30000000000001</v>
      </c>
      <c r="AO245" s="3">
        <f t="shared" si="92"/>
        <v>138.69999999999999</v>
      </c>
      <c r="AP245" s="3">
        <f t="shared" si="93"/>
        <v>157.69999999999999</v>
      </c>
      <c r="AQ245" s="3">
        <f t="shared" si="94"/>
        <v>150.9</v>
      </c>
      <c r="AR245" s="3">
        <f t="shared" si="95"/>
        <v>167.2</v>
      </c>
      <c r="AS245" s="3">
        <f t="shared" si="96"/>
        <v>152.30000000000001</v>
      </c>
      <c r="AT245" s="3">
        <f t="shared" si="97"/>
        <v>147</v>
      </c>
      <c r="AU245" s="3">
        <f t="shared" si="98"/>
        <v>151.5</v>
      </c>
      <c r="AV245" s="3">
        <f t="shared" si="99"/>
        <v>139.25609756097555</v>
      </c>
      <c r="AW245" s="3">
        <f t="shared" si="100"/>
        <v>148.4</v>
      </c>
      <c r="AX245" s="3">
        <f t="shared" si="101"/>
        <v>150.9</v>
      </c>
      <c r="AY245" s="3">
        <f t="shared" si="102"/>
        <v>154.30000000000001</v>
      </c>
      <c r="AZ245" s="3">
        <f t="shared" si="103"/>
        <v>132.1</v>
      </c>
      <c r="BA245" s="3">
        <f t="shared" si="104"/>
        <v>149.1</v>
      </c>
      <c r="BB245" s="3">
        <f t="shared" si="105"/>
        <v>160.80000000000001</v>
      </c>
      <c r="BC245" s="3">
        <f t="shared" si="106"/>
        <v>140.6</v>
      </c>
      <c r="BD245" s="3">
        <f t="shared" si="107"/>
        <v>146.1</v>
      </c>
      <c r="BE245" s="3">
        <f t="shared" si="108"/>
        <v>149.9</v>
      </c>
    </row>
    <row r="246" spans="1:57" x14ac:dyDescent="0.35">
      <c r="A246" t="s">
        <v>60</v>
      </c>
      <c r="B246">
        <v>2019</v>
      </c>
      <c r="C246" t="s">
        <v>72</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c r="AE246" s="3">
        <f t="shared" si="82"/>
        <v>144.1</v>
      </c>
      <c r="AF246" s="3">
        <f t="shared" si="83"/>
        <v>162.4</v>
      </c>
      <c r="AG246" s="3">
        <f t="shared" si="84"/>
        <v>148.4</v>
      </c>
      <c r="AH246" s="3">
        <f t="shared" si="85"/>
        <v>145.9</v>
      </c>
      <c r="AI246" s="3">
        <f t="shared" si="86"/>
        <v>121.5</v>
      </c>
      <c r="AJ246" s="3">
        <f t="shared" si="87"/>
        <v>148.80000000000001</v>
      </c>
      <c r="AK246" s="3">
        <f t="shared" si="88"/>
        <v>215.7</v>
      </c>
      <c r="AL246" s="3">
        <f t="shared" si="89"/>
        <v>134.6</v>
      </c>
      <c r="AM246" s="3">
        <f t="shared" si="90"/>
        <v>115</v>
      </c>
      <c r="AN246" s="3">
        <f t="shared" si="91"/>
        <v>146.30000000000001</v>
      </c>
      <c r="AO246" s="3">
        <f t="shared" si="92"/>
        <v>130.5</v>
      </c>
      <c r="AP246" s="3">
        <f t="shared" si="93"/>
        <v>157.19999999999999</v>
      </c>
      <c r="AQ246" s="3">
        <f t="shared" si="94"/>
        <v>153.6</v>
      </c>
      <c r="AR246" s="3">
        <f t="shared" si="95"/>
        <v>169.9</v>
      </c>
      <c r="AS246" s="3">
        <f t="shared" si="96"/>
        <v>146.30000000000001</v>
      </c>
      <c r="AT246" s="3">
        <f t="shared" si="97"/>
        <v>132.6</v>
      </c>
      <c r="AU246" s="3">
        <f t="shared" si="98"/>
        <v>144.19999999999999</v>
      </c>
      <c r="AV246" s="3">
        <f t="shared" si="99"/>
        <v>153.5</v>
      </c>
      <c r="AW246" s="3">
        <f t="shared" si="100"/>
        <v>132.19999999999999</v>
      </c>
      <c r="AX246" s="3">
        <f t="shared" si="101"/>
        <v>139.1</v>
      </c>
      <c r="AY246" s="3">
        <f t="shared" si="102"/>
        <v>142.80000000000001</v>
      </c>
      <c r="AZ246" s="3">
        <f t="shared" si="103"/>
        <v>121.7</v>
      </c>
      <c r="BA246" s="3">
        <f t="shared" si="104"/>
        <v>136.69999999999999</v>
      </c>
      <c r="BB246" s="3">
        <f t="shared" si="105"/>
        <v>151.80000000000001</v>
      </c>
      <c r="BC246" s="3">
        <f t="shared" si="106"/>
        <v>139.80000000000001</v>
      </c>
      <c r="BD246" s="3">
        <f t="shared" si="107"/>
        <v>136.30000000000001</v>
      </c>
      <c r="BE246" s="3">
        <f t="shared" si="108"/>
        <v>147</v>
      </c>
    </row>
    <row r="247" spans="1:57" x14ac:dyDescent="0.35">
      <c r="A247" t="s">
        <v>61</v>
      </c>
      <c r="B247">
        <v>2019</v>
      </c>
      <c r="C247" t="s">
        <v>72</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c r="AE247" s="3">
        <f t="shared" si="82"/>
        <v>142.5</v>
      </c>
      <c r="AF247" s="3">
        <f t="shared" si="83"/>
        <v>163.19999999999999</v>
      </c>
      <c r="AG247" s="3">
        <f t="shared" si="84"/>
        <v>145.6</v>
      </c>
      <c r="AH247" s="3">
        <f t="shared" si="85"/>
        <v>146.69999999999999</v>
      </c>
      <c r="AI247" s="3">
        <f t="shared" si="86"/>
        <v>124.3</v>
      </c>
      <c r="AJ247" s="3">
        <f t="shared" si="87"/>
        <v>147.4</v>
      </c>
      <c r="AK247" s="3">
        <f t="shared" si="88"/>
        <v>199.6</v>
      </c>
      <c r="AL247" s="3">
        <f t="shared" si="89"/>
        <v>135.69999999999999</v>
      </c>
      <c r="AM247" s="3">
        <f t="shared" si="90"/>
        <v>114.2</v>
      </c>
      <c r="AN247" s="3">
        <f t="shared" si="91"/>
        <v>147</v>
      </c>
      <c r="AO247" s="3">
        <f t="shared" si="92"/>
        <v>135.30000000000001</v>
      </c>
      <c r="AP247" s="3">
        <f t="shared" si="93"/>
        <v>157.5</v>
      </c>
      <c r="AQ247" s="3">
        <f t="shared" si="94"/>
        <v>151.9</v>
      </c>
      <c r="AR247" s="3">
        <f t="shared" si="95"/>
        <v>167.9</v>
      </c>
      <c r="AS247" s="3">
        <f t="shared" si="96"/>
        <v>149.9</v>
      </c>
      <c r="AT247" s="3">
        <f t="shared" si="97"/>
        <v>141</v>
      </c>
      <c r="AU247" s="3">
        <f t="shared" si="98"/>
        <v>148.6</v>
      </c>
      <c r="AV247" s="3">
        <f t="shared" si="99"/>
        <v>153.5</v>
      </c>
      <c r="AW247" s="3">
        <f t="shared" si="100"/>
        <v>142.30000000000001</v>
      </c>
      <c r="AX247" s="3">
        <f t="shared" si="101"/>
        <v>145.30000000000001</v>
      </c>
      <c r="AY247" s="3">
        <f t="shared" si="102"/>
        <v>149.9</v>
      </c>
      <c r="AZ247" s="3">
        <f t="shared" si="103"/>
        <v>126.6</v>
      </c>
      <c r="BA247" s="3">
        <f t="shared" si="104"/>
        <v>142.1</v>
      </c>
      <c r="BB247" s="3">
        <f t="shared" si="105"/>
        <v>155.5</v>
      </c>
      <c r="BC247" s="3">
        <f t="shared" si="106"/>
        <v>140.30000000000001</v>
      </c>
      <c r="BD247" s="3">
        <f t="shared" si="107"/>
        <v>141.30000000000001</v>
      </c>
      <c r="BE247" s="3">
        <f t="shared" si="108"/>
        <v>148.6</v>
      </c>
    </row>
    <row r="248" spans="1:57" x14ac:dyDescent="0.35">
      <c r="A248" t="s">
        <v>57</v>
      </c>
      <c r="B248">
        <v>2019</v>
      </c>
      <c r="C248" t="s">
        <v>73</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59</v>
      </c>
      <c r="V248">
        <v>149.9</v>
      </c>
      <c r="W248">
        <v>151.19999999999999</v>
      </c>
      <c r="X248">
        <v>154.80000000000001</v>
      </c>
      <c r="Y248">
        <v>135</v>
      </c>
      <c r="Z248">
        <v>149.5</v>
      </c>
      <c r="AA248">
        <v>161.1</v>
      </c>
      <c r="AB248">
        <v>140.6</v>
      </c>
      <c r="AC248">
        <v>147.1</v>
      </c>
      <c r="AD248">
        <v>152.30000000000001</v>
      </c>
      <c r="AE248" s="3">
        <f t="shared" si="82"/>
        <v>142.80000000000001</v>
      </c>
      <c r="AF248" s="3">
        <f t="shared" si="83"/>
        <v>165.3</v>
      </c>
      <c r="AG248" s="3">
        <f t="shared" si="84"/>
        <v>149.5</v>
      </c>
      <c r="AH248" s="3">
        <f t="shared" si="85"/>
        <v>148.69999999999999</v>
      </c>
      <c r="AI248" s="3">
        <f t="shared" si="86"/>
        <v>127.5</v>
      </c>
      <c r="AJ248" s="3">
        <f t="shared" si="87"/>
        <v>144.30000000000001</v>
      </c>
      <c r="AK248" s="3">
        <f t="shared" si="88"/>
        <v>209.5</v>
      </c>
      <c r="AL248" s="3">
        <f t="shared" si="89"/>
        <v>138.80000000000001</v>
      </c>
      <c r="AM248" s="3">
        <f t="shared" si="90"/>
        <v>113.6</v>
      </c>
      <c r="AN248" s="3">
        <f t="shared" si="91"/>
        <v>149.1</v>
      </c>
      <c r="AO248" s="3">
        <f t="shared" si="92"/>
        <v>139.30000000000001</v>
      </c>
      <c r="AP248" s="3">
        <f t="shared" si="93"/>
        <v>158.30000000000001</v>
      </c>
      <c r="AQ248" s="3">
        <f t="shared" si="94"/>
        <v>154.30000000000001</v>
      </c>
      <c r="AR248" s="3">
        <f t="shared" si="95"/>
        <v>167.8</v>
      </c>
      <c r="AS248" s="3">
        <f t="shared" si="96"/>
        <v>152.6</v>
      </c>
      <c r="AT248" s="3">
        <f t="shared" si="97"/>
        <v>147.30000000000001</v>
      </c>
      <c r="AU248" s="3">
        <f t="shared" si="98"/>
        <v>151.9</v>
      </c>
      <c r="AV248" s="3">
        <f t="shared" si="99"/>
        <v>139.25609756097555</v>
      </c>
      <c r="AW248" s="3">
        <f t="shared" si="100"/>
        <v>149.9</v>
      </c>
      <c r="AX248" s="3">
        <f t="shared" si="101"/>
        <v>151.19999999999999</v>
      </c>
      <c r="AY248" s="3">
        <f t="shared" si="102"/>
        <v>154.80000000000001</v>
      </c>
      <c r="AZ248" s="3">
        <f t="shared" si="103"/>
        <v>135</v>
      </c>
      <c r="BA248" s="3">
        <f t="shared" si="104"/>
        <v>149.5</v>
      </c>
      <c r="BB248" s="3">
        <f t="shared" si="105"/>
        <v>161.1</v>
      </c>
      <c r="BC248" s="3">
        <f t="shared" si="106"/>
        <v>140.6</v>
      </c>
      <c r="BD248" s="3">
        <f t="shared" si="107"/>
        <v>147.1</v>
      </c>
      <c r="BE248" s="3">
        <f t="shared" si="108"/>
        <v>152.30000000000001</v>
      </c>
    </row>
    <row r="249" spans="1:57" x14ac:dyDescent="0.35">
      <c r="A249" t="s">
        <v>60</v>
      </c>
      <c r="B249">
        <v>2019</v>
      </c>
      <c r="C249" t="s">
        <v>73</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c r="AE249" s="3">
        <f t="shared" si="82"/>
        <v>144.9</v>
      </c>
      <c r="AF249" s="3">
        <f t="shared" si="83"/>
        <v>164.5</v>
      </c>
      <c r="AG249" s="3">
        <f t="shared" si="84"/>
        <v>153.69999999999999</v>
      </c>
      <c r="AH249" s="3">
        <f t="shared" si="85"/>
        <v>147.5</v>
      </c>
      <c r="AI249" s="3">
        <f t="shared" si="86"/>
        <v>122.7</v>
      </c>
      <c r="AJ249" s="3">
        <f t="shared" si="87"/>
        <v>147.19999999999999</v>
      </c>
      <c r="AK249" s="3">
        <f t="shared" si="88"/>
        <v>155.75203252032517</v>
      </c>
      <c r="AL249" s="3">
        <f t="shared" si="89"/>
        <v>137.19999999999999</v>
      </c>
      <c r="AM249" s="3">
        <f t="shared" si="90"/>
        <v>114.7</v>
      </c>
      <c r="AN249" s="3">
        <f t="shared" si="91"/>
        <v>148</v>
      </c>
      <c r="AO249" s="3">
        <f t="shared" si="92"/>
        <v>130.80000000000001</v>
      </c>
      <c r="AP249" s="3">
        <f t="shared" si="93"/>
        <v>157.69999999999999</v>
      </c>
      <c r="AQ249" s="3">
        <f t="shared" si="94"/>
        <v>156.30000000000001</v>
      </c>
      <c r="AR249" s="3">
        <f t="shared" si="95"/>
        <v>170.4</v>
      </c>
      <c r="AS249" s="3">
        <f t="shared" si="96"/>
        <v>146.80000000000001</v>
      </c>
      <c r="AT249" s="3">
        <f t="shared" si="97"/>
        <v>132.80000000000001</v>
      </c>
      <c r="AU249" s="3">
        <f t="shared" si="98"/>
        <v>144.6</v>
      </c>
      <c r="AV249" s="3">
        <f t="shared" si="99"/>
        <v>152.80000000000001</v>
      </c>
      <c r="AW249" s="3">
        <f t="shared" si="100"/>
        <v>133.6</v>
      </c>
      <c r="AX249" s="3">
        <f t="shared" si="101"/>
        <v>139.80000000000001</v>
      </c>
      <c r="AY249" s="3">
        <f t="shared" si="102"/>
        <v>143.19999999999999</v>
      </c>
      <c r="AZ249" s="3">
        <f t="shared" si="103"/>
        <v>125.2</v>
      </c>
      <c r="BA249" s="3">
        <f t="shared" si="104"/>
        <v>136.80000000000001</v>
      </c>
      <c r="BB249" s="3">
        <f t="shared" si="105"/>
        <v>151.9</v>
      </c>
      <c r="BC249" s="3">
        <f t="shared" si="106"/>
        <v>140.19999999999999</v>
      </c>
      <c r="BD249" s="3">
        <f t="shared" si="107"/>
        <v>137.69999999999999</v>
      </c>
      <c r="BE249" s="3">
        <f t="shared" si="108"/>
        <v>148.30000000000001</v>
      </c>
    </row>
    <row r="250" spans="1:57" x14ac:dyDescent="0.35">
      <c r="A250" t="s">
        <v>61</v>
      </c>
      <c r="B250">
        <v>2019</v>
      </c>
      <c r="C250" t="s">
        <v>73</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c r="AE250" s="3">
        <f t="shared" si="82"/>
        <v>143.5</v>
      </c>
      <c r="AF250" s="3">
        <f t="shared" si="83"/>
        <v>165</v>
      </c>
      <c r="AG250" s="3">
        <f t="shared" si="84"/>
        <v>151.1</v>
      </c>
      <c r="AH250" s="3">
        <f t="shared" si="85"/>
        <v>148.30000000000001</v>
      </c>
      <c r="AI250" s="3">
        <f t="shared" si="86"/>
        <v>125.7</v>
      </c>
      <c r="AJ250" s="3">
        <f t="shared" si="87"/>
        <v>145.69999999999999</v>
      </c>
      <c r="AK250" s="3">
        <f t="shared" si="88"/>
        <v>217</v>
      </c>
      <c r="AL250" s="3">
        <f t="shared" si="89"/>
        <v>138.30000000000001</v>
      </c>
      <c r="AM250" s="3">
        <f t="shared" si="90"/>
        <v>114</v>
      </c>
      <c r="AN250" s="3">
        <f t="shared" si="91"/>
        <v>148.69999999999999</v>
      </c>
      <c r="AO250" s="3">
        <f t="shared" si="92"/>
        <v>135.80000000000001</v>
      </c>
      <c r="AP250" s="3">
        <f t="shared" si="93"/>
        <v>158</v>
      </c>
      <c r="AQ250" s="3">
        <f t="shared" si="94"/>
        <v>155</v>
      </c>
      <c r="AR250" s="3">
        <f t="shared" si="95"/>
        <v>168.5</v>
      </c>
      <c r="AS250" s="3">
        <f t="shared" si="96"/>
        <v>150.30000000000001</v>
      </c>
      <c r="AT250" s="3">
        <f t="shared" si="97"/>
        <v>141.30000000000001</v>
      </c>
      <c r="AU250" s="3">
        <f t="shared" si="98"/>
        <v>149</v>
      </c>
      <c r="AV250" s="3">
        <f t="shared" si="99"/>
        <v>152.80000000000001</v>
      </c>
      <c r="AW250" s="3">
        <f t="shared" si="100"/>
        <v>143.69999999999999</v>
      </c>
      <c r="AX250" s="3">
        <f t="shared" si="101"/>
        <v>145.80000000000001</v>
      </c>
      <c r="AY250" s="3">
        <f t="shared" si="102"/>
        <v>150.4</v>
      </c>
      <c r="AZ250" s="3">
        <f t="shared" si="103"/>
        <v>129.80000000000001</v>
      </c>
      <c r="BA250" s="3">
        <f t="shared" si="104"/>
        <v>142.30000000000001</v>
      </c>
      <c r="BB250" s="3">
        <f t="shared" si="105"/>
        <v>155.69999999999999</v>
      </c>
      <c r="BC250" s="3">
        <f t="shared" si="106"/>
        <v>140.4</v>
      </c>
      <c r="BD250" s="3">
        <f t="shared" si="107"/>
        <v>142.5</v>
      </c>
      <c r="BE250" s="3">
        <f t="shared" si="108"/>
        <v>150.4</v>
      </c>
    </row>
    <row r="251" spans="1:57" x14ac:dyDescent="0.35">
      <c r="A251" t="s">
        <v>57</v>
      </c>
      <c r="B251">
        <v>2020</v>
      </c>
      <c r="C251" t="s">
        <v>58</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59</v>
      </c>
      <c r="V251">
        <v>150.4</v>
      </c>
      <c r="W251">
        <v>151.69999999999999</v>
      </c>
      <c r="X251">
        <v>155.69999999999999</v>
      </c>
      <c r="Y251">
        <v>136.30000000000001</v>
      </c>
      <c r="Z251">
        <v>150.1</v>
      </c>
      <c r="AA251">
        <v>161.69999999999999</v>
      </c>
      <c r="AB251">
        <v>142.5</v>
      </c>
      <c r="AC251">
        <v>148.1</v>
      </c>
      <c r="AD251">
        <v>151.9</v>
      </c>
      <c r="AE251" s="3">
        <f t="shared" si="82"/>
        <v>143.69999999999999</v>
      </c>
      <c r="AF251" s="3">
        <f t="shared" si="83"/>
        <v>167.3</v>
      </c>
      <c r="AG251" s="3">
        <f t="shared" si="84"/>
        <v>153.5</v>
      </c>
      <c r="AH251" s="3">
        <f t="shared" si="85"/>
        <v>150.5</v>
      </c>
      <c r="AI251" s="3">
        <f t="shared" si="86"/>
        <v>132</v>
      </c>
      <c r="AJ251" s="3">
        <f t="shared" si="87"/>
        <v>142.19999999999999</v>
      </c>
      <c r="AK251" s="3">
        <f t="shared" si="88"/>
        <v>191.5</v>
      </c>
      <c r="AL251" s="3">
        <f t="shared" si="89"/>
        <v>141.1</v>
      </c>
      <c r="AM251" s="3">
        <f t="shared" si="90"/>
        <v>113.8</v>
      </c>
      <c r="AN251" s="3">
        <f t="shared" si="91"/>
        <v>151.6</v>
      </c>
      <c r="AO251" s="3">
        <f t="shared" si="92"/>
        <v>139.69999999999999</v>
      </c>
      <c r="AP251" s="3">
        <f t="shared" si="93"/>
        <v>158.69999999999999</v>
      </c>
      <c r="AQ251" s="3">
        <f t="shared" si="94"/>
        <v>153</v>
      </c>
      <c r="AR251" s="3">
        <f t="shared" si="95"/>
        <v>168.6</v>
      </c>
      <c r="AS251" s="3">
        <f t="shared" si="96"/>
        <v>152.80000000000001</v>
      </c>
      <c r="AT251" s="3">
        <f t="shared" si="97"/>
        <v>147.4</v>
      </c>
      <c r="AU251" s="3">
        <f t="shared" si="98"/>
        <v>152.1</v>
      </c>
      <c r="AV251" s="3">
        <f t="shared" si="99"/>
        <v>139.25609756097555</v>
      </c>
      <c r="AW251" s="3">
        <f t="shared" si="100"/>
        <v>150.4</v>
      </c>
      <c r="AX251" s="3">
        <f t="shared" si="101"/>
        <v>151.69999999999999</v>
      </c>
      <c r="AY251" s="3">
        <f t="shared" si="102"/>
        <v>155.69999999999999</v>
      </c>
      <c r="AZ251" s="3">
        <f t="shared" si="103"/>
        <v>136.30000000000001</v>
      </c>
      <c r="BA251" s="3">
        <f t="shared" si="104"/>
        <v>150.1</v>
      </c>
      <c r="BB251" s="3">
        <f t="shared" si="105"/>
        <v>161.69999999999999</v>
      </c>
      <c r="BC251" s="3">
        <f t="shared" si="106"/>
        <v>142.5</v>
      </c>
      <c r="BD251" s="3">
        <f t="shared" si="107"/>
        <v>148.1</v>
      </c>
      <c r="BE251" s="3">
        <f t="shared" si="108"/>
        <v>151.9</v>
      </c>
    </row>
    <row r="252" spans="1:57" x14ac:dyDescent="0.35">
      <c r="A252" t="s">
        <v>60</v>
      </c>
      <c r="B252">
        <v>2020</v>
      </c>
      <c r="C252" t="s">
        <v>58</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c r="AE252" s="3">
        <f t="shared" si="82"/>
        <v>145.6</v>
      </c>
      <c r="AF252" s="3">
        <f t="shared" si="83"/>
        <v>167.6</v>
      </c>
      <c r="AG252" s="3">
        <f t="shared" si="84"/>
        <v>157</v>
      </c>
      <c r="AH252" s="3">
        <f t="shared" si="85"/>
        <v>149.30000000000001</v>
      </c>
      <c r="AI252" s="3">
        <f t="shared" si="86"/>
        <v>126.3</v>
      </c>
      <c r="AJ252" s="3">
        <f t="shared" si="87"/>
        <v>144.4</v>
      </c>
      <c r="AK252" s="3">
        <f t="shared" si="88"/>
        <v>207.8</v>
      </c>
      <c r="AL252" s="3">
        <f t="shared" si="89"/>
        <v>139.1</v>
      </c>
      <c r="AM252" s="3">
        <f t="shared" si="90"/>
        <v>114.8</v>
      </c>
      <c r="AN252" s="3">
        <f t="shared" si="91"/>
        <v>149.5</v>
      </c>
      <c r="AO252" s="3">
        <f t="shared" si="92"/>
        <v>131.1</v>
      </c>
      <c r="AP252" s="3">
        <f t="shared" si="93"/>
        <v>158.5</v>
      </c>
      <c r="AQ252" s="3">
        <f t="shared" si="94"/>
        <v>154.4</v>
      </c>
      <c r="AR252" s="3">
        <f t="shared" si="95"/>
        <v>170.8</v>
      </c>
      <c r="AS252" s="3">
        <f t="shared" si="96"/>
        <v>147</v>
      </c>
      <c r="AT252" s="3">
        <f t="shared" si="97"/>
        <v>133.19999999999999</v>
      </c>
      <c r="AU252" s="3">
        <f t="shared" si="98"/>
        <v>144.9</v>
      </c>
      <c r="AV252" s="3">
        <f t="shared" si="99"/>
        <v>153.9</v>
      </c>
      <c r="AW252" s="3">
        <f t="shared" si="100"/>
        <v>135.1</v>
      </c>
      <c r="AX252" s="3">
        <f t="shared" si="101"/>
        <v>140.1</v>
      </c>
      <c r="AY252" s="3">
        <f t="shared" si="102"/>
        <v>143.80000000000001</v>
      </c>
      <c r="AZ252" s="3">
        <f t="shared" si="103"/>
        <v>126.1</v>
      </c>
      <c r="BA252" s="3">
        <f t="shared" si="104"/>
        <v>137.19999999999999</v>
      </c>
      <c r="BB252" s="3">
        <f t="shared" si="105"/>
        <v>152.1</v>
      </c>
      <c r="BC252" s="3">
        <f t="shared" si="106"/>
        <v>142.1</v>
      </c>
      <c r="BD252" s="3">
        <f t="shared" si="107"/>
        <v>138.4</v>
      </c>
      <c r="BE252" s="3">
        <f t="shared" si="108"/>
        <v>148.19999999999999</v>
      </c>
    </row>
    <row r="253" spans="1:57" x14ac:dyDescent="0.35">
      <c r="A253" t="s">
        <v>61</v>
      </c>
      <c r="B253">
        <v>2020</v>
      </c>
      <c r="C253" t="s">
        <v>58</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c r="AE253" s="3">
        <f t="shared" si="82"/>
        <v>144.30000000000001</v>
      </c>
      <c r="AF253" s="3">
        <f t="shared" si="83"/>
        <v>167.4</v>
      </c>
      <c r="AG253" s="3">
        <f t="shared" si="84"/>
        <v>154.9</v>
      </c>
      <c r="AH253" s="3">
        <f t="shared" si="85"/>
        <v>150.1</v>
      </c>
      <c r="AI253" s="3">
        <f t="shared" si="86"/>
        <v>129.9</v>
      </c>
      <c r="AJ253" s="3">
        <f t="shared" si="87"/>
        <v>143.19999999999999</v>
      </c>
      <c r="AK253" s="3">
        <f t="shared" si="88"/>
        <v>197</v>
      </c>
      <c r="AL253" s="3">
        <f t="shared" si="89"/>
        <v>140.4</v>
      </c>
      <c r="AM253" s="3">
        <f t="shared" si="90"/>
        <v>114.1</v>
      </c>
      <c r="AN253" s="3">
        <f t="shared" si="91"/>
        <v>150.9</v>
      </c>
      <c r="AO253" s="3">
        <f t="shared" si="92"/>
        <v>136.1</v>
      </c>
      <c r="AP253" s="3">
        <f t="shared" si="93"/>
        <v>158.6</v>
      </c>
      <c r="AQ253" s="3">
        <f t="shared" si="94"/>
        <v>153.5</v>
      </c>
      <c r="AR253" s="3">
        <f t="shared" si="95"/>
        <v>169.2</v>
      </c>
      <c r="AS253" s="3">
        <f t="shared" si="96"/>
        <v>150.5</v>
      </c>
      <c r="AT253" s="3">
        <f t="shared" si="97"/>
        <v>141.5</v>
      </c>
      <c r="AU253" s="3">
        <f t="shared" si="98"/>
        <v>149.19999999999999</v>
      </c>
      <c r="AV253" s="3">
        <f t="shared" si="99"/>
        <v>153.9</v>
      </c>
      <c r="AW253" s="3">
        <f t="shared" si="100"/>
        <v>144.6</v>
      </c>
      <c r="AX253" s="3">
        <f t="shared" si="101"/>
        <v>146.19999999999999</v>
      </c>
      <c r="AY253" s="3">
        <f t="shared" si="102"/>
        <v>151.19999999999999</v>
      </c>
      <c r="AZ253" s="3">
        <f t="shared" si="103"/>
        <v>130.9</v>
      </c>
      <c r="BA253" s="3">
        <f t="shared" si="104"/>
        <v>142.80000000000001</v>
      </c>
      <c r="BB253" s="3">
        <f t="shared" si="105"/>
        <v>156.1</v>
      </c>
      <c r="BC253" s="3">
        <f t="shared" si="106"/>
        <v>142.30000000000001</v>
      </c>
      <c r="BD253" s="3">
        <f t="shared" si="107"/>
        <v>143.4</v>
      </c>
      <c r="BE253" s="3">
        <f t="shared" si="108"/>
        <v>150.19999999999999</v>
      </c>
    </row>
    <row r="254" spans="1:57" x14ac:dyDescent="0.35">
      <c r="A254" t="s">
        <v>57</v>
      </c>
      <c r="B254">
        <v>2020</v>
      </c>
      <c r="C254" t="s">
        <v>62</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59</v>
      </c>
      <c r="V254">
        <v>152.30000000000001</v>
      </c>
      <c r="W254">
        <v>151.80000000000001</v>
      </c>
      <c r="X254">
        <v>156.19999999999999</v>
      </c>
      <c r="Y254">
        <v>136</v>
      </c>
      <c r="Z254">
        <v>150.4</v>
      </c>
      <c r="AA254">
        <v>161.9</v>
      </c>
      <c r="AB254">
        <v>143.4</v>
      </c>
      <c r="AC254">
        <v>148.4</v>
      </c>
      <c r="AD254">
        <v>150.4</v>
      </c>
      <c r="AE254" s="3">
        <f t="shared" si="82"/>
        <v>144.19999999999999</v>
      </c>
      <c r="AF254" s="3">
        <f t="shared" si="83"/>
        <v>167.5</v>
      </c>
      <c r="AG254" s="3">
        <f t="shared" si="84"/>
        <v>150.9</v>
      </c>
      <c r="AH254" s="3">
        <f t="shared" si="85"/>
        <v>150.9</v>
      </c>
      <c r="AI254" s="3">
        <f t="shared" si="86"/>
        <v>133.69999999999999</v>
      </c>
      <c r="AJ254" s="3">
        <f t="shared" si="87"/>
        <v>140.69999999999999</v>
      </c>
      <c r="AK254" s="3">
        <f t="shared" si="88"/>
        <v>165.1</v>
      </c>
      <c r="AL254" s="3">
        <f t="shared" si="89"/>
        <v>141.80000000000001</v>
      </c>
      <c r="AM254" s="3">
        <f t="shared" si="90"/>
        <v>113.1</v>
      </c>
      <c r="AN254" s="3">
        <f t="shared" si="91"/>
        <v>152.80000000000001</v>
      </c>
      <c r="AO254" s="3">
        <f t="shared" si="92"/>
        <v>140.1</v>
      </c>
      <c r="AP254" s="3">
        <f t="shared" si="93"/>
        <v>159.19999999999999</v>
      </c>
      <c r="AQ254" s="3">
        <f t="shared" si="94"/>
        <v>149.80000000000001</v>
      </c>
      <c r="AR254" s="3">
        <f t="shared" si="95"/>
        <v>169.4</v>
      </c>
      <c r="AS254" s="3">
        <f t="shared" si="96"/>
        <v>153</v>
      </c>
      <c r="AT254" s="3">
        <f t="shared" si="97"/>
        <v>147.5</v>
      </c>
      <c r="AU254" s="3">
        <f t="shared" si="98"/>
        <v>152.30000000000001</v>
      </c>
      <c r="AV254" s="3">
        <f t="shared" si="99"/>
        <v>139.25609756097555</v>
      </c>
      <c r="AW254" s="3">
        <f t="shared" si="100"/>
        <v>152.30000000000001</v>
      </c>
      <c r="AX254" s="3">
        <f t="shared" si="101"/>
        <v>151.80000000000001</v>
      </c>
      <c r="AY254" s="3">
        <f t="shared" si="102"/>
        <v>156.19999999999999</v>
      </c>
      <c r="AZ254" s="3">
        <f t="shared" si="103"/>
        <v>136</v>
      </c>
      <c r="BA254" s="3">
        <f t="shared" si="104"/>
        <v>150.4</v>
      </c>
      <c r="BB254" s="3">
        <f t="shared" si="105"/>
        <v>161.9</v>
      </c>
      <c r="BC254" s="3">
        <f t="shared" si="106"/>
        <v>143.4</v>
      </c>
      <c r="BD254" s="3">
        <f t="shared" si="107"/>
        <v>148.4</v>
      </c>
      <c r="BE254" s="3">
        <f t="shared" si="108"/>
        <v>150.4</v>
      </c>
    </row>
    <row r="255" spans="1:57" x14ac:dyDescent="0.35">
      <c r="A255" t="s">
        <v>60</v>
      </c>
      <c r="B255">
        <v>2020</v>
      </c>
      <c r="C255" t="s">
        <v>62</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c r="AE255" s="3">
        <f t="shared" si="82"/>
        <v>146.19999999999999</v>
      </c>
      <c r="AF255" s="3">
        <f t="shared" si="83"/>
        <v>167.6</v>
      </c>
      <c r="AG255" s="3">
        <f t="shared" si="84"/>
        <v>153.1</v>
      </c>
      <c r="AH255" s="3">
        <f t="shared" si="85"/>
        <v>150.69999999999999</v>
      </c>
      <c r="AI255" s="3">
        <f t="shared" si="86"/>
        <v>127.4</v>
      </c>
      <c r="AJ255" s="3">
        <f t="shared" si="87"/>
        <v>143.1</v>
      </c>
      <c r="AK255" s="3">
        <f t="shared" si="88"/>
        <v>181.7</v>
      </c>
      <c r="AL255" s="3">
        <f t="shared" si="89"/>
        <v>139.6</v>
      </c>
      <c r="AM255" s="3">
        <f t="shared" si="90"/>
        <v>114.6</v>
      </c>
      <c r="AN255" s="3">
        <f t="shared" si="91"/>
        <v>150.4</v>
      </c>
      <c r="AO255" s="3">
        <f t="shared" si="92"/>
        <v>131.5</v>
      </c>
      <c r="AP255" s="3">
        <f t="shared" si="93"/>
        <v>159</v>
      </c>
      <c r="AQ255" s="3">
        <f t="shared" si="94"/>
        <v>151.69999999999999</v>
      </c>
      <c r="AR255" s="3">
        <f t="shared" si="95"/>
        <v>172</v>
      </c>
      <c r="AS255" s="3">
        <f t="shared" si="96"/>
        <v>147.30000000000001</v>
      </c>
      <c r="AT255" s="3">
        <f t="shared" si="97"/>
        <v>133.5</v>
      </c>
      <c r="AU255" s="3">
        <f t="shared" si="98"/>
        <v>145.19999999999999</v>
      </c>
      <c r="AV255" s="3">
        <f t="shared" si="99"/>
        <v>154.80000000000001</v>
      </c>
      <c r="AW255" s="3">
        <f t="shared" si="100"/>
        <v>138.9</v>
      </c>
      <c r="AX255" s="3">
        <f t="shared" si="101"/>
        <v>140.4</v>
      </c>
      <c r="AY255" s="3">
        <f t="shared" si="102"/>
        <v>144.4</v>
      </c>
      <c r="AZ255" s="3">
        <f t="shared" si="103"/>
        <v>125.2</v>
      </c>
      <c r="BA255" s="3">
        <f t="shared" si="104"/>
        <v>137.69999999999999</v>
      </c>
      <c r="BB255" s="3">
        <f t="shared" si="105"/>
        <v>152.19999999999999</v>
      </c>
      <c r="BC255" s="3">
        <f t="shared" si="106"/>
        <v>143.5</v>
      </c>
      <c r="BD255" s="3">
        <f t="shared" si="107"/>
        <v>138.4</v>
      </c>
      <c r="BE255" s="3">
        <f t="shared" si="108"/>
        <v>147.69999999999999</v>
      </c>
    </row>
    <row r="256" spans="1:57" x14ac:dyDescent="0.35">
      <c r="A256" t="s">
        <v>61</v>
      </c>
      <c r="B256">
        <v>2020</v>
      </c>
      <c r="C256" t="s">
        <v>62</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c r="AE256" s="3">
        <f t="shared" si="82"/>
        <v>144.80000000000001</v>
      </c>
      <c r="AF256" s="3">
        <f t="shared" si="83"/>
        <v>167.5</v>
      </c>
      <c r="AG256" s="3">
        <f t="shared" si="84"/>
        <v>151.80000000000001</v>
      </c>
      <c r="AH256" s="3">
        <f t="shared" si="85"/>
        <v>150.80000000000001</v>
      </c>
      <c r="AI256" s="3">
        <f t="shared" si="86"/>
        <v>131.4</v>
      </c>
      <c r="AJ256" s="3">
        <f t="shared" si="87"/>
        <v>141.80000000000001</v>
      </c>
      <c r="AK256" s="3">
        <f t="shared" si="88"/>
        <v>170.7</v>
      </c>
      <c r="AL256" s="3">
        <f t="shared" si="89"/>
        <v>141.1</v>
      </c>
      <c r="AM256" s="3">
        <f t="shared" si="90"/>
        <v>113.6</v>
      </c>
      <c r="AN256" s="3">
        <f t="shared" si="91"/>
        <v>152</v>
      </c>
      <c r="AO256" s="3">
        <f t="shared" si="92"/>
        <v>136.5</v>
      </c>
      <c r="AP256" s="3">
        <f t="shared" si="93"/>
        <v>159.1</v>
      </c>
      <c r="AQ256" s="3">
        <f t="shared" si="94"/>
        <v>150.5</v>
      </c>
      <c r="AR256" s="3">
        <f t="shared" si="95"/>
        <v>170.1</v>
      </c>
      <c r="AS256" s="3">
        <f t="shared" si="96"/>
        <v>150.80000000000001</v>
      </c>
      <c r="AT256" s="3">
        <f t="shared" si="97"/>
        <v>141.69999999999999</v>
      </c>
      <c r="AU256" s="3">
        <f t="shared" si="98"/>
        <v>149.5</v>
      </c>
      <c r="AV256" s="3">
        <f t="shared" si="99"/>
        <v>154.80000000000001</v>
      </c>
      <c r="AW256" s="3">
        <f t="shared" si="100"/>
        <v>147.19999999999999</v>
      </c>
      <c r="AX256" s="3">
        <f t="shared" si="101"/>
        <v>146.4</v>
      </c>
      <c r="AY256" s="3">
        <f t="shared" si="102"/>
        <v>151.69999999999999</v>
      </c>
      <c r="AZ256" s="3">
        <f t="shared" si="103"/>
        <v>130.30000000000001</v>
      </c>
      <c r="BA256" s="3">
        <f t="shared" si="104"/>
        <v>143.19999999999999</v>
      </c>
      <c r="BB256" s="3">
        <f t="shared" si="105"/>
        <v>156.19999999999999</v>
      </c>
      <c r="BC256" s="3">
        <f t="shared" si="106"/>
        <v>143.4</v>
      </c>
      <c r="BD256" s="3">
        <f t="shared" si="107"/>
        <v>143.6</v>
      </c>
      <c r="BE256" s="3">
        <f t="shared" si="108"/>
        <v>149.1</v>
      </c>
    </row>
    <row r="257" spans="1:57" x14ac:dyDescent="0.35">
      <c r="A257" t="s">
        <v>57</v>
      </c>
      <c r="B257">
        <v>2020</v>
      </c>
      <c r="C257" t="s">
        <v>63</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59</v>
      </c>
      <c r="V257">
        <v>153.4</v>
      </c>
      <c r="W257">
        <v>151.5</v>
      </c>
      <c r="X257">
        <v>156.69999999999999</v>
      </c>
      <c r="Y257">
        <v>135.80000000000001</v>
      </c>
      <c r="Z257">
        <v>151.19999999999999</v>
      </c>
      <c r="AA257">
        <v>161.19999999999999</v>
      </c>
      <c r="AB257">
        <v>145.1</v>
      </c>
      <c r="AC257">
        <v>148.6</v>
      </c>
      <c r="AD257">
        <v>149.80000000000001</v>
      </c>
      <c r="AE257" s="3">
        <f t="shared" si="82"/>
        <v>144.4</v>
      </c>
      <c r="AF257" s="3">
        <f t="shared" si="83"/>
        <v>166.8</v>
      </c>
      <c r="AG257" s="3">
        <f t="shared" si="84"/>
        <v>147.6</v>
      </c>
      <c r="AH257" s="3">
        <f t="shared" si="85"/>
        <v>151.69999999999999</v>
      </c>
      <c r="AI257" s="3">
        <f t="shared" si="86"/>
        <v>133.30000000000001</v>
      </c>
      <c r="AJ257" s="3">
        <f t="shared" si="87"/>
        <v>141.80000000000001</v>
      </c>
      <c r="AK257" s="3">
        <f t="shared" si="88"/>
        <v>152.30000000000001</v>
      </c>
      <c r="AL257" s="3">
        <f t="shared" si="89"/>
        <v>141.80000000000001</v>
      </c>
      <c r="AM257" s="3">
        <f t="shared" si="90"/>
        <v>112.6</v>
      </c>
      <c r="AN257" s="3">
        <f t="shared" si="91"/>
        <v>154</v>
      </c>
      <c r="AO257" s="3">
        <f t="shared" si="92"/>
        <v>140.1</v>
      </c>
      <c r="AP257" s="3">
        <f t="shared" si="93"/>
        <v>160</v>
      </c>
      <c r="AQ257" s="3">
        <f t="shared" si="94"/>
        <v>148.19999999999999</v>
      </c>
      <c r="AR257" s="3">
        <f t="shared" si="95"/>
        <v>170.5</v>
      </c>
      <c r="AS257" s="3">
        <f t="shared" si="96"/>
        <v>153.4</v>
      </c>
      <c r="AT257" s="3">
        <f t="shared" si="97"/>
        <v>147.6</v>
      </c>
      <c r="AU257" s="3">
        <f t="shared" si="98"/>
        <v>152.5</v>
      </c>
      <c r="AV257" s="3">
        <f t="shared" si="99"/>
        <v>139.25609756097555</v>
      </c>
      <c r="AW257" s="3">
        <f t="shared" si="100"/>
        <v>153.4</v>
      </c>
      <c r="AX257" s="3">
        <f t="shared" si="101"/>
        <v>151.5</v>
      </c>
      <c r="AY257" s="3">
        <f t="shared" si="102"/>
        <v>156.69999999999999</v>
      </c>
      <c r="AZ257" s="3">
        <f t="shared" si="103"/>
        <v>135.80000000000001</v>
      </c>
      <c r="BA257" s="3">
        <f t="shared" si="104"/>
        <v>151.19999999999999</v>
      </c>
      <c r="BB257" s="3">
        <f t="shared" si="105"/>
        <v>161.19999999999999</v>
      </c>
      <c r="BC257" s="3">
        <f t="shared" si="106"/>
        <v>145.1</v>
      </c>
      <c r="BD257" s="3">
        <f t="shared" si="107"/>
        <v>148.6</v>
      </c>
      <c r="BE257" s="3">
        <f t="shared" si="108"/>
        <v>149.80000000000001</v>
      </c>
    </row>
    <row r="258" spans="1:57" x14ac:dyDescent="0.35">
      <c r="A258" t="s">
        <v>60</v>
      </c>
      <c r="B258">
        <v>2020</v>
      </c>
      <c r="C258" t="s">
        <v>63</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c r="AE258" s="3">
        <f t="shared" si="82"/>
        <v>146.5</v>
      </c>
      <c r="AF258" s="3">
        <f t="shared" si="83"/>
        <v>167.5</v>
      </c>
      <c r="AG258" s="3">
        <f t="shared" si="84"/>
        <v>148.9</v>
      </c>
      <c r="AH258" s="3">
        <f t="shared" si="85"/>
        <v>151.1</v>
      </c>
      <c r="AI258" s="3">
        <f t="shared" si="86"/>
        <v>127.5</v>
      </c>
      <c r="AJ258" s="3">
        <f t="shared" si="87"/>
        <v>143.30000000000001</v>
      </c>
      <c r="AK258" s="3">
        <f t="shared" si="88"/>
        <v>167</v>
      </c>
      <c r="AL258" s="3">
        <f t="shared" si="89"/>
        <v>139.69999999999999</v>
      </c>
      <c r="AM258" s="3">
        <f t="shared" si="90"/>
        <v>114.4</v>
      </c>
      <c r="AN258" s="3">
        <f t="shared" si="91"/>
        <v>151.5</v>
      </c>
      <c r="AO258" s="3">
        <f t="shared" si="92"/>
        <v>131.9</v>
      </c>
      <c r="AP258" s="3">
        <f t="shared" si="93"/>
        <v>159.1</v>
      </c>
      <c r="AQ258" s="3">
        <f t="shared" si="94"/>
        <v>150.1</v>
      </c>
      <c r="AR258" s="3">
        <f t="shared" si="95"/>
        <v>173.3</v>
      </c>
      <c r="AS258" s="3">
        <f t="shared" si="96"/>
        <v>147.69999999999999</v>
      </c>
      <c r="AT258" s="3">
        <f t="shared" si="97"/>
        <v>133.80000000000001</v>
      </c>
      <c r="AU258" s="3">
        <f t="shared" si="98"/>
        <v>145.6</v>
      </c>
      <c r="AV258" s="3">
        <f t="shared" si="99"/>
        <v>154.5</v>
      </c>
      <c r="AW258" s="3">
        <f t="shared" si="100"/>
        <v>141.4</v>
      </c>
      <c r="AX258" s="3">
        <f t="shared" si="101"/>
        <v>140.80000000000001</v>
      </c>
      <c r="AY258" s="3">
        <f t="shared" si="102"/>
        <v>145</v>
      </c>
      <c r="AZ258" s="3">
        <f t="shared" si="103"/>
        <v>124.6</v>
      </c>
      <c r="BA258" s="3">
        <f t="shared" si="104"/>
        <v>137.9</v>
      </c>
      <c r="BB258" s="3">
        <f t="shared" si="105"/>
        <v>152.5</v>
      </c>
      <c r="BC258" s="3">
        <f t="shared" si="106"/>
        <v>145.30000000000001</v>
      </c>
      <c r="BD258" s="3">
        <f t="shared" si="107"/>
        <v>138.69999999999999</v>
      </c>
      <c r="BE258" s="3">
        <f t="shared" si="108"/>
        <v>147.30000000000001</v>
      </c>
    </row>
    <row r="259" spans="1:57" x14ac:dyDescent="0.35">
      <c r="A259" t="s">
        <v>61</v>
      </c>
      <c r="B259">
        <v>2020</v>
      </c>
      <c r="C259" t="s">
        <v>63</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c r="AE259" s="3">
        <f t="shared" ref="AE259:AE322" si="109">IF(OR(D259&lt;D$385,D259&gt;D$386),D$376,D259)</f>
        <v>145.1</v>
      </c>
      <c r="AF259" s="3">
        <f t="shared" ref="AF259:AF322" si="110">IF(OR(E259&lt;E$385,E259&gt;E$386),E$376,E259)</f>
        <v>167</v>
      </c>
      <c r="AG259" s="3">
        <f t="shared" ref="AG259:AG322" si="111">IF(OR(F259&lt;F$385,F259&gt;F$386),F$376,F259)</f>
        <v>148.1</v>
      </c>
      <c r="AH259" s="3">
        <f t="shared" ref="AH259:AH322" si="112">IF(OR(G259&lt;G$385,G259&gt;G$386),G$376,G259)</f>
        <v>151.5</v>
      </c>
      <c r="AI259" s="3">
        <f t="shared" ref="AI259:AI322" si="113">IF(OR(H259&lt;H$385,H259&gt;H$386),H$376,H259)</f>
        <v>131.19999999999999</v>
      </c>
      <c r="AJ259" s="3">
        <f t="shared" ref="AJ259:AJ322" si="114">IF(OR(I259&lt;I$385,I259&gt;I$386),I$376,I259)</f>
        <v>142.5</v>
      </c>
      <c r="AK259" s="3">
        <f t="shared" ref="AK259:AK322" si="115">IF(OR(J259&lt;J$385,J259&gt;J$386),J$376,J259)</f>
        <v>157.30000000000001</v>
      </c>
      <c r="AL259" s="3">
        <f t="shared" ref="AL259:AL322" si="116">IF(OR(K259&lt;K$385,K259&gt;K$386),K$376,K259)</f>
        <v>141.1</v>
      </c>
      <c r="AM259" s="3">
        <f t="shared" ref="AM259:AM322" si="117">IF(OR(L259&lt;L$385,L259&gt;L$386),L$376,L259)</f>
        <v>113.2</v>
      </c>
      <c r="AN259" s="3">
        <f t="shared" ref="AN259:AN322" si="118">IF(OR(M259&lt;M$385,M259&gt;M$386),M$376,M259)</f>
        <v>153.19999999999999</v>
      </c>
      <c r="AO259" s="3">
        <f t="shared" ref="AO259:AO322" si="119">IF(OR(N259&lt;N$385,N259&gt;N$386),N$376,N259)</f>
        <v>136.69999999999999</v>
      </c>
      <c r="AP259" s="3">
        <f t="shared" ref="AP259:AP322" si="120">IF(OR(O259&lt;O$385,O259&gt;O$386),O$376,O259)</f>
        <v>159.6</v>
      </c>
      <c r="AQ259" s="3">
        <f t="shared" ref="AQ259:AQ322" si="121">IF(OR(P259&lt;P$385,P259&gt;P$386),P$376,P259)</f>
        <v>148.9</v>
      </c>
      <c r="AR259" s="3">
        <f t="shared" ref="AR259:AR322" si="122">IF(OR(Q259&lt;Q$385,Q259&gt;Q$386),Q$376,Q259)</f>
        <v>171.2</v>
      </c>
      <c r="AS259" s="3">
        <f t="shared" ref="AS259:AS322" si="123">IF(OR(R259&lt;R$385,R259&gt;R$386),R$376,R259)</f>
        <v>151.19999999999999</v>
      </c>
      <c r="AT259" s="3">
        <f t="shared" ref="AT259:AT322" si="124">IF(OR(S259&lt;S$385,S259&gt;S$386),S$376,S259)</f>
        <v>141.9</v>
      </c>
      <c r="AU259" s="3">
        <f t="shared" ref="AU259:AU322" si="125">IF(OR(T259&lt;T$385,T259&gt;T$386),T$376,T259)</f>
        <v>149.80000000000001</v>
      </c>
      <c r="AV259" s="3">
        <f t="shared" ref="AV259:AV322" si="126">IF(OR(U259&lt;U$385,U259&gt;U$386),U$376,U259)</f>
        <v>154.5</v>
      </c>
      <c r="AW259" s="3">
        <f t="shared" ref="AW259:AW322" si="127">IF(OR(V259&lt;V$385,V259&gt;V$386),V$376,V259)</f>
        <v>148.9</v>
      </c>
      <c r="AX259" s="3">
        <f t="shared" ref="AX259:AX322" si="128">IF(OR(W259&lt;W$385,W259&gt;W$386),W$376,W259)</f>
        <v>146.4</v>
      </c>
      <c r="AY259" s="3">
        <f t="shared" ref="AY259:AY322" si="129">IF(OR(X259&lt;X$385,X259&gt;X$386),X$376,X259)</f>
        <v>152.30000000000001</v>
      </c>
      <c r="AZ259" s="3">
        <f t="shared" ref="AZ259:AZ322" si="130">IF(OR(Y259&lt;Y$385,Y259&gt;Y$386),Y$376,Y259)</f>
        <v>129.9</v>
      </c>
      <c r="BA259" s="3">
        <f t="shared" ref="BA259:BA322" si="131">IF(OR(Z259&lt;Z$385,Z259&gt;Z$386),Z$376,Z259)</f>
        <v>143.69999999999999</v>
      </c>
      <c r="BB259" s="3">
        <f t="shared" ref="BB259:BB322" si="132">IF(OR(AA259&lt;AA$385,AA259&gt;AA$386),AA$376,AA259)</f>
        <v>156.1</v>
      </c>
      <c r="BC259" s="3">
        <f t="shared" ref="BC259:BC322" si="133">IF(OR(AB259&lt;AB$385,AB259&gt;AB$386),AB$376,AB259)</f>
        <v>145.19999999999999</v>
      </c>
      <c r="BD259" s="3">
        <f t="shared" ref="BD259:BD322" si="134">IF(OR(AC259&lt;AC$385,AC259&gt;AC$386),AC$376,AC259)</f>
        <v>143.80000000000001</v>
      </c>
      <c r="BE259" s="3">
        <f t="shared" ref="BE259:BE322" si="135">IF(OR(AD259&lt;AD$385,AD259&gt;AD$386),AD$376,AD259)</f>
        <v>148.6</v>
      </c>
    </row>
    <row r="260" spans="1:57" x14ac:dyDescent="0.35">
      <c r="A260" t="s">
        <v>57</v>
      </c>
      <c r="B260">
        <v>2020</v>
      </c>
      <c r="C260" t="s">
        <v>64</v>
      </c>
      <c r="D260">
        <v>147.19999999999999</v>
      </c>
      <c r="E260" t="s">
        <v>59</v>
      </c>
      <c r="F260">
        <v>146.9</v>
      </c>
      <c r="G260">
        <v>155.6</v>
      </c>
      <c r="H260">
        <v>137.1</v>
      </c>
      <c r="I260">
        <v>147.30000000000001</v>
      </c>
      <c r="J260">
        <v>162.69999999999999</v>
      </c>
      <c r="K260">
        <v>150.19999999999999</v>
      </c>
      <c r="L260">
        <v>119.8</v>
      </c>
      <c r="M260">
        <v>158.69999999999999</v>
      </c>
      <c r="N260">
        <v>139.19999999999999</v>
      </c>
      <c r="O260" t="s">
        <v>59</v>
      </c>
      <c r="P260">
        <v>150.1</v>
      </c>
      <c r="Q260" t="s">
        <v>59</v>
      </c>
      <c r="R260" t="s">
        <v>59</v>
      </c>
      <c r="S260" t="s">
        <v>59</v>
      </c>
      <c r="T260" t="s">
        <v>59</v>
      </c>
      <c r="U260" t="s">
        <v>59</v>
      </c>
      <c r="V260">
        <v>148.4</v>
      </c>
      <c r="W260" t="s">
        <v>59</v>
      </c>
      <c r="X260">
        <v>154.30000000000001</v>
      </c>
      <c r="Y260" t="s">
        <v>59</v>
      </c>
      <c r="Z260" t="s">
        <v>59</v>
      </c>
      <c r="AA260" t="s">
        <v>59</v>
      </c>
      <c r="AB260" t="s">
        <v>59</v>
      </c>
      <c r="AC260" t="s">
        <v>59</v>
      </c>
      <c r="AD260" t="s">
        <v>59</v>
      </c>
      <c r="AE260" s="3">
        <f t="shared" si="109"/>
        <v>147.19999999999999</v>
      </c>
      <c r="AF260" s="3">
        <f t="shared" si="110"/>
        <v>156.26475409836061</v>
      </c>
      <c r="AG260" s="3">
        <f t="shared" si="111"/>
        <v>146.9</v>
      </c>
      <c r="AH260" s="3">
        <f t="shared" si="112"/>
        <v>155.6</v>
      </c>
      <c r="AI260" s="3">
        <f t="shared" si="113"/>
        <v>137.1</v>
      </c>
      <c r="AJ260" s="3">
        <f t="shared" si="114"/>
        <v>147.30000000000001</v>
      </c>
      <c r="AK260" s="3">
        <f t="shared" si="115"/>
        <v>162.69999999999999</v>
      </c>
      <c r="AL260" s="3">
        <f t="shared" si="116"/>
        <v>150.19999999999999</v>
      </c>
      <c r="AM260" s="3">
        <f t="shared" si="117"/>
        <v>119.8</v>
      </c>
      <c r="AN260" s="3">
        <f t="shared" si="118"/>
        <v>158.69999999999999</v>
      </c>
      <c r="AO260" s="3">
        <f t="shared" si="119"/>
        <v>139.19999999999999</v>
      </c>
      <c r="AP260" s="3">
        <f t="shared" si="120"/>
        <v>149.08715846994548</v>
      </c>
      <c r="AQ260" s="3">
        <f t="shared" si="121"/>
        <v>150.1</v>
      </c>
      <c r="AR260" s="3">
        <f t="shared" si="122"/>
        <v>155.38579234972681</v>
      </c>
      <c r="AS260" s="3">
        <f t="shared" si="123"/>
        <v>142.66366120218566</v>
      </c>
      <c r="AT260" s="3">
        <f t="shared" si="124"/>
        <v>135.97732240437156</v>
      </c>
      <c r="AU260" s="3">
        <f t="shared" si="125"/>
        <v>141.67431693989073</v>
      </c>
      <c r="AV260" s="3">
        <f t="shared" si="126"/>
        <v>139.25609756097555</v>
      </c>
      <c r="AW260" s="3">
        <f t="shared" si="127"/>
        <v>148.4</v>
      </c>
      <c r="AX260" s="3">
        <f t="shared" si="128"/>
        <v>136.68688524590166</v>
      </c>
      <c r="AY260" s="3">
        <f t="shared" si="129"/>
        <v>154.30000000000001</v>
      </c>
      <c r="AZ260" s="3">
        <f t="shared" si="130"/>
        <v>127.17049180327859</v>
      </c>
      <c r="BA260" s="3">
        <f t="shared" si="131"/>
        <v>133.89180327868851</v>
      </c>
      <c r="BB260" s="3">
        <f t="shared" si="132"/>
        <v>141.13114754098362</v>
      </c>
      <c r="BC260" s="3">
        <f t="shared" si="133"/>
        <v>133.35</v>
      </c>
      <c r="BD260" s="3">
        <f t="shared" si="134"/>
        <v>134.23579234972684</v>
      </c>
      <c r="BE260" s="3">
        <f t="shared" si="135"/>
        <v>139.56448087431698</v>
      </c>
    </row>
    <row r="261" spans="1:57" x14ac:dyDescent="0.35">
      <c r="A261" t="s">
        <v>60</v>
      </c>
      <c r="B261">
        <v>2020</v>
      </c>
      <c r="C261" t="s">
        <v>64</v>
      </c>
      <c r="D261">
        <v>151.80000000000001</v>
      </c>
      <c r="E261" t="s">
        <v>59</v>
      </c>
      <c r="F261">
        <v>151.9</v>
      </c>
      <c r="G261">
        <v>155.5</v>
      </c>
      <c r="H261">
        <v>131.6</v>
      </c>
      <c r="I261">
        <v>152.9</v>
      </c>
      <c r="J261">
        <v>180</v>
      </c>
      <c r="K261">
        <v>150.80000000000001</v>
      </c>
      <c r="L261">
        <v>121.2</v>
      </c>
      <c r="M261">
        <v>154</v>
      </c>
      <c r="N261">
        <v>133.5</v>
      </c>
      <c r="O261" t="s">
        <v>59</v>
      </c>
      <c r="P261">
        <v>153.5</v>
      </c>
      <c r="Q261" t="s">
        <v>59</v>
      </c>
      <c r="R261" t="s">
        <v>59</v>
      </c>
      <c r="S261" t="s">
        <v>59</v>
      </c>
      <c r="T261" t="s">
        <v>59</v>
      </c>
      <c r="U261">
        <v>155.6</v>
      </c>
      <c r="V261">
        <v>137.1</v>
      </c>
      <c r="W261" t="s">
        <v>59</v>
      </c>
      <c r="X261">
        <v>144.80000000000001</v>
      </c>
      <c r="Y261" t="s">
        <v>59</v>
      </c>
      <c r="Z261" t="s">
        <v>59</v>
      </c>
      <c r="AA261" t="s">
        <v>59</v>
      </c>
      <c r="AB261" t="s">
        <v>59</v>
      </c>
      <c r="AC261" t="s">
        <v>59</v>
      </c>
      <c r="AD261" t="s">
        <v>59</v>
      </c>
      <c r="AE261" s="3">
        <f t="shared" si="109"/>
        <v>151.80000000000001</v>
      </c>
      <c r="AF261" s="3">
        <f t="shared" si="110"/>
        <v>156.26475409836061</v>
      </c>
      <c r="AG261" s="3">
        <f t="shared" si="111"/>
        <v>151.9</v>
      </c>
      <c r="AH261" s="3">
        <f t="shared" si="112"/>
        <v>155.5</v>
      </c>
      <c r="AI261" s="3">
        <f t="shared" si="113"/>
        <v>131.6</v>
      </c>
      <c r="AJ261" s="3">
        <f t="shared" si="114"/>
        <v>152.9</v>
      </c>
      <c r="AK261" s="3">
        <f t="shared" si="115"/>
        <v>180</v>
      </c>
      <c r="AL261" s="3">
        <f t="shared" si="116"/>
        <v>150.80000000000001</v>
      </c>
      <c r="AM261" s="3">
        <f t="shared" si="117"/>
        <v>121.2</v>
      </c>
      <c r="AN261" s="3">
        <f t="shared" si="118"/>
        <v>154</v>
      </c>
      <c r="AO261" s="3">
        <f t="shared" si="119"/>
        <v>133.5</v>
      </c>
      <c r="AP261" s="3">
        <f t="shared" si="120"/>
        <v>149.08715846994548</v>
      </c>
      <c r="AQ261" s="3">
        <f t="shared" si="121"/>
        <v>153.5</v>
      </c>
      <c r="AR261" s="3">
        <f t="shared" si="122"/>
        <v>155.38579234972681</v>
      </c>
      <c r="AS261" s="3">
        <f t="shared" si="123"/>
        <v>142.66366120218566</v>
      </c>
      <c r="AT261" s="3">
        <f t="shared" si="124"/>
        <v>135.97732240437156</v>
      </c>
      <c r="AU261" s="3">
        <f t="shared" si="125"/>
        <v>141.67431693989073</v>
      </c>
      <c r="AV261" s="3">
        <f t="shared" si="126"/>
        <v>155.6</v>
      </c>
      <c r="AW261" s="3">
        <f t="shared" si="127"/>
        <v>137.1</v>
      </c>
      <c r="AX261" s="3">
        <f t="shared" si="128"/>
        <v>136.68688524590166</v>
      </c>
      <c r="AY261" s="3">
        <f t="shared" si="129"/>
        <v>144.80000000000001</v>
      </c>
      <c r="AZ261" s="3">
        <f t="shared" si="130"/>
        <v>127.17049180327859</v>
      </c>
      <c r="BA261" s="3">
        <f t="shared" si="131"/>
        <v>133.89180327868851</v>
      </c>
      <c r="BB261" s="3">
        <f t="shared" si="132"/>
        <v>141.13114754098362</v>
      </c>
      <c r="BC261" s="3">
        <f t="shared" si="133"/>
        <v>133.35</v>
      </c>
      <c r="BD261" s="3">
        <f t="shared" si="134"/>
        <v>134.23579234972684</v>
      </c>
      <c r="BE261" s="3">
        <f t="shared" si="135"/>
        <v>139.56448087431698</v>
      </c>
    </row>
    <row r="262" spans="1:57" x14ac:dyDescent="0.35">
      <c r="A262" t="s">
        <v>61</v>
      </c>
      <c r="B262">
        <v>2020</v>
      </c>
      <c r="C262" t="s">
        <v>64</v>
      </c>
      <c r="D262">
        <v>148.69999999999999</v>
      </c>
      <c r="E262" t="s">
        <v>59</v>
      </c>
      <c r="F262">
        <v>148.80000000000001</v>
      </c>
      <c r="G262">
        <v>155.6</v>
      </c>
      <c r="H262">
        <v>135.1</v>
      </c>
      <c r="I262">
        <v>149.9</v>
      </c>
      <c r="J262">
        <v>168.6</v>
      </c>
      <c r="K262">
        <v>150.4</v>
      </c>
      <c r="L262">
        <v>120.3</v>
      </c>
      <c r="M262">
        <v>157.1</v>
      </c>
      <c r="N262">
        <v>136.80000000000001</v>
      </c>
      <c r="O262" t="s">
        <v>59</v>
      </c>
      <c r="P262">
        <v>151.4</v>
      </c>
      <c r="Q262" t="s">
        <v>59</v>
      </c>
      <c r="R262" t="s">
        <v>59</v>
      </c>
      <c r="S262" t="s">
        <v>59</v>
      </c>
      <c r="T262" t="s">
        <v>59</v>
      </c>
      <c r="U262">
        <v>155.6</v>
      </c>
      <c r="V262">
        <v>144.1</v>
      </c>
      <c r="W262" t="s">
        <v>59</v>
      </c>
      <c r="X262">
        <v>150.69999999999999</v>
      </c>
      <c r="Y262" t="s">
        <v>59</v>
      </c>
      <c r="Z262" t="s">
        <v>59</v>
      </c>
      <c r="AA262" t="s">
        <v>59</v>
      </c>
      <c r="AB262" t="s">
        <v>59</v>
      </c>
      <c r="AC262" t="s">
        <v>59</v>
      </c>
      <c r="AD262" t="s">
        <v>59</v>
      </c>
      <c r="AE262" s="3">
        <f t="shared" si="109"/>
        <v>148.69999999999999</v>
      </c>
      <c r="AF262" s="3">
        <f t="shared" si="110"/>
        <v>156.26475409836061</v>
      </c>
      <c r="AG262" s="3">
        <f t="shared" si="111"/>
        <v>148.80000000000001</v>
      </c>
      <c r="AH262" s="3">
        <f t="shared" si="112"/>
        <v>155.6</v>
      </c>
      <c r="AI262" s="3">
        <f t="shared" si="113"/>
        <v>135.1</v>
      </c>
      <c r="AJ262" s="3">
        <f t="shared" si="114"/>
        <v>149.9</v>
      </c>
      <c r="AK262" s="3">
        <f t="shared" si="115"/>
        <v>168.6</v>
      </c>
      <c r="AL262" s="3">
        <f t="shared" si="116"/>
        <v>150.4</v>
      </c>
      <c r="AM262" s="3">
        <f t="shared" si="117"/>
        <v>120.3</v>
      </c>
      <c r="AN262" s="3">
        <f t="shared" si="118"/>
        <v>157.1</v>
      </c>
      <c r="AO262" s="3">
        <f t="shared" si="119"/>
        <v>136.80000000000001</v>
      </c>
      <c r="AP262" s="3">
        <f t="shared" si="120"/>
        <v>149.08715846994548</v>
      </c>
      <c r="AQ262" s="3">
        <f t="shared" si="121"/>
        <v>151.4</v>
      </c>
      <c r="AR262" s="3">
        <f t="shared" si="122"/>
        <v>155.38579234972681</v>
      </c>
      <c r="AS262" s="3">
        <f t="shared" si="123"/>
        <v>142.66366120218566</v>
      </c>
      <c r="AT262" s="3">
        <f t="shared" si="124"/>
        <v>135.97732240437156</v>
      </c>
      <c r="AU262" s="3">
        <f t="shared" si="125"/>
        <v>141.67431693989073</v>
      </c>
      <c r="AV262" s="3">
        <f t="shared" si="126"/>
        <v>155.6</v>
      </c>
      <c r="AW262" s="3">
        <f t="shared" si="127"/>
        <v>144.1</v>
      </c>
      <c r="AX262" s="3">
        <f t="shared" si="128"/>
        <v>136.68688524590166</v>
      </c>
      <c r="AY262" s="3">
        <f t="shared" si="129"/>
        <v>150.69999999999999</v>
      </c>
      <c r="AZ262" s="3">
        <f t="shared" si="130"/>
        <v>127.17049180327859</v>
      </c>
      <c r="BA262" s="3">
        <f t="shared" si="131"/>
        <v>133.89180327868851</v>
      </c>
      <c r="BB262" s="3">
        <f t="shared" si="132"/>
        <v>141.13114754098362</v>
      </c>
      <c r="BC262" s="3">
        <f t="shared" si="133"/>
        <v>133.35</v>
      </c>
      <c r="BD262" s="3">
        <f t="shared" si="134"/>
        <v>134.23579234972684</v>
      </c>
      <c r="BE262" s="3">
        <f t="shared" si="135"/>
        <v>139.56448087431698</v>
      </c>
    </row>
    <row r="263" spans="1:57" x14ac:dyDescent="0.35">
      <c r="A263" t="s">
        <v>57</v>
      </c>
      <c r="B263">
        <v>2020</v>
      </c>
      <c r="C263" t="s">
        <v>65</v>
      </c>
      <c r="D263" t="s">
        <v>59</v>
      </c>
      <c r="E263" t="s">
        <v>59</v>
      </c>
      <c r="F263" t="s">
        <v>59</v>
      </c>
      <c r="G263" t="s">
        <v>59</v>
      </c>
      <c r="H263" t="s">
        <v>59</v>
      </c>
      <c r="I263" t="s">
        <v>59</v>
      </c>
      <c r="J263" t="s">
        <v>59</v>
      </c>
      <c r="K263" t="s">
        <v>59</v>
      </c>
      <c r="L263" t="s">
        <v>59</v>
      </c>
      <c r="M263" t="s">
        <v>59</v>
      </c>
      <c r="N263" t="s">
        <v>59</v>
      </c>
      <c r="O263" t="s">
        <v>59</v>
      </c>
      <c r="P263" t="s">
        <v>59</v>
      </c>
      <c r="Q263" t="s">
        <v>59</v>
      </c>
      <c r="R263" t="s">
        <v>59</v>
      </c>
      <c r="S263" t="s">
        <v>59</v>
      </c>
      <c r="T263" t="s">
        <v>59</v>
      </c>
      <c r="U263" t="s">
        <v>59</v>
      </c>
      <c r="V263" t="s">
        <v>59</v>
      </c>
      <c r="W263" t="s">
        <v>59</v>
      </c>
      <c r="X263" t="s">
        <v>59</v>
      </c>
      <c r="Y263" t="s">
        <v>59</v>
      </c>
      <c r="Z263" t="s">
        <v>59</v>
      </c>
      <c r="AA263" t="s">
        <v>59</v>
      </c>
      <c r="AB263" t="s">
        <v>59</v>
      </c>
      <c r="AC263" t="s">
        <v>59</v>
      </c>
      <c r="AD263" t="s">
        <v>59</v>
      </c>
      <c r="AE263" s="3">
        <f t="shared" si="109"/>
        <v>136.68590785907853</v>
      </c>
      <c r="AF263" s="3">
        <f t="shared" si="110"/>
        <v>156.26475409836061</v>
      </c>
      <c r="AG263" s="3">
        <f t="shared" si="111"/>
        <v>140.79756097560974</v>
      </c>
      <c r="AH263" s="3">
        <f t="shared" si="112"/>
        <v>140.32520325203262</v>
      </c>
      <c r="AI263" s="3">
        <f t="shared" si="113"/>
        <v>132.12628726287261</v>
      </c>
      <c r="AJ263" s="3">
        <f t="shared" si="114"/>
        <v>140.84092140921399</v>
      </c>
      <c r="AK263" s="3">
        <f t="shared" si="115"/>
        <v>155.75203252032517</v>
      </c>
      <c r="AL263" s="3">
        <f t="shared" si="116"/>
        <v>141.43089430894312</v>
      </c>
      <c r="AM263" s="3">
        <f t="shared" si="117"/>
        <v>110.9249322493224</v>
      </c>
      <c r="AN263" s="3">
        <f t="shared" si="118"/>
        <v>144.5222222222223</v>
      </c>
      <c r="AO263" s="3">
        <f t="shared" si="119"/>
        <v>134.09295392953925</v>
      </c>
      <c r="AP263" s="3">
        <f t="shared" si="120"/>
        <v>149.08715846994548</v>
      </c>
      <c r="AQ263" s="3">
        <f t="shared" si="121"/>
        <v>142.51002710027106</v>
      </c>
      <c r="AR263" s="3">
        <f t="shared" si="122"/>
        <v>155.38579234972681</v>
      </c>
      <c r="AS263" s="3">
        <f t="shared" si="123"/>
        <v>142.66366120218566</v>
      </c>
      <c r="AT263" s="3">
        <f t="shared" si="124"/>
        <v>135.97732240437156</v>
      </c>
      <c r="AU263" s="3">
        <f t="shared" si="125"/>
        <v>141.67431693989073</v>
      </c>
      <c r="AV263" s="3">
        <f t="shared" si="126"/>
        <v>139.25609756097555</v>
      </c>
      <c r="AW263" s="3">
        <f t="shared" si="127"/>
        <v>136.51002710027097</v>
      </c>
      <c r="AX263" s="3">
        <f t="shared" si="128"/>
        <v>136.68688524590166</v>
      </c>
      <c r="AY263" s="3">
        <f t="shared" si="129"/>
        <v>138.51680216802174</v>
      </c>
      <c r="AZ263" s="3">
        <f t="shared" si="130"/>
        <v>127.17049180327859</v>
      </c>
      <c r="BA263" s="3">
        <f t="shared" si="131"/>
        <v>133.89180327868851</v>
      </c>
      <c r="BB263" s="3">
        <f t="shared" si="132"/>
        <v>141.13114754098362</v>
      </c>
      <c r="BC263" s="3">
        <f t="shared" si="133"/>
        <v>133.35</v>
      </c>
      <c r="BD263" s="3">
        <f t="shared" si="134"/>
        <v>134.23579234972684</v>
      </c>
      <c r="BE263" s="3">
        <f t="shared" si="135"/>
        <v>139.56448087431698</v>
      </c>
    </row>
    <row r="264" spans="1:57" x14ac:dyDescent="0.35">
      <c r="A264" t="s">
        <v>60</v>
      </c>
      <c r="B264">
        <v>2020</v>
      </c>
      <c r="C264" t="s">
        <v>65</v>
      </c>
      <c r="D264" t="s">
        <v>59</v>
      </c>
      <c r="E264" t="s">
        <v>59</v>
      </c>
      <c r="F264" t="s">
        <v>59</v>
      </c>
      <c r="G264" t="s">
        <v>59</v>
      </c>
      <c r="H264" t="s">
        <v>59</v>
      </c>
      <c r="I264" t="s">
        <v>59</v>
      </c>
      <c r="J264" t="s">
        <v>59</v>
      </c>
      <c r="K264" t="s">
        <v>59</v>
      </c>
      <c r="L264" t="s">
        <v>59</v>
      </c>
      <c r="M264" t="s">
        <v>59</v>
      </c>
      <c r="N264" t="s">
        <v>59</v>
      </c>
      <c r="O264" t="s">
        <v>59</v>
      </c>
      <c r="P264" t="s">
        <v>59</v>
      </c>
      <c r="Q264" t="s">
        <v>59</v>
      </c>
      <c r="R264" t="s">
        <v>59</v>
      </c>
      <c r="S264" t="s">
        <v>59</v>
      </c>
      <c r="T264" t="s">
        <v>59</v>
      </c>
      <c r="U264" t="s">
        <v>59</v>
      </c>
      <c r="V264" t="s">
        <v>59</v>
      </c>
      <c r="W264" t="s">
        <v>59</v>
      </c>
      <c r="X264" t="s">
        <v>59</v>
      </c>
      <c r="Y264" t="s">
        <v>59</v>
      </c>
      <c r="Z264" t="s">
        <v>59</v>
      </c>
      <c r="AA264" t="s">
        <v>59</v>
      </c>
      <c r="AB264" t="s">
        <v>59</v>
      </c>
      <c r="AC264" t="s">
        <v>59</v>
      </c>
      <c r="AD264" t="s">
        <v>59</v>
      </c>
      <c r="AE264" s="3">
        <f t="shared" si="109"/>
        <v>136.68590785907853</v>
      </c>
      <c r="AF264" s="3">
        <f t="shared" si="110"/>
        <v>156.26475409836061</v>
      </c>
      <c r="AG264" s="3">
        <f t="shared" si="111"/>
        <v>140.79756097560974</v>
      </c>
      <c r="AH264" s="3">
        <f t="shared" si="112"/>
        <v>140.32520325203262</v>
      </c>
      <c r="AI264" s="3">
        <f t="shared" si="113"/>
        <v>132.12628726287261</v>
      </c>
      <c r="AJ264" s="3">
        <f t="shared" si="114"/>
        <v>140.84092140921399</v>
      </c>
      <c r="AK264" s="3">
        <f t="shared" si="115"/>
        <v>155.75203252032517</v>
      </c>
      <c r="AL264" s="3">
        <f t="shared" si="116"/>
        <v>141.43089430894312</v>
      </c>
      <c r="AM264" s="3">
        <f t="shared" si="117"/>
        <v>110.9249322493224</v>
      </c>
      <c r="AN264" s="3">
        <f t="shared" si="118"/>
        <v>144.5222222222223</v>
      </c>
      <c r="AO264" s="3">
        <f t="shared" si="119"/>
        <v>134.09295392953925</v>
      </c>
      <c r="AP264" s="3">
        <f t="shared" si="120"/>
        <v>149.08715846994548</v>
      </c>
      <c r="AQ264" s="3">
        <f t="shared" si="121"/>
        <v>142.51002710027106</v>
      </c>
      <c r="AR264" s="3">
        <f t="shared" si="122"/>
        <v>155.38579234972681</v>
      </c>
      <c r="AS264" s="3">
        <f t="shared" si="123"/>
        <v>142.66366120218566</v>
      </c>
      <c r="AT264" s="3">
        <f t="shared" si="124"/>
        <v>135.97732240437156</v>
      </c>
      <c r="AU264" s="3">
        <f t="shared" si="125"/>
        <v>141.67431693989073</v>
      </c>
      <c r="AV264" s="3">
        <f t="shared" si="126"/>
        <v>139.25609756097555</v>
      </c>
      <c r="AW264" s="3">
        <f t="shared" si="127"/>
        <v>136.51002710027097</v>
      </c>
      <c r="AX264" s="3">
        <f t="shared" si="128"/>
        <v>136.68688524590166</v>
      </c>
      <c r="AY264" s="3">
        <f t="shared" si="129"/>
        <v>138.51680216802174</v>
      </c>
      <c r="AZ264" s="3">
        <f t="shared" si="130"/>
        <v>127.17049180327859</v>
      </c>
      <c r="BA264" s="3">
        <f t="shared" si="131"/>
        <v>133.89180327868851</v>
      </c>
      <c r="BB264" s="3">
        <f t="shared" si="132"/>
        <v>141.13114754098362</v>
      </c>
      <c r="BC264" s="3">
        <f t="shared" si="133"/>
        <v>133.35</v>
      </c>
      <c r="BD264" s="3">
        <f t="shared" si="134"/>
        <v>134.23579234972684</v>
      </c>
      <c r="BE264" s="3">
        <f t="shared" si="135"/>
        <v>139.56448087431698</v>
      </c>
    </row>
    <row r="265" spans="1:57" x14ac:dyDescent="0.35">
      <c r="A265" t="s">
        <v>61</v>
      </c>
      <c r="B265">
        <v>2020</v>
      </c>
      <c r="C265" t="s">
        <v>65</v>
      </c>
      <c r="D265" t="s">
        <v>59</v>
      </c>
      <c r="E265" t="s">
        <v>59</v>
      </c>
      <c r="F265" t="s">
        <v>59</v>
      </c>
      <c r="G265" t="s">
        <v>59</v>
      </c>
      <c r="H265" t="s">
        <v>59</v>
      </c>
      <c r="I265" t="s">
        <v>59</v>
      </c>
      <c r="J265" t="s">
        <v>59</v>
      </c>
      <c r="K265" t="s">
        <v>59</v>
      </c>
      <c r="L265" t="s">
        <v>59</v>
      </c>
      <c r="M265" t="s">
        <v>59</v>
      </c>
      <c r="N265" t="s">
        <v>59</v>
      </c>
      <c r="O265" t="s">
        <v>59</v>
      </c>
      <c r="P265" t="s">
        <v>59</v>
      </c>
      <c r="Q265" t="s">
        <v>59</v>
      </c>
      <c r="R265" t="s">
        <v>59</v>
      </c>
      <c r="S265" t="s">
        <v>59</v>
      </c>
      <c r="T265" t="s">
        <v>59</v>
      </c>
      <c r="U265" t="s">
        <v>59</v>
      </c>
      <c r="V265" t="s">
        <v>59</v>
      </c>
      <c r="W265" t="s">
        <v>59</v>
      </c>
      <c r="X265" t="s">
        <v>59</v>
      </c>
      <c r="Y265" t="s">
        <v>59</v>
      </c>
      <c r="Z265" t="s">
        <v>59</v>
      </c>
      <c r="AA265" t="s">
        <v>59</v>
      </c>
      <c r="AB265" t="s">
        <v>59</v>
      </c>
      <c r="AC265" t="s">
        <v>59</v>
      </c>
      <c r="AD265" t="s">
        <v>59</v>
      </c>
      <c r="AE265" s="3">
        <f t="shared" si="109"/>
        <v>136.68590785907853</v>
      </c>
      <c r="AF265" s="3">
        <f t="shared" si="110"/>
        <v>156.26475409836061</v>
      </c>
      <c r="AG265" s="3">
        <f t="shared" si="111"/>
        <v>140.79756097560974</v>
      </c>
      <c r="AH265" s="3">
        <f t="shared" si="112"/>
        <v>140.32520325203262</v>
      </c>
      <c r="AI265" s="3">
        <f t="shared" si="113"/>
        <v>132.12628726287261</v>
      </c>
      <c r="AJ265" s="3">
        <f t="shared" si="114"/>
        <v>140.84092140921399</v>
      </c>
      <c r="AK265" s="3">
        <f t="shared" si="115"/>
        <v>155.75203252032517</v>
      </c>
      <c r="AL265" s="3">
        <f t="shared" si="116"/>
        <v>141.43089430894312</v>
      </c>
      <c r="AM265" s="3">
        <f t="shared" si="117"/>
        <v>110.9249322493224</v>
      </c>
      <c r="AN265" s="3">
        <f t="shared" si="118"/>
        <v>144.5222222222223</v>
      </c>
      <c r="AO265" s="3">
        <f t="shared" si="119"/>
        <v>134.09295392953925</v>
      </c>
      <c r="AP265" s="3">
        <f t="shared" si="120"/>
        <v>149.08715846994548</v>
      </c>
      <c r="AQ265" s="3">
        <f t="shared" si="121"/>
        <v>142.51002710027106</v>
      </c>
      <c r="AR265" s="3">
        <f t="shared" si="122"/>
        <v>155.38579234972681</v>
      </c>
      <c r="AS265" s="3">
        <f t="shared" si="123"/>
        <v>142.66366120218566</v>
      </c>
      <c r="AT265" s="3">
        <f t="shared" si="124"/>
        <v>135.97732240437156</v>
      </c>
      <c r="AU265" s="3">
        <f t="shared" si="125"/>
        <v>141.67431693989073</v>
      </c>
      <c r="AV265" s="3">
        <f t="shared" si="126"/>
        <v>139.25609756097555</v>
      </c>
      <c r="AW265" s="3">
        <f t="shared" si="127"/>
        <v>136.51002710027097</v>
      </c>
      <c r="AX265" s="3">
        <f t="shared" si="128"/>
        <v>136.68688524590166</v>
      </c>
      <c r="AY265" s="3">
        <f t="shared" si="129"/>
        <v>138.51680216802174</v>
      </c>
      <c r="AZ265" s="3">
        <f t="shared" si="130"/>
        <v>127.17049180327859</v>
      </c>
      <c r="BA265" s="3">
        <f t="shared" si="131"/>
        <v>133.89180327868851</v>
      </c>
      <c r="BB265" s="3">
        <f t="shared" si="132"/>
        <v>141.13114754098362</v>
      </c>
      <c r="BC265" s="3">
        <f t="shared" si="133"/>
        <v>133.35</v>
      </c>
      <c r="BD265" s="3">
        <f t="shared" si="134"/>
        <v>134.23579234972684</v>
      </c>
      <c r="BE265" s="3">
        <f t="shared" si="135"/>
        <v>139.56448087431698</v>
      </c>
    </row>
    <row r="266" spans="1:57" x14ac:dyDescent="0.35">
      <c r="A266" t="s">
        <v>57</v>
      </c>
      <c r="B266">
        <v>2020</v>
      </c>
      <c r="C266" t="s">
        <v>66</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59</v>
      </c>
      <c r="V266">
        <v>144.9</v>
      </c>
      <c r="W266">
        <v>151.69999999999999</v>
      </c>
      <c r="X266">
        <v>158.19999999999999</v>
      </c>
      <c r="Y266">
        <v>141.4</v>
      </c>
      <c r="Z266">
        <v>153.19999999999999</v>
      </c>
      <c r="AA266">
        <v>161.80000000000001</v>
      </c>
      <c r="AB266">
        <v>151.19999999999999</v>
      </c>
      <c r="AC266">
        <v>151.69999999999999</v>
      </c>
      <c r="AD266">
        <v>152.69999999999999</v>
      </c>
      <c r="AE266" s="3">
        <f t="shared" si="109"/>
        <v>148.19999999999999</v>
      </c>
      <c r="AF266" s="3">
        <f t="shared" si="110"/>
        <v>190.3</v>
      </c>
      <c r="AG266" s="3">
        <f t="shared" si="111"/>
        <v>149.4</v>
      </c>
      <c r="AH266" s="3">
        <f t="shared" si="112"/>
        <v>153.30000000000001</v>
      </c>
      <c r="AI266" s="3">
        <f t="shared" si="113"/>
        <v>138.19999999999999</v>
      </c>
      <c r="AJ266" s="3">
        <f t="shared" si="114"/>
        <v>143.19999999999999</v>
      </c>
      <c r="AK266" s="3">
        <f t="shared" si="115"/>
        <v>148.9</v>
      </c>
      <c r="AL266" s="3">
        <f t="shared" si="116"/>
        <v>150.30000000000001</v>
      </c>
      <c r="AM266" s="3">
        <f t="shared" si="117"/>
        <v>113.2</v>
      </c>
      <c r="AN266" s="3">
        <f t="shared" si="118"/>
        <v>159.80000000000001</v>
      </c>
      <c r="AO266" s="3">
        <f t="shared" si="119"/>
        <v>142.1</v>
      </c>
      <c r="AP266" s="3">
        <f t="shared" si="120"/>
        <v>161.80000000000001</v>
      </c>
      <c r="AQ266" s="3">
        <f t="shared" si="121"/>
        <v>152.30000000000001</v>
      </c>
      <c r="AR266" s="3">
        <f t="shared" si="122"/>
        <v>182.4</v>
      </c>
      <c r="AS266" s="3">
        <f t="shared" si="123"/>
        <v>154.69999999999999</v>
      </c>
      <c r="AT266" s="3">
        <f t="shared" si="124"/>
        <v>150</v>
      </c>
      <c r="AU266" s="3">
        <f t="shared" si="125"/>
        <v>154.1</v>
      </c>
      <c r="AV266" s="3">
        <f t="shared" si="126"/>
        <v>139.25609756097555</v>
      </c>
      <c r="AW266" s="3">
        <f t="shared" si="127"/>
        <v>144.9</v>
      </c>
      <c r="AX266" s="3">
        <f t="shared" si="128"/>
        <v>151.69999999999999</v>
      </c>
      <c r="AY266" s="3">
        <f t="shared" si="129"/>
        <v>158.19999999999999</v>
      </c>
      <c r="AZ266" s="3">
        <f t="shared" si="130"/>
        <v>141.4</v>
      </c>
      <c r="BA266" s="3">
        <f t="shared" si="131"/>
        <v>153.19999999999999</v>
      </c>
      <c r="BB266" s="3">
        <f t="shared" si="132"/>
        <v>161.80000000000001</v>
      </c>
      <c r="BC266" s="3">
        <f t="shared" si="133"/>
        <v>151.19999999999999</v>
      </c>
      <c r="BD266" s="3">
        <f t="shared" si="134"/>
        <v>151.69999999999999</v>
      </c>
      <c r="BE266" s="3">
        <f t="shared" si="135"/>
        <v>152.69999999999999</v>
      </c>
    </row>
    <row r="267" spans="1:57" x14ac:dyDescent="0.35">
      <c r="A267" t="s">
        <v>60</v>
      </c>
      <c r="B267">
        <v>2020</v>
      </c>
      <c r="C267" t="s">
        <v>66</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c r="AE267" s="3">
        <f t="shared" si="109"/>
        <v>152.69999999999999</v>
      </c>
      <c r="AF267" s="3">
        <f t="shared" si="110"/>
        <v>197</v>
      </c>
      <c r="AG267" s="3">
        <f t="shared" si="111"/>
        <v>154.6</v>
      </c>
      <c r="AH267" s="3">
        <f t="shared" si="112"/>
        <v>153.4</v>
      </c>
      <c r="AI267" s="3">
        <f t="shared" si="113"/>
        <v>132.9</v>
      </c>
      <c r="AJ267" s="3">
        <f t="shared" si="114"/>
        <v>151.80000000000001</v>
      </c>
      <c r="AK267" s="3">
        <f t="shared" si="115"/>
        <v>171.2</v>
      </c>
      <c r="AL267" s="3">
        <f t="shared" si="116"/>
        <v>152</v>
      </c>
      <c r="AM267" s="3">
        <f t="shared" si="117"/>
        <v>116.3</v>
      </c>
      <c r="AN267" s="3">
        <f t="shared" si="118"/>
        <v>158.80000000000001</v>
      </c>
      <c r="AO267" s="3">
        <f t="shared" si="119"/>
        <v>135.6</v>
      </c>
      <c r="AP267" s="3">
        <f t="shared" si="120"/>
        <v>161.69999999999999</v>
      </c>
      <c r="AQ267" s="3">
        <f t="shared" si="121"/>
        <v>157</v>
      </c>
      <c r="AR267" s="3">
        <f t="shared" si="122"/>
        <v>186.7</v>
      </c>
      <c r="AS267" s="3">
        <f t="shared" si="123"/>
        <v>149.1</v>
      </c>
      <c r="AT267" s="3">
        <f t="shared" si="124"/>
        <v>136.6</v>
      </c>
      <c r="AU267" s="3">
        <f t="shared" si="125"/>
        <v>147.19999999999999</v>
      </c>
      <c r="AV267" s="3">
        <f t="shared" si="126"/>
        <v>154.69999999999999</v>
      </c>
      <c r="AW267" s="3">
        <f t="shared" si="127"/>
        <v>137.1</v>
      </c>
      <c r="AX267" s="3">
        <f t="shared" si="128"/>
        <v>140.4</v>
      </c>
      <c r="AY267" s="3">
        <f t="shared" si="129"/>
        <v>148.1</v>
      </c>
      <c r="AZ267" s="3">
        <f t="shared" si="130"/>
        <v>129.30000000000001</v>
      </c>
      <c r="BA267" s="3">
        <f t="shared" si="131"/>
        <v>144.5</v>
      </c>
      <c r="BB267" s="3">
        <f t="shared" si="132"/>
        <v>152.5</v>
      </c>
      <c r="BC267" s="3">
        <f t="shared" si="133"/>
        <v>152.19999999999999</v>
      </c>
      <c r="BD267" s="3">
        <f t="shared" si="134"/>
        <v>142</v>
      </c>
      <c r="BE267" s="3">
        <f t="shared" si="135"/>
        <v>150.80000000000001</v>
      </c>
    </row>
    <row r="268" spans="1:57" x14ac:dyDescent="0.35">
      <c r="A268" t="s">
        <v>61</v>
      </c>
      <c r="B268">
        <v>2020</v>
      </c>
      <c r="C268" t="s">
        <v>66</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c r="AE268" s="3">
        <f t="shared" si="109"/>
        <v>149.6</v>
      </c>
      <c r="AF268" s="3">
        <f t="shared" si="110"/>
        <v>192.7</v>
      </c>
      <c r="AG268" s="3">
        <f t="shared" si="111"/>
        <v>151.4</v>
      </c>
      <c r="AH268" s="3">
        <f t="shared" si="112"/>
        <v>153.30000000000001</v>
      </c>
      <c r="AI268" s="3">
        <f t="shared" si="113"/>
        <v>136.30000000000001</v>
      </c>
      <c r="AJ268" s="3">
        <f t="shared" si="114"/>
        <v>147.19999999999999</v>
      </c>
      <c r="AK268" s="3">
        <f t="shared" si="115"/>
        <v>156.5</v>
      </c>
      <c r="AL268" s="3">
        <f t="shared" si="116"/>
        <v>150.9</v>
      </c>
      <c r="AM268" s="3">
        <f t="shared" si="117"/>
        <v>114.2</v>
      </c>
      <c r="AN268" s="3">
        <f t="shared" si="118"/>
        <v>159.5</v>
      </c>
      <c r="AO268" s="3">
        <f t="shared" si="119"/>
        <v>139.4</v>
      </c>
      <c r="AP268" s="3">
        <f t="shared" si="120"/>
        <v>161.80000000000001</v>
      </c>
      <c r="AQ268" s="3">
        <f t="shared" si="121"/>
        <v>154</v>
      </c>
      <c r="AR268" s="3">
        <f t="shared" si="122"/>
        <v>183.5</v>
      </c>
      <c r="AS268" s="3">
        <f t="shared" si="123"/>
        <v>152.5</v>
      </c>
      <c r="AT268" s="3">
        <f t="shared" si="124"/>
        <v>144.4</v>
      </c>
      <c r="AU268" s="3">
        <f t="shared" si="125"/>
        <v>151.4</v>
      </c>
      <c r="AV268" s="3">
        <f t="shared" si="126"/>
        <v>154.69999999999999</v>
      </c>
      <c r="AW268" s="3">
        <f t="shared" si="127"/>
        <v>141.9</v>
      </c>
      <c r="AX268" s="3">
        <f t="shared" si="128"/>
        <v>146.4</v>
      </c>
      <c r="AY268" s="3">
        <f t="shared" si="129"/>
        <v>154.4</v>
      </c>
      <c r="AZ268" s="3">
        <f t="shared" si="130"/>
        <v>135</v>
      </c>
      <c r="BA268" s="3">
        <f t="shared" si="131"/>
        <v>148.30000000000001</v>
      </c>
      <c r="BB268" s="3">
        <f t="shared" si="132"/>
        <v>156.4</v>
      </c>
      <c r="BC268" s="3">
        <f t="shared" si="133"/>
        <v>151.6</v>
      </c>
      <c r="BD268" s="3">
        <f t="shared" si="134"/>
        <v>147</v>
      </c>
      <c r="BE268" s="3">
        <f t="shared" si="135"/>
        <v>151.80000000000001</v>
      </c>
    </row>
    <row r="269" spans="1:57" x14ac:dyDescent="0.35">
      <c r="A269" t="s">
        <v>57</v>
      </c>
      <c r="B269">
        <v>2020</v>
      </c>
      <c r="C269" t="s">
        <v>67</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59</v>
      </c>
      <c r="V269">
        <v>144.9</v>
      </c>
      <c r="W269">
        <v>151.69999999999999</v>
      </c>
      <c r="X269">
        <v>158.19999999999999</v>
      </c>
      <c r="Y269">
        <v>141.4</v>
      </c>
      <c r="Z269">
        <v>153.19999999999999</v>
      </c>
      <c r="AA269">
        <v>161.80000000000001</v>
      </c>
      <c r="AB269">
        <v>151.19999999999999</v>
      </c>
      <c r="AC269">
        <v>151.69999999999999</v>
      </c>
      <c r="AD269">
        <v>152.69999999999999</v>
      </c>
      <c r="AE269" s="3">
        <f t="shared" si="109"/>
        <v>148.19999999999999</v>
      </c>
      <c r="AF269" s="3">
        <f t="shared" si="110"/>
        <v>190.3</v>
      </c>
      <c r="AG269" s="3">
        <f t="shared" si="111"/>
        <v>149.4</v>
      </c>
      <c r="AH269" s="3">
        <f t="shared" si="112"/>
        <v>153.30000000000001</v>
      </c>
      <c r="AI269" s="3">
        <f t="shared" si="113"/>
        <v>138.19999999999999</v>
      </c>
      <c r="AJ269" s="3">
        <f t="shared" si="114"/>
        <v>143.19999999999999</v>
      </c>
      <c r="AK269" s="3">
        <f t="shared" si="115"/>
        <v>148.9</v>
      </c>
      <c r="AL269" s="3">
        <f t="shared" si="116"/>
        <v>150.30000000000001</v>
      </c>
      <c r="AM269" s="3">
        <f t="shared" si="117"/>
        <v>113.2</v>
      </c>
      <c r="AN269" s="3">
        <f t="shared" si="118"/>
        <v>159.80000000000001</v>
      </c>
      <c r="AO269" s="3">
        <f t="shared" si="119"/>
        <v>142.1</v>
      </c>
      <c r="AP269" s="3">
        <f t="shared" si="120"/>
        <v>161.80000000000001</v>
      </c>
      <c r="AQ269" s="3">
        <f t="shared" si="121"/>
        <v>152.30000000000001</v>
      </c>
      <c r="AR269" s="3">
        <f t="shared" si="122"/>
        <v>182.4</v>
      </c>
      <c r="AS269" s="3">
        <f t="shared" si="123"/>
        <v>154.69999999999999</v>
      </c>
      <c r="AT269" s="3">
        <f t="shared" si="124"/>
        <v>150</v>
      </c>
      <c r="AU269" s="3">
        <f t="shared" si="125"/>
        <v>154.1</v>
      </c>
      <c r="AV269" s="3">
        <f t="shared" si="126"/>
        <v>139.25609756097555</v>
      </c>
      <c r="AW269" s="3">
        <f t="shared" si="127"/>
        <v>144.9</v>
      </c>
      <c r="AX269" s="3">
        <f t="shared" si="128"/>
        <v>151.69999999999999</v>
      </c>
      <c r="AY269" s="3">
        <f t="shared" si="129"/>
        <v>158.19999999999999</v>
      </c>
      <c r="AZ269" s="3">
        <f t="shared" si="130"/>
        <v>141.4</v>
      </c>
      <c r="BA269" s="3">
        <f t="shared" si="131"/>
        <v>153.19999999999999</v>
      </c>
      <c r="BB269" s="3">
        <f t="shared" si="132"/>
        <v>161.80000000000001</v>
      </c>
      <c r="BC269" s="3">
        <f t="shared" si="133"/>
        <v>151.19999999999999</v>
      </c>
      <c r="BD269" s="3">
        <f t="shared" si="134"/>
        <v>151.69999999999999</v>
      </c>
      <c r="BE269" s="3">
        <f t="shared" si="135"/>
        <v>152.69999999999999</v>
      </c>
    </row>
    <row r="270" spans="1:57" x14ac:dyDescent="0.35">
      <c r="A270" t="s">
        <v>60</v>
      </c>
      <c r="B270">
        <v>2020</v>
      </c>
      <c r="C270" t="s">
        <v>67</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c r="AE270" s="3">
        <f t="shared" si="109"/>
        <v>152.69999999999999</v>
      </c>
      <c r="AF270" s="3">
        <f t="shared" si="110"/>
        <v>197</v>
      </c>
      <c r="AG270" s="3">
        <f t="shared" si="111"/>
        <v>154.6</v>
      </c>
      <c r="AH270" s="3">
        <f t="shared" si="112"/>
        <v>153.4</v>
      </c>
      <c r="AI270" s="3">
        <f t="shared" si="113"/>
        <v>132.9</v>
      </c>
      <c r="AJ270" s="3">
        <f t="shared" si="114"/>
        <v>151.80000000000001</v>
      </c>
      <c r="AK270" s="3">
        <f t="shared" si="115"/>
        <v>171.2</v>
      </c>
      <c r="AL270" s="3">
        <f t="shared" si="116"/>
        <v>152</v>
      </c>
      <c r="AM270" s="3">
        <f t="shared" si="117"/>
        <v>116.3</v>
      </c>
      <c r="AN270" s="3">
        <f t="shared" si="118"/>
        <v>158.80000000000001</v>
      </c>
      <c r="AO270" s="3">
        <f t="shared" si="119"/>
        <v>135.6</v>
      </c>
      <c r="AP270" s="3">
        <f t="shared" si="120"/>
        <v>161.69999999999999</v>
      </c>
      <c r="AQ270" s="3">
        <f t="shared" si="121"/>
        <v>157</v>
      </c>
      <c r="AR270" s="3">
        <f t="shared" si="122"/>
        <v>186.7</v>
      </c>
      <c r="AS270" s="3">
        <f t="shared" si="123"/>
        <v>149.1</v>
      </c>
      <c r="AT270" s="3">
        <f t="shared" si="124"/>
        <v>136.6</v>
      </c>
      <c r="AU270" s="3">
        <f t="shared" si="125"/>
        <v>147.19999999999999</v>
      </c>
      <c r="AV270" s="3">
        <f t="shared" si="126"/>
        <v>154.69999999999999</v>
      </c>
      <c r="AW270" s="3">
        <f t="shared" si="127"/>
        <v>137.1</v>
      </c>
      <c r="AX270" s="3">
        <f t="shared" si="128"/>
        <v>140.4</v>
      </c>
      <c r="AY270" s="3">
        <f t="shared" si="129"/>
        <v>148.1</v>
      </c>
      <c r="AZ270" s="3">
        <f t="shared" si="130"/>
        <v>129.30000000000001</v>
      </c>
      <c r="BA270" s="3">
        <f t="shared" si="131"/>
        <v>144.5</v>
      </c>
      <c r="BB270" s="3">
        <f t="shared" si="132"/>
        <v>152.5</v>
      </c>
      <c r="BC270" s="3">
        <f t="shared" si="133"/>
        <v>152.19999999999999</v>
      </c>
      <c r="BD270" s="3">
        <f t="shared" si="134"/>
        <v>142</v>
      </c>
      <c r="BE270" s="3">
        <f t="shared" si="135"/>
        <v>150.80000000000001</v>
      </c>
    </row>
    <row r="271" spans="1:57" x14ac:dyDescent="0.35">
      <c r="A271" t="s">
        <v>61</v>
      </c>
      <c r="B271">
        <v>2020</v>
      </c>
      <c r="C271" t="s">
        <v>67</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c r="AE271" s="3">
        <f t="shared" si="109"/>
        <v>149.6</v>
      </c>
      <c r="AF271" s="3">
        <f t="shared" si="110"/>
        <v>192.7</v>
      </c>
      <c r="AG271" s="3">
        <f t="shared" si="111"/>
        <v>151.4</v>
      </c>
      <c r="AH271" s="3">
        <f t="shared" si="112"/>
        <v>153.30000000000001</v>
      </c>
      <c r="AI271" s="3">
        <f t="shared" si="113"/>
        <v>136.30000000000001</v>
      </c>
      <c r="AJ271" s="3">
        <f t="shared" si="114"/>
        <v>147.19999999999999</v>
      </c>
      <c r="AK271" s="3">
        <f t="shared" si="115"/>
        <v>156.5</v>
      </c>
      <c r="AL271" s="3">
        <f t="shared" si="116"/>
        <v>150.9</v>
      </c>
      <c r="AM271" s="3">
        <f t="shared" si="117"/>
        <v>114.2</v>
      </c>
      <c r="AN271" s="3">
        <f t="shared" si="118"/>
        <v>159.5</v>
      </c>
      <c r="AO271" s="3">
        <f t="shared" si="119"/>
        <v>139.4</v>
      </c>
      <c r="AP271" s="3">
        <f t="shared" si="120"/>
        <v>161.80000000000001</v>
      </c>
      <c r="AQ271" s="3">
        <f t="shared" si="121"/>
        <v>154</v>
      </c>
      <c r="AR271" s="3">
        <f t="shared" si="122"/>
        <v>183.5</v>
      </c>
      <c r="AS271" s="3">
        <f t="shared" si="123"/>
        <v>152.5</v>
      </c>
      <c r="AT271" s="3">
        <f t="shared" si="124"/>
        <v>144.4</v>
      </c>
      <c r="AU271" s="3">
        <f t="shared" si="125"/>
        <v>151.4</v>
      </c>
      <c r="AV271" s="3">
        <f t="shared" si="126"/>
        <v>154.69999999999999</v>
      </c>
      <c r="AW271" s="3">
        <f t="shared" si="127"/>
        <v>141.9</v>
      </c>
      <c r="AX271" s="3">
        <f t="shared" si="128"/>
        <v>146.4</v>
      </c>
      <c r="AY271" s="3">
        <f t="shared" si="129"/>
        <v>154.4</v>
      </c>
      <c r="AZ271" s="3">
        <f t="shared" si="130"/>
        <v>135</v>
      </c>
      <c r="BA271" s="3">
        <f t="shared" si="131"/>
        <v>148.30000000000001</v>
      </c>
      <c r="BB271" s="3">
        <f t="shared" si="132"/>
        <v>156.4</v>
      </c>
      <c r="BC271" s="3">
        <f t="shared" si="133"/>
        <v>151.6</v>
      </c>
      <c r="BD271" s="3">
        <f t="shared" si="134"/>
        <v>147</v>
      </c>
      <c r="BE271" s="3">
        <f t="shared" si="135"/>
        <v>151.80000000000001</v>
      </c>
    </row>
    <row r="272" spans="1:57" x14ac:dyDescent="0.35">
      <c r="A272" t="s">
        <v>57</v>
      </c>
      <c r="B272">
        <v>2020</v>
      </c>
      <c r="C272" t="s">
        <v>68</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59</v>
      </c>
      <c r="V272">
        <v>145.80000000000001</v>
      </c>
      <c r="W272">
        <v>151.9</v>
      </c>
      <c r="X272">
        <v>158.80000000000001</v>
      </c>
      <c r="Y272">
        <v>143.6</v>
      </c>
      <c r="Z272">
        <v>152.19999999999999</v>
      </c>
      <c r="AA272">
        <v>162.69999999999999</v>
      </c>
      <c r="AB272">
        <v>153.6</v>
      </c>
      <c r="AC272">
        <v>153</v>
      </c>
      <c r="AD272">
        <v>154.69999999999999</v>
      </c>
      <c r="AE272" s="3">
        <f t="shared" si="109"/>
        <v>147.6</v>
      </c>
      <c r="AF272" s="3">
        <f t="shared" si="110"/>
        <v>187.2</v>
      </c>
      <c r="AG272" s="3">
        <f t="shared" si="111"/>
        <v>148.4</v>
      </c>
      <c r="AH272" s="3">
        <f t="shared" si="112"/>
        <v>153.30000000000001</v>
      </c>
      <c r="AI272" s="3">
        <f t="shared" si="113"/>
        <v>139.80000000000001</v>
      </c>
      <c r="AJ272" s="3">
        <f t="shared" si="114"/>
        <v>146.9</v>
      </c>
      <c r="AK272" s="3">
        <f t="shared" si="115"/>
        <v>171</v>
      </c>
      <c r="AL272" s="3">
        <f t="shared" si="116"/>
        <v>149.9</v>
      </c>
      <c r="AM272" s="3">
        <f t="shared" si="117"/>
        <v>114.2</v>
      </c>
      <c r="AN272" s="3">
        <f t="shared" si="118"/>
        <v>160</v>
      </c>
      <c r="AO272" s="3">
        <f t="shared" si="119"/>
        <v>143.5</v>
      </c>
      <c r="AP272" s="3">
        <f t="shared" si="120"/>
        <v>161.5</v>
      </c>
      <c r="AQ272" s="3">
        <f t="shared" si="121"/>
        <v>155.30000000000001</v>
      </c>
      <c r="AR272" s="3">
        <f t="shared" si="122"/>
        <v>180.9</v>
      </c>
      <c r="AS272" s="3">
        <f t="shared" si="123"/>
        <v>155.1</v>
      </c>
      <c r="AT272" s="3">
        <f t="shared" si="124"/>
        <v>149.30000000000001</v>
      </c>
      <c r="AU272" s="3">
        <f t="shared" si="125"/>
        <v>154.30000000000001</v>
      </c>
      <c r="AV272" s="3">
        <f t="shared" si="126"/>
        <v>139.25609756097555</v>
      </c>
      <c r="AW272" s="3">
        <f t="shared" si="127"/>
        <v>145.80000000000001</v>
      </c>
      <c r="AX272" s="3">
        <f t="shared" si="128"/>
        <v>151.9</v>
      </c>
      <c r="AY272" s="3">
        <f t="shared" si="129"/>
        <v>158.80000000000001</v>
      </c>
      <c r="AZ272" s="3">
        <f t="shared" si="130"/>
        <v>143.6</v>
      </c>
      <c r="BA272" s="3">
        <f t="shared" si="131"/>
        <v>152.19999999999999</v>
      </c>
      <c r="BB272" s="3">
        <f t="shared" si="132"/>
        <v>162.69999999999999</v>
      </c>
      <c r="BC272" s="3">
        <f t="shared" si="133"/>
        <v>153.6</v>
      </c>
      <c r="BD272" s="3">
        <f t="shared" si="134"/>
        <v>153</v>
      </c>
      <c r="BE272" s="3">
        <f t="shared" si="135"/>
        <v>154.69999999999999</v>
      </c>
    </row>
    <row r="273" spans="1:57" x14ac:dyDescent="0.35">
      <c r="A273" t="s">
        <v>60</v>
      </c>
      <c r="B273">
        <v>2020</v>
      </c>
      <c r="C273" t="s">
        <v>68</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c r="AE273" s="3">
        <f t="shared" si="109"/>
        <v>151.6</v>
      </c>
      <c r="AF273" s="3">
        <f t="shared" si="110"/>
        <v>197.8</v>
      </c>
      <c r="AG273" s="3">
        <f t="shared" si="111"/>
        <v>154.5</v>
      </c>
      <c r="AH273" s="3">
        <f t="shared" si="112"/>
        <v>153.4</v>
      </c>
      <c r="AI273" s="3">
        <f t="shared" si="113"/>
        <v>133.4</v>
      </c>
      <c r="AJ273" s="3">
        <f t="shared" si="114"/>
        <v>154.5</v>
      </c>
      <c r="AK273" s="3">
        <f t="shared" si="115"/>
        <v>191.9</v>
      </c>
      <c r="AL273" s="3">
        <f t="shared" si="116"/>
        <v>151.30000000000001</v>
      </c>
      <c r="AM273" s="3">
        <f t="shared" si="117"/>
        <v>116.8</v>
      </c>
      <c r="AN273" s="3">
        <f t="shared" si="118"/>
        <v>160</v>
      </c>
      <c r="AO273" s="3">
        <f t="shared" si="119"/>
        <v>136.5</v>
      </c>
      <c r="AP273" s="3">
        <f t="shared" si="120"/>
        <v>163.30000000000001</v>
      </c>
      <c r="AQ273" s="3">
        <f t="shared" si="121"/>
        <v>159.9</v>
      </c>
      <c r="AR273" s="3">
        <f t="shared" si="122"/>
        <v>187.2</v>
      </c>
      <c r="AS273" s="3">
        <f t="shared" si="123"/>
        <v>150</v>
      </c>
      <c r="AT273" s="3">
        <f t="shared" si="124"/>
        <v>135.19999999999999</v>
      </c>
      <c r="AU273" s="3">
        <f t="shared" si="125"/>
        <v>147.80000000000001</v>
      </c>
      <c r="AV273" s="3">
        <f t="shared" si="126"/>
        <v>155.5</v>
      </c>
      <c r="AW273" s="3">
        <f t="shared" si="127"/>
        <v>138.30000000000001</v>
      </c>
      <c r="AX273" s="3">
        <f t="shared" si="128"/>
        <v>144.5</v>
      </c>
      <c r="AY273" s="3">
        <f t="shared" si="129"/>
        <v>148.69999999999999</v>
      </c>
      <c r="AZ273" s="3">
        <f t="shared" si="130"/>
        <v>133.9</v>
      </c>
      <c r="BA273" s="3">
        <f t="shared" si="131"/>
        <v>141.19999999999999</v>
      </c>
      <c r="BB273" s="3">
        <f t="shared" si="132"/>
        <v>155.5</v>
      </c>
      <c r="BC273" s="3">
        <f t="shared" si="133"/>
        <v>155.19999999999999</v>
      </c>
      <c r="BD273" s="3">
        <f t="shared" si="134"/>
        <v>144.80000000000001</v>
      </c>
      <c r="BE273" s="3">
        <f t="shared" si="135"/>
        <v>152.9</v>
      </c>
    </row>
    <row r="274" spans="1:57" x14ac:dyDescent="0.35">
      <c r="A274" t="s">
        <v>61</v>
      </c>
      <c r="B274">
        <v>2020</v>
      </c>
      <c r="C274" t="s">
        <v>68</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c r="AE274" s="3">
        <f t="shared" si="109"/>
        <v>148.9</v>
      </c>
      <c r="AF274" s="3">
        <f t="shared" si="110"/>
        <v>190.9</v>
      </c>
      <c r="AG274" s="3">
        <f t="shared" si="111"/>
        <v>150.80000000000001</v>
      </c>
      <c r="AH274" s="3">
        <f t="shared" si="112"/>
        <v>153.30000000000001</v>
      </c>
      <c r="AI274" s="3">
        <f t="shared" si="113"/>
        <v>137.4</v>
      </c>
      <c r="AJ274" s="3">
        <f t="shared" si="114"/>
        <v>150.4</v>
      </c>
      <c r="AK274" s="3">
        <f t="shared" si="115"/>
        <v>178.1</v>
      </c>
      <c r="AL274" s="3">
        <f t="shared" si="116"/>
        <v>150.4</v>
      </c>
      <c r="AM274" s="3">
        <f t="shared" si="117"/>
        <v>115.1</v>
      </c>
      <c r="AN274" s="3">
        <f t="shared" si="118"/>
        <v>160</v>
      </c>
      <c r="AO274" s="3">
        <f t="shared" si="119"/>
        <v>140.6</v>
      </c>
      <c r="AP274" s="3">
        <f t="shared" si="120"/>
        <v>162.30000000000001</v>
      </c>
      <c r="AQ274" s="3">
        <f t="shared" si="121"/>
        <v>157</v>
      </c>
      <c r="AR274" s="3">
        <f t="shared" si="122"/>
        <v>182.6</v>
      </c>
      <c r="AS274" s="3">
        <f t="shared" si="123"/>
        <v>153.1</v>
      </c>
      <c r="AT274" s="3">
        <f t="shared" si="124"/>
        <v>143.4</v>
      </c>
      <c r="AU274" s="3">
        <f t="shared" si="125"/>
        <v>151.69999999999999</v>
      </c>
      <c r="AV274" s="3">
        <f t="shared" si="126"/>
        <v>155.5</v>
      </c>
      <c r="AW274" s="3">
        <f t="shared" si="127"/>
        <v>143</v>
      </c>
      <c r="AX274" s="3">
        <f t="shared" si="128"/>
        <v>148.4</v>
      </c>
      <c r="AY274" s="3">
        <f t="shared" si="129"/>
        <v>155</v>
      </c>
      <c r="AZ274" s="3">
        <f t="shared" si="130"/>
        <v>138.5</v>
      </c>
      <c r="BA274" s="3">
        <f t="shared" si="131"/>
        <v>146</v>
      </c>
      <c r="BB274" s="3">
        <f t="shared" si="132"/>
        <v>158.5</v>
      </c>
      <c r="BC274" s="3">
        <f t="shared" si="133"/>
        <v>154.30000000000001</v>
      </c>
      <c r="BD274" s="3">
        <f t="shared" si="134"/>
        <v>149</v>
      </c>
      <c r="BE274" s="3">
        <f t="shared" si="135"/>
        <v>153.9</v>
      </c>
    </row>
    <row r="275" spans="1:57" x14ac:dyDescent="0.35">
      <c r="A275" t="s">
        <v>57</v>
      </c>
      <c r="B275">
        <v>2020</v>
      </c>
      <c r="C275" t="s">
        <v>69</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59</v>
      </c>
      <c r="V275">
        <v>146.4</v>
      </c>
      <c r="W275">
        <v>151.6</v>
      </c>
      <c r="X275">
        <v>159.1</v>
      </c>
      <c r="Y275">
        <v>144.6</v>
      </c>
      <c r="Z275">
        <v>152.80000000000001</v>
      </c>
      <c r="AA275">
        <v>161.1</v>
      </c>
      <c r="AB275">
        <v>157.4</v>
      </c>
      <c r="AC275">
        <v>153.69999999999999</v>
      </c>
      <c r="AD275">
        <v>155.4</v>
      </c>
      <c r="AE275" s="3">
        <f t="shared" si="109"/>
        <v>146.9</v>
      </c>
      <c r="AF275" s="3">
        <f t="shared" si="110"/>
        <v>183.9</v>
      </c>
      <c r="AG275" s="3">
        <f t="shared" si="111"/>
        <v>149.5</v>
      </c>
      <c r="AH275" s="3">
        <f t="shared" si="112"/>
        <v>153.4</v>
      </c>
      <c r="AI275" s="3">
        <f t="shared" si="113"/>
        <v>140.4</v>
      </c>
      <c r="AJ275" s="3">
        <f t="shared" si="114"/>
        <v>147</v>
      </c>
      <c r="AK275" s="3">
        <f t="shared" si="115"/>
        <v>178.8</v>
      </c>
      <c r="AL275" s="3">
        <f t="shared" si="116"/>
        <v>149.30000000000001</v>
      </c>
      <c r="AM275" s="3">
        <f t="shared" si="117"/>
        <v>115.1</v>
      </c>
      <c r="AN275" s="3">
        <f t="shared" si="118"/>
        <v>160</v>
      </c>
      <c r="AO275" s="3">
        <f t="shared" si="119"/>
        <v>145.4</v>
      </c>
      <c r="AP275" s="3">
        <f t="shared" si="120"/>
        <v>161.6</v>
      </c>
      <c r="AQ275" s="3">
        <f t="shared" si="121"/>
        <v>156.1</v>
      </c>
      <c r="AR275" s="3">
        <f t="shared" si="122"/>
        <v>182.9</v>
      </c>
      <c r="AS275" s="3">
        <f t="shared" si="123"/>
        <v>155.4</v>
      </c>
      <c r="AT275" s="3">
        <f t="shared" si="124"/>
        <v>149.9</v>
      </c>
      <c r="AU275" s="3">
        <f t="shared" si="125"/>
        <v>154.6</v>
      </c>
      <c r="AV275" s="3">
        <f t="shared" si="126"/>
        <v>139.25609756097555</v>
      </c>
      <c r="AW275" s="3">
        <f t="shared" si="127"/>
        <v>146.4</v>
      </c>
      <c r="AX275" s="3">
        <f t="shared" si="128"/>
        <v>151.6</v>
      </c>
      <c r="AY275" s="3">
        <f t="shared" si="129"/>
        <v>159.1</v>
      </c>
      <c r="AZ275" s="3">
        <f t="shared" si="130"/>
        <v>144.6</v>
      </c>
      <c r="BA275" s="3">
        <f t="shared" si="131"/>
        <v>152.80000000000001</v>
      </c>
      <c r="BB275" s="3">
        <f t="shared" si="132"/>
        <v>161.1</v>
      </c>
      <c r="BC275" s="3">
        <f t="shared" si="133"/>
        <v>157.4</v>
      </c>
      <c r="BD275" s="3">
        <f t="shared" si="134"/>
        <v>153.69999999999999</v>
      </c>
      <c r="BE275" s="3">
        <f t="shared" si="135"/>
        <v>155.4</v>
      </c>
    </row>
    <row r="276" spans="1:57" x14ac:dyDescent="0.35">
      <c r="A276" t="s">
        <v>60</v>
      </c>
      <c r="B276">
        <v>2020</v>
      </c>
      <c r="C276" t="s">
        <v>69</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c r="AE276" s="3">
        <f t="shared" si="109"/>
        <v>151.5</v>
      </c>
      <c r="AF276" s="3">
        <f t="shared" si="110"/>
        <v>193.1</v>
      </c>
      <c r="AG276" s="3">
        <f t="shared" si="111"/>
        <v>157.30000000000001</v>
      </c>
      <c r="AH276" s="3">
        <f t="shared" si="112"/>
        <v>153.9</v>
      </c>
      <c r="AI276" s="3">
        <f t="shared" si="113"/>
        <v>134.4</v>
      </c>
      <c r="AJ276" s="3">
        <f t="shared" si="114"/>
        <v>155.4</v>
      </c>
      <c r="AK276" s="3">
        <f t="shared" si="115"/>
        <v>202</v>
      </c>
      <c r="AL276" s="3">
        <f t="shared" si="116"/>
        <v>150.80000000000001</v>
      </c>
      <c r="AM276" s="3">
        <f t="shared" si="117"/>
        <v>118.9</v>
      </c>
      <c r="AN276" s="3">
        <f t="shared" si="118"/>
        <v>160.9</v>
      </c>
      <c r="AO276" s="3">
        <f t="shared" si="119"/>
        <v>137.69999999999999</v>
      </c>
      <c r="AP276" s="3">
        <f t="shared" si="120"/>
        <v>164.4</v>
      </c>
      <c r="AQ276" s="3">
        <f t="shared" si="121"/>
        <v>161.30000000000001</v>
      </c>
      <c r="AR276" s="3">
        <f t="shared" si="122"/>
        <v>188.7</v>
      </c>
      <c r="AS276" s="3">
        <f t="shared" si="123"/>
        <v>150.19999999999999</v>
      </c>
      <c r="AT276" s="3">
        <f t="shared" si="124"/>
        <v>136.30000000000001</v>
      </c>
      <c r="AU276" s="3">
        <f t="shared" si="125"/>
        <v>148.1</v>
      </c>
      <c r="AV276" s="3">
        <f t="shared" si="126"/>
        <v>156.30000000000001</v>
      </c>
      <c r="AW276" s="3">
        <f t="shared" si="127"/>
        <v>137.19999999999999</v>
      </c>
      <c r="AX276" s="3">
        <f t="shared" si="128"/>
        <v>145.4</v>
      </c>
      <c r="AY276" s="3">
        <f t="shared" si="129"/>
        <v>150</v>
      </c>
      <c r="AZ276" s="3">
        <f t="shared" si="130"/>
        <v>135.1</v>
      </c>
      <c r="BA276" s="3">
        <f t="shared" si="131"/>
        <v>141.80000000000001</v>
      </c>
      <c r="BB276" s="3">
        <f t="shared" si="132"/>
        <v>154.9</v>
      </c>
      <c r="BC276" s="3">
        <f t="shared" si="133"/>
        <v>159.80000000000001</v>
      </c>
      <c r="BD276" s="3">
        <f t="shared" si="134"/>
        <v>146</v>
      </c>
      <c r="BE276" s="3">
        <f t="shared" si="135"/>
        <v>154</v>
      </c>
    </row>
    <row r="277" spans="1:57" x14ac:dyDescent="0.35">
      <c r="A277" t="s">
        <v>61</v>
      </c>
      <c r="B277">
        <v>2020</v>
      </c>
      <c r="C277" t="s">
        <v>69</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c r="AE277" s="3">
        <f t="shared" si="109"/>
        <v>148.4</v>
      </c>
      <c r="AF277" s="3">
        <f t="shared" si="110"/>
        <v>187.1</v>
      </c>
      <c r="AG277" s="3">
        <f t="shared" si="111"/>
        <v>152.5</v>
      </c>
      <c r="AH277" s="3">
        <f t="shared" si="112"/>
        <v>153.6</v>
      </c>
      <c r="AI277" s="3">
        <f t="shared" si="113"/>
        <v>138.19999999999999</v>
      </c>
      <c r="AJ277" s="3">
        <f t="shared" si="114"/>
        <v>150.9</v>
      </c>
      <c r="AK277" s="3">
        <f t="shared" si="115"/>
        <v>186.7</v>
      </c>
      <c r="AL277" s="3">
        <f t="shared" si="116"/>
        <v>149.80000000000001</v>
      </c>
      <c r="AM277" s="3">
        <f t="shared" si="117"/>
        <v>116.4</v>
      </c>
      <c r="AN277" s="3">
        <f t="shared" si="118"/>
        <v>160.30000000000001</v>
      </c>
      <c r="AO277" s="3">
        <f t="shared" si="119"/>
        <v>142.19999999999999</v>
      </c>
      <c r="AP277" s="3">
        <f t="shared" si="120"/>
        <v>162.9</v>
      </c>
      <c r="AQ277" s="3">
        <f t="shared" si="121"/>
        <v>158</v>
      </c>
      <c r="AR277" s="3">
        <f t="shared" si="122"/>
        <v>184.4</v>
      </c>
      <c r="AS277" s="3">
        <f t="shared" si="123"/>
        <v>153.4</v>
      </c>
      <c r="AT277" s="3">
        <f t="shared" si="124"/>
        <v>144.30000000000001</v>
      </c>
      <c r="AU277" s="3">
        <f t="shared" si="125"/>
        <v>152</v>
      </c>
      <c r="AV277" s="3">
        <f t="shared" si="126"/>
        <v>156.30000000000001</v>
      </c>
      <c r="AW277" s="3">
        <f t="shared" si="127"/>
        <v>142.9</v>
      </c>
      <c r="AX277" s="3">
        <f t="shared" si="128"/>
        <v>148.69999999999999</v>
      </c>
      <c r="AY277" s="3">
        <f t="shared" si="129"/>
        <v>155.6</v>
      </c>
      <c r="AZ277" s="3">
        <f t="shared" si="130"/>
        <v>139.6</v>
      </c>
      <c r="BA277" s="3">
        <f t="shared" si="131"/>
        <v>146.6</v>
      </c>
      <c r="BB277" s="3">
        <f t="shared" si="132"/>
        <v>157.5</v>
      </c>
      <c r="BC277" s="3">
        <f t="shared" si="133"/>
        <v>158.4</v>
      </c>
      <c r="BD277" s="3">
        <f t="shared" si="134"/>
        <v>150</v>
      </c>
      <c r="BE277" s="3">
        <f t="shared" si="135"/>
        <v>154.69999999999999</v>
      </c>
    </row>
    <row r="278" spans="1:57" x14ac:dyDescent="0.35">
      <c r="A278" t="s">
        <v>57</v>
      </c>
      <c r="B278">
        <v>2020</v>
      </c>
      <c r="C278" t="s">
        <v>70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59</v>
      </c>
      <c r="V278">
        <v>146.80000000000001</v>
      </c>
      <c r="W278">
        <v>152</v>
      </c>
      <c r="X278">
        <v>159.5</v>
      </c>
      <c r="Y278">
        <v>146.4</v>
      </c>
      <c r="Z278">
        <v>152.4</v>
      </c>
      <c r="AA278">
        <v>162.5</v>
      </c>
      <c r="AB278">
        <v>156.19999999999999</v>
      </c>
      <c r="AC278">
        <v>154.30000000000001</v>
      </c>
      <c r="AD278">
        <v>157.5</v>
      </c>
      <c r="AE278" s="3">
        <f t="shared" si="109"/>
        <v>146</v>
      </c>
      <c r="AF278" s="3">
        <f t="shared" si="110"/>
        <v>186.3</v>
      </c>
      <c r="AG278" s="3">
        <f t="shared" si="111"/>
        <v>159.19999999999999</v>
      </c>
      <c r="AH278" s="3">
        <f t="shared" si="112"/>
        <v>153.6</v>
      </c>
      <c r="AI278" s="3">
        <f t="shared" si="113"/>
        <v>142.6</v>
      </c>
      <c r="AJ278" s="3">
        <f t="shared" si="114"/>
        <v>147.19999999999999</v>
      </c>
      <c r="AK278" s="3">
        <f t="shared" si="115"/>
        <v>200.6</v>
      </c>
      <c r="AL278" s="3">
        <f t="shared" si="116"/>
        <v>150.30000000000001</v>
      </c>
      <c r="AM278" s="3">
        <f t="shared" si="117"/>
        <v>115.3</v>
      </c>
      <c r="AN278" s="3">
        <f t="shared" si="118"/>
        <v>160.9</v>
      </c>
      <c r="AO278" s="3">
        <f t="shared" si="119"/>
        <v>147.4</v>
      </c>
      <c r="AP278" s="3">
        <f t="shared" si="120"/>
        <v>161.9</v>
      </c>
      <c r="AQ278" s="3">
        <f t="shared" si="121"/>
        <v>159.6</v>
      </c>
      <c r="AR278" s="3">
        <f t="shared" si="122"/>
        <v>182.7</v>
      </c>
      <c r="AS278" s="3">
        <f t="shared" si="123"/>
        <v>155.69999999999999</v>
      </c>
      <c r="AT278" s="3">
        <f t="shared" si="124"/>
        <v>150.6</v>
      </c>
      <c r="AU278" s="3">
        <f t="shared" si="125"/>
        <v>155</v>
      </c>
      <c r="AV278" s="3">
        <f t="shared" si="126"/>
        <v>139.25609756097555</v>
      </c>
      <c r="AW278" s="3">
        <f t="shared" si="127"/>
        <v>146.80000000000001</v>
      </c>
      <c r="AX278" s="3">
        <f t="shared" si="128"/>
        <v>152</v>
      </c>
      <c r="AY278" s="3">
        <f t="shared" si="129"/>
        <v>159.5</v>
      </c>
      <c r="AZ278" s="3">
        <f t="shared" si="130"/>
        <v>146.4</v>
      </c>
      <c r="BA278" s="3">
        <f t="shared" si="131"/>
        <v>152.4</v>
      </c>
      <c r="BB278" s="3">
        <f t="shared" si="132"/>
        <v>162.5</v>
      </c>
      <c r="BC278" s="3">
        <f t="shared" si="133"/>
        <v>156.19999999999999</v>
      </c>
      <c r="BD278" s="3">
        <f t="shared" si="134"/>
        <v>154.30000000000001</v>
      </c>
      <c r="BE278" s="3">
        <f t="shared" si="135"/>
        <v>157.5</v>
      </c>
    </row>
    <row r="279" spans="1:57" x14ac:dyDescent="0.35">
      <c r="A279" t="s">
        <v>60</v>
      </c>
      <c r="B279">
        <v>2020</v>
      </c>
      <c r="C279" t="s">
        <v>70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c r="AE279" s="3">
        <f t="shared" si="109"/>
        <v>150.6</v>
      </c>
      <c r="AF279" s="3">
        <f t="shared" si="110"/>
        <v>193.7</v>
      </c>
      <c r="AG279" s="3">
        <f t="shared" si="111"/>
        <v>164.8</v>
      </c>
      <c r="AH279" s="3">
        <f t="shared" si="112"/>
        <v>153.69999999999999</v>
      </c>
      <c r="AI279" s="3">
        <f t="shared" si="113"/>
        <v>135.69999999999999</v>
      </c>
      <c r="AJ279" s="3">
        <f t="shared" si="114"/>
        <v>155.69999999999999</v>
      </c>
      <c r="AK279" s="3">
        <f t="shared" si="115"/>
        <v>155.75203252032517</v>
      </c>
      <c r="AL279" s="3">
        <f t="shared" si="116"/>
        <v>152.19999999999999</v>
      </c>
      <c r="AM279" s="3">
        <f t="shared" si="117"/>
        <v>118.1</v>
      </c>
      <c r="AN279" s="3">
        <f t="shared" si="118"/>
        <v>161.30000000000001</v>
      </c>
      <c r="AO279" s="3">
        <f t="shared" si="119"/>
        <v>139.19999999999999</v>
      </c>
      <c r="AP279" s="3">
        <f t="shared" si="120"/>
        <v>164.8</v>
      </c>
      <c r="AQ279" s="3">
        <f t="shared" si="121"/>
        <v>164.4</v>
      </c>
      <c r="AR279" s="3">
        <f t="shared" si="122"/>
        <v>188.7</v>
      </c>
      <c r="AS279" s="3">
        <f t="shared" si="123"/>
        <v>150.5</v>
      </c>
      <c r="AT279" s="3">
        <f t="shared" si="124"/>
        <v>136.1</v>
      </c>
      <c r="AU279" s="3">
        <f t="shared" si="125"/>
        <v>148.30000000000001</v>
      </c>
      <c r="AV279" s="3">
        <f t="shared" si="126"/>
        <v>156.5</v>
      </c>
      <c r="AW279" s="3">
        <f t="shared" si="127"/>
        <v>137.1</v>
      </c>
      <c r="AX279" s="3">
        <f t="shared" si="128"/>
        <v>145.1</v>
      </c>
      <c r="AY279" s="3">
        <f t="shared" si="129"/>
        <v>151</v>
      </c>
      <c r="AZ279" s="3">
        <f t="shared" si="130"/>
        <v>135.4</v>
      </c>
      <c r="BA279" s="3">
        <f t="shared" si="131"/>
        <v>142</v>
      </c>
      <c r="BB279" s="3">
        <f t="shared" si="132"/>
        <v>155.69999999999999</v>
      </c>
      <c r="BC279" s="3">
        <f t="shared" si="133"/>
        <v>158.1</v>
      </c>
      <c r="BD279" s="3">
        <f t="shared" si="134"/>
        <v>146.19999999999999</v>
      </c>
      <c r="BE279" s="3">
        <f t="shared" si="135"/>
        <v>155.19999999999999</v>
      </c>
    </row>
    <row r="280" spans="1:57" x14ac:dyDescent="0.35">
      <c r="A280" t="s">
        <v>61</v>
      </c>
      <c r="B280">
        <v>2020</v>
      </c>
      <c r="C280" t="s">
        <v>70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c r="AE280" s="3">
        <f t="shared" si="109"/>
        <v>147.5</v>
      </c>
      <c r="AF280" s="3">
        <f t="shared" si="110"/>
        <v>188.9</v>
      </c>
      <c r="AG280" s="3">
        <f t="shared" si="111"/>
        <v>161.4</v>
      </c>
      <c r="AH280" s="3">
        <f t="shared" si="112"/>
        <v>153.6</v>
      </c>
      <c r="AI280" s="3">
        <f t="shared" si="113"/>
        <v>140.1</v>
      </c>
      <c r="AJ280" s="3">
        <f t="shared" si="114"/>
        <v>151.19999999999999</v>
      </c>
      <c r="AK280" s="3">
        <f t="shared" si="115"/>
        <v>209.2</v>
      </c>
      <c r="AL280" s="3">
        <f t="shared" si="116"/>
        <v>150.9</v>
      </c>
      <c r="AM280" s="3">
        <f t="shared" si="117"/>
        <v>116.2</v>
      </c>
      <c r="AN280" s="3">
        <f t="shared" si="118"/>
        <v>161</v>
      </c>
      <c r="AO280" s="3">
        <f t="shared" si="119"/>
        <v>144</v>
      </c>
      <c r="AP280" s="3">
        <f t="shared" si="120"/>
        <v>163.19999999999999</v>
      </c>
      <c r="AQ280" s="3">
        <f t="shared" si="121"/>
        <v>161.4</v>
      </c>
      <c r="AR280" s="3">
        <f t="shared" si="122"/>
        <v>184.3</v>
      </c>
      <c r="AS280" s="3">
        <f t="shared" si="123"/>
        <v>153.69999999999999</v>
      </c>
      <c r="AT280" s="3">
        <f t="shared" si="124"/>
        <v>144.6</v>
      </c>
      <c r="AU280" s="3">
        <f t="shared" si="125"/>
        <v>152.30000000000001</v>
      </c>
      <c r="AV280" s="3">
        <f t="shared" si="126"/>
        <v>156.5</v>
      </c>
      <c r="AW280" s="3">
        <f t="shared" si="127"/>
        <v>143.1</v>
      </c>
      <c r="AX280" s="3">
        <f t="shared" si="128"/>
        <v>148.69999999999999</v>
      </c>
      <c r="AY280" s="3">
        <f t="shared" si="129"/>
        <v>156.30000000000001</v>
      </c>
      <c r="AZ280" s="3">
        <f t="shared" si="130"/>
        <v>140.6</v>
      </c>
      <c r="BA280" s="3">
        <f t="shared" si="131"/>
        <v>146.5</v>
      </c>
      <c r="BB280" s="3">
        <f t="shared" si="132"/>
        <v>158.5</v>
      </c>
      <c r="BC280" s="3">
        <f t="shared" si="133"/>
        <v>157</v>
      </c>
      <c r="BD280" s="3">
        <f t="shared" si="134"/>
        <v>150.4</v>
      </c>
      <c r="BE280" s="3">
        <f t="shared" si="135"/>
        <v>156.4</v>
      </c>
    </row>
    <row r="281" spans="1:57" x14ac:dyDescent="0.35">
      <c r="A281" t="s">
        <v>57</v>
      </c>
      <c r="B281">
        <v>2020</v>
      </c>
      <c r="C281" t="s">
        <v>72</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59</v>
      </c>
      <c r="V281">
        <v>147.5</v>
      </c>
      <c r="W281">
        <v>152.80000000000001</v>
      </c>
      <c r="X281">
        <v>160.4</v>
      </c>
      <c r="Y281">
        <v>146.1</v>
      </c>
      <c r="Z281">
        <v>153.6</v>
      </c>
      <c r="AA281">
        <v>161.6</v>
      </c>
      <c r="AB281">
        <v>156.19999999999999</v>
      </c>
      <c r="AC281">
        <v>154.5</v>
      </c>
      <c r="AD281">
        <v>159.80000000000001</v>
      </c>
      <c r="AE281" s="3">
        <f t="shared" si="109"/>
        <v>145.4</v>
      </c>
      <c r="AF281" s="3">
        <f t="shared" si="110"/>
        <v>188.6</v>
      </c>
      <c r="AG281" s="3">
        <f t="shared" si="111"/>
        <v>171.6</v>
      </c>
      <c r="AH281" s="3">
        <f t="shared" si="112"/>
        <v>153.80000000000001</v>
      </c>
      <c r="AI281" s="3">
        <f t="shared" si="113"/>
        <v>145.4</v>
      </c>
      <c r="AJ281" s="3">
        <f t="shared" si="114"/>
        <v>146.5</v>
      </c>
      <c r="AK281" s="3">
        <f t="shared" si="115"/>
        <v>222.2</v>
      </c>
      <c r="AL281" s="3">
        <f t="shared" si="116"/>
        <v>155.9</v>
      </c>
      <c r="AM281" s="3">
        <f t="shared" si="117"/>
        <v>114.9</v>
      </c>
      <c r="AN281" s="3">
        <f t="shared" si="118"/>
        <v>162</v>
      </c>
      <c r="AO281" s="3">
        <f t="shared" si="119"/>
        <v>150</v>
      </c>
      <c r="AP281" s="3">
        <f t="shared" si="120"/>
        <v>162.69999999999999</v>
      </c>
      <c r="AQ281" s="3">
        <f t="shared" si="121"/>
        <v>163.4</v>
      </c>
      <c r="AR281" s="3">
        <f t="shared" si="122"/>
        <v>183.4</v>
      </c>
      <c r="AS281" s="3">
        <f t="shared" si="123"/>
        <v>156.30000000000001</v>
      </c>
      <c r="AT281" s="3">
        <f t="shared" si="124"/>
        <v>151</v>
      </c>
      <c r="AU281" s="3">
        <f t="shared" si="125"/>
        <v>155.5</v>
      </c>
      <c r="AV281" s="3">
        <f t="shared" si="126"/>
        <v>139.25609756097555</v>
      </c>
      <c r="AW281" s="3">
        <f t="shared" si="127"/>
        <v>147.5</v>
      </c>
      <c r="AX281" s="3">
        <f t="shared" si="128"/>
        <v>152.80000000000001</v>
      </c>
      <c r="AY281" s="3">
        <f t="shared" si="129"/>
        <v>160.4</v>
      </c>
      <c r="AZ281" s="3">
        <f t="shared" si="130"/>
        <v>146.1</v>
      </c>
      <c r="BA281" s="3">
        <f t="shared" si="131"/>
        <v>153.6</v>
      </c>
      <c r="BB281" s="3">
        <f t="shared" si="132"/>
        <v>161.6</v>
      </c>
      <c r="BC281" s="3">
        <f t="shared" si="133"/>
        <v>156.19999999999999</v>
      </c>
      <c r="BD281" s="3">
        <f t="shared" si="134"/>
        <v>154.5</v>
      </c>
      <c r="BE281" s="3">
        <f t="shared" si="135"/>
        <v>159.80000000000001</v>
      </c>
    </row>
    <row r="282" spans="1:57" x14ac:dyDescent="0.35">
      <c r="A282" t="s">
        <v>60</v>
      </c>
      <c r="B282">
        <v>2020</v>
      </c>
      <c r="C282" t="s">
        <v>72</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c r="AE282" s="3">
        <f t="shared" si="109"/>
        <v>149.69999999999999</v>
      </c>
      <c r="AF282" s="3">
        <f t="shared" si="110"/>
        <v>195.5</v>
      </c>
      <c r="AG282" s="3">
        <f t="shared" si="111"/>
        <v>176.9</v>
      </c>
      <c r="AH282" s="3">
        <f t="shared" si="112"/>
        <v>153.9</v>
      </c>
      <c r="AI282" s="3">
        <f t="shared" si="113"/>
        <v>138</v>
      </c>
      <c r="AJ282" s="3">
        <f t="shared" si="114"/>
        <v>150.5</v>
      </c>
      <c r="AK282" s="3">
        <f t="shared" si="115"/>
        <v>155.75203252032517</v>
      </c>
      <c r="AL282" s="3">
        <f t="shared" si="116"/>
        <v>158.69999999999999</v>
      </c>
      <c r="AM282" s="3">
        <f t="shared" si="117"/>
        <v>117.2</v>
      </c>
      <c r="AN282" s="3">
        <f t="shared" si="118"/>
        <v>161.4</v>
      </c>
      <c r="AO282" s="3">
        <f t="shared" si="119"/>
        <v>141.5</v>
      </c>
      <c r="AP282" s="3">
        <f t="shared" si="120"/>
        <v>165.1</v>
      </c>
      <c r="AQ282" s="3">
        <f t="shared" si="121"/>
        <v>167</v>
      </c>
      <c r="AR282" s="3">
        <f t="shared" si="122"/>
        <v>188.8</v>
      </c>
      <c r="AS282" s="3">
        <f t="shared" si="123"/>
        <v>151.1</v>
      </c>
      <c r="AT282" s="3">
        <f t="shared" si="124"/>
        <v>136.4</v>
      </c>
      <c r="AU282" s="3">
        <f t="shared" si="125"/>
        <v>148.80000000000001</v>
      </c>
      <c r="AV282" s="3">
        <f t="shared" si="126"/>
        <v>158</v>
      </c>
      <c r="AW282" s="3">
        <f t="shared" si="127"/>
        <v>137.30000000000001</v>
      </c>
      <c r="AX282" s="3">
        <f t="shared" si="128"/>
        <v>145.1</v>
      </c>
      <c r="AY282" s="3">
        <f t="shared" si="129"/>
        <v>152</v>
      </c>
      <c r="AZ282" s="3">
        <f t="shared" si="130"/>
        <v>135.19999999999999</v>
      </c>
      <c r="BA282" s="3">
        <f t="shared" si="131"/>
        <v>144.4</v>
      </c>
      <c r="BB282" s="3">
        <f t="shared" si="132"/>
        <v>156.4</v>
      </c>
      <c r="BC282" s="3">
        <f t="shared" si="133"/>
        <v>157.9</v>
      </c>
      <c r="BD282" s="3">
        <f t="shared" si="134"/>
        <v>146.6</v>
      </c>
      <c r="BE282" s="3">
        <f t="shared" si="135"/>
        <v>156.69999999999999</v>
      </c>
    </row>
    <row r="283" spans="1:57" x14ac:dyDescent="0.35">
      <c r="A283" t="s">
        <v>61</v>
      </c>
      <c r="B283">
        <v>2020</v>
      </c>
      <c r="C283" t="s">
        <v>72</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c r="AE283" s="3">
        <f t="shared" si="109"/>
        <v>146.80000000000001</v>
      </c>
      <c r="AF283" s="3">
        <f t="shared" si="110"/>
        <v>191</v>
      </c>
      <c r="AG283" s="3">
        <f t="shared" si="111"/>
        <v>173.6</v>
      </c>
      <c r="AH283" s="3">
        <f t="shared" si="112"/>
        <v>153.80000000000001</v>
      </c>
      <c r="AI283" s="3">
        <f t="shared" si="113"/>
        <v>142.69999999999999</v>
      </c>
      <c r="AJ283" s="3">
        <f t="shared" si="114"/>
        <v>148.4</v>
      </c>
      <c r="AK283" s="3">
        <f t="shared" si="115"/>
        <v>155.75203252032517</v>
      </c>
      <c r="AL283" s="3">
        <f t="shared" si="116"/>
        <v>156.80000000000001</v>
      </c>
      <c r="AM283" s="3">
        <f t="shared" si="117"/>
        <v>115.7</v>
      </c>
      <c r="AN283" s="3">
        <f t="shared" si="118"/>
        <v>161.80000000000001</v>
      </c>
      <c r="AO283" s="3">
        <f t="shared" si="119"/>
        <v>146.5</v>
      </c>
      <c r="AP283" s="3">
        <f t="shared" si="120"/>
        <v>163.80000000000001</v>
      </c>
      <c r="AQ283" s="3">
        <f t="shared" si="121"/>
        <v>164.7</v>
      </c>
      <c r="AR283" s="3">
        <f t="shared" si="122"/>
        <v>184.8</v>
      </c>
      <c r="AS283" s="3">
        <f t="shared" si="123"/>
        <v>154.30000000000001</v>
      </c>
      <c r="AT283" s="3">
        <f t="shared" si="124"/>
        <v>144.9</v>
      </c>
      <c r="AU283" s="3">
        <f t="shared" si="125"/>
        <v>152.80000000000001</v>
      </c>
      <c r="AV283" s="3">
        <f t="shared" si="126"/>
        <v>158</v>
      </c>
      <c r="AW283" s="3">
        <f t="shared" si="127"/>
        <v>143.6</v>
      </c>
      <c r="AX283" s="3">
        <f t="shared" si="128"/>
        <v>149.19999999999999</v>
      </c>
      <c r="AY283" s="3">
        <f t="shared" si="129"/>
        <v>157.19999999999999</v>
      </c>
      <c r="AZ283" s="3">
        <f t="shared" si="130"/>
        <v>140.4</v>
      </c>
      <c r="BA283" s="3">
        <f t="shared" si="131"/>
        <v>148.4</v>
      </c>
      <c r="BB283" s="3">
        <f t="shared" si="132"/>
        <v>158.6</v>
      </c>
      <c r="BC283" s="3">
        <f t="shared" si="133"/>
        <v>156.9</v>
      </c>
      <c r="BD283" s="3">
        <f t="shared" si="134"/>
        <v>150.69999999999999</v>
      </c>
      <c r="BE283" s="3">
        <f t="shared" si="135"/>
        <v>158.4</v>
      </c>
    </row>
    <row r="284" spans="1:57" x14ac:dyDescent="0.35">
      <c r="A284" t="s">
        <v>57</v>
      </c>
      <c r="B284">
        <v>2020</v>
      </c>
      <c r="C284" t="s">
        <v>73</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59</v>
      </c>
      <c r="V284">
        <v>148.69999999999999</v>
      </c>
      <c r="W284">
        <v>153.4</v>
      </c>
      <c r="X284">
        <v>161.6</v>
      </c>
      <c r="Y284">
        <v>146.4</v>
      </c>
      <c r="Z284">
        <v>153.9</v>
      </c>
      <c r="AA284">
        <v>162.9</v>
      </c>
      <c r="AB284">
        <v>156.6</v>
      </c>
      <c r="AC284">
        <v>155.19999999999999</v>
      </c>
      <c r="AD284">
        <v>160.69999999999999</v>
      </c>
      <c r="AE284" s="3">
        <f t="shared" si="109"/>
        <v>144.6</v>
      </c>
      <c r="AF284" s="3">
        <f t="shared" si="110"/>
        <v>188.5</v>
      </c>
      <c r="AG284" s="3">
        <f t="shared" si="111"/>
        <v>173.4</v>
      </c>
      <c r="AH284" s="3">
        <f t="shared" si="112"/>
        <v>154</v>
      </c>
      <c r="AI284" s="3">
        <f t="shared" si="113"/>
        <v>150</v>
      </c>
      <c r="AJ284" s="3">
        <f t="shared" si="114"/>
        <v>145.9</v>
      </c>
      <c r="AK284" s="3">
        <f t="shared" si="115"/>
        <v>225.2</v>
      </c>
      <c r="AL284" s="3">
        <f t="shared" si="116"/>
        <v>159.5</v>
      </c>
      <c r="AM284" s="3">
        <f t="shared" si="117"/>
        <v>114.4</v>
      </c>
      <c r="AN284" s="3">
        <f t="shared" si="118"/>
        <v>163.5</v>
      </c>
      <c r="AO284" s="3">
        <f t="shared" si="119"/>
        <v>153.4</v>
      </c>
      <c r="AP284" s="3">
        <f t="shared" si="120"/>
        <v>163.6</v>
      </c>
      <c r="AQ284" s="3">
        <f t="shared" si="121"/>
        <v>164.5</v>
      </c>
      <c r="AR284" s="3">
        <f t="shared" si="122"/>
        <v>183.6</v>
      </c>
      <c r="AS284" s="3">
        <f t="shared" si="123"/>
        <v>157</v>
      </c>
      <c r="AT284" s="3">
        <f t="shared" si="124"/>
        <v>151.6</v>
      </c>
      <c r="AU284" s="3">
        <f t="shared" si="125"/>
        <v>156.30000000000001</v>
      </c>
      <c r="AV284" s="3">
        <f t="shared" si="126"/>
        <v>139.25609756097555</v>
      </c>
      <c r="AW284" s="3">
        <f t="shared" si="127"/>
        <v>148.69999999999999</v>
      </c>
      <c r="AX284" s="3">
        <f t="shared" si="128"/>
        <v>153.4</v>
      </c>
      <c r="AY284" s="3">
        <f t="shared" si="129"/>
        <v>161.6</v>
      </c>
      <c r="AZ284" s="3">
        <f t="shared" si="130"/>
        <v>146.4</v>
      </c>
      <c r="BA284" s="3">
        <f t="shared" si="131"/>
        <v>153.9</v>
      </c>
      <c r="BB284" s="3">
        <f t="shared" si="132"/>
        <v>162.9</v>
      </c>
      <c r="BC284" s="3">
        <f t="shared" si="133"/>
        <v>156.6</v>
      </c>
      <c r="BD284" s="3">
        <f t="shared" si="134"/>
        <v>155.19999999999999</v>
      </c>
      <c r="BE284" s="3">
        <f t="shared" si="135"/>
        <v>160.69999999999999</v>
      </c>
    </row>
    <row r="285" spans="1:57" x14ac:dyDescent="0.35">
      <c r="A285" t="s">
        <v>60</v>
      </c>
      <c r="B285">
        <v>2020</v>
      </c>
      <c r="C285" t="s">
        <v>73</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c r="AE285" s="3">
        <f t="shared" si="109"/>
        <v>149</v>
      </c>
      <c r="AF285" s="3">
        <f t="shared" si="110"/>
        <v>195.7</v>
      </c>
      <c r="AG285" s="3">
        <f t="shared" si="111"/>
        <v>178.3</v>
      </c>
      <c r="AH285" s="3">
        <f t="shared" si="112"/>
        <v>154.19999999999999</v>
      </c>
      <c r="AI285" s="3">
        <f t="shared" si="113"/>
        <v>140.69999999999999</v>
      </c>
      <c r="AJ285" s="3">
        <f t="shared" si="114"/>
        <v>149.69999999999999</v>
      </c>
      <c r="AK285" s="3">
        <f t="shared" si="115"/>
        <v>155.75203252032517</v>
      </c>
      <c r="AL285" s="3">
        <f t="shared" si="116"/>
        <v>161.5</v>
      </c>
      <c r="AM285" s="3">
        <f t="shared" si="117"/>
        <v>117.1</v>
      </c>
      <c r="AN285" s="3">
        <f t="shared" si="118"/>
        <v>161.9</v>
      </c>
      <c r="AO285" s="3">
        <f t="shared" si="119"/>
        <v>143.30000000000001</v>
      </c>
      <c r="AP285" s="3">
        <f t="shared" si="120"/>
        <v>166.1</v>
      </c>
      <c r="AQ285" s="3">
        <f t="shared" si="121"/>
        <v>167</v>
      </c>
      <c r="AR285" s="3">
        <f t="shared" si="122"/>
        <v>190.2</v>
      </c>
      <c r="AS285" s="3">
        <f t="shared" si="123"/>
        <v>151.9</v>
      </c>
      <c r="AT285" s="3">
        <f t="shared" si="124"/>
        <v>136.69999999999999</v>
      </c>
      <c r="AU285" s="3">
        <f t="shared" si="125"/>
        <v>149.6</v>
      </c>
      <c r="AV285" s="3">
        <f t="shared" si="126"/>
        <v>158.4</v>
      </c>
      <c r="AW285" s="3">
        <f t="shared" si="127"/>
        <v>137.9</v>
      </c>
      <c r="AX285" s="3">
        <f t="shared" si="128"/>
        <v>145.5</v>
      </c>
      <c r="AY285" s="3">
        <f t="shared" si="129"/>
        <v>152.9</v>
      </c>
      <c r="AZ285" s="3">
        <f t="shared" si="130"/>
        <v>135.5</v>
      </c>
      <c r="BA285" s="3">
        <f t="shared" si="131"/>
        <v>144.30000000000001</v>
      </c>
      <c r="BB285" s="3">
        <f t="shared" si="132"/>
        <v>156.9</v>
      </c>
      <c r="BC285" s="3">
        <f t="shared" si="133"/>
        <v>157.9</v>
      </c>
      <c r="BD285" s="3">
        <f t="shared" si="134"/>
        <v>146.9</v>
      </c>
      <c r="BE285" s="3">
        <f t="shared" si="135"/>
        <v>156.9</v>
      </c>
    </row>
    <row r="286" spans="1:57" x14ac:dyDescent="0.35">
      <c r="A286" t="s">
        <v>61</v>
      </c>
      <c r="B286">
        <v>2020</v>
      </c>
      <c r="C286" t="s">
        <v>73</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c r="AE286" s="3">
        <f t="shared" si="109"/>
        <v>146</v>
      </c>
      <c r="AF286" s="3">
        <f t="shared" si="110"/>
        <v>191</v>
      </c>
      <c r="AG286" s="3">
        <f t="shared" si="111"/>
        <v>175.3</v>
      </c>
      <c r="AH286" s="3">
        <f t="shared" si="112"/>
        <v>154.1</v>
      </c>
      <c r="AI286" s="3">
        <f t="shared" si="113"/>
        <v>146.6</v>
      </c>
      <c r="AJ286" s="3">
        <f t="shared" si="114"/>
        <v>147.69999999999999</v>
      </c>
      <c r="AK286" s="3">
        <f t="shared" si="115"/>
        <v>155.75203252032517</v>
      </c>
      <c r="AL286" s="3">
        <f t="shared" si="116"/>
        <v>160.19999999999999</v>
      </c>
      <c r="AM286" s="3">
        <f t="shared" si="117"/>
        <v>115.3</v>
      </c>
      <c r="AN286" s="3">
        <f t="shared" si="118"/>
        <v>163</v>
      </c>
      <c r="AO286" s="3">
        <f t="shared" si="119"/>
        <v>149.19999999999999</v>
      </c>
      <c r="AP286" s="3">
        <f t="shared" si="120"/>
        <v>164.8</v>
      </c>
      <c r="AQ286" s="3">
        <f t="shared" si="121"/>
        <v>165.4</v>
      </c>
      <c r="AR286" s="3">
        <f t="shared" si="122"/>
        <v>185.4</v>
      </c>
      <c r="AS286" s="3">
        <f t="shared" si="123"/>
        <v>155</v>
      </c>
      <c r="AT286" s="3">
        <f t="shared" si="124"/>
        <v>145.4</v>
      </c>
      <c r="AU286" s="3">
        <f t="shared" si="125"/>
        <v>153.6</v>
      </c>
      <c r="AV286" s="3">
        <f t="shared" si="126"/>
        <v>158.4</v>
      </c>
      <c r="AW286" s="3">
        <f t="shared" si="127"/>
        <v>144.6</v>
      </c>
      <c r="AX286" s="3">
        <f t="shared" si="128"/>
        <v>149.69999999999999</v>
      </c>
      <c r="AY286" s="3">
        <f t="shared" si="129"/>
        <v>158.30000000000001</v>
      </c>
      <c r="AZ286" s="3">
        <f t="shared" si="130"/>
        <v>140.69999999999999</v>
      </c>
      <c r="BA286" s="3">
        <f t="shared" si="131"/>
        <v>148.5</v>
      </c>
      <c r="BB286" s="3">
        <f t="shared" si="132"/>
        <v>159.4</v>
      </c>
      <c r="BC286" s="3">
        <f t="shared" si="133"/>
        <v>157.1</v>
      </c>
      <c r="BD286" s="3">
        <f t="shared" si="134"/>
        <v>151.19999999999999</v>
      </c>
      <c r="BE286" s="3">
        <f t="shared" si="135"/>
        <v>158.9</v>
      </c>
    </row>
    <row r="287" spans="1:57" x14ac:dyDescent="0.35">
      <c r="A287" t="s">
        <v>57</v>
      </c>
      <c r="B287">
        <v>2021</v>
      </c>
      <c r="C287" t="s">
        <v>58</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59</v>
      </c>
      <c r="V287">
        <v>150.9</v>
      </c>
      <c r="W287">
        <v>153.9</v>
      </c>
      <c r="X287">
        <v>162.5</v>
      </c>
      <c r="Y287">
        <v>147.5</v>
      </c>
      <c r="Z287">
        <v>155.1</v>
      </c>
      <c r="AA287">
        <v>163.5</v>
      </c>
      <c r="AB287">
        <v>156.19999999999999</v>
      </c>
      <c r="AC287">
        <v>155.9</v>
      </c>
      <c r="AD287">
        <v>158.5</v>
      </c>
      <c r="AE287" s="3">
        <f t="shared" si="109"/>
        <v>143.4</v>
      </c>
      <c r="AF287" s="3">
        <f t="shared" si="110"/>
        <v>187.5</v>
      </c>
      <c r="AG287" s="3">
        <f t="shared" si="111"/>
        <v>173.4</v>
      </c>
      <c r="AH287" s="3">
        <f t="shared" si="112"/>
        <v>154</v>
      </c>
      <c r="AI287" s="3">
        <f t="shared" si="113"/>
        <v>154.80000000000001</v>
      </c>
      <c r="AJ287" s="3">
        <f t="shared" si="114"/>
        <v>147</v>
      </c>
      <c r="AK287" s="3">
        <f t="shared" si="115"/>
        <v>187.8</v>
      </c>
      <c r="AL287" s="3">
        <f t="shared" si="116"/>
        <v>159.5</v>
      </c>
      <c r="AM287" s="3">
        <f t="shared" si="117"/>
        <v>113.8</v>
      </c>
      <c r="AN287" s="3">
        <f t="shared" si="118"/>
        <v>164.5</v>
      </c>
      <c r="AO287" s="3">
        <f t="shared" si="119"/>
        <v>156.1</v>
      </c>
      <c r="AP287" s="3">
        <f t="shared" si="120"/>
        <v>164.3</v>
      </c>
      <c r="AQ287" s="3">
        <f t="shared" si="121"/>
        <v>159.6</v>
      </c>
      <c r="AR287" s="3">
        <f t="shared" si="122"/>
        <v>184.6</v>
      </c>
      <c r="AS287" s="3">
        <f t="shared" si="123"/>
        <v>157.5</v>
      </c>
      <c r="AT287" s="3">
        <f t="shared" si="124"/>
        <v>152.4</v>
      </c>
      <c r="AU287" s="3">
        <f t="shared" si="125"/>
        <v>156.80000000000001</v>
      </c>
      <c r="AV287" s="3">
        <f t="shared" si="126"/>
        <v>139.25609756097555</v>
      </c>
      <c r="AW287" s="3">
        <f t="shared" si="127"/>
        <v>150.9</v>
      </c>
      <c r="AX287" s="3">
        <f t="shared" si="128"/>
        <v>153.9</v>
      </c>
      <c r="AY287" s="3">
        <f t="shared" si="129"/>
        <v>162.5</v>
      </c>
      <c r="AZ287" s="3">
        <f t="shared" si="130"/>
        <v>147.5</v>
      </c>
      <c r="BA287" s="3">
        <f t="shared" si="131"/>
        <v>155.1</v>
      </c>
      <c r="BB287" s="3">
        <f t="shared" si="132"/>
        <v>163.5</v>
      </c>
      <c r="BC287" s="3">
        <f t="shared" si="133"/>
        <v>156.19999999999999</v>
      </c>
      <c r="BD287" s="3">
        <f t="shared" si="134"/>
        <v>155.9</v>
      </c>
      <c r="BE287" s="3">
        <f t="shared" si="135"/>
        <v>158.5</v>
      </c>
    </row>
    <row r="288" spans="1:57" x14ac:dyDescent="0.35">
      <c r="A288" t="s">
        <v>60</v>
      </c>
      <c r="B288">
        <v>2021</v>
      </c>
      <c r="C288" t="s">
        <v>58</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c r="AE288" s="3">
        <f t="shared" si="109"/>
        <v>148</v>
      </c>
      <c r="AF288" s="3">
        <f t="shared" si="110"/>
        <v>194.8</v>
      </c>
      <c r="AG288" s="3">
        <f t="shared" si="111"/>
        <v>178.4</v>
      </c>
      <c r="AH288" s="3">
        <f t="shared" si="112"/>
        <v>154.4</v>
      </c>
      <c r="AI288" s="3">
        <f t="shared" si="113"/>
        <v>144.1</v>
      </c>
      <c r="AJ288" s="3">
        <f t="shared" si="114"/>
        <v>152.6</v>
      </c>
      <c r="AK288" s="3">
        <f t="shared" si="115"/>
        <v>206.8</v>
      </c>
      <c r="AL288" s="3">
        <f t="shared" si="116"/>
        <v>162.1</v>
      </c>
      <c r="AM288" s="3">
        <f t="shared" si="117"/>
        <v>116.3</v>
      </c>
      <c r="AN288" s="3">
        <f t="shared" si="118"/>
        <v>163</v>
      </c>
      <c r="AO288" s="3">
        <f t="shared" si="119"/>
        <v>145.9</v>
      </c>
      <c r="AP288" s="3">
        <f t="shared" si="120"/>
        <v>167.2</v>
      </c>
      <c r="AQ288" s="3">
        <f t="shared" si="121"/>
        <v>163.4</v>
      </c>
      <c r="AR288" s="3">
        <f t="shared" si="122"/>
        <v>191.8</v>
      </c>
      <c r="AS288" s="3">
        <f t="shared" si="123"/>
        <v>152.5</v>
      </c>
      <c r="AT288" s="3">
        <f t="shared" si="124"/>
        <v>137.30000000000001</v>
      </c>
      <c r="AU288" s="3">
        <f t="shared" si="125"/>
        <v>150.19999999999999</v>
      </c>
      <c r="AV288" s="3">
        <f t="shared" si="126"/>
        <v>157.69999999999999</v>
      </c>
      <c r="AW288" s="3">
        <f t="shared" si="127"/>
        <v>142.9</v>
      </c>
      <c r="AX288" s="3">
        <f t="shared" si="128"/>
        <v>145.69999999999999</v>
      </c>
      <c r="AY288" s="3">
        <f t="shared" si="129"/>
        <v>154.1</v>
      </c>
      <c r="AZ288" s="3">
        <f t="shared" si="130"/>
        <v>136.9</v>
      </c>
      <c r="BA288" s="3">
        <f t="shared" si="131"/>
        <v>145.4</v>
      </c>
      <c r="BB288" s="3">
        <f t="shared" si="132"/>
        <v>156.1</v>
      </c>
      <c r="BC288" s="3">
        <f t="shared" si="133"/>
        <v>157.69999999999999</v>
      </c>
      <c r="BD288" s="3">
        <f t="shared" si="134"/>
        <v>147.6</v>
      </c>
      <c r="BE288" s="3">
        <f t="shared" si="135"/>
        <v>156</v>
      </c>
    </row>
    <row r="289" spans="1:57" x14ac:dyDescent="0.35">
      <c r="A289" t="s">
        <v>61</v>
      </c>
      <c r="B289">
        <v>2021</v>
      </c>
      <c r="C289" t="s">
        <v>58</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c r="AE289" s="3">
        <f t="shared" si="109"/>
        <v>144.9</v>
      </c>
      <c r="AF289" s="3">
        <f t="shared" si="110"/>
        <v>190.1</v>
      </c>
      <c r="AG289" s="3">
        <f t="shared" si="111"/>
        <v>175.3</v>
      </c>
      <c r="AH289" s="3">
        <f t="shared" si="112"/>
        <v>154.1</v>
      </c>
      <c r="AI289" s="3">
        <f t="shared" si="113"/>
        <v>150.9</v>
      </c>
      <c r="AJ289" s="3">
        <f t="shared" si="114"/>
        <v>149.6</v>
      </c>
      <c r="AK289" s="3">
        <f t="shared" si="115"/>
        <v>194.2</v>
      </c>
      <c r="AL289" s="3">
        <f t="shared" si="116"/>
        <v>160.4</v>
      </c>
      <c r="AM289" s="3">
        <f t="shared" si="117"/>
        <v>114.6</v>
      </c>
      <c r="AN289" s="3">
        <f t="shared" si="118"/>
        <v>164</v>
      </c>
      <c r="AO289" s="3">
        <f t="shared" si="119"/>
        <v>151.80000000000001</v>
      </c>
      <c r="AP289" s="3">
        <f t="shared" si="120"/>
        <v>165.6</v>
      </c>
      <c r="AQ289" s="3">
        <f t="shared" si="121"/>
        <v>161</v>
      </c>
      <c r="AR289" s="3">
        <f t="shared" si="122"/>
        <v>186.5</v>
      </c>
      <c r="AS289" s="3">
        <f t="shared" si="123"/>
        <v>155.5</v>
      </c>
      <c r="AT289" s="3">
        <f t="shared" si="124"/>
        <v>146.1</v>
      </c>
      <c r="AU289" s="3">
        <f t="shared" si="125"/>
        <v>154.19999999999999</v>
      </c>
      <c r="AV289" s="3">
        <f t="shared" si="126"/>
        <v>157.69999999999999</v>
      </c>
      <c r="AW289" s="3">
        <f t="shared" si="127"/>
        <v>147.9</v>
      </c>
      <c r="AX289" s="3">
        <f t="shared" si="128"/>
        <v>150</v>
      </c>
      <c r="AY289" s="3">
        <f t="shared" si="129"/>
        <v>159.30000000000001</v>
      </c>
      <c r="AZ289" s="3">
        <f t="shared" si="130"/>
        <v>141.9</v>
      </c>
      <c r="BA289" s="3">
        <f t="shared" si="131"/>
        <v>149.6</v>
      </c>
      <c r="BB289" s="3">
        <f t="shared" si="132"/>
        <v>159.19999999999999</v>
      </c>
      <c r="BC289" s="3">
        <f t="shared" si="133"/>
        <v>156.80000000000001</v>
      </c>
      <c r="BD289" s="3">
        <f t="shared" si="134"/>
        <v>151.9</v>
      </c>
      <c r="BE289" s="3">
        <f t="shared" si="135"/>
        <v>157.30000000000001</v>
      </c>
    </row>
    <row r="290" spans="1:57" x14ac:dyDescent="0.35">
      <c r="A290" t="s">
        <v>57</v>
      </c>
      <c r="B290">
        <v>2021</v>
      </c>
      <c r="C290" t="s">
        <v>62</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59</v>
      </c>
      <c r="V290">
        <v>154.4</v>
      </c>
      <c r="W290">
        <v>154.80000000000001</v>
      </c>
      <c r="X290">
        <v>164.3</v>
      </c>
      <c r="Y290">
        <v>150.19999999999999</v>
      </c>
      <c r="Z290">
        <v>157</v>
      </c>
      <c r="AA290">
        <v>163.6</v>
      </c>
      <c r="AB290">
        <v>155.19999999999999</v>
      </c>
      <c r="AC290">
        <v>157.19999999999999</v>
      </c>
      <c r="AD290">
        <v>156.69999999999999</v>
      </c>
      <c r="AE290" s="3">
        <f t="shared" si="109"/>
        <v>142.80000000000001</v>
      </c>
      <c r="AF290" s="3">
        <f t="shared" si="110"/>
        <v>184</v>
      </c>
      <c r="AG290" s="3">
        <f t="shared" si="111"/>
        <v>168</v>
      </c>
      <c r="AH290" s="3">
        <f t="shared" si="112"/>
        <v>154.4</v>
      </c>
      <c r="AI290" s="3">
        <f t="shared" si="113"/>
        <v>163</v>
      </c>
      <c r="AJ290" s="3">
        <f t="shared" si="114"/>
        <v>147.80000000000001</v>
      </c>
      <c r="AK290" s="3">
        <f t="shared" si="115"/>
        <v>149.69999999999999</v>
      </c>
      <c r="AL290" s="3">
        <f t="shared" si="116"/>
        <v>158.30000000000001</v>
      </c>
      <c r="AM290" s="3">
        <f t="shared" si="117"/>
        <v>111.8</v>
      </c>
      <c r="AN290" s="3">
        <f t="shared" si="118"/>
        <v>165</v>
      </c>
      <c r="AO290" s="3">
        <f t="shared" si="119"/>
        <v>160</v>
      </c>
      <c r="AP290" s="3">
        <f t="shared" si="120"/>
        <v>165.8</v>
      </c>
      <c r="AQ290" s="3">
        <f t="shared" si="121"/>
        <v>154.69999999999999</v>
      </c>
      <c r="AR290" s="3">
        <f t="shared" si="122"/>
        <v>186.5</v>
      </c>
      <c r="AS290" s="3">
        <f t="shared" si="123"/>
        <v>159.1</v>
      </c>
      <c r="AT290" s="3">
        <f t="shared" si="124"/>
        <v>153.9</v>
      </c>
      <c r="AU290" s="3">
        <f t="shared" si="125"/>
        <v>158.4</v>
      </c>
      <c r="AV290" s="3">
        <f t="shared" si="126"/>
        <v>139.25609756097555</v>
      </c>
      <c r="AW290" s="3">
        <f t="shared" si="127"/>
        <v>154.4</v>
      </c>
      <c r="AX290" s="3">
        <f t="shared" si="128"/>
        <v>154.80000000000001</v>
      </c>
      <c r="AY290" s="3">
        <f t="shared" si="129"/>
        <v>164.3</v>
      </c>
      <c r="AZ290" s="3">
        <f t="shared" si="130"/>
        <v>150.19999999999999</v>
      </c>
      <c r="BA290" s="3">
        <f t="shared" si="131"/>
        <v>157</v>
      </c>
      <c r="BB290" s="3">
        <f t="shared" si="132"/>
        <v>163.6</v>
      </c>
      <c r="BC290" s="3">
        <f t="shared" si="133"/>
        <v>155.19999999999999</v>
      </c>
      <c r="BD290" s="3">
        <f t="shared" si="134"/>
        <v>157.19999999999999</v>
      </c>
      <c r="BE290" s="3">
        <f t="shared" si="135"/>
        <v>156.69999999999999</v>
      </c>
    </row>
    <row r="291" spans="1:57" x14ac:dyDescent="0.35">
      <c r="A291" t="s">
        <v>60</v>
      </c>
      <c r="B291">
        <v>2021</v>
      </c>
      <c r="C291" t="s">
        <v>62</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c r="AE291" s="3">
        <f t="shared" si="109"/>
        <v>147.6</v>
      </c>
      <c r="AF291" s="3">
        <f t="shared" si="110"/>
        <v>191.2</v>
      </c>
      <c r="AG291" s="3">
        <f t="shared" si="111"/>
        <v>169.9</v>
      </c>
      <c r="AH291" s="3">
        <f t="shared" si="112"/>
        <v>155.1</v>
      </c>
      <c r="AI291" s="3">
        <f t="shared" si="113"/>
        <v>151.4</v>
      </c>
      <c r="AJ291" s="3">
        <f t="shared" si="114"/>
        <v>154</v>
      </c>
      <c r="AK291" s="3">
        <f t="shared" si="115"/>
        <v>180.2</v>
      </c>
      <c r="AL291" s="3">
        <f t="shared" si="116"/>
        <v>159.80000000000001</v>
      </c>
      <c r="AM291" s="3">
        <f t="shared" si="117"/>
        <v>114.9</v>
      </c>
      <c r="AN291" s="3">
        <f t="shared" si="118"/>
        <v>162.5</v>
      </c>
      <c r="AO291" s="3">
        <f t="shared" si="119"/>
        <v>149.19999999999999</v>
      </c>
      <c r="AP291" s="3">
        <f t="shared" si="120"/>
        <v>169.4</v>
      </c>
      <c r="AQ291" s="3">
        <f t="shared" si="121"/>
        <v>160.80000000000001</v>
      </c>
      <c r="AR291" s="3">
        <f t="shared" si="122"/>
        <v>193.3</v>
      </c>
      <c r="AS291" s="3">
        <f t="shared" si="123"/>
        <v>154.19999999999999</v>
      </c>
      <c r="AT291" s="3">
        <f t="shared" si="124"/>
        <v>138.19999999999999</v>
      </c>
      <c r="AU291" s="3">
        <f t="shared" si="125"/>
        <v>151.80000000000001</v>
      </c>
      <c r="AV291" s="3">
        <f t="shared" si="126"/>
        <v>159.80000000000001</v>
      </c>
      <c r="AW291" s="3">
        <f t="shared" si="127"/>
        <v>149.1</v>
      </c>
      <c r="AX291" s="3">
        <f t="shared" si="128"/>
        <v>146.5</v>
      </c>
      <c r="AY291" s="3">
        <f t="shared" si="129"/>
        <v>156.30000000000001</v>
      </c>
      <c r="AZ291" s="3">
        <f t="shared" si="130"/>
        <v>140.5</v>
      </c>
      <c r="BA291" s="3">
        <f t="shared" si="131"/>
        <v>147.30000000000001</v>
      </c>
      <c r="BB291" s="3">
        <f t="shared" si="132"/>
        <v>156.6</v>
      </c>
      <c r="BC291" s="3">
        <f t="shared" si="133"/>
        <v>156.69999999999999</v>
      </c>
      <c r="BD291" s="3">
        <f t="shared" si="134"/>
        <v>149.30000000000001</v>
      </c>
      <c r="BE291" s="3">
        <f t="shared" si="135"/>
        <v>156.5</v>
      </c>
    </row>
    <row r="292" spans="1:57" x14ac:dyDescent="0.35">
      <c r="A292" t="s">
        <v>61</v>
      </c>
      <c r="B292">
        <v>2021</v>
      </c>
      <c r="C292" t="s">
        <v>62</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c r="AE292" s="3">
        <f t="shared" si="109"/>
        <v>144.30000000000001</v>
      </c>
      <c r="AF292" s="3">
        <f t="shared" si="110"/>
        <v>186.5</v>
      </c>
      <c r="AG292" s="3">
        <f t="shared" si="111"/>
        <v>168.7</v>
      </c>
      <c r="AH292" s="3">
        <f t="shared" si="112"/>
        <v>154.69999999999999</v>
      </c>
      <c r="AI292" s="3">
        <f t="shared" si="113"/>
        <v>158.69999999999999</v>
      </c>
      <c r="AJ292" s="3">
        <f t="shared" si="114"/>
        <v>150.69999999999999</v>
      </c>
      <c r="AK292" s="3">
        <f t="shared" si="115"/>
        <v>160</v>
      </c>
      <c r="AL292" s="3">
        <f t="shared" si="116"/>
        <v>158.80000000000001</v>
      </c>
      <c r="AM292" s="3">
        <f t="shared" si="117"/>
        <v>112.8</v>
      </c>
      <c r="AN292" s="3">
        <f t="shared" si="118"/>
        <v>164.2</v>
      </c>
      <c r="AO292" s="3">
        <f t="shared" si="119"/>
        <v>155.5</v>
      </c>
      <c r="AP292" s="3">
        <f t="shared" si="120"/>
        <v>167.5</v>
      </c>
      <c r="AQ292" s="3">
        <f t="shared" si="121"/>
        <v>156.9</v>
      </c>
      <c r="AR292" s="3">
        <f t="shared" si="122"/>
        <v>188.3</v>
      </c>
      <c r="AS292" s="3">
        <f t="shared" si="123"/>
        <v>157.19999999999999</v>
      </c>
      <c r="AT292" s="3">
        <f t="shared" si="124"/>
        <v>147.4</v>
      </c>
      <c r="AU292" s="3">
        <f t="shared" si="125"/>
        <v>155.80000000000001</v>
      </c>
      <c r="AV292" s="3">
        <f t="shared" si="126"/>
        <v>159.80000000000001</v>
      </c>
      <c r="AW292" s="3">
        <f t="shared" si="127"/>
        <v>152.4</v>
      </c>
      <c r="AX292" s="3">
        <f t="shared" si="128"/>
        <v>150.9</v>
      </c>
      <c r="AY292" s="3">
        <f t="shared" si="129"/>
        <v>161.30000000000001</v>
      </c>
      <c r="AZ292" s="3">
        <f t="shared" si="130"/>
        <v>145.1</v>
      </c>
      <c r="BA292" s="3">
        <f t="shared" si="131"/>
        <v>151.5</v>
      </c>
      <c r="BB292" s="3">
        <f t="shared" si="132"/>
        <v>159.5</v>
      </c>
      <c r="BC292" s="3">
        <f t="shared" si="133"/>
        <v>155.80000000000001</v>
      </c>
      <c r="BD292" s="3">
        <f t="shared" si="134"/>
        <v>153.4</v>
      </c>
      <c r="BE292" s="3">
        <f t="shared" si="135"/>
        <v>156.6</v>
      </c>
    </row>
    <row r="293" spans="1:57" x14ac:dyDescent="0.35">
      <c r="A293" t="s">
        <v>57</v>
      </c>
      <c r="B293">
        <v>2021</v>
      </c>
      <c r="C293" t="s">
        <v>63</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75</v>
      </c>
      <c r="V293">
        <v>156</v>
      </c>
      <c r="W293">
        <v>154.80000000000001</v>
      </c>
      <c r="X293">
        <v>164.6</v>
      </c>
      <c r="Y293">
        <v>151.30000000000001</v>
      </c>
      <c r="Z293">
        <v>157.80000000000001</v>
      </c>
      <c r="AA293">
        <v>163.80000000000001</v>
      </c>
      <c r="AB293">
        <v>153.1</v>
      </c>
      <c r="AC293">
        <v>157.30000000000001</v>
      </c>
      <c r="AD293">
        <v>156.69999999999999</v>
      </c>
      <c r="AE293" s="3">
        <f t="shared" si="109"/>
        <v>142.5</v>
      </c>
      <c r="AF293" s="3">
        <f t="shared" si="110"/>
        <v>189.4</v>
      </c>
      <c r="AG293" s="3">
        <f t="shared" si="111"/>
        <v>163.19999999999999</v>
      </c>
      <c r="AH293" s="3">
        <f t="shared" si="112"/>
        <v>154.5</v>
      </c>
      <c r="AI293" s="3">
        <f t="shared" si="113"/>
        <v>168.2</v>
      </c>
      <c r="AJ293" s="3">
        <f t="shared" si="114"/>
        <v>150.5</v>
      </c>
      <c r="AK293" s="3">
        <f t="shared" si="115"/>
        <v>141</v>
      </c>
      <c r="AL293" s="3">
        <f t="shared" si="116"/>
        <v>159.19999999999999</v>
      </c>
      <c r="AM293" s="3">
        <f t="shared" si="117"/>
        <v>111.7</v>
      </c>
      <c r="AN293" s="3">
        <f t="shared" si="118"/>
        <v>164</v>
      </c>
      <c r="AO293" s="3">
        <f t="shared" si="119"/>
        <v>160.6</v>
      </c>
      <c r="AP293" s="3">
        <f t="shared" si="120"/>
        <v>166.4</v>
      </c>
      <c r="AQ293" s="3">
        <f t="shared" si="121"/>
        <v>154.5</v>
      </c>
      <c r="AR293" s="3">
        <f t="shared" si="122"/>
        <v>186.1</v>
      </c>
      <c r="AS293" s="3">
        <f t="shared" si="123"/>
        <v>159.6</v>
      </c>
      <c r="AT293" s="3">
        <f t="shared" si="124"/>
        <v>154.4</v>
      </c>
      <c r="AU293" s="3">
        <f t="shared" si="125"/>
        <v>158.9</v>
      </c>
      <c r="AV293" s="3">
        <f t="shared" si="126"/>
        <v>139.25609756097555</v>
      </c>
      <c r="AW293" s="3">
        <f t="shared" si="127"/>
        <v>156</v>
      </c>
      <c r="AX293" s="3">
        <f t="shared" si="128"/>
        <v>154.80000000000001</v>
      </c>
      <c r="AY293" s="3">
        <f t="shared" si="129"/>
        <v>164.6</v>
      </c>
      <c r="AZ293" s="3">
        <f t="shared" si="130"/>
        <v>151.30000000000001</v>
      </c>
      <c r="BA293" s="3">
        <f t="shared" si="131"/>
        <v>157.80000000000001</v>
      </c>
      <c r="BB293" s="3">
        <f t="shared" si="132"/>
        <v>163.80000000000001</v>
      </c>
      <c r="BC293" s="3">
        <f t="shared" si="133"/>
        <v>153.1</v>
      </c>
      <c r="BD293" s="3">
        <f t="shared" si="134"/>
        <v>157.30000000000001</v>
      </c>
      <c r="BE293" s="3">
        <f t="shared" si="135"/>
        <v>156.69999999999999</v>
      </c>
    </row>
    <row r="294" spans="1:57" x14ac:dyDescent="0.35">
      <c r="A294" t="s">
        <v>60</v>
      </c>
      <c r="B294">
        <v>2021</v>
      </c>
      <c r="C294" t="s">
        <v>63</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c r="AE294" s="3">
        <f t="shared" si="109"/>
        <v>147.5</v>
      </c>
      <c r="AF294" s="3">
        <f t="shared" si="110"/>
        <v>197.5</v>
      </c>
      <c r="AG294" s="3">
        <f t="shared" si="111"/>
        <v>164.7</v>
      </c>
      <c r="AH294" s="3">
        <f t="shared" si="112"/>
        <v>155.6</v>
      </c>
      <c r="AI294" s="3">
        <f t="shared" si="113"/>
        <v>156.4</v>
      </c>
      <c r="AJ294" s="3">
        <f t="shared" si="114"/>
        <v>157.30000000000001</v>
      </c>
      <c r="AK294" s="3">
        <f t="shared" si="115"/>
        <v>166.1</v>
      </c>
      <c r="AL294" s="3">
        <f t="shared" si="116"/>
        <v>161.1</v>
      </c>
      <c r="AM294" s="3">
        <f t="shared" si="117"/>
        <v>114.3</v>
      </c>
      <c r="AN294" s="3">
        <f t="shared" si="118"/>
        <v>162.6</v>
      </c>
      <c r="AO294" s="3">
        <f t="shared" si="119"/>
        <v>150.69999999999999</v>
      </c>
      <c r="AP294" s="3">
        <f t="shared" si="120"/>
        <v>170.3</v>
      </c>
      <c r="AQ294" s="3">
        <f t="shared" si="121"/>
        <v>160.4</v>
      </c>
      <c r="AR294" s="3">
        <f t="shared" si="122"/>
        <v>193.5</v>
      </c>
      <c r="AS294" s="3">
        <f t="shared" si="123"/>
        <v>155.1</v>
      </c>
      <c r="AT294" s="3">
        <f t="shared" si="124"/>
        <v>138.69999999999999</v>
      </c>
      <c r="AU294" s="3">
        <f t="shared" si="125"/>
        <v>152.6</v>
      </c>
      <c r="AV294" s="3">
        <f t="shared" si="126"/>
        <v>159.9</v>
      </c>
      <c r="AW294" s="3">
        <f t="shared" si="127"/>
        <v>154.80000000000001</v>
      </c>
      <c r="AX294" s="3">
        <f t="shared" si="128"/>
        <v>147.19999999999999</v>
      </c>
      <c r="AY294" s="3">
        <f t="shared" si="129"/>
        <v>156.9</v>
      </c>
      <c r="AZ294" s="3">
        <f t="shared" si="130"/>
        <v>141.69999999999999</v>
      </c>
      <c r="BA294" s="3">
        <f t="shared" si="131"/>
        <v>148.6</v>
      </c>
      <c r="BB294" s="3">
        <f t="shared" si="132"/>
        <v>157.6</v>
      </c>
      <c r="BC294" s="3">
        <f t="shared" si="133"/>
        <v>154.9</v>
      </c>
      <c r="BD294" s="3">
        <f t="shared" si="134"/>
        <v>150</v>
      </c>
      <c r="BE294" s="3">
        <f t="shared" si="135"/>
        <v>156.9</v>
      </c>
    </row>
    <row r="295" spans="1:57" x14ac:dyDescent="0.35">
      <c r="A295" t="s">
        <v>61</v>
      </c>
      <c r="B295">
        <v>2021</v>
      </c>
      <c r="C295" t="s">
        <v>63</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c r="AE295" s="3">
        <f t="shared" si="109"/>
        <v>144.1</v>
      </c>
      <c r="AF295" s="3">
        <f t="shared" si="110"/>
        <v>192.2</v>
      </c>
      <c r="AG295" s="3">
        <f t="shared" si="111"/>
        <v>163.80000000000001</v>
      </c>
      <c r="AH295" s="3">
        <f t="shared" si="112"/>
        <v>154.9</v>
      </c>
      <c r="AI295" s="3">
        <f t="shared" si="113"/>
        <v>163.9</v>
      </c>
      <c r="AJ295" s="3">
        <f t="shared" si="114"/>
        <v>153.69999999999999</v>
      </c>
      <c r="AK295" s="3">
        <f t="shared" si="115"/>
        <v>149.5</v>
      </c>
      <c r="AL295" s="3">
        <f t="shared" si="116"/>
        <v>159.80000000000001</v>
      </c>
      <c r="AM295" s="3">
        <f t="shared" si="117"/>
        <v>112.6</v>
      </c>
      <c r="AN295" s="3">
        <f t="shared" si="118"/>
        <v>163.5</v>
      </c>
      <c r="AO295" s="3">
        <f t="shared" si="119"/>
        <v>156.5</v>
      </c>
      <c r="AP295" s="3">
        <f t="shared" si="120"/>
        <v>168.2</v>
      </c>
      <c r="AQ295" s="3">
        <f t="shared" si="121"/>
        <v>156.69999999999999</v>
      </c>
      <c r="AR295" s="3">
        <f t="shared" si="122"/>
        <v>188.1</v>
      </c>
      <c r="AS295" s="3">
        <f t="shared" si="123"/>
        <v>157.80000000000001</v>
      </c>
      <c r="AT295" s="3">
        <f t="shared" si="124"/>
        <v>147.9</v>
      </c>
      <c r="AU295" s="3">
        <f t="shared" si="125"/>
        <v>156.4</v>
      </c>
      <c r="AV295" s="3">
        <f t="shared" si="126"/>
        <v>159.9</v>
      </c>
      <c r="AW295" s="3">
        <f t="shared" si="127"/>
        <v>155.5</v>
      </c>
      <c r="AX295" s="3">
        <f t="shared" si="128"/>
        <v>151.19999999999999</v>
      </c>
      <c r="AY295" s="3">
        <f t="shared" si="129"/>
        <v>161.69999999999999</v>
      </c>
      <c r="AZ295" s="3">
        <f t="shared" si="130"/>
        <v>146.19999999999999</v>
      </c>
      <c r="BA295" s="3">
        <f t="shared" si="131"/>
        <v>152.6</v>
      </c>
      <c r="BB295" s="3">
        <f t="shared" si="132"/>
        <v>160.19999999999999</v>
      </c>
      <c r="BC295" s="3">
        <f t="shared" si="133"/>
        <v>153.80000000000001</v>
      </c>
      <c r="BD295" s="3">
        <f t="shared" si="134"/>
        <v>153.80000000000001</v>
      </c>
      <c r="BE295" s="3">
        <f t="shared" si="135"/>
        <v>156.80000000000001</v>
      </c>
    </row>
    <row r="296" spans="1:57" x14ac:dyDescent="0.35">
      <c r="A296" t="s">
        <v>57</v>
      </c>
      <c r="B296">
        <v>2021</v>
      </c>
      <c r="C296" t="s">
        <v>64</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75</v>
      </c>
      <c r="V296">
        <v>156</v>
      </c>
      <c r="W296">
        <v>155.5</v>
      </c>
      <c r="X296">
        <v>165.3</v>
      </c>
      <c r="Y296">
        <v>151.69999999999999</v>
      </c>
      <c r="Z296">
        <v>158.6</v>
      </c>
      <c r="AA296">
        <v>164.1</v>
      </c>
      <c r="AB296">
        <v>154.6</v>
      </c>
      <c r="AC296">
        <v>158</v>
      </c>
      <c r="AD296">
        <v>157.6</v>
      </c>
      <c r="AE296" s="3">
        <f t="shared" si="109"/>
        <v>142.69999999999999</v>
      </c>
      <c r="AF296" s="3">
        <f t="shared" si="110"/>
        <v>195.5</v>
      </c>
      <c r="AG296" s="3">
        <f t="shared" si="111"/>
        <v>163.4</v>
      </c>
      <c r="AH296" s="3">
        <f t="shared" si="112"/>
        <v>155</v>
      </c>
      <c r="AI296" s="3">
        <f t="shared" si="113"/>
        <v>175.2</v>
      </c>
      <c r="AJ296" s="3">
        <f t="shared" si="114"/>
        <v>160.6</v>
      </c>
      <c r="AK296" s="3">
        <f t="shared" si="115"/>
        <v>135.1</v>
      </c>
      <c r="AL296" s="3">
        <f t="shared" si="116"/>
        <v>161.1</v>
      </c>
      <c r="AM296" s="3">
        <f t="shared" si="117"/>
        <v>112.2</v>
      </c>
      <c r="AN296" s="3">
        <f t="shared" si="118"/>
        <v>164.4</v>
      </c>
      <c r="AO296" s="3">
        <f t="shared" si="119"/>
        <v>161.9</v>
      </c>
      <c r="AP296" s="3">
        <f t="shared" si="120"/>
        <v>166.8</v>
      </c>
      <c r="AQ296" s="3">
        <f t="shared" si="121"/>
        <v>155.6</v>
      </c>
      <c r="AR296" s="3">
        <f t="shared" si="122"/>
        <v>186.8</v>
      </c>
      <c r="AS296" s="3">
        <f t="shared" si="123"/>
        <v>160.69999999999999</v>
      </c>
      <c r="AT296" s="3">
        <f t="shared" si="124"/>
        <v>155.1</v>
      </c>
      <c r="AU296" s="3">
        <f t="shared" si="125"/>
        <v>159.9</v>
      </c>
      <c r="AV296" s="3">
        <f t="shared" si="126"/>
        <v>139.25609756097555</v>
      </c>
      <c r="AW296" s="3">
        <f t="shared" si="127"/>
        <v>156</v>
      </c>
      <c r="AX296" s="3">
        <f t="shared" si="128"/>
        <v>155.5</v>
      </c>
      <c r="AY296" s="3">
        <f t="shared" si="129"/>
        <v>165.3</v>
      </c>
      <c r="AZ296" s="3">
        <f t="shared" si="130"/>
        <v>151.69999999999999</v>
      </c>
      <c r="BA296" s="3">
        <f t="shared" si="131"/>
        <v>158.6</v>
      </c>
      <c r="BB296" s="3">
        <f t="shared" si="132"/>
        <v>164.1</v>
      </c>
      <c r="BC296" s="3">
        <f t="shared" si="133"/>
        <v>154.6</v>
      </c>
      <c r="BD296" s="3">
        <f t="shared" si="134"/>
        <v>158</v>
      </c>
      <c r="BE296" s="3">
        <f t="shared" si="135"/>
        <v>157.6</v>
      </c>
    </row>
    <row r="297" spans="1:57" x14ac:dyDescent="0.35">
      <c r="A297" t="s">
        <v>60</v>
      </c>
      <c r="B297">
        <v>2021</v>
      </c>
      <c r="C297" t="s">
        <v>64</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c r="AE297" s="3">
        <f t="shared" si="109"/>
        <v>147.6</v>
      </c>
      <c r="AF297" s="3">
        <f t="shared" si="110"/>
        <v>202.5</v>
      </c>
      <c r="AG297" s="3">
        <f t="shared" si="111"/>
        <v>166.4</v>
      </c>
      <c r="AH297" s="3">
        <f t="shared" si="112"/>
        <v>156</v>
      </c>
      <c r="AI297" s="3">
        <f t="shared" si="113"/>
        <v>161.4</v>
      </c>
      <c r="AJ297" s="3">
        <f t="shared" si="114"/>
        <v>168.8</v>
      </c>
      <c r="AK297" s="3">
        <f t="shared" si="115"/>
        <v>161.6</v>
      </c>
      <c r="AL297" s="3">
        <f t="shared" si="116"/>
        <v>162.80000000000001</v>
      </c>
      <c r="AM297" s="3">
        <f t="shared" si="117"/>
        <v>114.8</v>
      </c>
      <c r="AN297" s="3">
        <f t="shared" si="118"/>
        <v>162.80000000000001</v>
      </c>
      <c r="AO297" s="3">
        <f t="shared" si="119"/>
        <v>151.5</v>
      </c>
      <c r="AP297" s="3">
        <f t="shared" si="120"/>
        <v>171.4</v>
      </c>
      <c r="AQ297" s="3">
        <f t="shared" si="121"/>
        <v>162</v>
      </c>
      <c r="AR297" s="3">
        <f t="shared" si="122"/>
        <v>194.4</v>
      </c>
      <c r="AS297" s="3">
        <f t="shared" si="123"/>
        <v>155.9</v>
      </c>
      <c r="AT297" s="3">
        <f t="shared" si="124"/>
        <v>139.30000000000001</v>
      </c>
      <c r="AU297" s="3">
        <f t="shared" si="125"/>
        <v>153.4</v>
      </c>
      <c r="AV297" s="3">
        <f t="shared" si="126"/>
        <v>161.4</v>
      </c>
      <c r="AW297" s="3">
        <f t="shared" si="127"/>
        <v>154.9</v>
      </c>
      <c r="AX297" s="3">
        <f t="shared" si="128"/>
        <v>147.6</v>
      </c>
      <c r="AY297" s="3">
        <f t="shared" si="129"/>
        <v>157.5</v>
      </c>
      <c r="AZ297" s="3">
        <f t="shared" si="130"/>
        <v>142.1</v>
      </c>
      <c r="BA297" s="3">
        <f t="shared" si="131"/>
        <v>149.1</v>
      </c>
      <c r="BB297" s="3">
        <f t="shared" si="132"/>
        <v>157.6</v>
      </c>
      <c r="BC297" s="3">
        <f t="shared" si="133"/>
        <v>156.6</v>
      </c>
      <c r="BD297" s="3">
        <f t="shared" si="134"/>
        <v>150.5</v>
      </c>
      <c r="BE297" s="3">
        <f t="shared" si="135"/>
        <v>158</v>
      </c>
    </row>
    <row r="298" spans="1:57" x14ac:dyDescent="0.35">
      <c r="A298" t="s">
        <v>61</v>
      </c>
      <c r="B298">
        <v>2021</v>
      </c>
      <c r="C298" t="s">
        <v>64</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c r="AE298" s="3">
        <f t="shared" si="109"/>
        <v>144.30000000000001</v>
      </c>
      <c r="AF298" s="3">
        <f t="shared" si="110"/>
        <v>198</v>
      </c>
      <c r="AG298" s="3">
        <f t="shared" si="111"/>
        <v>164.6</v>
      </c>
      <c r="AH298" s="3">
        <f t="shared" si="112"/>
        <v>155.4</v>
      </c>
      <c r="AI298" s="3">
        <f t="shared" si="113"/>
        <v>170.1</v>
      </c>
      <c r="AJ298" s="3">
        <f t="shared" si="114"/>
        <v>164.4</v>
      </c>
      <c r="AK298" s="3">
        <f t="shared" si="115"/>
        <v>144.1</v>
      </c>
      <c r="AL298" s="3">
        <f t="shared" si="116"/>
        <v>161.69999999999999</v>
      </c>
      <c r="AM298" s="3">
        <f t="shared" si="117"/>
        <v>113.1</v>
      </c>
      <c r="AN298" s="3">
        <f t="shared" si="118"/>
        <v>163.9</v>
      </c>
      <c r="AO298" s="3">
        <f t="shared" si="119"/>
        <v>157.6</v>
      </c>
      <c r="AP298" s="3">
        <f t="shared" si="120"/>
        <v>168.9</v>
      </c>
      <c r="AQ298" s="3">
        <f t="shared" si="121"/>
        <v>158</v>
      </c>
      <c r="AR298" s="3">
        <f t="shared" si="122"/>
        <v>188.8</v>
      </c>
      <c r="AS298" s="3">
        <f t="shared" si="123"/>
        <v>158.80000000000001</v>
      </c>
      <c r="AT298" s="3">
        <f t="shared" si="124"/>
        <v>148.5</v>
      </c>
      <c r="AU298" s="3">
        <f t="shared" si="125"/>
        <v>157.30000000000001</v>
      </c>
      <c r="AV298" s="3">
        <f t="shared" si="126"/>
        <v>161.4</v>
      </c>
      <c r="AW298" s="3">
        <f t="shared" si="127"/>
        <v>155.6</v>
      </c>
      <c r="AX298" s="3">
        <f t="shared" si="128"/>
        <v>151.80000000000001</v>
      </c>
      <c r="AY298" s="3">
        <f t="shared" si="129"/>
        <v>162.30000000000001</v>
      </c>
      <c r="AZ298" s="3">
        <f t="shared" si="130"/>
        <v>146.6</v>
      </c>
      <c r="BA298" s="3">
        <f t="shared" si="131"/>
        <v>153.19999999999999</v>
      </c>
      <c r="BB298" s="3">
        <f t="shared" si="132"/>
        <v>160.30000000000001</v>
      </c>
      <c r="BC298" s="3">
        <f t="shared" si="133"/>
        <v>155.4</v>
      </c>
      <c r="BD298" s="3">
        <f t="shared" si="134"/>
        <v>154.4</v>
      </c>
      <c r="BE298" s="3">
        <f t="shared" si="135"/>
        <v>157.80000000000001</v>
      </c>
    </row>
    <row r="299" spans="1:57" x14ac:dyDescent="0.35">
      <c r="A299" t="s">
        <v>57</v>
      </c>
      <c r="B299">
        <v>2021</v>
      </c>
      <c r="C299" t="s">
        <v>65</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59</v>
      </c>
      <c r="V299">
        <v>161.69999999999999</v>
      </c>
      <c r="W299">
        <v>158.80000000000001</v>
      </c>
      <c r="X299">
        <v>169.1</v>
      </c>
      <c r="Y299">
        <v>153.19999999999999</v>
      </c>
      <c r="Z299">
        <v>160</v>
      </c>
      <c r="AA299">
        <v>167.6</v>
      </c>
      <c r="AB299">
        <v>159.30000000000001</v>
      </c>
      <c r="AC299">
        <v>161.1</v>
      </c>
      <c r="AD299">
        <v>161.1</v>
      </c>
      <c r="AE299" s="3">
        <f t="shared" si="109"/>
        <v>145.1</v>
      </c>
      <c r="AF299" s="3">
        <f t="shared" si="110"/>
        <v>198.5</v>
      </c>
      <c r="AG299" s="3">
        <f t="shared" si="111"/>
        <v>168.6</v>
      </c>
      <c r="AH299" s="3">
        <f t="shared" si="112"/>
        <v>155.80000000000001</v>
      </c>
      <c r="AI299" s="3">
        <f t="shared" si="113"/>
        <v>184.4</v>
      </c>
      <c r="AJ299" s="3">
        <f t="shared" si="114"/>
        <v>162.30000000000001</v>
      </c>
      <c r="AK299" s="3">
        <f t="shared" si="115"/>
        <v>138.4</v>
      </c>
      <c r="AL299" s="3">
        <f t="shared" si="116"/>
        <v>165.1</v>
      </c>
      <c r="AM299" s="3">
        <f t="shared" si="117"/>
        <v>114.3</v>
      </c>
      <c r="AN299" s="3">
        <f t="shared" si="118"/>
        <v>169.7</v>
      </c>
      <c r="AO299" s="3">
        <f t="shared" si="119"/>
        <v>164.6</v>
      </c>
      <c r="AP299" s="3">
        <f t="shared" si="120"/>
        <v>169.8</v>
      </c>
      <c r="AQ299" s="3">
        <f t="shared" si="121"/>
        <v>158.69999999999999</v>
      </c>
      <c r="AR299" s="3">
        <f t="shared" si="122"/>
        <v>189.6</v>
      </c>
      <c r="AS299" s="3">
        <f t="shared" si="123"/>
        <v>165.3</v>
      </c>
      <c r="AT299" s="3">
        <f t="shared" si="124"/>
        <v>160.6</v>
      </c>
      <c r="AU299" s="3">
        <f t="shared" si="125"/>
        <v>164.5</v>
      </c>
      <c r="AV299" s="3">
        <f t="shared" si="126"/>
        <v>139.25609756097555</v>
      </c>
      <c r="AW299" s="3">
        <f t="shared" si="127"/>
        <v>161.69999999999999</v>
      </c>
      <c r="AX299" s="3">
        <f t="shared" si="128"/>
        <v>158.80000000000001</v>
      </c>
      <c r="AY299" s="3">
        <f t="shared" si="129"/>
        <v>169.1</v>
      </c>
      <c r="AZ299" s="3">
        <f t="shared" si="130"/>
        <v>153.19999999999999</v>
      </c>
      <c r="BA299" s="3">
        <f t="shared" si="131"/>
        <v>160</v>
      </c>
      <c r="BB299" s="3">
        <f t="shared" si="132"/>
        <v>167.6</v>
      </c>
      <c r="BC299" s="3">
        <f t="shared" si="133"/>
        <v>159.30000000000001</v>
      </c>
      <c r="BD299" s="3">
        <f t="shared" si="134"/>
        <v>161.1</v>
      </c>
      <c r="BE299" s="3">
        <f t="shared" si="135"/>
        <v>161.1</v>
      </c>
    </row>
    <row r="300" spans="1:57" x14ac:dyDescent="0.35">
      <c r="A300" t="s">
        <v>60</v>
      </c>
      <c r="B300">
        <v>2021</v>
      </c>
      <c r="C300" t="s">
        <v>65</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c r="AE300" s="3">
        <f t="shared" si="109"/>
        <v>148.80000000000001</v>
      </c>
      <c r="AF300" s="3">
        <f t="shared" si="110"/>
        <v>204.3</v>
      </c>
      <c r="AG300" s="3">
        <f t="shared" si="111"/>
        <v>173</v>
      </c>
      <c r="AH300" s="3">
        <f t="shared" si="112"/>
        <v>156.5</v>
      </c>
      <c r="AI300" s="3">
        <f t="shared" si="113"/>
        <v>168.8</v>
      </c>
      <c r="AJ300" s="3">
        <f t="shared" si="114"/>
        <v>172.5</v>
      </c>
      <c r="AK300" s="3">
        <f t="shared" si="115"/>
        <v>166.5</v>
      </c>
      <c r="AL300" s="3">
        <f t="shared" si="116"/>
        <v>165.9</v>
      </c>
      <c r="AM300" s="3">
        <f t="shared" si="117"/>
        <v>115.9</v>
      </c>
      <c r="AN300" s="3">
        <f t="shared" si="118"/>
        <v>165.2</v>
      </c>
      <c r="AO300" s="3">
        <f t="shared" si="119"/>
        <v>152</v>
      </c>
      <c r="AP300" s="3">
        <f t="shared" si="120"/>
        <v>171.1</v>
      </c>
      <c r="AQ300" s="3">
        <f t="shared" si="121"/>
        <v>164.2</v>
      </c>
      <c r="AR300" s="3">
        <f t="shared" si="122"/>
        <v>198.2</v>
      </c>
      <c r="AS300" s="3">
        <f t="shared" si="123"/>
        <v>156.5</v>
      </c>
      <c r="AT300" s="3">
        <f t="shared" si="124"/>
        <v>140.19999999999999</v>
      </c>
      <c r="AU300" s="3">
        <f t="shared" si="125"/>
        <v>154.1</v>
      </c>
      <c r="AV300" s="3">
        <f t="shared" si="126"/>
        <v>161.6</v>
      </c>
      <c r="AW300" s="3">
        <f t="shared" si="127"/>
        <v>155.5</v>
      </c>
      <c r="AX300" s="3">
        <f t="shared" si="128"/>
        <v>150.1</v>
      </c>
      <c r="AY300" s="3">
        <f t="shared" si="129"/>
        <v>160.4</v>
      </c>
      <c r="AZ300" s="3">
        <f t="shared" si="130"/>
        <v>145</v>
      </c>
      <c r="BA300" s="3">
        <f t="shared" si="131"/>
        <v>152.6</v>
      </c>
      <c r="BB300" s="3">
        <f t="shared" si="132"/>
        <v>156.6</v>
      </c>
      <c r="BC300" s="3">
        <f t="shared" si="133"/>
        <v>157.5</v>
      </c>
      <c r="BD300" s="3">
        <f t="shared" si="134"/>
        <v>152.30000000000001</v>
      </c>
      <c r="BE300" s="3">
        <f t="shared" si="135"/>
        <v>159.5</v>
      </c>
    </row>
    <row r="301" spans="1:57" x14ac:dyDescent="0.35">
      <c r="A301" t="s">
        <v>61</v>
      </c>
      <c r="B301">
        <v>2021</v>
      </c>
      <c r="C301" t="s">
        <v>65</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c r="AE301" s="3">
        <f t="shared" si="109"/>
        <v>146.30000000000001</v>
      </c>
      <c r="AF301" s="3">
        <f t="shared" si="110"/>
        <v>200.5</v>
      </c>
      <c r="AG301" s="3">
        <f t="shared" si="111"/>
        <v>170.3</v>
      </c>
      <c r="AH301" s="3">
        <f t="shared" si="112"/>
        <v>156.1</v>
      </c>
      <c r="AI301" s="3">
        <f t="shared" si="113"/>
        <v>178.7</v>
      </c>
      <c r="AJ301" s="3">
        <f t="shared" si="114"/>
        <v>167.1</v>
      </c>
      <c r="AK301" s="3">
        <f t="shared" si="115"/>
        <v>147.9</v>
      </c>
      <c r="AL301" s="3">
        <f t="shared" si="116"/>
        <v>165.4</v>
      </c>
      <c r="AM301" s="3">
        <f t="shared" si="117"/>
        <v>114.8</v>
      </c>
      <c r="AN301" s="3">
        <f t="shared" si="118"/>
        <v>168.2</v>
      </c>
      <c r="AO301" s="3">
        <f t="shared" si="119"/>
        <v>159.30000000000001</v>
      </c>
      <c r="AP301" s="3">
        <f t="shared" si="120"/>
        <v>170.4</v>
      </c>
      <c r="AQ301" s="3">
        <f t="shared" si="121"/>
        <v>160.69999999999999</v>
      </c>
      <c r="AR301" s="3">
        <f t="shared" si="122"/>
        <v>191.9</v>
      </c>
      <c r="AS301" s="3">
        <f t="shared" si="123"/>
        <v>161.80000000000001</v>
      </c>
      <c r="AT301" s="3">
        <f t="shared" si="124"/>
        <v>152.1</v>
      </c>
      <c r="AU301" s="3">
        <f t="shared" si="125"/>
        <v>160.4</v>
      </c>
      <c r="AV301" s="3">
        <f t="shared" si="126"/>
        <v>161.6</v>
      </c>
      <c r="AW301" s="3">
        <f t="shared" si="127"/>
        <v>159.4</v>
      </c>
      <c r="AX301" s="3">
        <f t="shared" si="128"/>
        <v>154.69999999999999</v>
      </c>
      <c r="AY301" s="3">
        <f t="shared" si="129"/>
        <v>165.8</v>
      </c>
      <c r="AZ301" s="3">
        <f t="shared" si="130"/>
        <v>148.9</v>
      </c>
      <c r="BA301" s="3">
        <f t="shared" si="131"/>
        <v>155.80000000000001</v>
      </c>
      <c r="BB301" s="3">
        <f t="shared" si="132"/>
        <v>161.19999999999999</v>
      </c>
      <c r="BC301" s="3">
        <f t="shared" si="133"/>
        <v>158.6</v>
      </c>
      <c r="BD301" s="3">
        <f t="shared" si="134"/>
        <v>156.80000000000001</v>
      </c>
      <c r="BE301" s="3">
        <f t="shared" si="135"/>
        <v>160.4</v>
      </c>
    </row>
    <row r="302" spans="1:57" x14ac:dyDescent="0.35">
      <c r="A302" t="s">
        <v>57</v>
      </c>
      <c r="B302">
        <v>2021</v>
      </c>
      <c r="C302" t="s">
        <v>66</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59</v>
      </c>
      <c r="V302">
        <v>162.1</v>
      </c>
      <c r="W302">
        <v>159.19999999999999</v>
      </c>
      <c r="X302">
        <v>169.7</v>
      </c>
      <c r="Y302">
        <v>154.19999999999999</v>
      </c>
      <c r="Z302">
        <v>160.4</v>
      </c>
      <c r="AA302">
        <v>166.8</v>
      </c>
      <c r="AB302">
        <v>159.4</v>
      </c>
      <c r="AC302">
        <v>161.5</v>
      </c>
      <c r="AD302">
        <v>162.1</v>
      </c>
      <c r="AE302" s="3">
        <f t="shared" si="109"/>
        <v>145.6</v>
      </c>
      <c r="AF302" s="3">
        <f t="shared" si="110"/>
        <v>200.1</v>
      </c>
      <c r="AG302" s="3">
        <f t="shared" si="111"/>
        <v>179.3</v>
      </c>
      <c r="AH302" s="3">
        <f t="shared" si="112"/>
        <v>156.1</v>
      </c>
      <c r="AI302" s="3">
        <f t="shared" si="113"/>
        <v>132.12628726287261</v>
      </c>
      <c r="AJ302" s="3">
        <f t="shared" si="114"/>
        <v>158.6</v>
      </c>
      <c r="AK302" s="3">
        <f t="shared" si="115"/>
        <v>144.69999999999999</v>
      </c>
      <c r="AL302" s="3">
        <f t="shared" si="116"/>
        <v>165.5</v>
      </c>
      <c r="AM302" s="3">
        <f t="shared" si="117"/>
        <v>114.6</v>
      </c>
      <c r="AN302" s="3">
        <f t="shared" si="118"/>
        <v>170</v>
      </c>
      <c r="AO302" s="3">
        <f t="shared" si="119"/>
        <v>165.5</v>
      </c>
      <c r="AP302" s="3">
        <f t="shared" si="120"/>
        <v>171.7</v>
      </c>
      <c r="AQ302" s="3">
        <f t="shared" si="121"/>
        <v>160.5</v>
      </c>
      <c r="AR302" s="3">
        <f t="shared" si="122"/>
        <v>189.1</v>
      </c>
      <c r="AS302" s="3">
        <f t="shared" si="123"/>
        <v>165.3</v>
      </c>
      <c r="AT302" s="3">
        <f t="shared" si="124"/>
        <v>159.9</v>
      </c>
      <c r="AU302" s="3">
        <f t="shared" si="125"/>
        <v>164.6</v>
      </c>
      <c r="AV302" s="3">
        <f t="shared" si="126"/>
        <v>139.25609756097555</v>
      </c>
      <c r="AW302" s="3">
        <f t="shared" si="127"/>
        <v>162.1</v>
      </c>
      <c r="AX302" s="3">
        <f t="shared" si="128"/>
        <v>159.19999999999999</v>
      </c>
      <c r="AY302" s="3">
        <f t="shared" si="129"/>
        <v>169.7</v>
      </c>
      <c r="AZ302" s="3">
        <f t="shared" si="130"/>
        <v>154.19999999999999</v>
      </c>
      <c r="BA302" s="3">
        <f t="shared" si="131"/>
        <v>160.4</v>
      </c>
      <c r="BB302" s="3">
        <f t="shared" si="132"/>
        <v>166.8</v>
      </c>
      <c r="BC302" s="3">
        <f t="shared" si="133"/>
        <v>159.4</v>
      </c>
      <c r="BD302" s="3">
        <f t="shared" si="134"/>
        <v>161.5</v>
      </c>
      <c r="BE302" s="3">
        <f t="shared" si="135"/>
        <v>162.1</v>
      </c>
    </row>
    <row r="303" spans="1:57" x14ac:dyDescent="0.35">
      <c r="A303" t="s">
        <v>60</v>
      </c>
      <c r="B303">
        <v>2021</v>
      </c>
      <c r="C303" t="s">
        <v>66</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c r="AE303" s="3">
        <f t="shared" si="109"/>
        <v>149.19999999999999</v>
      </c>
      <c r="AF303" s="3">
        <f t="shared" si="110"/>
        <v>205.5</v>
      </c>
      <c r="AG303" s="3">
        <f t="shared" si="111"/>
        <v>182.8</v>
      </c>
      <c r="AH303" s="3">
        <f t="shared" si="112"/>
        <v>156.5</v>
      </c>
      <c r="AI303" s="3">
        <f t="shared" si="113"/>
        <v>172.2</v>
      </c>
      <c r="AJ303" s="3">
        <f t="shared" si="114"/>
        <v>171.5</v>
      </c>
      <c r="AK303" s="3">
        <f t="shared" si="115"/>
        <v>176.2</v>
      </c>
      <c r="AL303" s="3">
        <f t="shared" si="116"/>
        <v>166.9</v>
      </c>
      <c r="AM303" s="3">
        <f t="shared" si="117"/>
        <v>116.1</v>
      </c>
      <c r="AN303" s="3">
        <f t="shared" si="118"/>
        <v>165.5</v>
      </c>
      <c r="AO303" s="3">
        <f t="shared" si="119"/>
        <v>152.30000000000001</v>
      </c>
      <c r="AP303" s="3">
        <f t="shared" si="120"/>
        <v>173.3</v>
      </c>
      <c r="AQ303" s="3">
        <f t="shared" si="121"/>
        <v>166.2</v>
      </c>
      <c r="AR303" s="3">
        <f t="shared" si="122"/>
        <v>195.6</v>
      </c>
      <c r="AS303" s="3">
        <f t="shared" si="123"/>
        <v>157.30000000000001</v>
      </c>
      <c r="AT303" s="3">
        <f t="shared" si="124"/>
        <v>140.5</v>
      </c>
      <c r="AU303" s="3">
        <f t="shared" si="125"/>
        <v>154.80000000000001</v>
      </c>
      <c r="AV303" s="3">
        <f t="shared" si="126"/>
        <v>160.5</v>
      </c>
      <c r="AW303" s="3">
        <f t="shared" si="127"/>
        <v>156.1</v>
      </c>
      <c r="AX303" s="3">
        <f t="shared" si="128"/>
        <v>149.80000000000001</v>
      </c>
      <c r="AY303" s="3">
        <f t="shared" si="129"/>
        <v>160.80000000000001</v>
      </c>
      <c r="AZ303" s="3">
        <f t="shared" si="130"/>
        <v>147.5</v>
      </c>
      <c r="BA303" s="3">
        <f t="shared" si="131"/>
        <v>150.69999999999999</v>
      </c>
      <c r="BB303" s="3">
        <f t="shared" si="132"/>
        <v>158.1</v>
      </c>
      <c r="BC303" s="3">
        <f t="shared" si="133"/>
        <v>158</v>
      </c>
      <c r="BD303" s="3">
        <f t="shared" si="134"/>
        <v>153.4</v>
      </c>
      <c r="BE303" s="3">
        <f t="shared" si="135"/>
        <v>160.4</v>
      </c>
    </row>
    <row r="304" spans="1:57" x14ac:dyDescent="0.35">
      <c r="A304" t="s">
        <v>61</v>
      </c>
      <c r="B304">
        <v>2021</v>
      </c>
      <c r="C304" t="s">
        <v>66</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c r="AE304" s="3">
        <f t="shared" si="109"/>
        <v>146.69999999999999</v>
      </c>
      <c r="AF304" s="3">
        <f t="shared" si="110"/>
        <v>202</v>
      </c>
      <c r="AG304" s="3">
        <f t="shared" si="111"/>
        <v>180.7</v>
      </c>
      <c r="AH304" s="3">
        <f t="shared" si="112"/>
        <v>156.19999999999999</v>
      </c>
      <c r="AI304" s="3">
        <f t="shared" si="113"/>
        <v>183.7</v>
      </c>
      <c r="AJ304" s="3">
        <f t="shared" si="114"/>
        <v>164.6</v>
      </c>
      <c r="AK304" s="3">
        <f t="shared" si="115"/>
        <v>155.4</v>
      </c>
      <c r="AL304" s="3">
        <f t="shared" si="116"/>
        <v>166</v>
      </c>
      <c r="AM304" s="3">
        <f t="shared" si="117"/>
        <v>115.1</v>
      </c>
      <c r="AN304" s="3">
        <f t="shared" si="118"/>
        <v>168.5</v>
      </c>
      <c r="AO304" s="3">
        <f t="shared" si="119"/>
        <v>160</v>
      </c>
      <c r="AP304" s="3">
        <f t="shared" si="120"/>
        <v>172.4</v>
      </c>
      <c r="AQ304" s="3">
        <f t="shared" si="121"/>
        <v>162.6</v>
      </c>
      <c r="AR304" s="3">
        <f t="shared" si="122"/>
        <v>190.8</v>
      </c>
      <c r="AS304" s="3">
        <f t="shared" si="123"/>
        <v>162.19999999999999</v>
      </c>
      <c r="AT304" s="3">
        <f t="shared" si="124"/>
        <v>151.80000000000001</v>
      </c>
      <c r="AU304" s="3">
        <f t="shared" si="125"/>
        <v>160.69999999999999</v>
      </c>
      <c r="AV304" s="3">
        <f t="shared" si="126"/>
        <v>160.5</v>
      </c>
      <c r="AW304" s="3">
        <f t="shared" si="127"/>
        <v>159.80000000000001</v>
      </c>
      <c r="AX304" s="3">
        <f t="shared" si="128"/>
        <v>154.80000000000001</v>
      </c>
      <c r="AY304" s="3">
        <f t="shared" si="129"/>
        <v>166.3</v>
      </c>
      <c r="AZ304" s="3">
        <f t="shared" si="130"/>
        <v>150.69999999999999</v>
      </c>
      <c r="BA304" s="3">
        <f t="shared" si="131"/>
        <v>154.9</v>
      </c>
      <c r="BB304" s="3">
        <f t="shared" si="132"/>
        <v>161.69999999999999</v>
      </c>
      <c r="BC304" s="3">
        <f t="shared" si="133"/>
        <v>158.80000000000001</v>
      </c>
      <c r="BD304" s="3">
        <f t="shared" si="134"/>
        <v>157.6</v>
      </c>
      <c r="BE304" s="3">
        <f t="shared" si="135"/>
        <v>161.30000000000001</v>
      </c>
    </row>
    <row r="305" spans="1:57" x14ac:dyDescent="0.35">
      <c r="A305" t="s">
        <v>57</v>
      </c>
      <c r="B305">
        <v>2021</v>
      </c>
      <c r="C305" t="s">
        <v>67</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59</v>
      </c>
      <c r="V305">
        <v>162.5</v>
      </c>
      <c r="W305">
        <v>160.30000000000001</v>
      </c>
      <c r="X305">
        <v>170.4</v>
      </c>
      <c r="Y305">
        <v>157.1</v>
      </c>
      <c r="Z305">
        <v>160.69999999999999</v>
      </c>
      <c r="AA305">
        <v>167.2</v>
      </c>
      <c r="AB305">
        <v>160.4</v>
      </c>
      <c r="AC305">
        <v>162.80000000000001</v>
      </c>
      <c r="AD305">
        <v>163.19999999999999</v>
      </c>
      <c r="AE305" s="3">
        <f t="shared" si="109"/>
        <v>145.1</v>
      </c>
      <c r="AF305" s="3">
        <f t="shared" si="110"/>
        <v>204.5</v>
      </c>
      <c r="AG305" s="3">
        <f t="shared" si="111"/>
        <v>180.4</v>
      </c>
      <c r="AH305" s="3">
        <f t="shared" si="112"/>
        <v>157.1</v>
      </c>
      <c r="AI305" s="3">
        <f t="shared" si="113"/>
        <v>132.12628726287261</v>
      </c>
      <c r="AJ305" s="3">
        <f t="shared" si="114"/>
        <v>157.69999999999999</v>
      </c>
      <c r="AK305" s="3">
        <f t="shared" si="115"/>
        <v>152.80000000000001</v>
      </c>
      <c r="AL305" s="3">
        <f t="shared" si="116"/>
        <v>163.6</v>
      </c>
      <c r="AM305" s="3">
        <f t="shared" si="117"/>
        <v>113.9</v>
      </c>
      <c r="AN305" s="3">
        <f t="shared" si="118"/>
        <v>169.7</v>
      </c>
      <c r="AO305" s="3">
        <f t="shared" si="119"/>
        <v>166.2</v>
      </c>
      <c r="AP305" s="3">
        <f t="shared" si="120"/>
        <v>171</v>
      </c>
      <c r="AQ305" s="3">
        <f t="shared" si="121"/>
        <v>161.69999999999999</v>
      </c>
      <c r="AR305" s="3">
        <f t="shared" si="122"/>
        <v>189.7</v>
      </c>
      <c r="AS305" s="3">
        <f t="shared" si="123"/>
        <v>166</v>
      </c>
      <c r="AT305" s="3">
        <f t="shared" si="124"/>
        <v>161.1</v>
      </c>
      <c r="AU305" s="3">
        <f t="shared" si="125"/>
        <v>165.3</v>
      </c>
      <c r="AV305" s="3">
        <f t="shared" si="126"/>
        <v>139.25609756097555</v>
      </c>
      <c r="AW305" s="3">
        <f t="shared" si="127"/>
        <v>162.5</v>
      </c>
      <c r="AX305" s="3">
        <f t="shared" si="128"/>
        <v>160.30000000000001</v>
      </c>
      <c r="AY305" s="3">
        <f t="shared" si="129"/>
        <v>170.4</v>
      </c>
      <c r="AZ305" s="3">
        <f t="shared" si="130"/>
        <v>157.1</v>
      </c>
      <c r="BA305" s="3">
        <f t="shared" si="131"/>
        <v>160.69999999999999</v>
      </c>
      <c r="BB305" s="3">
        <f t="shared" si="132"/>
        <v>167.2</v>
      </c>
      <c r="BC305" s="3">
        <f t="shared" si="133"/>
        <v>160.4</v>
      </c>
      <c r="BD305" s="3">
        <f t="shared" si="134"/>
        <v>162.80000000000001</v>
      </c>
      <c r="BE305" s="3">
        <f t="shared" si="135"/>
        <v>163.19999999999999</v>
      </c>
    </row>
    <row r="306" spans="1:57" x14ac:dyDescent="0.35">
      <c r="A306" t="s">
        <v>60</v>
      </c>
      <c r="B306">
        <v>2021</v>
      </c>
      <c r="C306" t="s">
        <v>67</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c r="AE306" s="3">
        <f t="shared" si="109"/>
        <v>149.1</v>
      </c>
      <c r="AF306" s="3">
        <f t="shared" si="110"/>
        <v>210.9</v>
      </c>
      <c r="AG306" s="3">
        <f t="shared" si="111"/>
        <v>185</v>
      </c>
      <c r="AH306" s="3">
        <f t="shared" si="112"/>
        <v>158.19999999999999</v>
      </c>
      <c r="AI306" s="3">
        <f t="shared" si="113"/>
        <v>170.6</v>
      </c>
      <c r="AJ306" s="3">
        <f t="shared" si="114"/>
        <v>170.9</v>
      </c>
      <c r="AK306" s="3">
        <f t="shared" si="115"/>
        <v>186.4</v>
      </c>
      <c r="AL306" s="3">
        <f t="shared" si="116"/>
        <v>164.7</v>
      </c>
      <c r="AM306" s="3">
        <f t="shared" si="117"/>
        <v>115.7</v>
      </c>
      <c r="AN306" s="3">
        <f t="shared" si="118"/>
        <v>165.5</v>
      </c>
      <c r="AO306" s="3">
        <f t="shared" si="119"/>
        <v>153.4</v>
      </c>
      <c r="AP306" s="3">
        <f t="shared" si="120"/>
        <v>173.5</v>
      </c>
      <c r="AQ306" s="3">
        <f t="shared" si="121"/>
        <v>167.9</v>
      </c>
      <c r="AR306" s="3">
        <f t="shared" si="122"/>
        <v>195.5</v>
      </c>
      <c r="AS306" s="3">
        <f t="shared" si="123"/>
        <v>157.9</v>
      </c>
      <c r="AT306" s="3">
        <f t="shared" si="124"/>
        <v>141.9</v>
      </c>
      <c r="AU306" s="3">
        <f t="shared" si="125"/>
        <v>155.5</v>
      </c>
      <c r="AV306" s="3">
        <f t="shared" si="126"/>
        <v>161.5</v>
      </c>
      <c r="AW306" s="3">
        <f t="shared" si="127"/>
        <v>157.69999999999999</v>
      </c>
      <c r="AX306" s="3">
        <f t="shared" si="128"/>
        <v>150.69999999999999</v>
      </c>
      <c r="AY306" s="3">
        <f t="shared" si="129"/>
        <v>161.5</v>
      </c>
      <c r="AZ306" s="3">
        <f t="shared" si="130"/>
        <v>149.5</v>
      </c>
      <c r="BA306" s="3">
        <f t="shared" si="131"/>
        <v>151.19999999999999</v>
      </c>
      <c r="BB306" s="3">
        <f t="shared" si="132"/>
        <v>160.30000000000001</v>
      </c>
      <c r="BC306" s="3">
        <f t="shared" si="133"/>
        <v>159.6</v>
      </c>
      <c r="BD306" s="3">
        <f t="shared" si="134"/>
        <v>155</v>
      </c>
      <c r="BE306" s="3">
        <f t="shared" si="135"/>
        <v>161.80000000000001</v>
      </c>
    </row>
    <row r="307" spans="1:57" x14ac:dyDescent="0.35">
      <c r="A307" t="s">
        <v>61</v>
      </c>
      <c r="B307">
        <v>2021</v>
      </c>
      <c r="C307" t="s">
        <v>67</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c r="AE307" s="3">
        <f t="shared" si="109"/>
        <v>146.4</v>
      </c>
      <c r="AF307" s="3">
        <f t="shared" si="110"/>
        <v>206.8</v>
      </c>
      <c r="AG307" s="3">
        <f t="shared" si="111"/>
        <v>182.2</v>
      </c>
      <c r="AH307" s="3">
        <f t="shared" si="112"/>
        <v>157.5</v>
      </c>
      <c r="AI307" s="3">
        <f t="shared" si="113"/>
        <v>182.1</v>
      </c>
      <c r="AJ307" s="3">
        <f t="shared" si="114"/>
        <v>163.9</v>
      </c>
      <c r="AK307" s="3">
        <f t="shared" si="115"/>
        <v>164.2</v>
      </c>
      <c r="AL307" s="3">
        <f t="shared" si="116"/>
        <v>164</v>
      </c>
      <c r="AM307" s="3">
        <f t="shared" si="117"/>
        <v>114.5</v>
      </c>
      <c r="AN307" s="3">
        <f t="shared" si="118"/>
        <v>168.3</v>
      </c>
      <c r="AO307" s="3">
        <f t="shared" si="119"/>
        <v>160.9</v>
      </c>
      <c r="AP307" s="3">
        <f t="shared" si="120"/>
        <v>172.2</v>
      </c>
      <c r="AQ307" s="3">
        <f t="shared" si="121"/>
        <v>164</v>
      </c>
      <c r="AR307" s="3">
        <f t="shared" si="122"/>
        <v>191.2</v>
      </c>
      <c r="AS307" s="3">
        <f t="shared" si="123"/>
        <v>162.80000000000001</v>
      </c>
      <c r="AT307" s="3">
        <f t="shared" si="124"/>
        <v>153.1</v>
      </c>
      <c r="AU307" s="3">
        <f t="shared" si="125"/>
        <v>161.4</v>
      </c>
      <c r="AV307" s="3">
        <f t="shared" si="126"/>
        <v>161.5</v>
      </c>
      <c r="AW307" s="3">
        <f t="shared" si="127"/>
        <v>160.69999999999999</v>
      </c>
      <c r="AX307" s="3">
        <f t="shared" si="128"/>
        <v>155.80000000000001</v>
      </c>
      <c r="AY307" s="3">
        <f t="shared" si="129"/>
        <v>167</v>
      </c>
      <c r="AZ307" s="3">
        <f t="shared" si="130"/>
        <v>153.1</v>
      </c>
      <c r="BA307" s="3">
        <f t="shared" si="131"/>
        <v>155.30000000000001</v>
      </c>
      <c r="BB307" s="3">
        <f t="shared" si="132"/>
        <v>163.19999999999999</v>
      </c>
      <c r="BC307" s="3">
        <f t="shared" si="133"/>
        <v>160.1</v>
      </c>
      <c r="BD307" s="3">
        <f t="shared" si="134"/>
        <v>159</v>
      </c>
      <c r="BE307" s="3">
        <f t="shared" si="135"/>
        <v>162.5</v>
      </c>
    </row>
    <row r="308" spans="1:57" x14ac:dyDescent="0.35">
      <c r="A308" t="s">
        <v>57</v>
      </c>
      <c r="B308">
        <v>2021</v>
      </c>
      <c r="C308" t="s">
        <v>68</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59</v>
      </c>
      <c r="V308">
        <v>163.1</v>
      </c>
      <c r="W308">
        <v>160.9</v>
      </c>
      <c r="X308">
        <v>171.1</v>
      </c>
      <c r="Y308">
        <v>157.69999999999999</v>
      </c>
      <c r="Z308">
        <v>161.1</v>
      </c>
      <c r="AA308">
        <v>167.5</v>
      </c>
      <c r="AB308">
        <v>160.30000000000001</v>
      </c>
      <c r="AC308">
        <v>163.30000000000001</v>
      </c>
      <c r="AD308">
        <v>163.6</v>
      </c>
      <c r="AE308" s="3">
        <f t="shared" si="109"/>
        <v>144.9</v>
      </c>
      <c r="AF308" s="3">
        <f t="shared" si="110"/>
        <v>202.3</v>
      </c>
      <c r="AG308" s="3">
        <f t="shared" si="111"/>
        <v>176.5</v>
      </c>
      <c r="AH308" s="3">
        <f t="shared" si="112"/>
        <v>157.5</v>
      </c>
      <c r="AI308" s="3">
        <f t="shared" si="113"/>
        <v>132.12628726287261</v>
      </c>
      <c r="AJ308" s="3">
        <f t="shared" si="114"/>
        <v>155.69999999999999</v>
      </c>
      <c r="AK308" s="3">
        <f t="shared" si="115"/>
        <v>153.9</v>
      </c>
      <c r="AL308" s="3">
        <f t="shared" si="116"/>
        <v>162.80000000000001</v>
      </c>
      <c r="AM308" s="3">
        <f t="shared" si="117"/>
        <v>115.2</v>
      </c>
      <c r="AN308" s="3">
        <f t="shared" si="118"/>
        <v>169.8</v>
      </c>
      <c r="AO308" s="3">
        <f t="shared" si="119"/>
        <v>167.6</v>
      </c>
      <c r="AP308" s="3">
        <f t="shared" si="120"/>
        <v>171.9</v>
      </c>
      <c r="AQ308" s="3">
        <f t="shared" si="121"/>
        <v>161.80000000000001</v>
      </c>
      <c r="AR308" s="3">
        <f t="shared" si="122"/>
        <v>190.2</v>
      </c>
      <c r="AS308" s="3">
        <f t="shared" si="123"/>
        <v>167</v>
      </c>
      <c r="AT308" s="3">
        <f t="shared" si="124"/>
        <v>162.6</v>
      </c>
      <c r="AU308" s="3">
        <f t="shared" si="125"/>
        <v>166.3</v>
      </c>
      <c r="AV308" s="3">
        <f t="shared" si="126"/>
        <v>139.25609756097555</v>
      </c>
      <c r="AW308" s="3">
        <f t="shared" si="127"/>
        <v>163.1</v>
      </c>
      <c r="AX308" s="3">
        <f t="shared" si="128"/>
        <v>160.9</v>
      </c>
      <c r="AY308" s="3">
        <f t="shared" si="129"/>
        <v>171.1</v>
      </c>
      <c r="AZ308" s="3">
        <f t="shared" si="130"/>
        <v>157.69999999999999</v>
      </c>
      <c r="BA308" s="3">
        <f t="shared" si="131"/>
        <v>161.1</v>
      </c>
      <c r="BB308" s="3">
        <f t="shared" si="132"/>
        <v>167.5</v>
      </c>
      <c r="BC308" s="3">
        <f t="shared" si="133"/>
        <v>160.30000000000001</v>
      </c>
      <c r="BD308" s="3">
        <f t="shared" si="134"/>
        <v>163.30000000000001</v>
      </c>
      <c r="BE308" s="3">
        <f t="shared" si="135"/>
        <v>163.6</v>
      </c>
    </row>
    <row r="309" spans="1:57" x14ac:dyDescent="0.35">
      <c r="A309" t="s">
        <v>60</v>
      </c>
      <c r="B309">
        <v>2021</v>
      </c>
      <c r="C309" t="s">
        <v>68</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c r="AE309" s="3">
        <f t="shared" si="109"/>
        <v>149.30000000000001</v>
      </c>
      <c r="AF309" s="3">
        <f t="shared" si="110"/>
        <v>207.4</v>
      </c>
      <c r="AG309" s="3">
        <f t="shared" si="111"/>
        <v>174.1</v>
      </c>
      <c r="AH309" s="3">
        <f t="shared" si="112"/>
        <v>159.19999999999999</v>
      </c>
      <c r="AI309" s="3">
        <f t="shared" si="113"/>
        <v>175</v>
      </c>
      <c r="AJ309" s="3">
        <f t="shared" si="114"/>
        <v>161.30000000000001</v>
      </c>
      <c r="AK309" s="3">
        <f t="shared" si="115"/>
        <v>183.3</v>
      </c>
      <c r="AL309" s="3">
        <f t="shared" si="116"/>
        <v>164.5</v>
      </c>
      <c r="AM309" s="3">
        <f t="shared" si="117"/>
        <v>120.4</v>
      </c>
      <c r="AN309" s="3">
        <f t="shared" si="118"/>
        <v>166.2</v>
      </c>
      <c r="AO309" s="3">
        <f t="shared" si="119"/>
        <v>154.80000000000001</v>
      </c>
      <c r="AP309" s="3">
        <f t="shared" si="120"/>
        <v>175.1</v>
      </c>
      <c r="AQ309" s="3">
        <f t="shared" si="121"/>
        <v>167.3</v>
      </c>
      <c r="AR309" s="3">
        <f t="shared" si="122"/>
        <v>196.5</v>
      </c>
      <c r="AS309" s="3">
        <f t="shared" si="123"/>
        <v>159.80000000000001</v>
      </c>
      <c r="AT309" s="3">
        <f t="shared" si="124"/>
        <v>143.6</v>
      </c>
      <c r="AU309" s="3">
        <f t="shared" si="125"/>
        <v>157.30000000000001</v>
      </c>
      <c r="AV309" s="3">
        <f t="shared" si="126"/>
        <v>162.1</v>
      </c>
      <c r="AW309" s="3">
        <f t="shared" si="127"/>
        <v>160.69999999999999</v>
      </c>
      <c r="AX309" s="3">
        <f t="shared" si="128"/>
        <v>153.19999999999999</v>
      </c>
      <c r="AY309" s="3">
        <f t="shared" si="129"/>
        <v>162.80000000000001</v>
      </c>
      <c r="AZ309" s="3">
        <f t="shared" si="130"/>
        <v>150.4</v>
      </c>
      <c r="BA309" s="3">
        <f t="shared" si="131"/>
        <v>153.69999999999999</v>
      </c>
      <c r="BB309" s="3">
        <f t="shared" si="132"/>
        <v>160.4</v>
      </c>
      <c r="BC309" s="3">
        <f t="shared" si="133"/>
        <v>159.6</v>
      </c>
      <c r="BD309" s="3">
        <f t="shared" si="134"/>
        <v>156</v>
      </c>
      <c r="BE309" s="3">
        <f t="shared" si="135"/>
        <v>162.30000000000001</v>
      </c>
    </row>
    <row r="310" spans="1:57" x14ac:dyDescent="0.35">
      <c r="A310" t="s">
        <v>61</v>
      </c>
      <c r="B310">
        <v>2021</v>
      </c>
      <c r="C310" t="s">
        <v>68</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c r="AE310" s="3">
        <f t="shared" si="109"/>
        <v>146.6</v>
      </c>
      <c r="AF310" s="3">
        <f t="shared" si="110"/>
        <v>204</v>
      </c>
      <c r="AG310" s="3">
        <f t="shared" si="111"/>
        <v>172.8</v>
      </c>
      <c r="AH310" s="3">
        <f t="shared" si="112"/>
        <v>158.4</v>
      </c>
      <c r="AI310" s="3">
        <f t="shared" si="113"/>
        <v>132.12628726287261</v>
      </c>
      <c r="AJ310" s="3">
        <f t="shared" si="114"/>
        <v>156.80000000000001</v>
      </c>
      <c r="AK310" s="3">
        <f t="shared" si="115"/>
        <v>162.19999999999999</v>
      </c>
      <c r="AL310" s="3">
        <f t="shared" si="116"/>
        <v>164.1</v>
      </c>
      <c r="AM310" s="3">
        <f t="shared" si="117"/>
        <v>119.7</v>
      </c>
      <c r="AN310" s="3">
        <f t="shared" si="118"/>
        <v>168.8</v>
      </c>
      <c r="AO310" s="3">
        <f t="shared" si="119"/>
        <v>162.69999999999999</v>
      </c>
      <c r="AP310" s="3">
        <f t="shared" si="120"/>
        <v>173.9</v>
      </c>
      <c r="AQ310" s="3">
        <f t="shared" si="121"/>
        <v>164</v>
      </c>
      <c r="AR310" s="3">
        <f t="shared" si="122"/>
        <v>192.1</v>
      </c>
      <c r="AS310" s="3">
        <f t="shared" si="123"/>
        <v>164.5</v>
      </c>
      <c r="AT310" s="3">
        <f t="shared" si="124"/>
        <v>155.30000000000001</v>
      </c>
      <c r="AU310" s="3">
        <f t="shared" si="125"/>
        <v>163.19999999999999</v>
      </c>
      <c r="AV310" s="3">
        <f t="shared" si="126"/>
        <v>162.1</v>
      </c>
      <c r="AW310" s="3">
        <f t="shared" si="127"/>
        <v>162.6</v>
      </c>
      <c r="AX310" s="3">
        <f t="shared" si="128"/>
        <v>157.5</v>
      </c>
      <c r="AY310" s="3">
        <f t="shared" si="129"/>
        <v>168.4</v>
      </c>
      <c r="AZ310" s="3">
        <f t="shared" si="130"/>
        <v>154</v>
      </c>
      <c r="BA310" s="3">
        <f t="shared" si="131"/>
        <v>157.6</v>
      </c>
      <c r="BB310" s="3">
        <f t="shared" si="132"/>
        <v>163.80000000000001</v>
      </c>
      <c r="BC310" s="3">
        <f t="shared" si="133"/>
        <v>160</v>
      </c>
      <c r="BD310" s="3">
        <f t="shared" si="134"/>
        <v>160</v>
      </c>
      <c r="BE310" s="3">
        <f t="shared" si="135"/>
        <v>163.19999999999999</v>
      </c>
    </row>
    <row r="311" spans="1:57" x14ac:dyDescent="0.35">
      <c r="A311" t="s">
        <v>57</v>
      </c>
      <c r="B311">
        <v>2021</v>
      </c>
      <c r="C311" t="s">
        <v>69</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59</v>
      </c>
      <c r="V311">
        <v>163.69999999999999</v>
      </c>
      <c r="W311">
        <v>161.30000000000001</v>
      </c>
      <c r="X311">
        <v>171.9</v>
      </c>
      <c r="Y311">
        <v>157.80000000000001</v>
      </c>
      <c r="Z311">
        <v>162.69999999999999</v>
      </c>
      <c r="AA311">
        <v>168.5</v>
      </c>
      <c r="AB311">
        <v>160.19999999999999</v>
      </c>
      <c r="AC311">
        <v>163.80000000000001</v>
      </c>
      <c r="AD311">
        <v>164</v>
      </c>
      <c r="AE311" s="3">
        <f t="shared" si="109"/>
        <v>145.4</v>
      </c>
      <c r="AF311" s="3">
        <f t="shared" si="110"/>
        <v>202.1</v>
      </c>
      <c r="AG311" s="3">
        <f t="shared" si="111"/>
        <v>172</v>
      </c>
      <c r="AH311" s="3">
        <f t="shared" si="112"/>
        <v>158</v>
      </c>
      <c r="AI311" s="3">
        <f t="shared" si="113"/>
        <v>132.12628726287261</v>
      </c>
      <c r="AJ311" s="3">
        <f t="shared" si="114"/>
        <v>152.69999999999999</v>
      </c>
      <c r="AK311" s="3">
        <f t="shared" si="115"/>
        <v>151.4</v>
      </c>
      <c r="AL311" s="3">
        <f t="shared" si="116"/>
        <v>163.9</v>
      </c>
      <c r="AM311" s="3">
        <f t="shared" si="117"/>
        <v>119.3</v>
      </c>
      <c r="AN311" s="3">
        <f t="shared" si="118"/>
        <v>170.1</v>
      </c>
      <c r="AO311" s="3">
        <f t="shared" si="119"/>
        <v>168.3</v>
      </c>
      <c r="AP311" s="3">
        <f t="shared" si="120"/>
        <v>172.8</v>
      </c>
      <c r="AQ311" s="3">
        <f t="shared" si="121"/>
        <v>162.1</v>
      </c>
      <c r="AR311" s="3">
        <f t="shared" si="122"/>
        <v>190.5</v>
      </c>
      <c r="AS311" s="3">
        <f t="shared" si="123"/>
        <v>167.7</v>
      </c>
      <c r="AT311" s="3">
        <f t="shared" si="124"/>
        <v>163.6</v>
      </c>
      <c r="AU311" s="3">
        <f t="shared" si="125"/>
        <v>167.1</v>
      </c>
      <c r="AV311" s="3">
        <f t="shared" si="126"/>
        <v>139.25609756097555</v>
      </c>
      <c r="AW311" s="3">
        <f t="shared" si="127"/>
        <v>163.69999999999999</v>
      </c>
      <c r="AX311" s="3">
        <f t="shared" si="128"/>
        <v>161.30000000000001</v>
      </c>
      <c r="AY311" s="3">
        <f t="shared" si="129"/>
        <v>171.9</v>
      </c>
      <c r="AZ311" s="3">
        <f t="shared" si="130"/>
        <v>157.80000000000001</v>
      </c>
      <c r="BA311" s="3">
        <f t="shared" si="131"/>
        <v>162.69999999999999</v>
      </c>
      <c r="BB311" s="3">
        <f t="shared" si="132"/>
        <v>168.5</v>
      </c>
      <c r="BC311" s="3">
        <f t="shared" si="133"/>
        <v>160.19999999999999</v>
      </c>
      <c r="BD311" s="3">
        <f t="shared" si="134"/>
        <v>163.80000000000001</v>
      </c>
      <c r="BE311" s="3">
        <f t="shared" si="135"/>
        <v>164</v>
      </c>
    </row>
    <row r="312" spans="1:57" x14ac:dyDescent="0.35">
      <c r="A312" t="s">
        <v>60</v>
      </c>
      <c r="B312">
        <v>2021</v>
      </c>
      <c r="C312" t="s">
        <v>69</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c r="AE312" s="3">
        <f t="shared" si="109"/>
        <v>149.30000000000001</v>
      </c>
      <c r="AF312" s="3">
        <f t="shared" si="110"/>
        <v>207.4</v>
      </c>
      <c r="AG312" s="3">
        <f t="shared" si="111"/>
        <v>174.1</v>
      </c>
      <c r="AH312" s="3">
        <f t="shared" si="112"/>
        <v>159.1</v>
      </c>
      <c r="AI312" s="3">
        <f t="shared" si="113"/>
        <v>175</v>
      </c>
      <c r="AJ312" s="3">
        <f t="shared" si="114"/>
        <v>161.19999999999999</v>
      </c>
      <c r="AK312" s="3">
        <f t="shared" si="115"/>
        <v>183.5</v>
      </c>
      <c r="AL312" s="3">
        <f t="shared" si="116"/>
        <v>164.5</v>
      </c>
      <c r="AM312" s="3">
        <f t="shared" si="117"/>
        <v>120.4</v>
      </c>
      <c r="AN312" s="3">
        <f t="shared" si="118"/>
        <v>166.2</v>
      </c>
      <c r="AO312" s="3">
        <f t="shared" si="119"/>
        <v>154.80000000000001</v>
      </c>
      <c r="AP312" s="3">
        <f t="shared" si="120"/>
        <v>175.1</v>
      </c>
      <c r="AQ312" s="3">
        <f t="shared" si="121"/>
        <v>167.3</v>
      </c>
      <c r="AR312" s="3">
        <f t="shared" si="122"/>
        <v>196.5</v>
      </c>
      <c r="AS312" s="3">
        <f t="shared" si="123"/>
        <v>159.80000000000001</v>
      </c>
      <c r="AT312" s="3">
        <f t="shared" si="124"/>
        <v>143.6</v>
      </c>
      <c r="AU312" s="3">
        <f t="shared" si="125"/>
        <v>157.4</v>
      </c>
      <c r="AV312" s="3">
        <f t="shared" si="126"/>
        <v>162.1</v>
      </c>
      <c r="AW312" s="3">
        <f t="shared" si="127"/>
        <v>160.80000000000001</v>
      </c>
      <c r="AX312" s="3">
        <f t="shared" si="128"/>
        <v>153.30000000000001</v>
      </c>
      <c r="AY312" s="3">
        <f t="shared" si="129"/>
        <v>162.80000000000001</v>
      </c>
      <c r="AZ312" s="3">
        <f t="shared" si="130"/>
        <v>150.5</v>
      </c>
      <c r="BA312" s="3">
        <f t="shared" si="131"/>
        <v>153.9</v>
      </c>
      <c r="BB312" s="3">
        <f t="shared" si="132"/>
        <v>160.30000000000001</v>
      </c>
      <c r="BC312" s="3">
        <f t="shared" si="133"/>
        <v>159.6</v>
      </c>
      <c r="BD312" s="3">
        <f t="shared" si="134"/>
        <v>156</v>
      </c>
      <c r="BE312" s="3">
        <f t="shared" si="135"/>
        <v>162.30000000000001</v>
      </c>
    </row>
    <row r="313" spans="1:57" x14ac:dyDescent="0.35">
      <c r="A313" t="s">
        <v>61</v>
      </c>
      <c r="B313">
        <v>2021</v>
      </c>
      <c r="C313" t="s">
        <v>69</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c r="AE313" s="3">
        <f t="shared" si="109"/>
        <v>146.6</v>
      </c>
      <c r="AF313" s="3">
        <f t="shared" si="110"/>
        <v>204</v>
      </c>
      <c r="AG313" s="3">
        <f t="shared" si="111"/>
        <v>172.8</v>
      </c>
      <c r="AH313" s="3">
        <f t="shared" si="112"/>
        <v>158.4</v>
      </c>
      <c r="AI313" s="3">
        <f t="shared" si="113"/>
        <v>132.12628726287261</v>
      </c>
      <c r="AJ313" s="3">
        <f t="shared" si="114"/>
        <v>156.69999999999999</v>
      </c>
      <c r="AK313" s="3">
        <f t="shared" si="115"/>
        <v>162.30000000000001</v>
      </c>
      <c r="AL313" s="3">
        <f t="shared" si="116"/>
        <v>164.1</v>
      </c>
      <c r="AM313" s="3">
        <f t="shared" si="117"/>
        <v>119.7</v>
      </c>
      <c r="AN313" s="3">
        <f t="shared" si="118"/>
        <v>168.8</v>
      </c>
      <c r="AO313" s="3">
        <f t="shared" si="119"/>
        <v>162.69999999999999</v>
      </c>
      <c r="AP313" s="3">
        <f t="shared" si="120"/>
        <v>173.9</v>
      </c>
      <c r="AQ313" s="3">
        <f t="shared" si="121"/>
        <v>164</v>
      </c>
      <c r="AR313" s="3">
        <f t="shared" si="122"/>
        <v>192.1</v>
      </c>
      <c r="AS313" s="3">
        <f t="shared" si="123"/>
        <v>164.6</v>
      </c>
      <c r="AT313" s="3">
        <f t="shared" si="124"/>
        <v>155.30000000000001</v>
      </c>
      <c r="AU313" s="3">
        <f t="shared" si="125"/>
        <v>163.30000000000001</v>
      </c>
      <c r="AV313" s="3">
        <f t="shared" si="126"/>
        <v>162.1</v>
      </c>
      <c r="AW313" s="3">
        <f t="shared" si="127"/>
        <v>162.6</v>
      </c>
      <c r="AX313" s="3">
        <f t="shared" si="128"/>
        <v>157.5</v>
      </c>
      <c r="AY313" s="3">
        <f t="shared" si="129"/>
        <v>168.4</v>
      </c>
      <c r="AZ313" s="3">
        <f t="shared" si="130"/>
        <v>154</v>
      </c>
      <c r="BA313" s="3">
        <f t="shared" si="131"/>
        <v>157.69999999999999</v>
      </c>
      <c r="BB313" s="3">
        <f t="shared" si="132"/>
        <v>163.69999999999999</v>
      </c>
      <c r="BC313" s="3">
        <f t="shared" si="133"/>
        <v>160</v>
      </c>
      <c r="BD313" s="3">
        <f t="shared" si="134"/>
        <v>160</v>
      </c>
      <c r="BE313" s="3">
        <f t="shared" si="135"/>
        <v>163.19999999999999</v>
      </c>
    </row>
    <row r="314" spans="1:57" x14ac:dyDescent="0.35">
      <c r="A314" t="s">
        <v>57</v>
      </c>
      <c r="B314">
        <v>2021</v>
      </c>
      <c r="C314" t="s">
        <v>70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59</v>
      </c>
      <c r="V314">
        <v>165.5</v>
      </c>
      <c r="W314">
        <v>162</v>
      </c>
      <c r="X314">
        <v>172.5</v>
      </c>
      <c r="Y314">
        <v>159.5</v>
      </c>
      <c r="Z314">
        <v>163.19999999999999</v>
      </c>
      <c r="AA314">
        <v>169</v>
      </c>
      <c r="AB314">
        <v>161.1</v>
      </c>
      <c r="AC314">
        <v>164.7</v>
      </c>
      <c r="AD314">
        <v>166.3</v>
      </c>
      <c r="AE314" s="3">
        <f t="shared" si="109"/>
        <v>146.1</v>
      </c>
      <c r="AF314" s="3">
        <f t="shared" si="110"/>
        <v>202.5</v>
      </c>
      <c r="AG314" s="3">
        <f t="shared" si="111"/>
        <v>170.1</v>
      </c>
      <c r="AH314" s="3">
        <f t="shared" si="112"/>
        <v>158.4</v>
      </c>
      <c r="AI314" s="3">
        <f t="shared" si="113"/>
        <v>132.12628726287261</v>
      </c>
      <c r="AJ314" s="3">
        <f t="shared" si="114"/>
        <v>152.6</v>
      </c>
      <c r="AK314" s="3">
        <f t="shared" si="115"/>
        <v>170.4</v>
      </c>
      <c r="AL314" s="3">
        <f t="shared" si="116"/>
        <v>165.2</v>
      </c>
      <c r="AM314" s="3">
        <f t="shared" si="117"/>
        <v>121.6</v>
      </c>
      <c r="AN314" s="3">
        <f t="shared" si="118"/>
        <v>170.6</v>
      </c>
      <c r="AO314" s="3">
        <f t="shared" si="119"/>
        <v>168.8</v>
      </c>
      <c r="AP314" s="3">
        <f t="shared" si="120"/>
        <v>173.6</v>
      </c>
      <c r="AQ314" s="3">
        <f t="shared" si="121"/>
        <v>165.5</v>
      </c>
      <c r="AR314" s="3">
        <f t="shared" si="122"/>
        <v>191.2</v>
      </c>
      <c r="AS314" s="3">
        <f t="shared" si="123"/>
        <v>168.9</v>
      </c>
      <c r="AT314" s="3">
        <f t="shared" si="124"/>
        <v>164.8</v>
      </c>
      <c r="AU314" s="3">
        <f t="shared" si="125"/>
        <v>168.3</v>
      </c>
      <c r="AV314" s="3">
        <f t="shared" si="126"/>
        <v>139.25609756097555</v>
      </c>
      <c r="AW314" s="3">
        <f t="shared" si="127"/>
        <v>165.5</v>
      </c>
      <c r="AX314" s="3">
        <f t="shared" si="128"/>
        <v>162</v>
      </c>
      <c r="AY314" s="3">
        <f t="shared" si="129"/>
        <v>172.5</v>
      </c>
      <c r="AZ314" s="3">
        <f t="shared" si="130"/>
        <v>159.5</v>
      </c>
      <c r="BA314" s="3">
        <f t="shared" si="131"/>
        <v>163.19999999999999</v>
      </c>
      <c r="BB314" s="3">
        <f t="shared" si="132"/>
        <v>169</v>
      </c>
      <c r="BC314" s="3">
        <f t="shared" si="133"/>
        <v>161.1</v>
      </c>
      <c r="BD314" s="3">
        <f t="shared" si="134"/>
        <v>164.7</v>
      </c>
      <c r="BE314" s="3">
        <f t="shared" si="135"/>
        <v>166.3</v>
      </c>
    </row>
    <row r="315" spans="1:57" x14ac:dyDescent="0.35">
      <c r="A315" t="s">
        <v>60</v>
      </c>
      <c r="B315">
        <v>2021</v>
      </c>
      <c r="C315" t="s">
        <v>70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c r="AE315" s="3">
        <f t="shared" si="109"/>
        <v>150.1</v>
      </c>
      <c r="AF315" s="3">
        <f t="shared" si="110"/>
        <v>208.4</v>
      </c>
      <c r="AG315" s="3">
        <f t="shared" si="111"/>
        <v>173</v>
      </c>
      <c r="AH315" s="3">
        <f t="shared" si="112"/>
        <v>159.19999999999999</v>
      </c>
      <c r="AI315" s="3">
        <f t="shared" si="113"/>
        <v>176.6</v>
      </c>
      <c r="AJ315" s="3">
        <f t="shared" si="114"/>
        <v>159.30000000000001</v>
      </c>
      <c r="AK315" s="3">
        <f t="shared" si="115"/>
        <v>214.4</v>
      </c>
      <c r="AL315" s="3">
        <f t="shared" si="116"/>
        <v>165.3</v>
      </c>
      <c r="AM315" s="3">
        <f t="shared" si="117"/>
        <v>122.5</v>
      </c>
      <c r="AN315" s="3">
        <f t="shared" si="118"/>
        <v>166.8</v>
      </c>
      <c r="AO315" s="3">
        <f t="shared" si="119"/>
        <v>155.4</v>
      </c>
      <c r="AP315" s="3">
        <f t="shared" si="120"/>
        <v>175.9</v>
      </c>
      <c r="AQ315" s="3">
        <f t="shared" si="121"/>
        <v>171.5</v>
      </c>
      <c r="AR315" s="3">
        <f t="shared" si="122"/>
        <v>197</v>
      </c>
      <c r="AS315" s="3">
        <f t="shared" si="123"/>
        <v>160.80000000000001</v>
      </c>
      <c r="AT315" s="3">
        <f t="shared" si="124"/>
        <v>144.4</v>
      </c>
      <c r="AU315" s="3">
        <f t="shared" si="125"/>
        <v>158.30000000000001</v>
      </c>
      <c r="AV315" s="3">
        <f t="shared" si="126"/>
        <v>163.6</v>
      </c>
      <c r="AW315" s="3">
        <f t="shared" si="127"/>
        <v>162.19999999999999</v>
      </c>
      <c r="AX315" s="3">
        <f t="shared" si="128"/>
        <v>154.30000000000001</v>
      </c>
      <c r="AY315" s="3">
        <f t="shared" si="129"/>
        <v>163.5</v>
      </c>
      <c r="AZ315" s="3">
        <f t="shared" si="130"/>
        <v>152.19999999999999</v>
      </c>
      <c r="BA315" s="3">
        <f t="shared" si="131"/>
        <v>155.1</v>
      </c>
      <c r="BB315" s="3">
        <f t="shared" si="132"/>
        <v>160.30000000000001</v>
      </c>
      <c r="BC315" s="3">
        <f t="shared" si="133"/>
        <v>160.30000000000001</v>
      </c>
      <c r="BD315" s="3">
        <f t="shared" si="134"/>
        <v>157</v>
      </c>
      <c r="BE315" s="3">
        <f t="shared" si="135"/>
        <v>164.6</v>
      </c>
    </row>
    <row r="316" spans="1:57" x14ac:dyDescent="0.35">
      <c r="A316" t="s">
        <v>61</v>
      </c>
      <c r="B316">
        <v>2021</v>
      </c>
      <c r="C316" t="s">
        <v>70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c r="AE316" s="3">
        <f t="shared" si="109"/>
        <v>147.4</v>
      </c>
      <c r="AF316" s="3">
        <f t="shared" si="110"/>
        <v>204.6</v>
      </c>
      <c r="AG316" s="3">
        <f t="shared" si="111"/>
        <v>171.2</v>
      </c>
      <c r="AH316" s="3">
        <f t="shared" si="112"/>
        <v>158.69999999999999</v>
      </c>
      <c r="AI316" s="3">
        <f t="shared" si="113"/>
        <v>132.12628726287261</v>
      </c>
      <c r="AJ316" s="3">
        <f t="shared" si="114"/>
        <v>155.69999999999999</v>
      </c>
      <c r="AK316" s="3">
        <f t="shared" si="115"/>
        <v>185.3</v>
      </c>
      <c r="AL316" s="3">
        <f t="shared" si="116"/>
        <v>165.2</v>
      </c>
      <c r="AM316" s="3">
        <f t="shared" si="117"/>
        <v>121.9</v>
      </c>
      <c r="AN316" s="3">
        <f t="shared" si="118"/>
        <v>169.3</v>
      </c>
      <c r="AO316" s="3">
        <f t="shared" si="119"/>
        <v>163.19999999999999</v>
      </c>
      <c r="AP316" s="3">
        <f t="shared" si="120"/>
        <v>174.7</v>
      </c>
      <c r="AQ316" s="3">
        <f t="shared" si="121"/>
        <v>167.7</v>
      </c>
      <c r="AR316" s="3">
        <f t="shared" si="122"/>
        <v>192.7</v>
      </c>
      <c r="AS316" s="3">
        <f t="shared" si="123"/>
        <v>165.7</v>
      </c>
      <c r="AT316" s="3">
        <f t="shared" si="124"/>
        <v>156.30000000000001</v>
      </c>
      <c r="AU316" s="3">
        <f t="shared" si="125"/>
        <v>164.3</v>
      </c>
      <c r="AV316" s="3">
        <f t="shared" si="126"/>
        <v>163.6</v>
      </c>
      <c r="AW316" s="3">
        <f t="shared" si="127"/>
        <v>164.2</v>
      </c>
      <c r="AX316" s="3">
        <f t="shared" si="128"/>
        <v>158.4</v>
      </c>
      <c r="AY316" s="3">
        <f t="shared" si="129"/>
        <v>169.1</v>
      </c>
      <c r="AZ316" s="3">
        <f t="shared" si="130"/>
        <v>155.69999999999999</v>
      </c>
      <c r="BA316" s="3">
        <f t="shared" si="131"/>
        <v>158.6</v>
      </c>
      <c r="BB316" s="3">
        <f t="shared" si="132"/>
        <v>163.9</v>
      </c>
      <c r="BC316" s="3">
        <f t="shared" si="133"/>
        <v>160.80000000000001</v>
      </c>
      <c r="BD316" s="3">
        <f t="shared" si="134"/>
        <v>161</v>
      </c>
      <c r="BE316" s="3">
        <f t="shared" si="135"/>
        <v>165.5</v>
      </c>
    </row>
    <row r="317" spans="1:57" x14ac:dyDescent="0.35">
      <c r="A317" t="s">
        <v>57</v>
      </c>
      <c r="B317">
        <v>2021</v>
      </c>
      <c r="C317" t="s">
        <v>72</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59</v>
      </c>
      <c r="V317">
        <v>165.3</v>
      </c>
      <c r="W317">
        <v>162.9</v>
      </c>
      <c r="X317">
        <v>173.4</v>
      </c>
      <c r="Y317">
        <v>158.9</v>
      </c>
      <c r="Z317">
        <v>163.80000000000001</v>
      </c>
      <c r="AA317">
        <v>169.3</v>
      </c>
      <c r="AB317">
        <v>162.4</v>
      </c>
      <c r="AC317">
        <v>165.2</v>
      </c>
      <c r="AD317">
        <v>167.6</v>
      </c>
      <c r="AE317" s="3">
        <f t="shared" si="109"/>
        <v>146.9</v>
      </c>
      <c r="AF317" s="3">
        <f t="shared" si="110"/>
        <v>199.8</v>
      </c>
      <c r="AG317" s="3">
        <f t="shared" si="111"/>
        <v>171.5</v>
      </c>
      <c r="AH317" s="3">
        <f t="shared" si="112"/>
        <v>159.1</v>
      </c>
      <c r="AI317" s="3">
        <f t="shared" si="113"/>
        <v>132.12628726287261</v>
      </c>
      <c r="AJ317" s="3">
        <f t="shared" si="114"/>
        <v>153.19999999999999</v>
      </c>
      <c r="AK317" s="3">
        <f t="shared" si="115"/>
        <v>183.9</v>
      </c>
      <c r="AL317" s="3">
        <f t="shared" si="116"/>
        <v>165.4</v>
      </c>
      <c r="AM317" s="3">
        <f t="shared" si="117"/>
        <v>122.1</v>
      </c>
      <c r="AN317" s="3">
        <f t="shared" si="118"/>
        <v>170.8</v>
      </c>
      <c r="AO317" s="3">
        <f t="shared" si="119"/>
        <v>169.1</v>
      </c>
      <c r="AP317" s="3">
        <f t="shared" si="120"/>
        <v>174.3</v>
      </c>
      <c r="AQ317" s="3">
        <f t="shared" si="121"/>
        <v>167.5</v>
      </c>
      <c r="AR317" s="3">
        <f t="shared" si="122"/>
        <v>191.4</v>
      </c>
      <c r="AS317" s="3">
        <f t="shared" si="123"/>
        <v>170.4</v>
      </c>
      <c r="AT317" s="3">
        <f t="shared" si="124"/>
        <v>166</v>
      </c>
      <c r="AU317" s="3">
        <f t="shared" si="125"/>
        <v>169.8</v>
      </c>
      <c r="AV317" s="3">
        <f t="shared" si="126"/>
        <v>139.25609756097555</v>
      </c>
      <c r="AW317" s="3">
        <f t="shared" si="127"/>
        <v>165.3</v>
      </c>
      <c r="AX317" s="3">
        <f t="shared" si="128"/>
        <v>162.9</v>
      </c>
      <c r="AY317" s="3">
        <f t="shared" si="129"/>
        <v>173.4</v>
      </c>
      <c r="AZ317" s="3">
        <f t="shared" si="130"/>
        <v>158.9</v>
      </c>
      <c r="BA317" s="3">
        <f t="shared" si="131"/>
        <v>163.80000000000001</v>
      </c>
      <c r="BB317" s="3">
        <f t="shared" si="132"/>
        <v>169.3</v>
      </c>
      <c r="BC317" s="3">
        <f t="shared" si="133"/>
        <v>162.4</v>
      </c>
      <c r="BD317" s="3">
        <f t="shared" si="134"/>
        <v>165.2</v>
      </c>
      <c r="BE317" s="3">
        <f t="shared" si="135"/>
        <v>167.6</v>
      </c>
    </row>
    <row r="318" spans="1:57" x14ac:dyDescent="0.35">
      <c r="A318" t="s">
        <v>60</v>
      </c>
      <c r="B318">
        <v>2021</v>
      </c>
      <c r="C318" t="s">
        <v>72</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c r="AE318" s="3">
        <f t="shared" si="109"/>
        <v>151</v>
      </c>
      <c r="AF318" s="3">
        <f t="shared" si="110"/>
        <v>204.9</v>
      </c>
      <c r="AG318" s="3">
        <f t="shared" si="111"/>
        <v>175.4</v>
      </c>
      <c r="AH318" s="3">
        <f t="shared" si="112"/>
        <v>159.6</v>
      </c>
      <c r="AI318" s="3">
        <f t="shared" si="113"/>
        <v>175.8</v>
      </c>
      <c r="AJ318" s="3">
        <f t="shared" si="114"/>
        <v>160.30000000000001</v>
      </c>
      <c r="AK318" s="3">
        <f t="shared" si="115"/>
        <v>155.75203252032517</v>
      </c>
      <c r="AL318" s="3">
        <f t="shared" si="116"/>
        <v>165.1</v>
      </c>
      <c r="AM318" s="3">
        <f t="shared" si="117"/>
        <v>123.1</v>
      </c>
      <c r="AN318" s="3">
        <f t="shared" si="118"/>
        <v>167.2</v>
      </c>
      <c r="AO318" s="3">
        <f t="shared" si="119"/>
        <v>156.1</v>
      </c>
      <c r="AP318" s="3">
        <f t="shared" si="120"/>
        <v>176.8</v>
      </c>
      <c r="AQ318" s="3">
        <f t="shared" si="121"/>
        <v>173.5</v>
      </c>
      <c r="AR318" s="3">
        <f t="shared" si="122"/>
        <v>197</v>
      </c>
      <c r="AS318" s="3">
        <f t="shared" si="123"/>
        <v>162.30000000000001</v>
      </c>
      <c r="AT318" s="3">
        <f t="shared" si="124"/>
        <v>145.30000000000001</v>
      </c>
      <c r="AU318" s="3">
        <f t="shared" si="125"/>
        <v>159.69999999999999</v>
      </c>
      <c r="AV318" s="3">
        <f t="shared" si="126"/>
        <v>164.2</v>
      </c>
      <c r="AW318" s="3">
        <f t="shared" si="127"/>
        <v>161.6</v>
      </c>
      <c r="AX318" s="3">
        <f t="shared" si="128"/>
        <v>155.19999999999999</v>
      </c>
      <c r="AY318" s="3">
        <f t="shared" si="129"/>
        <v>164.2</v>
      </c>
      <c r="AZ318" s="3">
        <f t="shared" si="130"/>
        <v>151.19999999999999</v>
      </c>
      <c r="BA318" s="3">
        <f t="shared" si="131"/>
        <v>156.69999999999999</v>
      </c>
      <c r="BB318" s="3">
        <f t="shared" si="132"/>
        <v>160.80000000000001</v>
      </c>
      <c r="BC318" s="3">
        <f t="shared" si="133"/>
        <v>161.80000000000001</v>
      </c>
      <c r="BD318" s="3">
        <f t="shared" si="134"/>
        <v>157.30000000000001</v>
      </c>
      <c r="BE318" s="3">
        <f t="shared" si="135"/>
        <v>165.6</v>
      </c>
    </row>
    <row r="319" spans="1:57" x14ac:dyDescent="0.35">
      <c r="A319" t="s">
        <v>61</v>
      </c>
      <c r="B319">
        <v>2021</v>
      </c>
      <c r="C319" t="s">
        <v>72</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c r="AE319" s="3">
        <f t="shared" si="109"/>
        <v>148.19999999999999</v>
      </c>
      <c r="AF319" s="3">
        <f t="shared" si="110"/>
        <v>201.6</v>
      </c>
      <c r="AG319" s="3">
        <f t="shared" si="111"/>
        <v>173</v>
      </c>
      <c r="AH319" s="3">
        <f t="shared" si="112"/>
        <v>159.30000000000001</v>
      </c>
      <c r="AI319" s="3">
        <f t="shared" si="113"/>
        <v>132.12628726287261</v>
      </c>
      <c r="AJ319" s="3">
        <f t="shared" si="114"/>
        <v>156.5</v>
      </c>
      <c r="AK319" s="3">
        <f t="shared" si="115"/>
        <v>199.2</v>
      </c>
      <c r="AL319" s="3">
        <f t="shared" si="116"/>
        <v>165.3</v>
      </c>
      <c r="AM319" s="3">
        <f t="shared" si="117"/>
        <v>122.4</v>
      </c>
      <c r="AN319" s="3">
        <f t="shared" si="118"/>
        <v>169.6</v>
      </c>
      <c r="AO319" s="3">
        <f t="shared" si="119"/>
        <v>163.69999999999999</v>
      </c>
      <c r="AP319" s="3">
        <f t="shared" si="120"/>
        <v>175.5</v>
      </c>
      <c r="AQ319" s="3">
        <f t="shared" si="121"/>
        <v>169.7</v>
      </c>
      <c r="AR319" s="3">
        <f t="shared" si="122"/>
        <v>192.9</v>
      </c>
      <c r="AS319" s="3">
        <f t="shared" si="123"/>
        <v>167.2</v>
      </c>
      <c r="AT319" s="3">
        <f t="shared" si="124"/>
        <v>157.4</v>
      </c>
      <c r="AU319" s="3">
        <f t="shared" si="125"/>
        <v>165.8</v>
      </c>
      <c r="AV319" s="3">
        <f t="shared" si="126"/>
        <v>164.2</v>
      </c>
      <c r="AW319" s="3">
        <f t="shared" si="127"/>
        <v>163.9</v>
      </c>
      <c r="AX319" s="3">
        <f t="shared" si="128"/>
        <v>159.30000000000001</v>
      </c>
      <c r="AY319" s="3">
        <f t="shared" si="129"/>
        <v>169.9</v>
      </c>
      <c r="AZ319" s="3">
        <f t="shared" si="130"/>
        <v>154.80000000000001</v>
      </c>
      <c r="BA319" s="3">
        <f t="shared" si="131"/>
        <v>159.80000000000001</v>
      </c>
      <c r="BB319" s="3">
        <f t="shared" si="132"/>
        <v>164.3</v>
      </c>
      <c r="BC319" s="3">
        <f t="shared" si="133"/>
        <v>162.19999999999999</v>
      </c>
      <c r="BD319" s="3">
        <f t="shared" si="134"/>
        <v>161.4</v>
      </c>
      <c r="BE319" s="3">
        <f t="shared" si="135"/>
        <v>166.7</v>
      </c>
    </row>
    <row r="320" spans="1:57" x14ac:dyDescent="0.35">
      <c r="A320" t="s">
        <v>57</v>
      </c>
      <c r="B320">
        <v>2021</v>
      </c>
      <c r="C320" t="s">
        <v>73</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59</v>
      </c>
      <c r="V320">
        <v>165.6</v>
      </c>
      <c r="W320">
        <v>163.9</v>
      </c>
      <c r="X320">
        <v>174</v>
      </c>
      <c r="Y320">
        <v>160.1</v>
      </c>
      <c r="Z320">
        <v>164.5</v>
      </c>
      <c r="AA320">
        <v>169.7</v>
      </c>
      <c r="AB320">
        <v>162.80000000000001</v>
      </c>
      <c r="AC320">
        <v>166</v>
      </c>
      <c r="AD320">
        <v>167</v>
      </c>
      <c r="AE320" s="3">
        <f t="shared" si="109"/>
        <v>147.4</v>
      </c>
      <c r="AF320" s="3">
        <f t="shared" si="110"/>
        <v>197</v>
      </c>
      <c r="AG320" s="3">
        <f t="shared" si="111"/>
        <v>176.5</v>
      </c>
      <c r="AH320" s="3">
        <f t="shared" si="112"/>
        <v>159.80000000000001</v>
      </c>
      <c r="AI320" s="3">
        <f t="shared" si="113"/>
        <v>132.12628726287261</v>
      </c>
      <c r="AJ320" s="3">
        <f t="shared" si="114"/>
        <v>152</v>
      </c>
      <c r="AK320" s="3">
        <f t="shared" si="115"/>
        <v>172.3</v>
      </c>
      <c r="AL320" s="3">
        <f t="shared" si="116"/>
        <v>164.5</v>
      </c>
      <c r="AM320" s="3">
        <f t="shared" si="117"/>
        <v>120.6</v>
      </c>
      <c r="AN320" s="3">
        <f t="shared" si="118"/>
        <v>171.7</v>
      </c>
      <c r="AO320" s="3">
        <f t="shared" si="119"/>
        <v>169.7</v>
      </c>
      <c r="AP320" s="3">
        <f t="shared" si="120"/>
        <v>175.1</v>
      </c>
      <c r="AQ320" s="3">
        <f t="shared" si="121"/>
        <v>165.8</v>
      </c>
      <c r="AR320" s="3">
        <f t="shared" si="122"/>
        <v>190.8</v>
      </c>
      <c r="AS320" s="3">
        <f t="shared" si="123"/>
        <v>171.8</v>
      </c>
      <c r="AT320" s="3">
        <f t="shared" si="124"/>
        <v>167.3</v>
      </c>
      <c r="AU320" s="3">
        <f t="shared" si="125"/>
        <v>171.2</v>
      </c>
      <c r="AV320" s="3">
        <f t="shared" si="126"/>
        <v>139.25609756097555</v>
      </c>
      <c r="AW320" s="3">
        <f t="shared" si="127"/>
        <v>165.6</v>
      </c>
      <c r="AX320" s="3">
        <f t="shared" si="128"/>
        <v>163.9</v>
      </c>
      <c r="AY320" s="3">
        <f t="shared" si="129"/>
        <v>174</v>
      </c>
      <c r="AZ320" s="3">
        <f t="shared" si="130"/>
        <v>160.1</v>
      </c>
      <c r="BA320" s="3">
        <f t="shared" si="131"/>
        <v>164.5</v>
      </c>
      <c r="BB320" s="3">
        <f t="shared" si="132"/>
        <v>169.7</v>
      </c>
      <c r="BC320" s="3">
        <f t="shared" si="133"/>
        <v>162.80000000000001</v>
      </c>
      <c r="BD320" s="3">
        <f t="shared" si="134"/>
        <v>166</v>
      </c>
      <c r="BE320" s="3">
        <f t="shared" si="135"/>
        <v>167</v>
      </c>
    </row>
    <row r="321" spans="1:57" x14ac:dyDescent="0.35">
      <c r="A321" t="s">
        <v>60</v>
      </c>
      <c r="B321">
        <v>2021</v>
      </c>
      <c r="C321" t="s">
        <v>73</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c r="AE321" s="3">
        <f t="shared" si="109"/>
        <v>151.6</v>
      </c>
      <c r="AF321" s="3">
        <f t="shared" si="110"/>
        <v>202.2</v>
      </c>
      <c r="AG321" s="3">
        <f t="shared" si="111"/>
        <v>180</v>
      </c>
      <c r="AH321" s="3">
        <f t="shared" si="112"/>
        <v>160</v>
      </c>
      <c r="AI321" s="3">
        <f t="shared" si="113"/>
        <v>173.5</v>
      </c>
      <c r="AJ321" s="3">
        <f t="shared" si="114"/>
        <v>158.30000000000001</v>
      </c>
      <c r="AK321" s="3">
        <f t="shared" si="115"/>
        <v>219.5</v>
      </c>
      <c r="AL321" s="3">
        <f t="shared" si="116"/>
        <v>164.2</v>
      </c>
      <c r="AM321" s="3">
        <f t="shared" si="117"/>
        <v>121.9</v>
      </c>
      <c r="AN321" s="3">
        <f t="shared" si="118"/>
        <v>168.2</v>
      </c>
      <c r="AO321" s="3">
        <f t="shared" si="119"/>
        <v>156.5</v>
      </c>
      <c r="AP321" s="3">
        <f t="shared" si="120"/>
        <v>178.2</v>
      </c>
      <c r="AQ321" s="3">
        <f t="shared" si="121"/>
        <v>172.2</v>
      </c>
      <c r="AR321" s="3">
        <f t="shared" si="122"/>
        <v>196.8</v>
      </c>
      <c r="AS321" s="3">
        <f t="shared" si="123"/>
        <v>163.30000000000001</v>
      </c>
      <c r="AT321" s="3">
        <f t="shared" si="124"/>
        <v>146.69999999999999</v>
      </c>
      <c r="AU321" s="3">
        <f t="shared" si="125"/>
        <v>160.69999999999999</v>
      </c>
      <c r="AV321" s="3">
        <f t="shared" si="126"/>
        <v>163.4</v>
      </c>
      <c r="AW321" s="3">
        <f t="shared" si="127"/>
        <v>161.69999999999999</v>
      </c>
      <c r="AX321" s="3">
        <f t="shared" si="128"/>
        <v>156</v>
      </c>
      <c r="AY321" s="3">
        <f t="shared" si="129"/>
        <v>165.1</v>
      </c>
      <c r="AZ321" s="3">
        <f t="shared" si="130"/>
        <v>151.80000000000001</v>
      </c>
      <c r="BA321" s="3">
        <f t="shared" si="131"/>
        <v>157.6</v>
      </c>
      <c r="BB321" s="3">
        <f t="shared" si="132"/>
        <v>160.6</v>
      </c>
      <c r="BC321" s="3">
        <f t="shared" si="133"/>
        <v>162.4</v>
      </c>
      <c r="BD321" s="3">
        <f t="shared" si="134"/>
        <v>157.80000000000001</v>
      </c>
      <c r="BE321" s="3">
        <f t="shared" si="135"/>
        <v>165.2</v>
      </c>
    </row>
    <row r="322" spans="1:57" x14ac:dyDescent="0.35">
      <c r="A322" t="s">
        <v>61</v>
      </c>
      <c r="B322">
        <v>2021</v>
      </c>
      <c r="C322" t="s">
        <v>73</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c r="AE322" s="3">
        <f t="shared" si="109"/>
        <v>148.69999999999999</v>
      </c>
      <c r="AF322" s="3">
        <f t="shared" si="110"/>
        <v>198.8</v>
      </c>
      <c r="AG322" s="3">
        <f t="shared" si="111"/>
        <v>177.9</v>
      </c>
      <c r="AH322" s="3">
        <f t="shared" si="112"/>
        <v>159.9</v>
      </c>
      <c r="AI322" s="3">
        <f t="shared" si="113"/>
        <v>132.12628726287261</v>
      </c>
      <c r="AJ322" s="3">
        <f t="shared" si="114"/>
        <v>154.9</v>
      </c>
      <c r="AK322" s="3">
        <f t="shared" si="115"/>
        <v>188.3</v>
      </c>
      <c r="AL322" s="3">
        <f t="shared" si="116"/>
        <v>164.4</v>
      </c>
      <c r="AM322" s="3">
        <f t="shared" si="117"/>
        <v>121</v>
      </c>
      <c r="AN322" s="3">
        <f t="shared" si="118"/>
        <v>170.5</v>
      </c>
      <c r="AO322" s="3">
        <f t="shared" si="119"/>
        <v>164.2</v>
      </c>
      <c r="AP322" s="3">
        <f t="shared" si="120"/>
        <v>176.5</v>
      </c>
      <c r="AQ322" s="3">
        <f t="shared" si="121"/>
        <v>168.2</v>
      </c>
      <c r="AR322" s="3">
        <f t="shared" si="122"/>
        <v>192.4</v>
      </c>
      <c r="AS322" s="3">
        <f t="shared" si="123"/>
        <v>168.5</v>
      </c>
      <c r="AT322" s="3">
        <f t="shared" si="124"/>
        <v>158.69999999999999</v>
      </c>
      <c r="AU322" s="3">
        <f t="shared" si="125"/>
        <v>167</v>
      </c>
      <c r="AV322" s="3">
        <f t="shared" si="126"/>
        <v>163.4</v>
      </c>
      <c r="AW322" s="3">
        <f t="shared" si="127"/>
        <v>164.1</v>
      </c>
      <c r="AX322" s="3">
        <f t="shared" si="128"/>
        <v>160.19999999999999</v>
      </c>
      <c r="AY322" s="3">
        <f t="shared" si="129"/>
        <v>170.6</v>
      </c>
      <c r="AZ322" s="3">
        <f t="shared" si="130"/>
        <v>155.69999999999999</v>
      </c>
      <c r="BA322" s="3">
        <f t="shared" si="131"/>
        <v>160.6</v>
      </c>
      <c r="BB322" s="3">
        <f t="shared" si="132"/>
        <v>164.4</v>
      </c>
      <c r="BC322" s="3">
        <f t="shared" si="133"/>
        <v>162.6</v>
      </c>
      <c r="BD322" s="3">
        <f t="shared" si="134"/>
        <v>162</v>
      </c>
      <c r="BE322" s="3">
        <f t="shared" si="135"/>
        <v>166.2</v>
      </c>
    </row>
    <row r="323" spans="1:57" x14ac:dyDescent="0.35">
      <c r="A323" t="s">
        <v>57</v>
      </c>
      <c r="B323">
        <v>2022</v>
      </c>
      <c r="C323" t="s">
        <v>58</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59</v>
      </c>
      <c r="V323">
        <v>165.8</v>
      </c>
      <c r="W323">
        <v>164.9</v>
      </c>
      <c r="X323">
        <v>174.7</v>
      </c>
      <c r="Y323">
        <v>160.80000000000001</v>
      </c>
      <c r="Z323">
        <v>164.9</v>
      </c>
      <c r="AA323">
        <v>169.9</v>
      </c>
      <c r="AB323">
        <v>163.19999999999999</v>
      </c>
      <c r="AC323">
        <v>166.6</v>
      </c>
      <c r="AD323">
        <v>166.4</v>
      </c>
      <c r="AE323" s="3">
        <f t="shared" ref="AE323:AE373" si="136">IF(OR(D323&lt;D$385,D323&gt;D$386),D$376,D323)</f>
        <v>148.30000000000001</v>
      </c>
      <c r="AF323" s="3">
        <f t="shared" ref="AF323:AF373" si="137">IF(OR(E323&lt;E$385,E323&gt;E$386),E$376,E323)</f>
        <v>196.9</v>
      </c>
      <c r="AG323" s="3">
        <f t="shared" ref="AG323:AG373" si="138">IF(OR(F323&lt;F$385,F323&gt;F$386),F$376,F323)</f>
        <v>178</v>
      </c>
      <c r="AH323" s="3">
        <f t="shared" ref="AH323:AH373" si="139">IF(OR(G323&lt;G$385,G323&gt;G$386),G$376,G323)</f>
        <v>160.5</v>
      </c>
      <c r="AI323" s="3">
        <f t="shared" ref="AI323:AI373" si="140">IF(OR(H323&lt;H$385,H323&gt;H$386),H$376,H323)</f>
        <v>132.12628726287261</v>
      </c>
      <c r="AJ323" s="3">
        <f t="shared" ref="AJ323:AJ373" si="141">IF(OR(I323&lt;I$385,I323&gt;I$386),I$376,I323)</f>
        <v>151.19999999999999</v>
      </c>
      <c r="AK323" s="3">
        <f t="shared" ref="AK323:AK373" si="142">IF(OR(J323&lt;J$385,J323&gt;J$386),J$376,J323)</f>
        <v>159.19999999999999</v>
      </c>
      <c r="AL323" s="3">
        <f t="shared" ref="AL323:AL373" si="143">IF(OR(K323&lt;K$385,K323&gt;K$386),K$376,K323)</f>
        <v>164</v>
      </c>
      <c r="AM323" s="3">
        <f t="shared" ref="AM323:AM373" si="144">IF(OR(L323&lt;L$385,L323&gt;L$386),L$376,L323)</f>
        <v>119.3</v>
      </c>
      <c r="AN323" s="3">
        <f t="shared" ref="AN323:AN373" si="145">IF(OR(M323&lt;M$385,M323&gt;M$386),M$376,M323)</f>
        <v>173.3</v>
      </c>
      <c r="AO323" s="3">
        <f t="shared" ref="AO323:AO373" si="146">IF(OR(N323&lt;N$385,N323&gt;N$386),N$376,N323)</f>
        <v>169.8</v>
      </c>
      <c r="AP323" s="3">
        <f t="shared" ref="AP323:AP373" si="147">IF(OR(O323&lt;O$385,O323&gt;O$386),O$376,O323)</f>
        <v>175.8</v>
      </c>
      <c r="AQ323" s="3">
        <f t="shared" ref="AQ323:AQ373" si="148">IF(OR(P323&lt;P$385,P323&gt;P$386),P$376,P323)</f>
        <v>164.1</v>
      </c>
      <c r="AR323" s="3">
        <f t="shared" ref="AR323:AR373" si="149">IF(OR(Q323&lt;Q$385,Q323&gt;Q$386),Q$376,Q323)</f>
        <v>190.7</v>
      </c>
      <c r="AS323" s="3">
        <f t="shared" ref="AS323:AS373" si="150">IF(OR(R323&lt;R$385,R323&gt;R$386),R$376,R323)</f>
        <v>173.2</v>
      </c>
      <c r="AT323" s="3">
        <f t="shared" ref="AT323:AT373" si="151">IF(OR(S323&lt;S$385,S323&gt;S$386),S$376,S323)</f>
        <v>169.3</v>
      </c>
      <c r="AU323" s="3">
        <f t="shared" ref="AU323:AU373" si="152">IF(OR(T323&lt;T$385,T323&gt;T$386),T$376,T323)</f>
        <v>172.7</v>
      </c>
      <c r="AV323" s="3">
        <f t="shared" ref="AV323:AV373" si="153">IF(OR(U323&lt;U$385,U323&gt;U$386),U$376,U323)</f>
        <v>139.25609756097555</v>
      </c>
      <c r="AW323" s="3">
        <f t="shared" ref="AW323:AW373" si="154">IF(OR(V323&lt;V$385,V323&gt;V$386),V$376,V323)</f>
        <v>165.8</v>
      </c>
      <c r="AX323" s="3">
        <f t="shared" ref="AX323:AX373" si="155">IF(OR(W323&lt;W$385,W323&gt;W$386),W$376,W323)</f>
        <v>164.9</v>
      </c>
      <c r="AY323" s="3">
        <f t="shared" ref="AY323:AY373" si="156">IF(OR(X323&lt;X$385,X323&gt;X$386),X$376,X323)</f>
        <v>174.7</v>
      </c>
      <c r="AZ323" s="3">
        <f t="shared" ref="AZ323:AZ373" si="157">IF(OR(Y323&lt;Y$385,Y323&gt;Y$386),Y$376,Y323)</f>
        <v>160.80000000000001</v>
      </c>
      <c r="BA323" s="3">
        <f t="shared" ref="BA323:BA373" si="158">IF(OR(Z323&lt;Z$385,Z323&gt;Z$386),Z$376,Z323)</f>
        <v>164.9</v>
      </c>
      <c r="BB323" s="3">
        <f t="shared" ref="BB323:BB373" si="159">IF(OR(AA323&lt;AA$385,AA323&gt;AA$386),AA$376,AA323)</f>
        <v>169.9</v>
      </c>
      <c r="BC323" s="3">
        <f t="shared" ref="BC323:BC373" si="160">IF(OR(AB323&lt;AB$385,AB323&gt;AB$386),AB$376,AB323)</f>
        <v>163.19999999999999</v>
      </c>
      <c r="BD323" s="3">
        <f t="shared" ref="BD323:BD373" si="161">IF(OR(AC323&lt;AC$385,AC323&gt;AC$386),AC$376,AC323)</f>
        <v>166.6</v>
      </c>
      <c r="BE323" s="3">
        <f t="shared" ref="BE323:BE373" si="162">IF(OR(AD323&lt;AD$385,AD323&gt;AD$386),AD$376,AD323)</f>
        <v>166.4</v>
      </c>
    </row>
    <row r="324" spans="1:57" x14ac:dyDescent="0.35">
      <c r="A324" t="s">
        <v>60</v>
      </c>
      <c r="B324">
        <v>2022</v>
      </c>
      <c r="C324" t="s">
        <v>58</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c r="AE324" s="3">
        <f t="shared" si="136"/>
        <v>152.19999999999999</v>
      </c>
      <c r="AF324" s="3">
        <f t="shared" si="137"/>
        <v>202.1</v>
      </c>
      <c r="AG324" s="3">
        <f t="shared" si="138"/>
        <v>180.1</v>
      </c>
      <c r="AH324" s="3">
        <f t="shared" si="139"/>
        <v>160.4</v>
      </c>
      <c r="AI324" s="3">
        <f t="shared" si="140"/>
        <v>171</v>
      </c>
      <c r="AJ324" s="3">
        <f t="shared" si="141"/>
        <v>156.5</v>
      </c>
      <c r="AK324" s="3">
        <f t="shared" si="142"/>
        <v>203.6</v>
      </c>
      <c r="AL324" s="3">
        <f t="shared" si="143"/>
        <v>163.80000000000001</v>
      </c>
      <c r="AM324" s="3">
        <f t="shared" si="144"/>
        <v>121.3</v>
      </c>
      <c r="AN324" s="3">
        <f t="shared" si="145"/>
        <v>169.8</v>
      </c>
      <c r="AO324" s="3">
        <f t="shared" si="146"/>
        <v>156.6</v>
      </c>
      <c r="AP324" s="3">
        <f t="shared" si="147"/>
        <v>179</v>
      </c>
      <c r="AQ324" s="3">
        <f t="shared" si="148"/>
        <v>170.3</v>
      </c>
      <c r="AR324" s="3">
        <f t="shared" si="149"/>
        <v>196.4</v>
      </c>
      <c r="AS324" s="3">
        <f t="shared" si="150"/>
        <v>164.7</v>
      </c>
      <c r="AT324" s="3">
        <f t="shared" si="151"/>
        <v>148.5</v>
      </c>
      <c r="AU324" s="3">
        <f t="shared" si="152"/>
        <v>162.19999999999999</v>
      </c>
      <c r="AV324" s="3">
        <f t="shared" si="153"/>
        <v>164.5</v>
      </c>
      <c r="AW324" s="3">
        <f t="shared" si="154"/>
        <v>161.6</v>
      </c>
      <c r="AX324" s="3">
        <f t="shared" si="155"/>
        <v>156.80000000000001</v>
      </c>
      <c r="AY324" s="3">
        <f t="shared" si="156"/>
        <v>166.1</v>
      </c>
      <c r="AZ324" s="3">
        <f t="shared" si="157"/>
        <v>152.69999999999999</v>
      </c>
      <c r="BA324" s="3">
        <f t="shared" si="158"/>
        <v>158.4</v>
      </c>
      <c r="BB324" s="3">
        <f t="shared" si="159"/>
        <v>161</v>
      </c>
      <c r="BC324" s="3">
        <f t="shared" si="160"/>
        <v>162.80000000000001</v>
      </c>
      <c r="BD324" s="3">
        <f t="shared" si="161"/>
        <v>158.6</v>
      </c>
      <c r="BE324" s="3">
        <f t="shared" si="162"/>
        <v>165</v>
      </c>
    </row>
    <row r="325" spans="1:57" x14ac:dyDescent="0.35">
      <c r="A325" t="s">
        <v>61</v>
      </c>
      <c r="B325">
        <v>2022</v>
      </c>
      <c r="C325" t="s">
        <v>58</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c r="AE325" s="3">
        <f t="shared" si="136"/>
        <v>149.5</v>
      </c>
      <c r="AF325" s="3">
        <f t="shared" si="137"/>
        <v>198.7</v>
      </c>
      <c r="AG325" s="3">
        <f t="shared" si="138"/>
        <v>178.8</v>
      </c>
      <c r="AH325" s="3">
        <f t="shared" si="139"/>
        <v>160.5</v>
      </c>
      <c r="AI325" s="3">
        <f t="shared" si="140"/>
        <v>184.7</v>
      </c>
      <c r="AJ325" s="3">
        <f t="shared" si="141"/>
        <v>153.69999999999999</v>
      </c>
      <c r="AK325" s="3">
        <f t="shared" si="142"/>
        <v>174.3</v>
      </c>
      <c r="AL325" s="3">
        <f t="shared" si="143"/>
        <v>163.9</v>
      </c>
      <c r="AM325" s="3">
        <f t="shared" si="144"/>
        <v>120</v>
      </c>
      <c r="AN325" s="3">
        <f t="shared" si="145"/>
        <v>172.1</v>
      </c>
      <c r="AO325" s="3">
        <f t="shared" si="146"/>
        <v>164.3</v>
      </c>
      <c r="AP325" s="3">
        <f t="shared" si="147"/>
        <v>177.3</v>
      </c>
      <c r="AQ325" s="3">
        <f t="shared" si="148"/>
        <v>166.4</v>
      </c>
      <c r="AR325" s="3">
        <f t="shared" si="149"/>
        <v>192.2</v>
      </c>
      <c r="AS325" s="3">
        <f t="shared" si="150"/>
        <v>169.9</v>
      </c>
      <c r="AT325" s="3">
        <f t="shared" si="151"/>
        <v>160.69999999999999</v>
      </c>
      <c r="AU325" s="3">
        <f t="shared" si="152"/>
        <v>168.5</v>
      </c>
      <c r="AV325" s="3">
        <f t="shared" si="153"/>
        <v>164.5</v>
      </c>
      <c r="AW325" s="3">
        <f t="shared" si="154"/>
        <v>164.2</v>
      </c>
      <c r="AX325" s="3">
        <f t="shared" si="155"/>
        <v>161.1</v>
      </c>
      <c r="AY325" s="3">
        <f t="shared" si="156"/>
        <v>171.4</v>
      </c>
      <c r="AZ325" s="3">
        <f t="shared" si="157"/>
        <v>156.5</v>
      </c>
      <c r="BA325" s="3">
        <f t="shared" si="158"/>
        <v>161.19999999999999</v>
      </c>
      <c r="BB325" s="3">
        <f t="shared" si="159"/>
        <v>164.7</v>
      </c>
      <c r="BC325" s="3">
        <f t="shared" si="160"/>
        <v>163</v>
      </c>
      <c r="BD325" s="3">
        <f t="shared" si="161"/>
        <v>162.69999999999999</v>
      </c>
      <c r="BE325" s="3">
        <f t="shared" si="162"/>
        <v>165.7</v>
      </c>
    </row>
    <row r="326" spans="1:57" x14ac:dyDescent="0.35">
      <c r="A326" t="s">
        <v>57</v>
      </c>
      <c r="B326">
        <v>2022</v>
      </c>
      <c r="C326" t="s">
        <v>62</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59</v>
      </c>
      <c r="V326">
        <v>167.4</v>
      </c>
      <c r="W326">
        <v>165.7</v>
      </c>
      <c r="X326">
        <v>175.3</v>
      </c>
      <c r="Y326">
        <v>161.19999999999999</v>
      </c>
      <c r="Z326">
        <v>165.5</v>
      </c>
      <c r="AA326">
        <v>170.3</v>
      </c>
      <c r="AB326">
        <v>164.5</v>
      </c>
      <c r="AC326">
        <v>167.3</v>
      </c>
      <c r="AD326">
        <v>166.7</v>
      </c>
      <c r="AE326" s="3">
        <f t="shared" si="136"/>
        <v>148.80000000000001</v>
      </c>
      <c r="AF326" s="3">
        <f t="shared" si="137"/>
        <v>198.1</v>
      </c>
      <c r="AG326" s="3">
        <f t="shared" si="138"/>
        <v>175.5</v>
      </c>
      <c r="AH326" s="3">
        <f t="shared" si="139"/>
        <v>160.69999999999999</v>
      </c>
      <c r="AI326" s="3">
        <f t="shared" si="140"/>
        <v>132.12628726287261</v>
      </c>
      <c r="AJ326" s="3">
        <f t="shared" si="141"/>
        <v>151.4</v>
      </c>
      <c r="AK326" s="3">
        <f t="shared" si="142"/>
        <v>155.19999999999999</v>
      </c>
      <c r="AL326" s="3">
        <f t="shared" si="143"/>
        <v>163.9</v>
      </c>
      <c r="AM326" s="3">
        <f t="shared" si="144"/>
        <v>118.1</v>
      </c>
      <c r="AN326" s="3">
        <f t="shared" si="145"/>
        <v>175.4</v>
      </c>
      <c r="AO326" s="3">
        <f t="shared" si="146"/>
        <v>170.5</v>
      </c>
      <c r="AP326" s="3">
        <f t="shared" si="147"/>
        <v>176.3</v>
      </c>
      <c r="AQ326" s="3">
        <f t="shared" si="148"/>
        <v>163.9</v>
      </c>
      <c r="AR326" s="3">
        <f t="shared" si="149"/>
        <v>191.5</v>
      </c>
      <c r="AS326" s="3">
        <f t="shared" si="150"/>
        <v>174.1</v>
      </c>
      <c r="AT326" s="3">
        <f t="shared" si="151"/>
        <v>171</v>
      </c>
      <c r="AU326" s="3">
        <f t="shared" si="152"/>
        <v>173.7</v>
      </c>
      <c r="AV326" s="3">
        <f t="shared" si="153"/>
        <v>139.25609756097555</v>
      </c>
      <c r="AW326" s="3">
        <f t="shared" si="154"/>
        <v>167.4</v>
      </c>
      <c r="AX326" s="3">
        <f t="shared" si="155"/>
        <v>165.7</v>
      </c>
      <c r="AY326" s="3">
        <f t="shared" si="156"/>
        <v>175.3</v>
      </c>
      <c r="AZ326" s="3">
        <f t="shared" si="157"/>
        <v>161.19999999999999</v>
      </c>
      <c r="BA326" s="3">
        <f t="shared" si="158"/>
        <v>165.5</v>
      </c>
      <c r="BB326" s="3">
        <f t="shared" si="159"/>
        <v>170.3</v>
      </c>
      <c r="BC326" s="3">
        <f t="shared" si="160"/>
        <v>164.5</v>
      </c>
      <c r="BD326" s="3">
        <f t="shared" si="161"/>
        <v>167.3</v>
      </c>
      <c r="BE326" s="3">
        <f t="shared" si="162"/>
        <v>166.7</v>
      </c>
    </row>
    <row r="327" spans="1:57" x14ac:dyDescent="0.35">
      <c r="A327" t="s">
        <v>60</v>
      </c>
      <c r="B327">
        <v>2022</v>
      </c>
      <c r="C327" t="s">
        <v>62</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c r="AE327" s="3">
        <f t="shared" si="136"/>
        <v>152.5</v>
      </c>
      <c r="AF327" s="3">
        <f t="shared" si="137"/>
        <v>205.2</v>
      </c>
      <c r="AG327" s="3">
        <f t="shared" si="138"/>
        <v>176.4</v>
      </c>
      <c r="AH327" s="3">
        <f t="shared" si="139"/>
        <v>160.6</v>
      </c>
      <c r="AI327" s="3">
        <f t="shared" si="140"/>
        <v>171.5</v>
      </c>
      <c r="AJ327" s="3">
        <f t="shared" si="141"/>
        <v>156.4</v>
      </c>
      <c r="AK327" s="3">
        <f t="shared" si="142"/>
        <v>198</v>
      </c>
      <c r="AL327" s="3">
        <f t="shared" si="143"/>
        <v>163.19999999999999</v>
      </c>
      <c r="AM327" s="3">
        <f t="shared" si="144"/>
        <v>120.6</v>
      </c>
      <c r="AN327" s="3">
        <f t="shared" si="145"/>
        <v>172.2</v>
      </c>
      <c r="AO327" s="3">
        <f t="shared" si="146"/>
        <v>156.69999999999999</v>
      </c>
      <c r="AP327" s="3">
        <f t="shared" si="147"/>
        <v>180</v>
      </c>
      <c r="AQ327" s="3">
        <f t="shared" si="148"/>
        <v>170.2</v>
      </c>
      <c r="AR327" s="3">
        <f t="shared" si="149"/>
        <v>196.5</v>
      </c>
      <c r="AS327" s="3">
        <f t="shared" si="150"/>
        <v>165.7</v>
      </c>
      <c r="AT327" s="3">
        <f t="shared" si="151"/>
        <v>150.4</v>
      </c>
      <c r="AU327" s="3">
        <f t="shared" si="152"/>
        <v>163.4</v>
      </c>
      <c r="AV327" s="3">
        <f t="shared" si="153"/>
        <v>165.5</v>
      </c>
      <c r="AW327" s="3">
        <f t="shared" si="154"/>
        <v>163</v>
      </c>
      <c r="AX327" s="3">
        <f t="shared" si="155"/>
        <v>157.4</v>
      </c>
      <c r="AY327" s="3">
        <f t="shared" si="156"/>
        <v>167.2</v>
      </c>
      <c r="AZ327" s="3">
        <f t="shared" si="157"/>
        <v>153.1</v>
      </c>
      <c r="BA327" s="3">
        <f t="shared" si="158"/>
        <v>159.5</v>
      </c>
      <c r="BB327" s="3">
        <f t="shared" si="159"/>
        <v>162</v>
      </c>
      <c r="BC327" s="3">
        <f t="shared" si="160"/>
        <v>164.2</v>
      </c>
      <c r="BD327" s="3">
        <f t="shared" si="161"/>
        <v>159.4</v>
      </c>
      <c r="BE327" s="3">
        <f t="shared" si="162"/>
        <v>165.5</v>
      </c>
    </row>
    <row r="328" spans="1:57" x14ac:dyDescent="0.35">
      <c r="A328" t="s">
        <v>61</v>
      </c>
      <c r="B328">
        <v>2022</v>
      </c>
      <c r="C328" t="s">
        <v>62</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c r="AE328" s="3">
        <f t="shared" si="136"/>
        <v>150</v>
      </c>
      <c r="AF328" s="3">
        <f t="shared" si="137"/>
        <v>200.6</v>
      </c>
      <c r="AG328" s="3">
        <f t="shared" si="138"/>
        <v>175.8</v>
      </c>
      <c r="AH328" s="3">
        <f t="shared" si="139"/>
        <v>160.69999999999999</v>
      </c>
      <c r="AI328" s="3">
        <f t="shared" si="140"/>
        <v>184.9</v>
      </c>
      <c r="AJ328" s="3">
        <f t="shared" si="141"/>
        <v>153.69999999999999</v>
      </c>
      <c r="AK328" s="3">
        <f t="shared" si="142"/>
        <v>169.7</v>
      </c>
      <c r="AL328" s="3">
        <f t="shared" si="143"/>
        <v>163.69999999999999</v>
      </c>
      <c r="AM328" s="3">
        <f t="shared" si="144"/>
        <v>118.9</v>
      </c>
      <c r="AN328" s="3">
        <f t="shared" si="145"/>
        <v>174.3</v>
      </c>
      <c r="AO328" s="3">
        <f t="shared" si="146"/>
        <v>164.7</v>
      </c>
      <c r="AP328" s="3">
        <f t="shared" si="147"/>
        <v>178</v>
      </c>
      <c r="AQ328" s="3">
        <f t="shared" si="148"/>
        <v>166.2</v>
      </c>
      <c r="AR328" s="3">
        <f t="shared" si="149"/>
        <v>192.8</v>
      </c>
      <c r="AS328" s="3">
        <f t="shared" si="150"/>
        <v>170.8</v>
      </c>
      <c r="AT328" s="3">
        <f t="shared" si="151"/>
        <v>162.4</v>
      </c>
      <c r="AU328" s="3">
        <f t="shared" si="152"/>
        <v>169.6</v>
      </c>
      <c r="AV328" s="3">
        <f t="shared" si="153"/>
        <v>165.5</v>
      </c>
      <c r="AW328" s="3">
        <f t="shared" si="154"/>
        <v>165.7</v>
      </c>
      <c r="AX328" s="3">
        <f t="shared" si="155"/>
        <v>161.80000000000001</v>
      </c>
      <c r="AY328" s="3">
        <f t="shared" si="156"/>
        <v>172.2</v>
      </c>
      <c r="AZ328" s="3">
        <f t="shared" si="157"/>
        <v>156.9</v>
      </c>
      <c r="BA328" s="3">
        <f t="shared" si="158"/>
        <v>162.1</v>
      </c>
      <c r="BB328" s="3">
        <f t="shared" si="159"/>
        <v>165.4</v>
      </c>
      <c r="BC328" s="3">
        <f t="shared" si="160"/>
        <v>164.4</v>
      </c>
      <c r="BD328" s="3">
        <f t="shared" si="161"/>
        <v>163.5</v>
      </c>
      <c r="BE328" s="3">
        <f t="shared" si="162"/>
        <v>166.1</v>
      </c>
    </row>
    <row r="329" spans="1:57" x14ac:dyDescent="0.35">
      <c r="A329" t="s">
        <v>57</v>
      </c>
      <c r="B329">
        <v>2022</v>
      </c>
      <c r="C329" t="s">
        <v>63</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59</v>
      </c>
      <c r="V329">
        <v>168.9</v>
      </c>
      <c r="W329">
        <v>166.5</v>
      </c>
      <c r="X329">
        <v>176</v>
      </c>
      <c r="Y329">
        <v>162</v>
      </c>
      <c r="Z329">
        <v>166.6</v>
      </c>
      <c r="AA329">
        <v>170.6</v>
      </c>
      <c r="AB329">
        <v>167.4</v>
      </c>
      <c r="AC329">
        <v>168.3</v>
      </c>
      <c r="AD329">
        <v>168.7</v>
      </c>
      <c r="AE329" s="3">
        <f t="shared" si="136"/>
        <v>150.19999999999999</v>
      </c>
      <c r="AF329" s="3">
        <f t="shared" si="137"/>
        <v>208</v>
      </c>
      <c r="AG329" s="3">
        <f t="shared" si="138"/>
        <v>167.9</v>
      </c>
      <c r="AH329" s="3">
        <f t="shared" si="139"/>
        <v>162</v>
      </c>
      <c r="AI329" s="3">
        <f t="shared" si="140"/>
        <v>132.12628726287261</v>
      </c>
      <c r="AJ329" s="3">
        <f t="shared" si="141"/>
        <v>155.9</v>
      </c>
      <c r="AK329" s="3">
        <f t="shared" si="142"/>
        <v>155.80000000000001</v>
      </c>
      <c r="AL329" s="3">
        <f t="shared" si="143"/>
        <v>164.2</v>
      </c>
      <c r="AM329" s="3">
        <f t="shared" si="144"/>
        <v>118.1</v>
      </c>
      <c r="AN329" s="3">
        <f t="shared" si="145"/>
        <v>178.7</v>
      </c>
      <c r="AO329" s="3">
        <f t="shared" si="146"/>
        <v>171.2</v>
      </c>
      <c r="AP329" s="3">
        <f t="shared" si="147"/>
        <v>177.4</v>
      </c>
      <c r="AQ329" s="3">
        <f t="shared" si="148"/>
        <v>166.6</v>
      </c>
      <c r="AR329" s="3">
        <f t="shared" si="149"/>
        <v>192.3</v>
      </c>
      <c r="AS329" s="3">
        <f t="shared" si="150"/>
        <v>175.4</v>
      </c>
      <c r="AT329" s="3">
        <f t="shared" si="151"/>
        <v>173.2</v>
      </c>
      <c r="AU329" s="3">
        <f t="shared" si="152"/>
        <v>175.1</v>
      </c>
      <c r="AV329" s="3">
        <f t="shared" si="153"/>
        <v>139.25609756097555</v>
      </c>
      <c r="AW329" s="3">
        <f t="shared" si="154"/>
        <v>168.9</v>
      </c>
      <c r="AX329" s="3">
        <f t="shared" si="155"/>
        <v>166.5</v>
      </c>
      <c r="AY329" s="3">
        <f t="shared" si="156"/>
        <v>176</v>
      </c>
      <c r="AZ329" s="3">
        <f t="shared" si="157"/>
        <v>162</v>
      </c>
      <c r="BA329" s="3">
        <f t="shared" si="158"/>
        <v>166.6</v>
      </c>
      <c r="BB329" s="3">
        <f t="shared" si="159"/>
        <v>170.6</v>
      </c>
      <c r="BC329" s="3">
        <f t="shared" si="160"/>
        <v>167.4</v>
      </c>
      <c r="BD329" s="3">
        <f t="shared" si="161"/>
        <v>168.3</v>
      </c>
      <c r="BE329" s="3">
        <f t="shared" si="162"/>
        <v>168.7</v>
      </c>
    </row>
    <row r="330" spans="1:57" x14ac:dyDescent="0.35">
      <c r="A330" t="s">
        <v>60</v>
      </c>
      <c r="B330">
        <v>2022</v>
      </c>
      <c r="C330" t="s">
        <v>63</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c r="AE330" s="3">
        <f t="shared" si="136"/>
        <v>153.69999999999999</v>
      </c>
      <c r="AF330" s="3">
        <f t="shared" si="137"/>
        <v>215.8</v>
      </c>
      <c r="AG330" s="3">
        <f t="shared" si="138"/>
        <v>167.7</v>
      </c>
      <c r="AH330" s="3">
        <f t="shared" si="139"/>
        <v>162.6</v>
      </c>
      <c r="AI330" s="3">
        <f t="shared" si="140"/>
        <v>180</v>
      </c>
      <c r="AJ330" s="3">
        <f t="shared" si="141"/>
        <v>159.6</v>
      </c>
      <c r="AK330" s="3">
        <f t="shared" si="142"/>
        <v>188.4</v>
      </c>
      <c r="AL330" s="3">
        <f t="shared" si="143"/>
        <v>163.4</v>
      </c>
      <c r="AM330" s="3">
        <f t="shared" si="144"/>
        <v>120.3</v>
      </c>
      <c r="AN330" s="3">
        <f t="shared" si="145"/>
        <v>174.7</v>
      </c>
      <c r="AO330" s="3">
        <f t="shared" si="146"/>
        <v>157.1</v>
      </c>
      <c r="AP330" s="3">
        <f t="shared" si="147"/>
        <v>181.5</v>
      </c>
      <c r="AQ330" s="3">
        <f t="shared" si="148"/>
        <v>171.5</v>
      </c>
      <c r="AR330" s="3">
        <f t="shared" si="149"/>
        <v>197.5</v>
      </c>
      <c r="AS330" s="3">
        <f t="shared" si="150"/>
        <v>167.1</v>
      </c>
      <c r="AT330" s="3">
        <f t="shared" si="151"/>
        <v>152.6</v>
      </c>
      <c r="AU330" s="3">
        <f t="shared" si="152"/>
        <v>164.9</v>
      </c>
      <c r="AV330" s="3">
        <f t="shared" si="153"/>
        <v>165.3</v>
      </c>
      <c r="AW330" s="3">
        <f t="shared" si="154"/>
        <v>164.5</v>
      </c>
      <c r="AX330" s="3">
        <f t="shared" si="155"/>
        <v>158.6</v>
      </c>
      <c r="AY330" s="3">
        <f t="shared" si="156"/>
        <v>168.2</v>
      </c>
      <c r="AZ330" s="3">
        <f t="shared" si="157"/>
        <v>154.19999999999999</v>
      </c>
      <c r="BA330" s="3">
        <f t="shared" si="158"/>
        <v>160.80000000000001</v>
      </c>
      <c r="BB330" s="3">
        <f t="shared" si="159"/>
        <v>162.69999999999999</v>
      </c>
      <c r="BC330" s="3">
        <f t="shared" si="160"/>
        <v>166.8</v>
      </c>
      <c r="BD330" s="3">
        <f t="shared" si="161"/>
        <v>160.6</v>
      </c>
      <c r="BE330" s="3">
        <f t="shared" si="162"/>
        <v>166.5</v>
      </c>
    </row>
    <row r="331" spans="1:57" x14ac:dyDescent="0.35">
      <c r="A331" t="s">
        <v>61</v>
      </c>
      <c r="B331">
        <v>2022</v>
      </c>
      <c r="C331" t="s">
        <v>63</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c r="AE331" s="3">
        <f t="shared" si="136"/>
        <v>151.30000000000001</v>
      </c>
      <c r="AF331" s="3">
        <f t="shared" si="137"/>
        <v>210.7</v>
      </c>
      <c r="AG331" s="3">
        <f t="shared" si="138"/>
        <v>167.8</v>
      </c>
      <c r="AH331" s="3">
        <f t="shared" si="139"/>
        <v>162.19999999999999</v>
      </c>
      <c r="AI331" s="3">
        <f t="shared" si="140"/>
        <v>132.12628726287261</v>
      </c>
      <c r="AJ331" s="3">
        <f t="shared" si="141"/>
        <v>157.6</v>
      </c>
      <c r="AK331" s="3">
        <f t="shared" si="142"/>
        <v>166.9</v>
      </c>
      <c r="AL331" s="3">
        <f t="shared" si="143"/>
        <v>163.9</v>
      </c>
      <c r="AM331" s="3">
        <f t="shared" si="144"/>
        <v>118.8</v>
      </c>
      <c r="AN331" s="3">
        <f t="shared" si="145"/>
        <v>177.4</v>
      </c>
      <c r="AO331" s="3">
        <f t="shared" si="146"/>
        <v>165.3</v>
      </c>
      <c r="AP331" s="3">
        <f t="shared" si="147"/>
        <v>179.3</v>
      </c>
      <c r="AQ331" s="3">
        <f t="shared" si="148"/>
        <v>168.4</v>
      </c>
      <c r="AR331" s="3">
        <f t="shared" si="149"/>
        <v>193.7</v>
      </c>
      <c r="AS331" s="3">
        <f t="shared" si="150"/>
        <v>172.1</v>
      </c>
      <c r="AT331" s="3">
        <f t="shared" si="151"/>
        <v>164.6</v>
      </c>
      <c r="AU331" s="3">
        <f t="shared" si="152"/>
        <v>171.1</v>
      </c>
      <c r="AV331" s="3">
        <f t="shared" si="153"/>
        <v>165.3</v>
      </c>
      <c r="AW331" s="3">
        <f t="shared" si="154"/>
        <v>167.2</v>
      </c>
      <c r="AX331" s="3">
        <f t="shared" si="155"/>
        <v>162.80000000000001</v>
      </c>
      <c r="AY331" s="3">
        <f t="shared" si="156"/>
        <v>173</v>
      </c>
      <c r="AZ331" s="3">
        <f t="shared" si="157"/>
        <v>157.9</v>
      </c>
      <c r="BA331" s="3">
        <f t="shared" si="158"/>
        <v>163.30000000000001</v>
      </c>
      <c r="BB331" s="3">
        <f t="shared" si="159"/>
        <v>166</v>
      </c>
      <c r="BC331" s="3">
        <f t="shared" si="160"/>
        <v>167.2</v>
      </c>
      <c r="BD331" s="3">
        <f t="shared" si="161"/>
        <v>164.6</v>
      </c>
      <c r="BE331" s="3">
        <f t="shared" si="162"/>
        <v>167.7</v>
      </c>
    </row>
    <row r="332" spans="1:57" x14ac:dyDescent="0.35">
      <c r="A332" t="s">
        <v>57</v>
      </c>
      <c r="B332">
        <v>2022</v>
      </c>
      <c r="C332" t="s">
        <v>64</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59</v>
      </c>
      <c r="V332">
        <v>173.3</v>
      </c>
      <c r="W332">
        <v>167.7</v>
      </c>
      <c r="X332">
        <v>177</v>
      </c>
      <c r="Y332">
        <v>166.2</v>
      </c>
      <c r="Z332">
        <v>167.2</v>
      </c>
      <c r="AA332">
        <v>170.9</v>
      </c>
      <c r="AB332">
        <v>169</v>
      </c>
      <c r="AC332">
        <v>170.2</v>
      </c>
      <c r="AD332">
        <v>170.8</v>
      </c>
      <c r="AE332" s="3">
        <f t="shared" si="136"/>
        <v>151.80000000000001</v>
      </c>
      <c r="AF332" s="3">
        <f t="shared" si="137"/>
        <v>209.7</v>
      </c>
      <c r="AG332" s="3">
        <f t="shared" si="138"/>
        <v>164.5</v>
      </c>
      <c r="AH332" s="3">
        <f t="shared" si="139"/>
        <v>163.80000000000001</v>
      </c>
      <c r="AI332" s="3">
        <f t="shared" si="140"/>
        <v>132.12628726287261</v>
      </c>
      <c r="AJ332" s="3">
        <f t="shared" si="141"/>
        <v>169.7</v>
      </c>
      <c r="AK332" s="3">
        <f t="shared" si="142"/>
        <v>153.6</v>
      </c>
      <c r="AL332" s="3">
        <f t="shared" si="143"/>
        <v>165.1</v>
      </c>
      <c r="AM332" s="3">
        <f t="shared" si="144"/>
        <v>118.2</v>
      </c>
      <c r="AN332" s="3">
        <f t="shared" si="145"/>
        <v>182.9</v>
      </c>
      <c r="AO332" s="3">
        <f t="shared" si="146"/>
        <v>172.4</v>
      </c>
      <c r="AP332" s="3">
        <f t="shared" si="147"/>
        <v>178.9</v>
      </c>
      <c r="AQ332" s="3">
        <f t="shared" si="148"/>
        <v>168.6</v>
      </c>
      <c r="AR332" s="3">
        <f t="shared" si="149"/>
        <v>192.8</v>
      </c>
      <c r="AS332" s="3">
        <f t="shared" si="150"/>
        <v>177.5</v>
      </c>
      <c r="AT332" s="3">
        <f t="shared" si="151"/>
        <v>175.1</v>
      </c>
      <c r="AU332" s="3">
        <f t="shared" si="152"/>
        <v>177.1</v>
      </c>
      <c r="AV332" s="3">
        <f t="shared" si="153"/>
        <v>139.25609756097555</v>
      </c>
      <c r="AW332" s="3">
        <f t="shared" si="154"/>
        <v>173.3</v>
      </c>
      <c r="AX332" s="3">
        <f t="shared" si="155"/>
        <v>167.7</v>
      </c>
      <c r="AY332" s="3">
        <f t="shared" si="156"/>
        <v>177</v>
      </c>
      <c r="AZ332" s="3">
        <f t="shared" si="157"/>
        <v>166.2</v>
      </c>
      <c r="BA332" s="3">
        <f t="shared" si="158"/>
        <v>167.2</v>
      </c>
      <c r="BB332" s="3">
        <f t="shared" si="159"/>
        <v>170.9</v>
      </c>
      <c r="BC332" s="3">
        <f t="shared" si="160"/>
        <v>169</v>
      </c>
      <c r="BD332" s="3">
        <f t="shared" si="161"/>
        <v>170.2</v>
      </c>
      <c r="BE332" s="3">
        <f t="shared" si="162"/>
        <v>170.8</v>
      </c>
    </row>
    <row r="333" spans="1:57" x14ac:dyDescent="0.35">
      <c r="A333" t="s">
        <v>60</v>
      </c>
      <c r="B333">
        <v>2022</v>
      </c>
      <c r="C333" t="s">
        <v>64</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c r="AE333" s="3">
        <f t="shared" si="136"/>
        <v>155.4</v>
      </c>
      <c r="AF333" s="3">
        <f t="shared" si="137"/>
        <v>215.8</v>
      </c>
      <c r="AG333" s="3">
        <f t="shared" si="138"/>
        <v>164.6</v>
      </c>
      <c r="AH333" s="3">
        <f t="shared" si="139"/>
        <v>164.2</v>
      </c>
      <c r="AI333" s="3">
        <f t="shared" si="140"/>
        <v>186</v>
      </c>
      <c r="AJ333" s="3">
        <f t="shared" si="141"/>
        <v>175.9</v>
      </c>
      <c r="AK333" s="3">
        <f t="shared" si="142"/>
        <v>190.7</v>
      </c>
      <c r="AL333" s="3">
        <f t="shared" si="143"/>
        <v>164</v>
      </c>
      <c r="AM333" s="3">
        <f t="shared" si="144"/>
        <v>120.5</v>
      </c>
      <c r="AN333" s="3">
        <f t="shared" si="145"/>
        <v>178</v>
      </c>
      <c r="AO333" s="3">
        <f t="shared" si="146"/>
        <v>157.5</v>
      </c>
      <c r="AP333" s="3">
        <f t="shared" si="147"/>
        <v>183.3</v>
      </c>
      <c r="AQ333" s="3">
        <f t="shared" si="148"/>
        <v>174.5</v>
      </c>
      <c r="AR333" s="3">
        <f t="shared" si="149"/>
        <v>197.1</v>
      </c>
      <c r="AS333" s="3">
        <f t="shared" si="150"/>
        <v>168.4</v>
      </c>
      <c r="AT333" s="3">
        <f t="shared" si="151"/>
        <v>154.5</v>
      </c>
      <c r="AU333" s="3">
        <f t="shared" si="152"/>
        <v>166.3</v>
      </c>
      <c r="AV333" s="3">
        <f t="shared" si="153"/>
        <v>167</v>
      </c>
      <c r="AW333" s="3">
        <f t="shared" si="154"/>
        <v>170.5</v>
      </c>
      <c r="AX333" s="3">
        <f t="shared" si="155"/>
        <v>159.80000000000001</v>
      </c>
      <c r="AY333" s="3">
        <f t="shared" si="156"/>
        <v>169</v>
      </c>
      <c r="AZ333" s="3">
        <f t="shared" si="157"/>
        <v>159.30000000000001</v>
      </c>
      <c r="BA333" s="3">
        <f t="shared" si="158"/>
        <v>162.19999999999999</v>
      </c>
      <c r="BB333" s="3">
        <f t="shared" si="159"/>
        <v>164</v>
      </c>
      <c r="BC333" s="3">
        <f t="shared" si="160"/>
        <v>168.4</v>
      </c>
      <c r="BD333" s="3">
        <f t="shared" si="161"/>
        <v>163.1</v>
      </c>
      <c r="BE333" s="3">
        <f t="shared" si="162"/>
        <v>169.2</v>
      </c>
    </row>
    <row r="334" spans="1:57" x14ac:dyDescent="0.35">
      <c r="A334" t="s">
        <v>61</v>
      </c>
      <c r="B334">
        <v>2022</v>
      </c>
      <c r="C334" t="s">
        <v>64</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c r="AE334" s="3">
        <f t="shared" si="136"/>
        <v>152.9</v>
      </c>
      <c r="AF334" s="3">
        <f t="shared" si="137"/>
        <v>211.8</v>
      </c>
      <c r="AG334" s="3">
        <f t="shared" si="138"/>
        <v>164.5</v>
      </c>
      <c r="AH334" s="3">
        <f t="shared" si="139"/>
        <v>163.9</v>
      </c>
      <c r="AI334" s="3">
        <f t="shared" si="140"/>
        <v>132.12628726287261</v>
      </c>
      <c r="AJ334" s="3">
        <f t="shared" si="141"/>
        <v>172.6</v>
      </c>
      <c r="AK334" s="3">
        <f t="shared" si="142"/>
        <v>166.2</v>
      </c>
      <c r="AL334" s="3">
        <f t="shared" si="143"/>
        <v>164.7</v>
      </c>
      <c r="AM334" s="3">
        <f t="shared" si="144"/>
        <v>119</v>
      </c>
      <c r="AN334" s="3">
        <f t="shared" si="145"/>
        <v>181.3</v>
      </c>
      <c r="AO334" s="3">
        <f t="shared" si="146"/>
        <v>166.2</v>
      </c>
      <c r="AP334" s="3">
        <f t="shared" si="147"/>
        <v>180.9</v>
      </c>
      <c r="AQ334" s="3">
        <f t="shared" si="148"/>
        <v>170.8</v>
      </c>
      <c r="AR334" s="3">
        <f t="shared" si="149"/>
        <v>193.9</v>
      </c>
      <c r="AS334" s="3">
        <f t="shared" si="150"/>
        <v>173.9</v>
      </c>
      <c r="AT334" s="3">
        <f t="shared" si="151"/>
        <v>166.5</v>
      </c>
      <c r="AU334" s="3">
        <f t="shared" si="152"/>
        <v>172.8</v>
      </c>
      <c r="AV334" s="3">
        <f t="shared" si="153"/>
        <v>167</v>
      </c>
      <c r="AW334" s="3">
        <f t="shared" si="154"/>
        <v>172.2</v>
      </c>
      <c r="AX334" s="3">
        <f t="shared" si="155"/>
        <v>164</v>
      </c>
      <c r="AY334" s="3">
        <f t="shared" si="156"/>
        <v>174</v>
      </c>
      <c r="AZ334" s="3">
        <f t="shared" si="157"/>
        <v>162.6</v>
      </c>
      <c r="BA334" s="3">
        <f t="shared" si="158"/>
        <v>164.4</v>
      </c>
      <c r="BB334" s="3">
        <f t="shared" si="159"/>
        <v>166.9</v>
      </c>
      <c r="BC334" s="3">
        <f t="shared" si="160"/>
        <v>168.8</v>
      </c>
      <c r="BD334" s="3">
        <f t="shared" si="161"/>
        <v>166.8</v>
      </c>
      <c r="BE334" s="3">
        <f t="shared" si="162"/>
        <v>170.1</v>
      </c>
    </row>
    <row r="335" spans="1:57" x14ac:dyDescent="0.35">
      <c r="A335" t="s">
        <v>57</v>
      </c>
      <c r="B335">
        <v>2022</v>
      </c>
      <c r="C335" t="s">
        <v>65</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59</v>
      </c>
      <c r="V335">
        <v>175.3</v>
      </c>
      <c r="W335">
        <v>168.9</v>
      </c>
      <c r="X335">
        <v>177.7</v>
      </c>
      <c r="Y335">
        <v>167.1</v>
      </c>
      <c r="Z335">
        <v>167.6</v>
      </c>
      <c r="AA335">
        <v>171.8</v>
      </c>
      <c r="AB335">
        <v>168.5</v>
      </c>
      <c r="AC335">
        <v>170.9</v>
      </c>
      <c r="AD335">
        <v>172.5</v>
      </c>
      <c r="AE335" s="3">
        <f t="shared" si="136"/>
        <v>152.9</v>
      </c>
      <c r="AF335" s="3">
        <f t="shared" si="137"/>
        <v>214.7</v>
      </c>
      <c r="AG335" s="3">
        <f t="shared" si="138"/>
        <v>161.4</v>
      </c>
      <c r="AH335" s="3">
        <f t="shared" si="139"/>
        <v>164.6</v>
      </c>
      <c r="AI335" s="3">
        <f t="shared" si="140"/>
        <v>132.12628726287261</v>
      </c>
      <c r="AJ335" s="3">
        <f t="shared" si="141"/>
        <v>168</v>
      </c>
      <c r="AK335" s="3">
        <f t="shared" si="142"/>
        <v>160.4</v>
      </c>
      <c r="AL335" s="3">
        <f t="shared" si="143"/>
        <v>165</v>
      </c>
      <c r="AM335" s="3">
        <f t="shared" si="144"/>
        <v>118.9</v>
      </c>
      <c r="AN335" s="3">
        <f t="shared" si="145"/>
        <v>186.6</v>
      </c>
      <c r="AO335" s="3">
        <f t="shared" si="146"/>
        <v>173.2</v>
      </c>
      <c r="AP335" s="3">
        <f t="shared" si="147"/>
        <v>180.4</v>
      </c>
      <c r="AQ335" s="3">
        <f t="shared" si="148"/>
        <v>170.8</v>
      </c>
      <c r="AR335" s="3">
        <f t="shared" si="149"/>
        <v>192.9</v>
      </c>
      <c r="AS335" s="3">
        <f t="shared" si="150"/>
        <v>179.3</v>
      </c>
      <c r="AT335" s="3">
        <f t="shared" si="151"/>
        <v>177.2</v>
      </c>
      <c r="AU335" s="3">
        <f t="shared" si="152"/>
        <v>179</v>
      </c>
      <c r="AV335" s="3">
        <f t="shared" si="153"/>
        <v>139.25609756097555</v>
      </c>
      <c r="AW335" s="3">
        <f t="shared" si="154"/>
        <v>175.3</v>
      </c>
      <c r="AX335" s="3">
        <f t="shared" si="155"/>
        <v>168.9</v>
      </c>
      <c r="AY335" s="3">
        <f t="shared" si="156"/>
        <v>177.7</v>
      </c>
      <c r="AZ335" s="3">
        <f t="shared" si="157"/>
        <v>167.1</v>
      </c>
      <c r="BA335" s="3">
        <f t="shared" si="158"/>
        <v>167.6</v>
      </c>
      <c r="BB335" s="3">
        <f t="shared" si="159"/>
        <v>171.8</v>
      </c>
      <c r="BC335" s="3">
        <f t="shared" si="160"/>
        <v>168.5</v>
      </c>
      <c r="BD335" s="3">
        <f t="shared" si="161"/>
        <v>170.9</v>
      </c>
      <c r="BE335" s="3">
        <f t="shared" si="162"/>
        <v>172.5</v>
      </c>
    </row>
    <row r="336" spans="1:57" x14ac:dyDescent="0.35">
      <c r="A336" t="s">
        <v>60</v>
      </c>
      <c r="B336">
        <v>2022</v>
      </c>
      <c r="C336" t="s">
        <v>65</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c r="AE336" s="3">
        <f t="shared" si="136"/>
        <v>156.69999999999999</v>
      </c>
      <c r="AF336" s="3">
        <f t="shared" si="137"/>
        <v>221.2</v>
      </c>
      <c r="AG336" s="3">
        <f t="shared" si="138"/>
        <v>164.1</v>
      </c>
      <c r="AH336" s="3">
        <f t="shared" si="139"/>
        <v>165.4</v>
      </c>
      <c r="AI336" s="3">
        <f t="shared" si="140"/>
        <v>132.12628726287261</v>
      </c>
      <c r="AJ336" s="3">
        <f t="shared" si="141"/>
        <v>174.5</v>
      </c>
      <c r="AK336" s="3">
        <f t="shared" si="142"/>
        <v>203.2</v>
      </c>
      <c r="AL336" s="3">
        <f t="shared" si="143"/>
        <v>164.1</v>
      </c>
      <c r="AM336" s="3">
        <f t="shared" si="144"/>
        <v>121.2</v>
      </c>
      <c r="AN336" s="3">
        <f t="shared" si="145"/>
        <v>181.4</v>
      </c>
      <c r="AO336" s="3">
        <f t="shared" si="146"/>
        <v>158.5</v>
      </c>
      <c r="AP336" s="3">
        <f t="shared" si="147"/>
        <v>184.9</v>
      </c>
      <c r="AQ336" s="3">
        <f t="shared" si="148"/>
        <v>177.5</v>
      </c>
      <c r="AR336" s="3">
        <f t="shared" si="149"/>
        <v>197.5</v>
      </c>
      <c r="AS336" s="3">
        <f t="shared" si="150"/>
        <v>170</v>
      </c>
      <c r="AT336" s="3">
        <f t="shared" si="151"/>
        <v>155.9</v>
      </c>
      <c r="AU336" s="3">
        <f t="shared" si="152"/>
        <v>167.8</v>
      </c>
      <c r="AV336" s="3">
        <f t="shared" si="153"/>
        <v>167.5</v>
      </c>
      <c r="AW336" s="3">
        <f t="shared" si="154"/>
        <v>173.5</v>
      </c>
      <c r="AX336" s="3">
        <f t="shared" si="155"/>
        <v>161.1</v>
      </c>
      <c r="AY336" s="3">
        <f t="shared" si="156"/>
        <v>170.1</v>
      </c>
      <c r="AZ336" s="3">
        <f t="shared" si="157"/>
        <v>159.4</v>
      </c>
      <c r="BA336" s="3">
        <f t="shared" si="158"/>
        <v>163.19999999999999</v>
      </c>
      <c r="BB336" s="3">
        <f t="shared" si="159"/>
        <v>165.2</v>
      </c>
      <c r="BC336" s="3">
        <f t="shared" si="160"/>
        <v>168.2</v>
      </c>
      <c r="BD336" s="3">
        <f t="shared" si="161"/>
        <v>163.80000000000001</v>
      </c>
      <c r="BE336" s="3">
        <f t="shared" si="162"/>
        <v>170.8</v>
      </c>
    </row>
    <row r="337" spans="1:57" x14ac:dyDescent="0.35">
      <c r="A337" t="s">
        <v>61</v>
      </c>
      <c r="B337">
        <v>2022</v>
      </c>
      <c r="C337" t="s">
        <v>65</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c r="AE337" s="3">
        <f t="shared" si="136"/>
        <v>154.1</v>
      </c>
      <c r="AF337" s="3">
        <f t="shared" si="137"/>
        <v>217</v>
      </c>
      <c r="AG337" s="3">
        <f t="shared" si="138"/>
        <v>162.4</v>
      </c>
      <c r="AH337" s="3">
        <f t="shared" si="139"/>
        <v>164.9</v>
      </c>
      <c r="AI337" s="3">
        <f t="shared" si="140"/>
        <v>132.12628726287261</v>
      </c>
      <c r="AJ337" s="3">
        <f t="shared" si="141"/>
        <v>171</v>
      </c>
      <c r="AK337" s="3">
        <f t="shared" si="142"/>
        <v>174.9</v>
      </c>
      <c r="AL337" s="3">
        <f t="shared" si="143"/>
        <v>164.7</v>
      </c>
      <c r="AM337" s="3">
        <f t="shared" si="144"/>
        <v>119.7</v>
      </c>
      <c r="AN337" s="3">
        <f t="shared" si="145"/>
        <v>184.9</v>
      </c>
      <c r="AO337" s="3">
        <f t="shared" si="146"/>
        <v>167.1</v>
      </c>
      <c r="AP337" s="3">
        <f t="shared" si="147"/>
        <v>182.5</v>
      </c>
      <c r="AQ337" s="3">
        <f t="shared" si="148"/>
        <v>173.3</v>
      </c>
      <c r="AR337" s="3">
        <f t="shared" si="149"/>
        <v>194.1</v>
      </c>
      <c r="AS337" s="3">
        <f t="shared" si="150"/>
        <v>175.6</v>
      </c>
      <c r="AT337" s="3">
        <f t="shared" si="151"/>
        <v>168.4</v>
      </c>
      <c r="AU337" s="3">
        <f t="shared" si="152"/>
        <v>174.6</v>
      </c>
      <c r="AV337" s="3">
        <f t="shared" si="153"/>
        <v>167.5</v>
      </c>
      <c r="AW337" s="3">
        <f t="shared" si="154"/>
        <v>174.6</v>
      </c>
      <c r="AX337" s="3">
        <f t="shared" si="155"/>
        <v>165.2</v>
      </c>
      <c r="AY337" s="3">
        <f t="shared" si="156"/>
        <v>174.8</v>
      </c>
      <c r="AZ337" s="3">
        <f t="shared" si="157"/>
        <v>163</v>
      </c>
      <c r="BA337" s="3">
        <f t="shared" si="158"/>
        <v>165.1</v>
      </c>
      <c r="BB337" s="3">
        <f t="shared" si="159"/>
        <v>167.9</v>
      </c>
      <c r="BC337" s="3">
        <f t="shared" si="160"/>
        <v>168.4</v>
      </c>
      <c r="BD337" s="3">
        <f t="shared" si="161"/>
        <v>167.5</v>
      </c>
      <c r="BE337" s="3">
        <f t="shared" si="162"/>
        <v>171.7</v>
      </c>
    </row>
    <row r="338" spans="1:57" x14ac:dyDescent="0.35">
      <c r="A338" t="s">
        <v>57</v>
      </c>
      <c r="B338">
        <v>2022</v>
      </c>
      <c r="C338" t="s">
        <v>66</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59</v>
      </c>
      <c r="V338">
        <v>176.7</v>
      </c>
      <c r="W338">
        <v>170.3</v>
      </c>
      <c r="X338">
        <v>178.2</v>
      </c>
      <c r="Y338">
        <v>165.5</v>
      </c>
      <c r="Z338">
        <v>168</v>
      </c>
      <c r="AA338">
        <v>172.6</v>
      </c>
      <c r="AB338">
        <v>169.5</v>
      </c>
      <c r="AC338">
        <v>171</v>
      </c>
      <c r="AD338">
        <v>173.6</v>
      </c>
      <c r="AE338" s="3">
        <f t="shared" si="136"/>
        <v>153.80000000000001</v>
      </c>
      <c r="AF338" s="3">
        <f t="shared" si="137"/>
        <v>217.2</v>
      </c>
      <c r="AG338" s="3">
        <f t="shared" si="138"/>
        <v>169.6</v>
      </c>
      <c r="AH338" s="3">
        <f t="shared" si="139"/>
        <v>165.4</v>
      </c>
      <c r="AI338" s="3">
        <f t="shared" si="140"/>
        <v>132.12628726287261</v>
      </c>
      <c r="AJ338" s="3">
        <f t="shared" si="141"/>
        <v>165.8</v>
      </c>
      <c r="AK338" s="3">
        <f t="shared" si="142"/>
        <v>167.3</v>
      </c>
      <c r="AL338" s="3">
        <f t="shared" si="143"/>
        <v>164.6</v>
      </c>
      <c r="AM338" s="3">
        <f t="shared" si="144"/>
        <v>119.1</v>
      </c>
      <c r="AN338" s="3">
        <f t="shared" si="145"/>
        <v>188.9</v>
      </c>
      <c r="AO338" s="3">
        <f t="shared" si="146"/>
        <v>174.2</v>
      </c>
      <c r="AP338" s="3">
        <f t="shared" si="147"/>
        <v>181.9</v>
      </c>
      <c r="AQ338" s="3">
        <f t="shared" si="148"/>
        <v>172.4</v>
      </c>
      <c r="AR338" s="3">
        <f t="shared" si="149"/>
        <v>192.9</v>
      </c>
      <c r="AS338" s="3">
        <f t="shared" si="150"/>
        <v>180.7</v>
      </c>
      <c r="AT338" s="3">
        <f t="shared" si="151"/>
        <v>178.7</v>
      </c>
      <c r="AU338" s="3">
        <f t="shared" si="152"/>
        <v>180.4</v>
      </c>
      <c r="AV338" s="3">
        <f t="shared" si="153"/>
        <v>139.25609756097555</v>
      </c>
      <c r="AW338" s="3">
        <f t="shared" si="154"/>
        <v>176.7</v>
      </c>
      <c r="AX338" s="3">
        <f t="shared" si="155"/>
        <v>170.3</v>
      </c>
      <c r="AY338" s="3">
        <f t="shared" si="156"/>
        <v>178.2</v>
      </c>
      <c r="AZ338" s="3">
        <f t="shared" si="157"/>
        <v>165.5</v>
      </c>
      <c r="BA338" s="3">
        <f t="shared" si="158"/>
        <v>168</v>
      </c>
      <c r="BB338" s="3">
        <f t="shared" si="159"/>
        <v>172.6</v>
      </c>
      <c r="BC338" s="3">
        <f t="shared" si="160"/>
        <v>169.5</v>
      </c>
      <c r="BD338" s="3">
        <f t="shared" si="161"/>
        <v>171</v>
      </c>
      <c r="BE338" s="3">
        <f t="shared" si="162"/>
        <v>173.6</v>
      </c>
    </row>
    <row r="339" spans="1:57" x14ac:dyDescent="0.35">
      <c r="A339" t="s">
        <v>60</v>
      </c>
      <c r="B339">
        <v>2022</v>
      </c>
      <c r="C339" t="s">
        <v>66</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c r="AE339" s="3">
        <f t="shared" si="136"/>
        <v>157.5</v>
      </c>
      <c r="AF339" s="3">
        <f t="shared" si="137"/>
        <v>223.4</v>
      </c>
      <c r="AG339" s="3">
        <f t="shared" si="138"/>
        <v>172.8</v>
      </c>
      <c r="AH339" s="3">
        <f t="shared" si="139"/>
        <v>166.4</v>
      </c>
      <c r="AI339" s="3">
        <f t="shared" si="140"/>
        <v>132.12628726287261</v>
      </c>
      <c r="AJ339" s="3">
        <f t="shared" si="141"/>
        <v>174.1</v>
      </c>
      <c r="AK339" s="3">
        <f t="shared" si="142"/>
        <v>211.5</v>
      </c>
      <c r="AL339" s="3">
        <f t="shared" si="143"/>
        <v>163.6</v>
      </c>
      <c r="AM339" s="3">
        <f t="shared" si="144"/>
        <v>121.4</v>
      </c>
      <c r="AN339" s="3">
        <f t="shared" si="145"/>
        <v>183.5</v>
      </c>
      <c r="AO339" s="3">
        <f t="shared" si="146"/>
        <v>159.1</v>
      </c>
      <c r="AP339" s="3">
        <f t="shared" si="147"/>
        <v>186.3</v>
      </c>
      <c r="AQ339" s="3">
        <f t="shared" si="148"/>
        <v>179.3</v>
      </c>
      <c r="AR339" s="3">
        <f t="shared" si="149"/>
        <v>198.3</v>
      </c>
      <c r="AS339" s="3">
        <f t="shared" si="150"/>
        <v>171.6</v>
      </c>
      <c r="AT339" s="3">
        <f t="shared" si="151"/>
        <v>157.4</v>
      </c>
      <c r="AU339" s="3">
        <f t="shared" si="152"/>
        <v>169.4</v>
      </c>
      <c r="AV339" s="3">
        <f t="shared" si="153"/>
        <v>166.8</v>
      </c>
      <c r="AW339" s="3">
        <f t="shared" si="154"/>
        <v>174.9</v>
      </c>
      <c r="AX339" s="3">
        <f t="shared" si="155"/>
        <v>162.1</v>
      </c>
      <c r="AY339" s="3">
        <f t="shared" si="156"/>
        <v>170.9</v>
      </c>
      <c r="AZ339" s="3">
        <f t="shared" si="157"/>
        <v>157.19999999999999</v>
      </c>
      <c r="BA339" s="3">
        <f t="shared" si="158"/>
        <v>164.1</v>
      </c>
      <c r="BB339" s="3">
        <f t="shared" si="159"/>
        <v>166.5</v>
      </c>
      <c r="BC339" s="3">
        <f t="shared" si="160"/>
        <v>169.2</v>
      </c>
      <c r="BD339" s="3">
        <f t="shared" si="161"/>
        <v>163.80000000000001</v>
      </c>
      <c r="BE339" s="3">
        <f t="shared" si="162"/>
        <v>171.4</v>
      </c>
    </row>
    <row r="340" spans="1:57" x14ac:dyDescent="0.35">
      <c r="A340" t="s">
        <v>61</v>
      </c>
      <c r="B340">
        <v>2022</v>
      </c>
      <c r="C340" t="s">
        <v>66</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c r="AE340" s="3">
        <f t="shared" si="136"/>
        <v>155</v>
      </c>
      <c r="AF340" s="3">
        <f t="shared" si="137"/>
        <v>219.4</v>
      </c>
      <c r="AG340" s="3">
        <f t="shared" si="138"/>
        <v>170.8</v>
      </c>
      <c r="AH340" s="3">
        <f t="shared" si="139"/>
        <v>165.8</v>
      </c>
      <c r="AI340" s="3">
        <f t="shared" si="140"/>
        <v>132.12628726287261</v>
      </c>
      <c r="AJ340" s="3">
        <f t="shared" si="141"/>
        <v>169.7</v>
      </c>
      <c r="AK340" s="3">
        <f t="shared" si="142"/>
        <v>182.3</v>
      </c>
      <c r="AL340" s="3">
        <f t="shared" si="143"/>
        <v>164.3</v>
      </c>
      <c r="AM340" s="3">
        <f t="shared" si="144"/>
        <v>119.9</v>
      </c>
      <c r="AN340" s="3">
        <f t="shared" si="145"/>
        <v>187.1</v>
      </c>
      <c r="AO340" s="3">
        <f t="shared" si="146"/>
        <v>167.9</v>
      </c>
      <c r="AP340" s="3">
        <f t="shared" si="147"/>
        <v>183.9</v>
      </c>
      <c r="AQ340" s="3">
        <f t="shared" si="148"/>
        <v>174.9</v>
      </c>
      <c r="AR340" s="3">
        <f t="shared" si="149"/>
        <v>194.3</v>
      </c>
      <c r="AS340" s="3">
        <f t="shared" si="150"/>
        <v>177.1</v>
      </c>
      <c r="AT340" s="3">
        <f t="shared" si="151"/>
        <v>169.9</v>
      </c>
      <c r="AU340" s="3">
        <f t="shared" si="152"/>
        <v>176</v>
      </c>
      <c r="AV340" s="3">
        <f t="shared" si="153"/>
        <v>166.8</v>
      </c>
      <c r="AW340" s="3">
        <f t="shared" si="154"/>
        <v>176</v>
      </c>
      <c r="AX340" s="3">
        <f t="shared" si="155"/>
        <v>166.4</v>
      </c>
      <c r="AY340" s="3">
        <f t="shared" si="156"/>
        <v>175.4</v>
      </c>
      <c r="AZ340" s="3">
        <f t="shared" si="157"/>
        <v>161.1</v>
      </c>
      <c r="BA340" s="3">
        <f t="shared" si="158"/>
        <v>165.8</v>
      </c>
      <c r="BB340" s="3">
        <f t="shared" si="159"/>
        <v>169</v>
      </c>
      <c r="BC340" s="3">
        <f t="shared" si="160"/>
        <v>169.4</v>
      </c>
      <c r="BD340" s="3">
        <f t="shared" si="161"/>
        <v>167.5</v>
      </c>
      <c r="BE340" s="3">
        <f t="shared" si="162"/>
        <v>172.6</v>
      </c>
    </row>
    <row r="341" spans="1:57" x14ac:dyDescent="0.35">
      <c r="A341" t="s">
        <v>57</v>
      </c>
      <c r="B341">
        <v>2022</v>
      </c>
      <c r="C341" t="s">
        <v>67</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59</v>
      </c>
      <c r="V341">
        <v>179.6</v>
      </c>
      <c r="W341">
        <v>171.3</v>
      </c>
      <c r="X341">
        <v>178.8</v>
      </c>
      <c r="Y341">
        <v>166.3</v>
      </c>
      <c r="Z341">
        <v>168.6</v>
      </c>
      <c r="AA341">
        <v>174.7</v>
      </c>
      <c r="AB341">
        <v>169.7</v>
      </c>
      <c r="AC341">
        <v>171.8</v>
      </c>
      <c r="AD341">
        <v>174.3</v>
      </c>
      <c r="AE341" s="3">
        <f t="shared" si="136"/>
        <v>155.19999999999999</v>
      </c>
      <c r="AF341" s="3">
        <f t="shared" si="137"/>
        <v>210.8</v>
      </c>
      <c r="AG341" s="3">
        <f t="shared" si="138"/>
        <v>174.3</v>
      </c>
      <c r="AH341" s="3">
        <f t="shared" si="139"/>
        <v>166.3</v>
      </c>
      <c r="AI341" s="3">
        <f t="shared" si="140"/>
        <v>132.12628726287261</v>
      </c>
      <c r="AJ341" s="3">
        <f t="shared" si="141"/>
        <v>169.6</v>
      </c>
      <c r="AK341" s="3">
        <f t="shared" si="142"/>
        <v>168.6</v>
      </c>
      <c r="AL341" s="3">
        <f t="shared" si="143"/>
        <v>164.4</v>
      </c>
      <c r="AM341" s="3">
        <f t="shared" si="144"/>
        <v>119.2</v>
      </c>
      <c r="AN341" s="3">
        <f t="shared" si="145"/>
        <v>191.8</v>
      </c>
      <c r="AO341" s="3">
        <f t="shared" si="146"/>
        <v>174.5</v>
      </c>
      <c r="AP341" s="3">
        <f t="shared" si="147"/>
        <v>183.1</v>
      </c>
      <c r="AQ341" s="3">
        <f t="shared" si="148"/>
        <v>172.5</v>
      </c>
      <c r="AR341" s="3">
        <f t="shared" si="149"/>
        <v>193.2</v>
      </c>
      <c r="AS341" s="3">
        <f t="shared" si="150"/>
        <v>182</v>
      </c>
      <c r="AT341" s="3">
        <f t="shared" si="151"/>
        <v>180.3</v>
      </c>
      <c r="AU341" s="3">
        <f t="shared" si="152"/>
        <v>181.7</v>
      </c>
      <c r="AV341" s="3">
        <f t="shared" si="153"/>
        <v>139.25609756097555</v>
      </c>
      <c r="AW341" s="3">
        <f t="shared" si="154"/>
        <v>179.6</v>
      </c>
      <c r="AX341" s="3">
        <f t="shared" si="155"/>
        <v>171.3</v>
      </c>
      <c r="AY341" s="3">
        <f t="shared" si="156"/>
        <v>178.8</v>
      </c>
      <c r="AZ341" s="3">
        <f t="shared" si="157"/>
        <v>166.3</v>
      </c>
      <c r="BA341" s="3">
        <f t="shared" si="158"/>
        <v>168.6</v>
      </c>
      <c r="BB341" s="3">
        <f t="shared" si="159"/>
        <v>174.7</v>
      </c>
      <c r="BC341" s="3">
        <f t="shared" si="160"/>
        <v>169.7</v>
      </c>
      <c r="BD341" s="3">
        <f t="shared" si="161"/>
        <v>171.8</v>
      </c>
      <c r="BE341" s="3">
        <f t="shared" si="162"/>
        <v>174.3</v>
      </c>
    </row>
    <row r="342" spans="1:57" x14ac:dyDescent="0.35">
      <c r="A342" t="s">
        <v>60</v>
      </c>
      <c r="B342">
        <v>2022</v>
      </c>
      <c r="C342" t="s">
        <v>67</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c r="AE342" s="3">
        <f t="shared" si="136"/>
        <v>159.30000000000001</v>
      </c>
      <c r="AF342" s="3">
        <f t="shared" si="137"/>
        <v>217.1</v>
      </c>
      <c r="AG342" s="3">
        <f t="shared" si="138"/>
        <v>176.6</v>
      </c>
      <c r="AH342" s="3">
        <f t="shared" si="139"/>
        <v>167.1</v>
      </c>
      <c r="AI342" s="3">
        <f t="shared" si="140"/>
        <v>184.8</v>
      </c>
      <c r="AJ342" s="3">
        <f t="shared" si="141"/>
        <v>179.5</v>
      </c>
      <c r="AK342" s="3">
        <f t="shared" si="142"/>
        <v>208.5</v>
      </c>
      <c r="AL342" s="3">
        <f t="shared" si="143"/>
        <v>164</v>
      </c>
      <c r="AM342" s="3">
        <f t="shared" si="144"/>
        <v>121.5</v>
      </c>
      <c r="AN342" s="3">
        <f t="shared" si="145"/>
        <v>186.3</v>
      </c>
      <c r="AO342" s="3">
        <f t="shared" si="146"/>
        <v>159.80000000000001</v>
      </c>
      <c r="AP342" s="3">
        <f t="shared" si="147"/>
        <v>187.7</v>
      </c>
      <c r="AQ342" s="3">
        <f t="shared" si="148"/>
        <v>179.4</v>
      </c>
      <c r="AR342" s="3">
        <f t="shared" si="149"/>
        <v>198.6</v>
      </c>
      <c r="AS342" s="3">
        <f t="shared" si="150"/>
        <v>172.7</v>
      </c>
      <c r="AT342" s="3">
        <f t="shared" si="151"/>
        <v>158.69999999999999</v>
      </c>
      <c r="AU342" s="3">
        <f t="shared" si="152"/>
        <v>170.6</v>
      </c>
      <c r="AV342" s="3">
        <f t="shared" si="153"/>
        <v>167.8</v>
      </c>
      <c r="AW342" s="3">
        <f t="shared" si="154"/>
        <v>179.5</v>
      </c>
      <c r="AX342" s="3">
        <f t="shared" si="155"/>
        <v>163.1</v>
      </c>
      <c r="AY342" s="3">
        <f t="shared" si="156"/>
        <v>171.7</v>
      </c>
      <c r="AZ342" s="3">
        <f t="shared" si="157"/>
        <v>157.4</v>
      </c>
      <c r="BA342" s="3">
        <f t="shared" si="158"/>
        <v>164.6</v>
      </c>
      <c r="BB342" s="3">
        <f t="shared" si="159"/>
        <v>169.1</v>
      </c>
      <c r="BC342" s="3">
        <f t="shared" si="160"/>
        <v>169.8</v>
      </c>
      <c r="BD342" s="3">
        <f t="shared" si="161"/>
        <v>164.7</v>
      </c>
      <c r="BE342" s="3">
        <f t="shared" si="162"/>
        <v>172.3</v>
      </c>
    </row>
    <row r="343" spans="1:57" x14ac:dyDescent="0.35">
      <c r="A343" t="s">
        <v>61</v>
      </c>
      <c r="B343">
        <v>2022</v>
      </c>
      <c r="C343" t="s">
        <v>67</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c r="AE343" s="3">
        <f t="shared" si="136"/>
        <v>156.5</v>
      </c>
      <c r="AF343" s="3">
        <f t="shared" si="137"/>
        <v>213</v>
      </c>
      <c r="AG343" s="3">
        <f t="shared" si="138"/>
        <v>175.2</v>
      </c>
      <c r="AH343" s="3">
        <f t="shared" si="139"/>
        <v>166.6</v>
      </c>
      <c r="AI343" s="3">
        <f t="shared" si="140"/>
        <v>132.12628726287261</v>
      </c>
      <c r="AJ343" s="3">
        <f t="shared" si="141"/>
        <v>174.2</v>
      </c>
      <c r="AK343" s="3">
        <f t="shared" si="142"/>
        <v>182.1</v>
      </c>
      <c r="AL343" s="3">
        <f t="shared" si="143"/>
        <v>164.3</v>
      </c>
      <c r="AM343" s="3">
        <f t="shared" si="144"/>
        <v>120</v>
      </c>
      <c r="AN343" s="3">
        <f t="shared" si="145"/>
        <v>190</v>
      </c>
      <c r="AO343" s="3">
        <f t="shared" si="146"/>
        <v>168.4</v>
      </c>
      <c r="AP343" s="3">
        <f t="shared" si="147"/>
        <v>185.2</v>
      </c>
      <c r="AQ343" s="3">
        <f t="shared" si="148"/>
        <v>175</v>
      </c>
      <c r="AR343" s="3">
        <f t="shared" si="149"/>
        <v>194.6</v>
      </c>
      <c r="AS343" s="3">
        <f t="shared" si="150"/>
        <v>178.3</v>
      </c>
      <c r="AT343" s="3">
        <f t="shared" si="151"/>
        <v>171.3</v>
      </c>
      <c r="AU343" s="3">
        <f t="shared" si="152"/>
        <v>177.3</v>
      </c>
      <c r="AV343" s="3">
        <f t="shared" si="153"/>
        <v>167.8</v>
      </c>
      <c r="AW343" s="3">
        <f t="shared" si="154"/>
        <v>179.6</v>
      </c>
      <c r="AX343" s="3">
        <f t="shared" si="155"/>
        <v>167.4</v>
      </c>
      <c r="AY343" s="3">
        <f t="shared" si="156"/>
        <v>176.1</v>
      </c>
      <c r="AZ343" s="3">
        <f t="shared" si="157"/>
        <v>161.6</v>
      </c>
      <c r="BA343" s="3">
        <f t="shared" si="158"/>
        <v>166.3</v>
      </c>
      <c r="BB343" s="3">
        <f t="shared" si="159"/>
        <v>171.4</v>
      </c>
      <c r="BC343" s="3">
        <f t="shared" si="160"/>
        <v>169.7</v>
      </c>
      <c r="BD343" s="3">
        <f t="shared" si="161"/>
        <v>168.4</v>
      </c>
      <c r="BE343" s="3">
        <f t="shared" si="162"/>
        <v>173.4</v>
      </c>
    </row>
    <row r="344" spans="1:57" x14ac:dyDescent="0.35">
      <c r="A344" t="s">
        <v>57</v>
      </c>
      <c r="B344">
        <v>2022</v>
      </c>
      <c r="C344" t="s">
        <v>68</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59</v>
      </c>
      <c r="V344">
        <v>179.1</v>
      </c>
      <c r="W344">
        <v>172.3</v>
      </c>
      <c r="X344">
        <v>179.4</v>
      </c>
      <c r="Y344">
        <v>166.6</v>
      </c>
      <c r="Z344">
        <v>169.3</v>
      </c>
      <c r="AA344">
        <v>175.7</v>
      </c>
      <c r="AB344">
        <v>171.1</v>
      </c>
      <c r="AC344">
        <v>172.6</v>
      </c>
      <c r="AD344">
        <v>175.3</v>
      </c>
      <c r="AE344" s="3">
        <f t="shared" si="136"/>
        <v>159.5</v>
      </c>
      <c r="AF344" s="3">
        <f t="shared" si="137"/>
        <v>204.1</v>
      </c>
      <c r="AG344" s="3">
        <f t="shared" si="138"/>
        <v>168.3</v>
      </c>
      <c r="AH344" s="3">
        <f t="shared" si="139"/>
        <v>167.9</v>
      </c>
      <c r="AI344" s="3">
        <f t="shared" si="140"/>
        <v>132.12628726287261</v>
      </c>
      <c r="AJ344" s="3">
        <f t="shared" si="141"/>
        <v>169.2</v>
      </c>
      <c r="AK344" s="3">
        <f t="shared" si="142"/>
        <v>173.1</v>
      </c>
      <c r="AL344" s="3">
        <f t="shared" si="143"/>
        <v>167.1</v>
      </c>
      <c r="AM344" s="3">
        <f t="shared" si="144"/>
        <v>120.2</v>
      </c>
      <c r="AN344" s="3">
        <f t="shared" si="145"/>
        <v>195.6</v>
      </c>
      <c r="AO344" s="3">
        <f t="shared" si="146"/>
        <v>174.8</v>
      </c>
      <c r="AP344" s="3">
        <f t="shared" si="147"/>
        <v>184</v>
      </c>
      <c r="AQ344" s="3">
        <f t="shared" si="148"/>
        <v>173.9</v>
      </c>
      <c r="AR344" s="3">
        <f t="shared" si="149"/>
        <v>193.7</v>
      </c>
      <c r="AS344" s="3">
        <f t="shared" si="150"/>
        <v>183.2</v>
      </c>
      <c r="AT344" s="3">
        <f t="shared" si="151"/>
        <v>181.7</v>
      </c>
      <c r="AU344" s="3">
        <f t="shared" si="152"/>
        <v>183</v>
      </c>
      <c r="AV344" s="3">
        <f t="shared" si="153"/>
        <v>139.25609756097555</v>
      </c>
      <c r="AW344" s="3">
        <f t="shared" si="154"/>
        <v>179.1</v>
      </c>
      <c r="AX344" s="3">
        <f t="shared" si="155"/>
        <v>172.3</v>
      </c>
      <c r="AY344" s="3">
        <f t="shared" si="156"/>
        <v>179.4</v>
      </c>
      <c r="AZ344" s="3">
        <f t="shared" si="157"/>
        <v>166.6</v>
      </c>
      <c r="BA344" s="3">
        <f t="shared" si="158"/>
        <v>169.3</v>
      </c>
      <c r="BB344" s="3">
        <f t="shared" si="159"/>
        <v>175.7</v>
      </c>
      <c r="BC344" s="3">
        <f t="shared" si="160"/>
        <v>171.1</v>
      </c>
      <c r="BD344" s="3">
        <f t="shared" si="161"/>
        <v>172.6</v>
      </c>
      <c r="BE344" s="3">
        <f t="shared" si="162"/>
        <v>175.3</v>
      </c>
    </row>
    <row r="345" spans="1:57" x14ac:dyDescent="0.35">
      <c r="A345" t="s">
        <v>60</v>
      </c>
      <c r="B345">
        <v>2022</v>
      </c>
      <c r="C345" t="s">
        <v>68</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c r="AE345" s="3">
        <f t="shared" si="136"/>
        <v>162.1</v>
      </c>
      <c r="AF345" s="3">
        <f t="shared" si="137"/>
        <v>210.9</v>
      </c>
      <c r="AG345" s="3">
        <f t="shared" si="138"/>
        <v>170.6</v>
      </c>
      <c r="AH345" s="3">
        <f t="shared" si="139"/>
        <v>168.4</v>
      </c>
      <c r="AI345" s="3">
        <f t="shared" si="140"/>
        <v>182.5</v>
      </c>
      <c r="AJ345" s="3">
        <f t="shared" si="141"/>
        <v>177.1</v>
      </c>
      <c r="AK345" s="3">
        <f t="shared" si="142"/>
        <v>213.1</v>
      </c>
      <c r="AL345" s="3">
        <f t="shared" si="143"/>
        <v>167.3</v>
      </c>
      <c r="AM345" s="3">
        <f t="shared" si="144"/>
        <v>122.2</v>
      </c>
      <c r="AN345" s="3">
        <f t="shared" si="145"/>
        <v>189.7</v>
      </c>
      <c r="AO345" s="3">
        <f t="shared" si="146"/>
        <v>160.5</v>
      </c>
      <c r="AP345" s="3">
        <f t="shared" si="147"/>
        <v>188.9</v>
      </c>
      <c r="AQ345" s="3">
        <f t="shared" si="148"/>
        <v>180.4</v>
      </c>
      <c r="AR345" s="3">
        <f t="shared" si="149"/>
        <v>198.7</v>
      </c>
      <c r="AS345" s="3">
        <f t="shared" si="150"/>
        <v>173.7</v>
      </c>
      <c r="AT345" s="3">
        <f t="shared" si="151"/>
        <v>160</v>
      </c>
      <c r="AU345" s="3">
        <f t="shared" si="152"/>
        <v>171.6</v>
      </c>
      <c r="AV345" s="3">
        <f t="shared" si="153"/>
        <v>169</v>
      </c>
      <c r="AW345" s="3">
        <f t="shared" si="154"/>
        <v>178.4</v>
      </c>
      <c r="AX345" s="3">
        <f t="shared" si="155"/>
        <v>164.2</v>
      </c>
      <c r="AY345" s="3">
        <f t="shared" si="156"/>
        <v>172.6</v>
      </c>
      <c r="AZ345" s="3">
        <f t="shared" si="157"/>
        <v>157.69999999999999</v>
      </c>
      <c r="BA345" s="3">
        <f t="shared" si="158"/>
        <v>165.1</v>
      </c>
      <c r="BB345" s="3">
        <f t="shared" si="159"/>
        <v>169.9</v>
      </c>
      <c r="BC345" s="3">
        <f t="shared" si="160"/>
        <v>171.4</v>
      </c>
      <c r="BD345" s="3">
        <f t="shared" si="161"/>
        <v>165.4</v>
      </c>
      <c r="BE345" s="3">
        <f t="shared" si="162"/>
        <v>173.1</v>
      </c>
    </row>
    <row r="346" spans="1:57" x14ac:dyDescent="0.35">
      <c r="A346" t="s">
        <v>61</v>
      </c>
      <c r="B346">
        <v>2022</v>
      </c>
      <c r="C346" t="s">
        <v>68</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c r="AE346" s="3">
        <f t="shared" si="136"/>
        <v>160.30000000000001</v>
      </c>
      <c r="AF346" s="3">
        <f t="shared" si="137"/>
        <v>206.5</v>
      </c>
      <c r="AG346" s="3">
        <f t="shared" si="138"/>
        <v>169.2</v>
      </c>
      <c r="AH346" s="3">
        <f t="shared" si="139"/>
        <v>168.1</v>
      </c>
      <c r="AI346" s="3">
        <f t="shared" si="140"/>
        <v>132.12628726287261</v>
      </c>
      <c r="AJ346" s="3">
        <f t="shared" si="141"/>
        <v>172.9</v>
      </c>
      <c r="AK346" s="3">
        <f t="shared" si="142"/>
        <v>186.7</v>
      </c>
      <c r="AL346" s="3">
        <f t="shared" si="143"/>
        <v>167.2</v>
      </c>
      <c r="AM346" s="3">
        <f t="shared" si="144"/>
        <v>120.9</v>
      </c>
      <c r="AN346" s="3">
        <f t="shared" si="145"/>
        <v>193.6</v>
      </c>
      <c r="AO346" s="3">
        <f t="shared" si="146"/>
        <v>168.8</v>
      </c>
      <c r="AP346" s="3">
        <f t="shared" si="147"/>
        <v>186.3</v>
      </c>
      <c r="AQ346" s="3">
        <f t="shared" si="148"/>
        <v>176.3</v>
      </c>
      <c r="AR346" s="3">
        <f t="shared" si="149"/>
        <v>195</v>
      </c>
      <c r="AS346" s="3">
        <f t="shared" si="150"/>
        <v>179.5</v>
      </c>
      <c r="AT346" s="3">
        <f t="shared" si="151"/>
        <v>172.7</v>
      </c>
      <c r="AU346" s="3">
        <f t="shared" si="152"/>
        <v>178.5</v>
      </c>
      <c r="AV346" s="3">
        <f t="shared" si="153"/>
        <v>169</v>
      </c>
      <c r="AW346" s="3">
        <f t="shared" si="154"/>
        <v>178.8</v>
      </c>
      <c r="AX346" s="3">
        <f t="shared" si="155"/>
        <v>168.5</v>
      </c>
      <c r="AY346" s="3">
        <f t="shared" si="156"/>
        <v>176.8</v>
      </c>
      <c r="AZ346" s="3">
        <f t="shared" si="157"/>
        <v>161.9</v>
      </c>
      <c r="BA346" s="3">
        <f t="shared" si="158"/>
        <v>166.9</v>
      </c>
      <c r="BB346" s="3">
        <f t="shared" si="159"/>
        <v>172.3</v>
      </c>
      <c r="BC346" s="3">
        <f t="shared" si="160"/>
        <v>171.2</v>
      </c>
      <c r="BD346" s="3">
        <f t="shared" si="161"/>
        <v>169.1</v>
      </c>
      <c r="BE346" s="3">
        <f t="shared" si="162"/>
        <v>174.3</v>
      </c>
    </row>
    <row r="347" spans="1:57" x14ac:dyDescent="0.35">
      <c r="A347" t="s">
        <v>57</v>
      </c>
      <c r="B347">
        <v>2022</v>
      </c>
      <c r="C347" t="s">
        <v>69</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59</v>
      </c>
      <c r="V347">
        <v>179.7</v>
      </c>
      <c r="W347">
        <v>173.6</v>
      </c>
      <c r="X347">
        <v>180.2</v>
      </c>
      <c r="Y347">
        <v>166.9</v>
      </c>
      <c r="Z347">
        <v>170</v>
      </c>
      <c r="AA347">
        <v>176.2</v>
      </c>
      <c r="AB347">
        <v>170.8</v>
      </c>
      <c r="AC347">
        <v>173.1</v>
      </c>
      <c r="AD347">
        <v>176.4</v>
      </c>
      <c r="AE347" s="3">
        <f t="shared" si="136"/>
        <v>162.9</v>
      </c>
      <c r="AF347" s="3">
        <f t="shared" si="137"/>
        <v>206.7</v>
      </c>
      <c r="AG347" s="3">
        <f t="shared" si="138"/>
        <v>169</v>
      </c>
      <c r="AH347" s="3">
        <f t="shared" si="139"/>
        <v>169.5</v>
      </c>
      <c r="AI347" s="3">
        <f t="shared" si="140"/>
        <v>132.12628726287261</v>
      </c>
      <c r="AJ347" s="3">
        <f t="shared" si="141"/>
        <v>164.1</v>
      </c>
      <c r="AK347" s="3">
        <f t="shared" si="142"/>
        <v>176.9</v>
      </c>
      <c r="AL347" s="3">
        <f t="shared" si="143"/>
        <v>169</v>
      </c>
      <c r="AM347" s="3">
        <f t="shared" si="144"/>
        <v>120.8</v>
      </c>
      <c r="AN347" s="3">
        <f t="shared" si="145"/>
        <v>199.1</v>
      </c>
      <c r="AO347" s="3">
        <f t="shared" si="146"/>
        <v>175.4</v>
      </c>
      <c r="AP347" s="3">
        <f t="shared" si="147"/>
        <v>184.8</v>
      </c>
      <c r="AQ347" s="3">
        <f t="shared" si="148"/>
        <v>175.5</v>
      </c>
      <c r="AR347" s="3">
        <f t="shared" si="149"/>
        <v>194.5</v>
      </c>
      <c r="AS347" s="3">
        <f t="shared" si="150"/>
        <v>184.7</v>
      </c>
      <c r="AT347" s="3">
        <f t="shared" si="151"/>
        <v>183.3</v>
      </c>
      <c r="AU347" s="3">
        <f t="shared" si="152"/>
        <v>184.5</v>
      </c>
      <c r="AV347" s="3">
        <f t="shared" si="153"/>
        <v>139.25609756097555</v>
      </c>
      <c r="AW347" s="3">
        <f t="shared" si="154"/>
        <v>179.7</v>
      </c>
      <c r="AX347" s="3">
        <f t="shared" si="155"/>
        <v>173.6</v>
      </c>
      <c r="AY347" s="3">
        <f t="shared" si="156"/>
        <v>180.2</v>
      </c>
      <c r="AZ347" s="3">
        <f t="shared" si="157"/>
        <v>166.9</v>
      </c>
      <c r="BA347" s="3">
        <f t="shared" si="158"/>
        <v>170</v>
      </c>
      <c r="BB347" s="3">
        <f t="shared" si="159"/>
        <v>176.2</v>
      </c>
      <c r="BC347" s="3">
        <f t="shared" si="160"/>
        <v>170.8</v>
      </c>
      <c r="BD347" s="3">
        <f t="shared" si="161"/>
        <v>173.1</v>
      </c>
      <c r="BE347" s="3">
        <f t="shared" si="162"/>
        <v>176.4</v>
      </c>
    </row>
    <row r="348" spans="1:57" x14ac:dyDescent="0.35">
      <c r="A348" t="s">
        <v>60</v>
      </c>
      <c r="B348">
        <v>2022</v>
      </c>
      <c r="C348" t="s">
        <v>69</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c r="AE348" s="3">
        <f t="shared" si="136"/>
        <v>164.9</v>
      </c>
      <c r="AF348" s="3">
        <f t="shared" si="137"/>
        <v>213.7</v>
      </c>
      <c r="AG348" s="3">
        <f t="shared" si="138"/>
        <v>170.9</v>
      </c>
      <c r="AH348" s="3">
        <f t="shared" si="139"/>
        <v>170.1</v>
      </c>
      <c r="AI348" s="3">
        <f t="shared" si="140"/>
        <v>179.3</v>
      </c>
      <c r="AJ348" s="3">
        <f t="shared" si="141"/>
        <v>167.5</v>
      </c>
      <c r="AK348" s="3">
        <f t="shared" si="142"/>
        <v>220.8</v>
      </c>
      <c r="AL348" s="3">
        <f t="shared" si="143"/>
        <v>169.2</v>
      </c>
      <c r="AM348" s="3">
        <f t="shared" si="144"/>
        <v>123.1</v>
      </c>
      <c r="AN348" s="3">
        <f t="shared" si="145"/>
        <v>193.6</v>
      </c>
      <c r="AO348" s="3">
        <f t="shared" si="146"/>
        <v>161.1</v>
      </c>
      <c r="AP348" s="3">
        <f t="shared" si="147"/>
        <v>190.4</v>
      </c>
      <c r="AQ348" s="3">
        <f t="shared" si="148"/>
        <v>181.8</v>
      </c>
      <c r="AR348" s="3">
        <f t="shared" si="149"/>
        <v>199.7</v>
      </c>
      <c r="AS348" s="3">
        <f t="shared" si="150"/>
        <v>175</v>
      </c>
      <c r="AT348" s="3">
        <f t="shared" si="151"/>
        <v>161.69999999999999</v>
      </c>
      <c r="AU348" s="3">
        <f t="shared" si="152"/>
        <v>173</v>
      </c>
      <c r="AV348" s="3">
        <f t="shared" si="153"/>
        <v>169.5</v>
      </c>
      <c r="AW348" s="3">
        <f t="shared" si="154"/>
        <v>179.2</v>
      </c>
      <c r="AX348" s="3">
        <f t="shared" si="155"/>
        <v>165</v>
      </c>
      <c r="AY348" s="3">
        <f t="shared" si="156"/>
        <v>173.8</v>
      </c>
      <c r="AZ348" s="3">
        <f t="shared" si="157"/>
        <v>158.19999999999999</v>
      </c>
      <c r="BA348" s="3">
        <f t="shared" si="158"/>
        <v>165.8</v>
      </c>
      <c r="BB348" s="3">
        <f t="shared" si="159"/>
        <v>170.9</v>
      </c>
      <c r="BC348" s="3">
        <f t="shared" si="160"/>
        <v>171.1</v>
      </c>
      <c r="BD348" s="3">
        <f t="shared" si="161"/>
        <v>166.1</v>
      </c>
      <c r="BE348" s="3">
        <f t="shared" si="162"/>
        <v>174.1</v>
      </c>
    </row>
    <row r="349" spans="1:57" x14ac:dyDescent="0.35">
      <c r="A349" t="s">
        <v>61</v>
      </c>
      <c r="B349">
        <v>2022</v>
      </c>
      <c r="C349" t="s">
        <v>69</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c r="AE349" s="3">
        <f t="shared" si="136"/>
        <v>163.5</v>
      </c>
      <c r="AF349" s="3">
        <f t="shared" si="137"/>
        <v>209.2</v>
      </c>
      <c r="AG349" s="3">
        <f t="shared" si="138"/>
        <v>169.7</v>
      </c>
      <c r="AH349" s="3">
        <f t="shared" si="139"/>
        <v>169.7</v>
      </c>
      <c r="AI349" s="3">
        <f t="shared" si="140"/>
        <v>132.12628726287261</v>
      </c>
      <c r="AJ349" s="3">
        <f t="shared" si="141"/>
        <v>165.7</v>
      </c>
      <c r="AK349" s="3">
        <f t="shared" si="142"/>
        <v>191.8</v>
      </c>
      <c r="AL349" s="3">
        <f t="shared" si="143"/>
        <v>169.1</v>
      </c>
      <c r="AM349" s="3">
        <f t="shared" si="144"/>
        <v>121.6</v>
      </c>
      <c r="AN349" s="3">
        <f t="shared" si="145"/>
        <v>197.3</v>
      </c>
      <c r="AO349" s="3">
        <f t="shared" si="146"/>
        <v>169.4</v>
      </c>
      <c r="AP349" s="3">
        <f t="shared" si="147"/>
        <v>187.4</v>
      </c>
      <c r="AQ349" s="3">
        <f t="shared" si="148"/>
        <v>177.8</v>
      </c>
      <c r="AR349" s="3">
        <f t="shared" si="149"/>
        <v>195.9</v>
      </c>
      <c r="AS349" s="3">
        <f t="shared" si="150"/>
        <v>180.9</v>
      </c>
      <c r="AT349" s="3">
        <f t="shared" si="151"/>
        <v>174.3</v>
      </c>
      <c r="AU349" s="3">
        <f t="shared" si="152"/>
        <v>179.9</v>
      </c>
      <c r="AV349" s="3">
        <f t="shared" si="153"/>
        <v>169.5</v>
      </c>
      <c r="AW349" s="3">
        <f t="shared" si="154"/>
        <v>179.5</v>
      </c>
      <c r="AX349" s="3">
        <f t="shared" si="155"/>
        <v>169.5</v>
      </c>
      <c r="AY349" s="3">
        <f t="shared" si="156"/>
        <v>177.8</v>
      </c>
      <c r="AZ349" s="3">
        <f t="shared" si="157"/>
        <v>162.30000000000001</v>
      </c>
      <c r="BA349" s="3">
        <f t="shared" si="158"/>
        <v>167.6</v>
      </c>
      <c r="BB349" s="3">
        <f t="shared" si="159"/>
        <v>173.1</v>
      </c>
      <c r="BC349" s="3">
        <f t="shared" si="160"/>
        <v>170.9</v>
      </c>
      <c r="BD349" s="3">
        <f t="shared" si="161"/>
        <v>169.7</v>
      </c>
      <c r="BE349" s="3">
        <f t="shared" si="162"/>
        <v>175.3</v>
      </c>
    </row>
    <row r="350" spans="1:57" x14ac:dyDescent="0.35">
      <c r="A350" t="s">
        <v>57</v>
      </c>
      <c r="B350">
        <v>2022</v>
      </c>
      <c r="C350" t="s">
        <v>70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59</v>
      </c>
      <c r="V350">
        <v>180.8</v>
      </c>
      <c r="W350">
        <v>174.4</v>
      </c>
      <c r="X350">
        <v>181.2</v>
      </c>
      <c r="Y350">
        <v>167.4</v>
      </c>
      <c r="Z350">
        <v>170.6</v>
      </c>
      <c r="AA350">
        <v>176.5</v>
      </c>
      <c r="AB350">
        <v>172</v>
      </c>
      <c r="AC350">
        <v>173.9</v>
      </c>
      <c r="AD350">
        <v>177.9</v>
      </c>
      <c r="AE350" s="3">
        <f t="shared" si="136"/>
        <v>164.7</v>
      </c>
      <c r="AF350" s="3">
        <f t="shared" si="137"/>
        <v>208.8</v>
      </c>
      <c r="AG350" s="3">
        <f t="shared" si="138"/>
        <v>170.3</v>
      </c>
      <c r="AH350" s="3">
        <f t="shared" si="139"/>
        <v>170.9</v>
      </c>
      <c r="AI350" s="3">
        <f t="shared" si="140"/>
        <v>132.12628726287261</v>
      </c>
      <c r="AJ350" s="3">
        <f t="shared" si="141"/>
        <v>162.19999999999999</v>
      </c>
      <c r="AK350" s="3">
        <f t="shared" si="142"/>
        <v>184.8</v>
      </c>
      <c r="AL350" s="3">
        <f t="shared" si="143"/>
        <v>169.7</v>
      </c>
      <c r="AM350" s="3">
        <f t="shared" si="144"/>
        <v>121.1</v>
      </c>
      <c r="AN350" s="3">
        <f t="shared" si="145"/>
        <v>201.6</v>
      </c>
      <c r="AO350" s="3">
        <f t="shared" si="146"/>
        <v>175.8</v>
      </c>
      <c r="AP350" s="3">
        <f t="shared" si="147"/>
        <v>185.6</v>
      </c>
      <c r="AQ350" s="3">
        <f t="shared" si="148"/>
        <v>177.4</v>
      </c>
      <c r="AR350" s="3">
        <f t="shared" si="149"/>
        <v>194.9</v>
      </c>
      <c r="AS350" s="3">
        <f t="shared" si="150"/>
        <v>186.1</v>
      </c>
      <c r="AT350" s="3">
        <f t="shared" si="151"/>
        <v>184.4</v>
      </c>
      <c r="AU350" s="3">
        <f t="shared" si="152"/>
        <v>185.9</v>
      </c>
      <c r="AV350" s="3">
        <f t="shared" si="153"/>
        <v>139.25609756097555</v>
      </c>
      <c r="AW350" s="3">
        <f t="shared" si="154"/>
        <v>180.8</v>
      </c>
      <c r="AX350" s="3">
        <f t="shared" si="155"/>
        <v>174.4</v>
      </c>
      <c r="AY350" s="3">
        <f t="shared" si="156"/>
        <v>181.2</v>
      </c>
      <c r="AZ350" s="3">
        <f t="shared" si="157"/>
        <v>167.4</v>
      </c>
      <c r="BA350" s="3">
        <f t="shared" si="158"/>
        <v>170.6</v>
      </c>
      <c r="BB350" s="3">
        <f t="shared" si="159"/>
        <v>176.5</v>
      </c>
      <c r="BC350" s="3">
        <f t="shared" si="160"/>
        <v>172</v>
      </c>
      <c r="BD350" s="3">
        <f t="shared" si="161"/>
        <v>173.9</v>
      </c>
      <c r="BE350" s="3">
        <f t="shared" si="162"/>
        <v>177.9</v>
      </c>
    </row>
    <row r="351" spans="1:57" x14ac:dyDescent="0.35">
      <c r="A351" t="s">
        <v>60</v>
      </c>
      <c r="B351">
        <v>2022</v>
      </c>
      <c r="C351" t="s">
        <v>70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c r="AE351" s="3">
        <f t="shared" si="136"/>
        <v>166.4</v>
      </c>
      <c r="AF351" s="3">
        <f t="shared" si="137"/>
        <v>214.9</v>
      </c>
      <c r="AG351" s="3">
        <f t="shared" si="138"/>
        <v>171.9</v>
      </c>
      <c r="AH351" s="3">
        <f t="shared" si="139"/>
        <v>171</v>
      </c>
      <c r="AI351" s="3">
        <f t="shared" si="140"/>
        <v>177.7</v>
      </c>
      <c r="AJ351" s="3">
        <f t="shared" si="141"/>
        <v>165.7</v>
      </c>
      <c r="AK351" s="3">
        <f t="shared" si="142"/>
        <v>155.75203252032517</v>
      </c>
      <c r="AL351" s="3">
        <f t="shared" si="143"/>
        <v>169.9</v>
      </c>
      <c r="AM351" s="3">
        <f t="shared" si="144"/>
        <v>123.4</v>
      </c>
      <c r="AN351" s="3">
        <f t="shared" si="145"/>
        <v>196.4</v>
      </c>
      <c r="AO351" s="3">
        <f t="shared" si="146"/>
        <v>161.6</v>
      </c>
      <c r="AP351" s="3">
        <f t="shared" si="147"/>
        <v>191.5</v>
      </c>
      <c r="AQ351" s="3">
        <f t="shared" si="148"/>
        <v>183.3</v>
      </c>
      <c r="AR351" s="3">
        <f t="shared" si="149"/>
        <v>200.1</v>
      </c>
      <c r="AS351" s="3">
        <f t="shared" si="150"/>
        <v>175.5</v>
      </c>
      <c r="AT351" s="3">
        <f t="shared" si="151"/>
        <v>162.6</v>
      </c>
      <c r="AU351" s="3">
        <f t="shared" si="152"/>
        <v>173.6</v>
      </c>
      <c r="AV351" s="3">
        <f t="shared" si="153"/>
        <v>171.2</v>
      </c>
      <c r="AW351" s="3">
        <f t="shared" si="154"/>
        <v>180</v>
      </c>
      <c r="AX351" s="3">
        <f t="shared" si="155"/>
        <v>166</v>
      </c>
      <c r="AY351" s="3">
        <f t="shared" si="156"/>
        <v>174.7</v>
      </c>
      <c r="AZ351" s="3">
        <f t="shared" si="157"/>
        <v>158.80000000000001</v>
      </c>
      <c r="BA351" s="3">
        <f t="shared" si="158"/>
        <v>166.3</v>
      </c>
      <c r="BB351" s="3">
        <f t="shared" si="159"/>
        <v>171.2</v>
      </c>
      <c r="BC351" s="3">
        <f t="shared" si="160"/>
        <v>172.3</v>
      </c>
      <c r="BD351" s="3">
        <f t="shared" si="161"/>
        <v>166.8</v>
      </c>
      <c r="BE351" s="3">
        <f t="shared" si="162"/>
        <v>175.3</v>
      </c>
    </row>
    <row r="352" spans="1:57" x14ac:dyDescent="0.35">
      <c r="A352" t="s">
        <v>61</v>
      </c>
      <c r="B352">
        <v>2022</v>
      </c>
      <c r="C352" t="s">
        <v>70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c r="AE352" s="3">
        <f t="shared" si="136"/>
        <v>165.2</v>
      </c>
      <c r="AF352" s="3">
        <f t="shared" si="137"/>
        <v>210.9</v>
      </c>
      <c r="AG352" s="3">
        <f t="shared" si="138"/>
        <v>170.9</v>
      </c>
      <c r="AH352" s="3">
        <f t="shared" si="139"/>
        <v>170.9</v>
      </c>
      <c r="AI352" s="3">
        <f t="shared" si="140"/>
        <v>132.12628726287261</v>
      </c>
      <c r="AJ352" s="3">
        <f t="shared" si="141"/>
        <v>163.80000000000001</v>
      </c>
      <c r="AK352" s="3">
        <f t="shared" si="142"/>
        <v>199.7</v>
      </c>
      <c r="AL352" s="3">
        <f t="shared" si="143"/>
        <v>169.8</v>
      </c>
      <c r="AM352" s="3">
        <f t="shared" si="144"/>
        <v>121.9</v>
      </c>
      <c r="AN352" s="3">
        <f t="shared" si="145"/>
        <v>199.9</v>
      </c>
      <c r="AO352" s="3">
        <f t="shared" si="146"/>
        <v>169.9</v>
      </c>
      <c r="AP352" s="3">
        <f t="shared" si="147"/>
        <v>188.3</v>
      </c>
      <c r="AQ352" s="3">
        <f t="shared" si="148"/>
        <v>179.6</v>
      </c>
      <c r="AR352" s="3">
        <f t="shared" si="149"/>
        <v>196.3</v>
      </c>
      <c r="AS352" s="3">
        <f t="shared" si="150"/>
        <v>181.9</v>
      </c>
      <c r="AT352" s="3">
        <f t="shared" si="151"/>
        <v>175.3</v>
      </c>
      <c r="AU352" s="3">
        <f t="shared" si="152"/>
        <v>181</v>
      </c>
      <c r="AV352" s="3">
        <f t="shared" si="153"/>
        <v>171.2</v>
      </c>
      <c r="AW352" s="3">
        <f t="shared" si="154"/>
        <v>180.5</v>
      </c>
      <c r="AX352" s="3">
        <f t="shared" si="155"/>
        <v>170.4</v>
      </c>
      <c r="AY352" s="3">
        <f t="shared" si="156"/>
        <v>178.7</v>
      </c>
      <c r="AZ352" s="3">
        <f t="shared" si="157"/>
        <v>162.9</v>
      </c>
      <c r="BA352" s="3">
        <f t="shared" si="158"/>
        <v>168.2</v>
      </c>
      <c r="BB352" s="3">
        <f t="shared" si="159"/>
        <v>173.4</v>
      </c>
      <c r="BC352" s="3">
        <f t="shared" si="160"/>
        <v>172.1</v>
      </c>
      <c r="BD352" s="3">
        <f t="shared" si="161"/>
        <v>170.5</v>
      </c>
      <c r="BE352" s="3">
        <f t="shared" si="162"/>
        <v>176.7</v>
      </c>
    </row>
    <row r="353" spans="1:57" x14ac:dyDescent="0.35">
      <c r="A353" t="s">
        <v>57</v>
      </c>
      <c r="B353">
        <v>2022</v>
      </c>
      <c r="C353" t="s">
        <v>72</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59</v>
      </c>
      <c r="V353">
        <v>181.9</v>
      </c>
      <c r="W353">
        <v>175.5</v>
      </c>
      <c r="X353">
        <v>182.3</v>
      </c>
      <c r="Y353">
        <v>167.5</v>
      </c>
      <c r="Z353">
        <v>170.8</v>
      </c>
      <c r="AA353">
        <v>176.9</v>
      </c>
      <c r="AB353">
        <v>173.4</v>
      </c>
      <c r="AC353">
        <v>174.6</v>
      </c>
      <c r="AD353">
        <v>177.8</v>
      </c>
      <c r="AE353" s="3">
        <f t="shared" si="136"/>
        <v>166.9</v>
      </c>
      <c r="AF353" s="3">
        <f t="shared" si="137"/>
        <v>207.2</v>
      </c>
      <c r="AG353" s="3">
        <f t="shared" si="138"/>
        <v>180.2</v>
      </c>
      <c r="AH353" s="3">
        <f t="shared" si="139"/>
        <v>172.3</v>
      </c>
      <c r="AI353" s="3">
        <f t="shared" si="140"/>
        <v>132.12628726287261</v>
      </c>
      <c r="AJ353" s="3">
        <f t="shared" si="141"/>
        <v>159.1</v>
      </c>
      <c r="AK353" s="3">
        <f t="shared" si="142"/>
        <v>171.6</v>
      </c>
      <c r="AL353" s="3">
        <f t="shared" si="143"/>
        <v>170.2</v>
      </c>
      <c r="AM353" s="3">
        <f t="shared" si="144"/>
        <v>121.5</v>
      </c>
      <c r="AN353" s="3">
        <f t="shared" si="145"/>
        <v>204.8</v>
      </c>
      <c r="AO353" s="3">
        <f t="shared" si="146"/>
        <v>176.4</v>
      </c>
      <c r="AP353" s="3">
        <f t="shared" si="147"/>
        <v>186.9</v>
      </c>
      <c r="AQ353" s="3">
        <f t="shared" si="148"/>
        <v>176.6</v>
      </c>
      <c r="AR353" s="3">
        <f t="shared" si="149"/>
        <v>195.5</v>
      </c>
      <c r="AS353" s="3">
        <f t="shared" si="150"/>
        <v>187.2</v>
      </c>
      <c r="AT353" s="3">
        <f t="shared" si="151"/>
        <v>185.2</v>
      </c>
      <c r="AU353" s="3">
        <f t="shared" si="152"/>
        <v>186.9</v>
      </c>
      <c r="AV353" s="3">
        <f t="shared" si="153"/>
        <v>139.25609756097555</v>
      </c>
      <c r="AW353" s="3">
        <f t="shared" si="154"/>
        <v>181.9</v>
      </c>
      <c r="AX353" s="3">
        <f t="shared" si="155"/>
        <v>175.5</v>
      </c>
      <c r="AY353" s="3">
        <f t="shared" si="156"/>
        <v>182.3</v>
      </c>
      <c r="AZ353" s="3">
        <f t="shared" si="157"/>
        <v>167.5</v>
      </c>
      <c r="BA353" s="3">
        <f t="shared" si="158"/>
        <v>170.8</v>
      </c>
      <c r="BB353" s="3">
        <f t="shared" si="159"/>
        <v>176.9</v>
      </c>
      <c r="BC353" s="3">
        <f t="shared" si="160"/>
        <v>173.4</v>
      </c>
      <c r="BD353" s="3">
        <f t="shared" si="161"/>
        <v>174.6</v>
      </c>
      <c r="BE353" s="3">
        <f t="shared" si="162"/>
        <v>177.8</v>
      </c>
    </row>
    <row r="354" spans="1:57" x14ac:dyDescent="0.35">
      <c r="A354" t="s">
        <v>60</v>
      </c>
      <c r="B354">
        <v>2022</v>
      </c>
      <c r="C354" t="s">
        <v>72</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c r="AE354" s="3">
        <f t="shared" si="136"/>
        <v>168.4</v>
      </c>
      <c r="AF354" s="3">
        <f t="shared" si="137"/>
        <v>213.4</v>
      </c>
      <c r="AG354" s="3">
        <f t="shared" si="138"/>
        <v>183.2</v>
      </c>
      <c r="AH354" s="3">
        <f t="shared" si="139"/>
        <v>172.3</v>
      </c>
      <c r="AI354" s="3">
        <f t="shared" si="140"/>
        <v>180</v>
      </c>
      <c r="AJ354" s="3">
        <f t="shared" si="141"/>
        <v>162.6</v>
      </c>
      <c r="AK354" s="3">
        <f t="shared" si="142"/>
        <v>205.5</v>
      </c>
      <c r="AL354" s="3">
        <f t="shared" si="143"/>
        <v>171</v>
      </c>
      <c r="AM354" s="3">
        <f t="shared" si="144"/>
        <v>123.4</v>
      </c>
      <c r="AN354" s="3">
        <f t="shared" si="145"/>
        <v>198.8</v>
      </c>
      <c r="AO354" s="3">
        <f t="shared" si="146"/>
        <v>162.1</v>
      </c>
      <c r="AP354" s="3">
        <f t="shared" si="147"/>
        <v>192.4</v>
      </c>
      <c r="AQ354" s="3">
        <f t="shared" si="148"/>
        <v>181.3</v>
      </c>
      <c r="AR354" s="3">
        <f t="shared" si="149"/>
        <v>200.6</v>
      </c>
      <c r="AS354" s="3">
        <f t="shared" si="150"/>
        <v>176.7</v>
      </c>
      <c r="AT354" s="3">
        <f t="shared" si="151"/>
        <v>163.5</v>
      </c>
      <c r="AU354" s="3">
        <f t="shared" si="152"/>
        <v>174.7</v>
      </c>
      <c r="AV354" s="3">
        <f t="shared" si="153"/>
        <v>171.8</v>
      </c>
      <c r="AW354" s="3">
        <f t="shared" si="154"/>
        <v>180.3</v>
      </c>
      <c r="AX354" s="3">
        <f t="shared" si="155"/>
        <v>166.9</v>
      </c>
      <c r="AY354" s="3">
        <f t="shared" si="156"/>
        <v>175.8</v>
      </c>
      <c r="AZ354" s="3">
        <f t="shared" si="157"/>
        <v>158.9</v>
      </c>
      <c r="BA354" s="3">
        <f t="shared" si="158"/>
        <v>166.7</v>
      </c>
      <c r="BB354" s="3">
        <f t="shared" si="159"/>
        <v>171.5</v>
      </c>
      <c r="BC354" s="3">
        <f t="shared" si="160"/>
        <v>173.8</v>
      </c>
      <c r="BD354" s="3">
        <f t="shared" si="161"/>
        <v>167.4</v>
      </c>
      <c r="BE354" s="3">
        <f t="shared" si="162"/>
        <v>174.1</v>
      </c>
    </row>
    <row r="355" spans="1:57" x14ac:dyDescent="0.35">
      <c r="A355" t="s">
        <v>61</v>
      </c>
      <c r="B355">
        <v>2022</v>
      </c>
      <c r="C355" t="s">
        <v>72</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c r="AE355" s="3">
        <f t="shared" si="136"/>
        <v>167.4</v>
      </c>
      <c r="AF355" s="3">
        <f t="shared" si="137"/>
        <v>209.4</v>
      </c>
      <c r="AG355" s="3">
        <f t="shared" si="138"/>
        <v>181.4</v>
      </c>
      <c r="AH355" s="3">
        <f t="shared" si="139"/>
        <v>172.3</v>
      </c>
      <c r="AI355" s="3">
        <f t="shared" si="140"/>
        <v>132.12628726287261</v>
      </c>
      <c r="AJ355" s="3">
        <f t="shared" si="141"/>
        <v>160.69999999999999</v>
      </c>
      <c r="AK355" s="3">
        <f t="shared" si="142"/>
        <v>183.1</v>
      </c>
      <c r="AL355" s="3">
        <f t="shared" si="143"/>
        <v>170.5</v>
      </c>
      <c r="AM355" s="3">
        <f t="shared" si="144"/>
        <v>122.1</v>
      </c>
      <c r="AN355" s="3">
        <f t="shared" si="145"/>
        <v>202.8</v>
      </c>
      <c r="AO355" s="3">
        <f t="shared" si="146"/>
        <v>170.4</v>
      </c>
      <c r="AP355" s="3">
        <f t="shared" si="147"/>
        <v>189.5</v>
      </c>
      <c r="AQ355" s="3">
        <f t="shared" si="148"/>
        <v>178.3</v>
      </c>
      <c r="AR355" s="3">
        <f t="shared" si="149"/>
        <v>196.9</v>
      </c>
      <c r="AS355" s="3">
        <f t="shared" si="150"/>
        <v>183.1</v>
      </c>
      <c r="AT355" s="3">
        <f t="shared" si="151"/>
        <v>176.2</v>
      </c>
      <c r="AU355" s="3">
        <f t="shared" si="152"/>
        <v>182.1</v>
      </c>
      <c r="AV355" s="3">
        <f t="shared" si="153"/>
        <v>171.8</v>
      </c>
      <c r="AW355" s="3">
        <f t="shared" si="154"/>
        <v>181.3</v>
      </c>
      <c r="AX355" s="3">
        <f t="shared" si="155"/>
        <v>171.4</v>
      </c>
      <c r="AY355" s="3">
        <f t="shared" si="156"/>
        <v>179.8</v>
      </c>
      <c r="AZ355" s="3">
        <f t="shared" si="157"/>
        <v>163</v>
      </c>
      <c r="BA355" s="3">
        <f t="shared" si="158"/>
        <v>168.5</v>
      </c>
      <c r="BB355" s="3">
        <f t="shared" si="159"/>
        <v>173.7</v>
      </c>
      <c r="BC355" s="3">
        <f t="shared" si="160"/>
        <v>173.6</v>
      </c>
      <c r="BD355" s="3">
        <f t="shared" si="161"/>
        <v>171.1</v>
      </c>
      <c r="BE355" s="3">
        <f t="shared" si="162"/>
        <v>176.5</v>
      </c>
    </row>
    <row r="356" spans="1:57" x14ac:dyDescent="0.35">
      <c r="A356" t="s">
        <v>57</v>
      </c>
      <c r="B356">
        <v>2022</v>
      </c>
      <c r="C356" t="s">
        <v>73</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59</v>
      </c>
      <c r="V356">
        <v>182.8</v>
      </c>
      <c r="W356">
        <v>176.4</v>
      </c>
      <c r="X356">
        <v>183.5</v>
      </c>
      <c r="Y356">
        <v>167.8</v>
      </c>
      <c r="Z356">
        <v>171.2</v>
      </c>
      <c r="AA356">
        <v>177.3</v>
      </c>
      <c r="AB356">
        <v>175.7</v>
      </c>
      <c r="AC356">
        <v>175.5</v>
      </c>
      <c r="AD356">
        <v>177.1</v>
      </c>
      <c r="AE356" s="3">
        <f t="shared" si="136"/>
        <v>168.8</v>
      </c>
      <c r="AF356" s="3">
        <f t="shared" si="137"/>
        <v>206.9</v>
      </c>
      <c r="AG356" s="3">
        <f t="shared" si="138"/>
        <v>189.1</v>
      </c>
      <c r="AH356" s="3">
        <f t="shared" si="139"/>
        <v>173.4</v>
      </c>
      <c r="AI356" s="3">
        <f t="shared" si="140"/>
        <v>132.12628726287261</v>
      </c>
      <c r="AJ356" s="3">
        <f t="shared" si="141"/>
        <v>156.69999999999999</v>
      </c>
      <c r="AK356" s="3">
        <f t="shared" si="142"/>
        <v>150.19999999999999</v>
      </c>
      <c r="AL356" s="3">
        <f t="shared" si="143"/>
        <v>170.5</v>
      </c>
      <c r="AM356" s="3">
        <f t="shared" si="144"/>
        <v>121.2</v>
      </c>
      <c r="AN356" s="3">
        <f t="shared" si="145"/>
        <v>207.5</v>
      </c>
      <c r="AO356" s="3">
        <f t="shared" si="146"/>
        <v>176.8</v>
      </c>
      <c r="AP356" s="3">
        <f t="shared" si="147"/>
        <v>187.7</v>
      </c>
      <c r="AQ356" s="3">
        <f t="shared" si="148"/>
        <v>174.4</v>
      </c>
      <c r="AR356" s="3">
        <f t="shared" si="149"/>
        <v>195.9</v>
      </c>
      <c r="AS356" s="3">
        <f t="shared" si="150"/>
        <v>188.1</v>
      </c>
      <c r="AT356" s="3">
        <f t="shared" si="151"/>
        <v>135.97732240437156</v>
      </c>
      <c r="AU356" s="3">
        <f t="shared" si="152"/>
        <v>187.8</v>
      </c>
      <c r="AV356" s="3">
        <f t="shared" si="153"/>
        <v>139.25609756097555</v>
      </c>
      <c r="AW356" s="3">
        <f t="shared" si="154"/>
        <v>182.8</v>
      </c>
      <c r="AX356" s="3">
        <f t="shared" si="155"/>
        <v>176.4</v>
      </c>
      <c r="AY356" s="3">
        <f t="shared" si="156"/>
        <v>183.5</v>
      </c>
      <c r="AZ356" s="3">
        <f t="shared" si="157"/>
        <v>167.8</v>
      </c>
      <c r="BA356" s="3">
        <f t="shared" si="158"/>
        <v>171.2</v>
      </c>
      <c r="BB356" s="3">
        <f t="shared" si="159"/>
        <v>177.3</v>
      </c>
      <c r="BC356" s="3">
        <f t="shared" si="160"/>
        <v>175.7</v>
      </c>
      <c r="BD356" s="3">
        <f t="shared" si="161"/>
        <v>175.5</v>
      </c>
      <c r="BE356" s="3">
        <f t="shared" si="162"/>
        <v>177.1</v>
      </c>
    </row>
    <row r="357" spans="1:57" x14ac:dyDescent="0.35">
      <c r="A357" t="s">
        <v>60</v>
      </c>
      <c r="B357">
        <v>2022</v>
      </c>
      <c r="C357" t="s">
        <v>73</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c r="AE357" s="3">
        <f t="shared" si="136"/>
        <v>170.2</v>
      </c>
      <c r="AF357" s="3">
        <f t="shared" si="137"/>
        <v>212.9</v>
      </c>
      <c r="AG357" s="3">
        <f t="shared" si="138"/>
        <v>191.9</v>
      </c>
      <c r="AH357" s="3">
        <f t="shared" si="139"/>
        <v>173.9</v>
      </c>
      <c r="AI357" s="3">
        <f t="shared" si="140"/>
        <v>179.1</v>
      </c>
      <c r="AJ357" s="3">
        <f t="shared" si="141"/>
        <v>159.5</v>
      </c>
      <c r="AK357" s="3">
        <f t="shared" si="142"/>
        <v>178.7</v>
      </c>
      <c r="AL357" s="3">
        <f t="shared" si="143"/>
        <v>171.3</v>
      </c>
      <c r="AM357" s="3">
        <f t="shared" si="144"/>
        <v>123.1</v>
      </c>
      <c r="AN357" s="3">
        <f t="shared" si="145"/>
        <v>200.5</v>
      </c>
      <c r="AO357" s="3">
        <f t="shared" si="146"/>
        <v>162.80000000000001</v>
      </c>
      <c r="AP357" s="3">
        <f t="shared" si="147"/>
        <v>193.3</v>
      </c>
      <c r="AQ357" s="3">
        <f t="shared" si="148"/>
        <v>178.6</v>
      </c>
      <c r="AR357" s="3">
        <f t="shared" si="149"/>
        <v>201.1</v>
      </c>
      <c r="AS357" s="3">
        <f t="shared" si="150"/>
        <v>177.7</v>
      </c>
      <c r="AT357" s="3">
        <f t="shared" si="151"/>
        <v>164.5</v>
      </c>
      <c r="AU357" s="3">
        <f t="shared" si="152"/>
        <v>175.7</v>
      </c>
      <c r="AV357" s="3">
        <f t="shared" si="153"/>
        <v>170.7</v>
      </c>
      <c r="AW357" s="3">
        <f t="shared" si="154"/>
        <v>180.6</v>
      </c>
      <c r="AX357" s="3">
        <f t="shared" si="155"/>
        <v>167.3</v>
      </c>
      <c r="AY357" s="3">
        <f t="shared" si="156"/>
        <v>177.2</v>
      </c>
      <c r="AZ357" s="3">
        <f t="shared" si="157"/>
        <v>159.4</v>
      </c>
      <c r="BA357" s="3">
        <f t="shared" si="158"/>
        <v>167.1</v>
      </c>
      <c r="BB357" s="3">
        <f t="shared" si="159"/>
        <v>171.8</v>
      </c>
      <c r="BC357" s="3">
        <f t="shared" si="160"/>
        <v>176</v>
      </c>
      <c r="BD357" s="3">
        <f t="shared" si="161"/>
        <v>168.2</v>
      </c>
      <c r="BE357" s="3">
        <f t="shared" si="162"/>
        <v>174.1</v>
      </c>
    </row>
    <row r="358" spans="1:57" x14ac:dyDescent="0.35">
      <c r="A358" t="s">
        <v>61</v>
      </c>
      <c r="B358">
        <v>2022</v>
      </c>
      <c r="C358" t="s">
        <v>73</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c r="AE358" s="3">
        <f t="shared" si="136"/>
        <v>169.2</v>
      </c>
      <c r="AF358" s="3">
        <f t="shared" si="137"/>
        <v>209</v>
      </c>
      <c r="AG358" s="3">
        <f t="shared" si="138"/>
        <v>190.2</v>
      </c>
      <c r="AH358" s="3">
        <f t="shared" si="139"/>
        <v>173.6</v>
      </c>
      <c r="AI358" s="3">
        <f t="shared" si="140"/>
        <v>132.12628726287261</v>
      </c>
      <c r="AJ358" s="3">
        <f t="shared" si="141"/>
        <v>158</v>
      </c>
      <c r="AK358" s="3">
        <f t="shared" si="142"/>
        <v>159.9</v>
      </c>
      <c r="AL358" s="3">
        <f t="shared" si="143"/>
        <v>170.8</v>
      </c>
      <c r="AM358" s="3">
        <f t="shared" si="144"/>
        <v>121.8</v>
      </c>
      <c r="AN358" s="3">
        <f t="shared" si="145"/>
        <v>205.2</v>
      </c>
      <c r="AO358" s="3">
        <f t="shared" si="146"/>
        <v>171</v>
      </c>
      <c r="AP358" s="3">
        <f t="shared" si="147"/>
        <v>190.3</v>
      </c>
      <c r="AQ358" s="3">
        <f t="shared" si="148"/>
        <v>175.9</v>
      </c>
      <c r="AR358" s="3">
        <f t="shared" si="149"/>
        <v>197.3</v>
      </c>
      <c r="AS358" s="3">
        <f t="shared" si="150"/>
        <v>184</v>
      </c>
      <c r="AT358" s="3">
        <f t="shared" si="151"/>
        <v>177</v>
      </c>
      <c r="AU358" s="3">
        <f t="shared" si="152"/>
        <v>183</v>
      </c>
      <c r="AV358" s="3">
        <f t="shared" si="153"/>
        <v>170.7</v>
      </c>
      <c r="AW358" s="3">
        <f t="shared" si="154"/>
        <v>182</v>
      </c>
      <c r="AX358" s="3">
        <f t="shared" si="155"/>
        <v>172.1</v>
      </c>
      <c r="AY358" s="3">
        <f t="shared" si="156"/>
        <v>181.1</v>
      </c>
      <c r="AZ358" s="3">
        <f t="shared" si="157"/>
        <v>163.4</v>
      </c>
      <c r="BA358" s="3">
        <f t="shared" si="158"/>
        <v>168.9</v>
      </c>
      <c r="BB358" s="3">
        <f t="shared" si="159"/>
        <v>174.1</v>
      </c>
      <c r="BC358" s="3">
        <f t="shared" si="160"/>
        <v>175.8</v>
      </c>
      <c r="BD358" s="3">
        <f t="shared" si="161"/>
        <v>172</v>
      </c>
      <c r="BE358" s="3">
        <f t="shared" si="162"/>
        <v>175.7</v>
      </c>
    </row>
    <row r="359" spans="1:57" x14ac:dyDescent="0.35">
      <c r="A359" t="s">
        <v>57</v>
      </c>
      <c r="B359">
        <v>2023</v>
      </c>
      <c r="C359" t="s">
        <v>58</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59</v>
      </c>
      <c r="V359">
        <v>183.2</v>
      </c>
      <c r="W359">
        <v>177.2</v>
      </c>
      <c r="X359">
        <v>184.7</v>
      </c>
      <c r="Y359">
        <v>168.2</v>
      </c>
      <c r="Z359">
        <v>171.8</v>
      </c>
      <c r="AA359">
        <v>177.8</v>
      </c>
      <c r="AB359">
        <v>178.4</v>
      </c>
      <c r="AC359">
        <v>176.5</v>
      </c>
      <c r="AD359">
        <v>177.8</v>
      </c>
      <c r="AE359" s="3">
        <f t="shared" si="136"/>
        <v>174</v>
      </c>
      <c r="AF359" s="3">
        <f t="shared" si="137"/>
        <v>208.3</v>
      </c>
      <c r="AG359" s="3">
        <f t="shared" si="138"/>
        <v>192.9</v>
      </c>
      <c r="AH359" s="3">
        <f t="shared" si="139"/>
        <v>174.3</v>
      </c>
      <c r="AI359" s="3">
        <f t="shared" si="140"/>
        <v>132.12628726287261</v>
      </c>
      <c r="AJ359" s="3">
        <f t="shared" si="141"/>
        <v>156.30000000000001</v>
      </c>
      <c r="AK359" s="3">
        <f t="shared" si="142"/>
        <v>142.9</v>
      </c>
      <c r="AL359" s="3">
        <f t="shared" si="143"/>
        <v>170.7</v>
      </c>
      <c r="AM359" s="3">
        <f t="shared" si="144"/>
        <v>120.3</v>
      </c>
      <c r="AN359" s="3">
        <f t="shared" si="145"/>
        <v>210.5</v>
      </c>
      <c r="AO359" s="3">
        <f t="shared" si="146"/>
        <v>176.9</v>
      </c>
      <c r="AP359" s="3">
        <f t="shared" si="147"/>
        <v>188.5</v>
      </c>
      <c r="AQ359" s="3">
        <f t="shared" si="148"/>
        <v>175</v>
      </c>
      <c r="AR359" s="3">
        <f t="shared" si="149"/>
        <v>196.9</v>
      </c>
      <c r="AS359" s="3">
        <f t="shared" si="150"/>
        <v>189</v>
      </c>
      <c r="AT359" s="3">
        <f t="shared" si="151"/>
        <v>135.97732240437156</v>
      </c>
      <c r="AU359" s="3">
        <f t="shared" si="152"/>
        <v>188.6</v>
      </c>
      <c r="AV359" s="3">
        <f t="shared" si="153"/>
        <v>139.25609756097555</v>
      </c>
      <c r="AW359" s="3">
        <f t="shared" si="154"/>
        <v>183.2</v>
      </c>
      <c r="AX359" s="3">
        <f t="shared" si="155"/>
        <v>177.2</v>
      </c>
      <c r="AY359" s="3">
        <f t="shared" si="156"/>
        <v>184.7</v>
      </c>
      <c r="AZ359" s="3">
        <f t="shared" si="157"/>
        <v>168.2</v>
      </c>
      <c r="BA359" s="3">
        <f t="shared" si="158"/>
        <v>171.8</v>
      </c>
      <c r="BB359" s="3">
        <f t="shared" si="159"/>
        <v>177.8</v>
      </c>
      <c r="BC359" s="3">
        <f t="shared" si="160"/>
        <v>178.4</v>
      </c>
      <c r="BD359" s="3">
        <f t="shared" si="161"/>
        <v>176.5</v>
      </c>
      <c r="BE359" s="3">
        <f t="shared" si="162"/>
        <v>177.8</v>
      </c>
    </row>
    <row r="360" spans="1:57" x14ac:dyDescent="0.35">
      <c r="A360" t="s">
        <v>60</v>
      </c>
      <c r="B360">
        <v>2023</v>
      </c>
      <c r="C360" t="s">
        <v>58</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c r="AE360" s="3">
        <f t="shared" si="136"/>
        <v>173.3</v>
      </c>
      <c r="AF360" s="3">
        <f t="shared" si="137"/>
        <v>215.2</v>
      </c>
      <c r="AG360" s="3">
        <f t="shared" si="138"/>
        <v>197</v>
      </c>
      <c r="AH360" s="3">
        <f t="shared" si="139"/>
        <v>175.2</v>
      </c>
      <c r="AI360" s="3">
        <f t="shared" si="140"/>
        <v>178</v>
      </c>
      <c r="AJ360" s="3">
        <f t="shared" si="141"/>
        <v>160.5</v>
      </c>
      <c r="AK360" s="3">
        <f t="shared" si="142"/>
        <v>175.3</v>
      </c>
      <c r="AL360" s="3">
        <f t="shared" si="143"/>
        <v>171.2</v>
      </c>
      <c r="AM360" s="3">
        <f t="shared" si="144"/>
        <v>122.7</v>
      </c>
      <c r="AN360" s="3">
        <f t="shared" si="145"/>
        <v>204.3</v>
      </c>
      <c r="AO360" s="3">
        <f t="shared" si="146"/>
        <v>163.69999999999999</v>
      </c>
      <c r="AP360" s="3">
        <f t="shared" si="147"/>
        <v>194.3</v>
      </c>
      <c r="AQ360" s="3">
        <f t="shared" si="148"/>
        <v>179.5</v>
      </c>
      <c r="AR360" s="3">
        <f t="shared" si="149"/>
        <v>201.6</v>
      </c>
      <c r="AS360" s="3">
        <f t="shared" si="150"/>
        <v>178.7</v>
      </c>
      <c r="AT360" s="3">
        <f t="shared" si="151"/>
        <v>165.3</v>
      </c>
      <c r="AU360" s="3">
        <f t="shared" si="152"/>
        <v>176.6</v>
      </c>
      <c r="AV360" s="3">
        <f t="shared" si="153"/>
        <v>172.1</v>
      </c>
      <c r="AW360" s="3">
        <f t="shared" si="154"/>
        <v>180.1</v>
      </c>
      <c r="AX360" s="3">
        <f t="shared" si="155"/>
        <v>168</v>
      </c>
      <c r="AY360" s="3">
        <f t="shared" si="156"/>
        <v>178.5</v>
      </c>
      <c r="AZ360" s="3">
        <f t="shared" si="157"/>
        <v>159.5</v>
      </c>
      <c r="BA360" s="3">
        <f t="shared" si="158"/>
        <v>167.8</v>
      </c>
      <c r="BB360" s="3">
        <f t="shared" si="159"/>
        <v>171.8</v>
      </c>
      <c r="BC360" s="3">
        <f t="shared" si="160"/>
        <v>178.8</v>
      </c>
      <c r="BD360" s="3">
        <f t="shared" si="161"/>
        <v>168.9</v>
      </c>
      <c r="BE360" s="3">
        <f t="shared" si="162"/>
        <v>174.9</v>
      </c>
    </row>
    <row r="361" spans="1:57" x14ac:dyDescent="0.35">
      <c r="A361" t="s">
        <v>61</v>
      </c>
      <c r="B361">
        <v>2023</v>
      </c>
      <c r="C361" t="s">
        <v>58</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c r="AE361" s="3">
        <f t="shared" si="136"/>
        <v>173.8</v>
      </c>
      <c r="AF361" s="3">
        <f t="shared" si="137"/>
        <v>210.7</v>
      </c>
      <c r="AG361" s="3">
        <f t="shared" si="138"/>
        <v>194.5</v>
      </c>
      <c r="AH361" s="3">
        <f t="shared" si="139"/>
        <v>174.6</v>
      </c>
      <c r="AI361" s="3">
        <f t="shared" si="140"/>
        <v>132.12628726287261</v>
      </c>
      <c r="AJ361" s="3">
        <f t="shared" si="141"/>
        <v>158.30000000000001</v>
      </c>
      <c r="AK361" s="3">
        <f t="shared" si="142"/>
        <v>153.9</v>
      </c>
      <c r="AL361" s="3">
        <f t="shared" si="143"/>
        <v>170.9</v>
      </c>
      <c r="AM361" s="3">
        <f t="shared" si="144"/>
        <v>121.1</v>
      </c>
      <c r="AN361" s="3">
        <f t="shared" si="145"/>
        <v>208.4</v>
      </c>
      <c r="AO361" s="3">
        <f t="shared" si="146"/>
        <v>171.4</v>
      </c>
      <c r="AP361" s="3">
        <f t="shared" si="147"/>
        <v>191.2</v>
      </c>
      <c r="AQ361" s="3">
        <f t="shared" si="148"/>
        <v>176.7</v>
      </c>
      <c r="AR361" s="3">
        <f t="shared" si="149"/>
        <v>198.2</v>
      </c>
      <c r="AS361" s="3">
        <f t="shared" si="150"/>
        <v>184.9</v>
      </c>
      <c r="AT361" s="3">
        <f t="shared" si="151"/>
        <v>177.6</v>
      </c>
      <c r="AU361" s="3">
        <f t="shared" si="152"/>
        <v>183.8</v>
      </c>
      <c r="AV361" s="3">
        <f t="shared" si="153"/>
        <v>172.1</v>
      </c>
      <c r="AW361" s="3">
        <f t="shared" si="154"/>
        <v>182</v>
      </c>
      <c r="AX361" s="3">
        <f t="shared" si="155"/>
        <v>172.9</v>
      </c>
      <c r="AY361" s="3">
        <f t="shared" si="156"/>
        <v>182.3</v>
      </c>
      <c r="AZ361" s="3">
        <f t="shared" si="157"/>
        <v>163.6</v>
      </c>
      <c r="BA361" s="3">
        <f t="shared" si="158"/>
        <v>169.5</v>
      </c>
      <c r="BB361" s="3">
        <f t="shared" si="159"/>
        <v>174.3</v>
      </c>
      <c r="BC361" s="3">
        <f t="shared" si="160"/>
        <v>178.6</v>
      </c>
      <c r="BD361" s="3">
        <f t="shared" si="161"/>
        <v>172.8</v>
      </c>
      <c r="BE361" s="3">
        <f t="shared" si="162"/>
        <v>176.5</v>
      </c>
    </row>
    <row r="362" spans="1:57" x14ac:dyDescent="0.35">
      <c r="A362" t="s">
        <v>57</v>
      </c>
      <c r="B362">
        <v>2023</v>
      </c>
      <c r="C362" t="s">
        <v>62</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59</v>
      </c>
      <c r="V362">
        <v>181.6</v>
      </c>
      <c r="W362">
        <v>178.6</v>
      </c>
      <c r="X362">
        <v>186.6</v>
      </c>
      <c r="Y362">
        <v>169</v>
      </c>
      <c r="Z362">
        <v>172.8</v>
      </c>
      <c r="AA362">
        <v>178.5</v>
      </c>
      <c r="AB362">
        <v>180.7</v>
      </c>
      <c r="AC362">
        <v>177.9</v>
      </c>
      <c r="AD362">
        <v>178</v>
      </c>
      <c r="AE362" s="3">
        <f t="shared" si="136"/>
        <v>174.2</v>
      </c>
      <c r="AF362" s="3">
        <f t="shared" si="137"/>
        <v>205.2</v>
      </c>
      <c r="AG362" s="3">
        <f t="shared" si="138"/>
        <v>173.9</v>
      </c>
      <c r="AH362" s="3">
        <f t="shared" si="139"/>
        <v>177</v>
      </c>
      <c r="AI362" s="3">
        <f t="shared" si="140"/>
        <v>183.4</v>
      </c>
      <c r="AJ362" s="3">
        <f t="shared" si="141"/>
        <v>167.2</v>
      </c>
      <c r="AK362" s="3">
        <f t="shared" si="142"/>
        <v>140.9</v>
      </c>
      <c r="AL362" s="3">
        <f t="shared" si="143"/>
        <v>170.4</v>
      </c>
      <c r="AM362" s="3">
        <f t="shared" si="144"/>
        <v>119.1</v>
      </c>
      <c r="AN362" s="3">
        <f t="shared" si="145"/>
        <v>144.5222222222223</v>
      </c>
      <c r="AO362" s="3">
        <f t="shared" si="146"/>
        <v>177.6</v>
      </c>
      <c r="AP362" s="3">
        <f t="shared" si="147"/>
        <v>189.9</v>
      </c>
      <c r="AQ362" s="3">
        <f t="shared" si="148"/>
        <v>174.8</v>
      </c>
      <c r="AR362" s="3">
        <f t="shared" si="149"/>
        <v>198.3</v>
      </c>
      <c r="AS362" s="3">
        <f t="shared" si="150"/>
        <v>190</v>
      </c>
      <c r="AT362" s="3">
        <f t="shared" si="151"/>
        <v>135.97732240437156</v>
      </c>
      <c r="AU362" s="3">
        <f t="shared" si="152"/>
        <v>189.6</v>
      </c>
      <c r="AV362" s="3">
        <f t="shared" si="153"/>
        <v>139.25609756097555</v>
      </c>
      <c r="AW362" s="3">
        <f t="shared" si="154"/>
        <v>181.6</v>
      </c>
      <c r="AX362" s="3">
        <f t="shared" si="155"/>
        <v>178.6</v>
      </c>
      <c r="AY362" s="3">
        <f t="shared" si="156"/>
        <v>186.6</v>
      </c>
      <c r="AZ362" s="3">
        <f t="shared" si="157"/>
        <v>169</v>
      </c>
      <c r="BA362" s="3">
        <f t="shared" si="158"/>
        <v>172.8</v>
      </c>
      <c r="BB362" s="3">
        <f t="shared" si="159"/>
        <v>178.5</v>
      </c>
      <c r="BC362" s="3">
        <f t="shared" si="160"/>
        <v>180.7</v>
      </c>
      <c r="BD362" s="3">
        <f t="shared" si="161"/>
        <v>177.9</v>
      </c>
      <c r="BE362" s="3">
        <f t="shared" si="162"/>
        <v>178</v>
      </c>
    </row>
    <row r="363" spans="1:57" x14ac:dyDescent="0.35">
      <c r="A363" t="s">
        <v>60</v>
      </c>
      <c r="B363">
        <v>2023</v>
      </c>
      <c r="C363" t="s">
        <v>62</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c r="AE363" s="3">
        <f t="shared" si="136"/>
        <v>174.7</v>
      </c>
      <c r="AF363" s="3">
        <f t="shared" si="137"/>
        <v>212.2</v>
      </c>
      <c r="AG363" s="3">
        <f t="shared" si="138"/>
        <v>177.2</v>
      </c>
      <c r="AH363" s="3">
        <f t="shared" si="139"/>
        <v>177.9</v>
      </c>
      <c r="AI363" s="3">
        <f t="shared" si="140"/>
        <v>172.2</v>
      </c>
      <c r="AJ363" s="3">
        <f t="shared" si="141"/>
        <v>172.1</v>
      </c>
      <c r="AK363" s="3">
        <f t="shared" si="142"/>
        <v>175.8</v>
      </c>
      <c r="AL363" s="3">
        <f t="shared" si="143"/>
        <v>172.2</v>
      </c>
      <c r="AM363" s="3">
        <f t="shared" si="144"/>
        <v>121.9</v>
      </c>
      <c r="AN363" s="3">
        <f t="shared" si="145"/>
        <v>204.8</v>
      </c>
      <c r="AO363" s="3">
        <f t="shared" si="146"/>
        <v>164.9</v>
      </c>
      <c r="AP363" s="3">
        <f t="shared" si="147"/>
        <v>196.6</v>
      </c>
      <c r="AQ363" s="3">
        <f t="shared" si="148"/>
        <v>180.7</v>
      </c>
      <c r="AR363" s="3">
        <f t="shared" si="149"/>
        <v>202.7</v>
      </c>
      <c r="AS363" s="3">
        <f t="shared" si="150"/>
        <v>180.3</v>
      </c>
      <c r="AT363" s="3">
        <f t="shared" si="151"/>
        <v>167</v>
      </c>
      <c r="AU363" s="3">
        <f t="shared" si="152"/>
        <v>178.2</v>
      </c>
      <c r="AV363" s="3">
        <f t="shared" si="153"/>
        <v>173.5</v>
      </c>
      <c r="AW363" s="3">
        <f t="shared" si="154"/>
        <v>182.8</v>
      </c>
      <c r="AX363" s="3">
        <f t="shared" si="155"/>
        <v>169.2</v>
      </c>
      <c r="AY363" s="3">
        <f t="shared" si="156"/>
        <v>180.8</v>
      </c>
      <c r="AZ363" s="3">
        <f t="shared" si="157"/>
        <v>159.80000000000001</v>
      </c>
      <c r="BA363" s="3">
        <f t="shared" si="158"/>
        <v>168.4</v>
      </c>
      <c r="BB363" s="3">
        <f t="shared" si="159"/>
        <v>172.5</v>
      </c>
      <c r="BC363" s="3">
        <f t="shared" si="160"/>
        <v>181.4</v>
      </c>
      <c r="BD363" s="3">
        <f t="shared" si="161"/>
        <v>170</v>
      </c>
      <c r="BE363" s="3">
        <f t="shared" si="162"/>
        <v>176.3</v>
      </c>
    </row>
    <row r="364" spans="1:57" x14ac:dyDescent="0.35">
      <c r="A364" t="s">
        <v>61</v>
      </c>
      <c r="B364">
        <v>2023</v>
      </c>
      <c r="C364" t="s">
        <v>62</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c r="AE364" s="3">
        <f t="shared" si="136"/>
        <v>174.4</v>
      </c>
      <c r="AF364" s="3">
        <f t="shared" si="137"/>
        <v>207.7</v>
      </c>
      <c r="AG364" s="3">
        <f t="shared" si="138"/>
        <v>175.2</v>
      </c>
      <c r="AH364" s="3">
        <f t="shared" si="139"/>
        <v>177.3</v>
      </c>
      <c r="AI364" s="3">
        <f t="shared" si="140"/>
        <v>179.3</v>
      </c>
      <c r="AJ364" s="3">
        <f t="shared" si="141"/>
        <v>169.5</v>
      </c>
      <c r="AK364" s="3">
        <f t="shared" si="142"/>
        <v>152.69999999999999</v>
      </c>
      <c r="AL364" s="3">
        <f t="shared" si="143"/>
        <v>171</v>
      </c>
      <c r="AM364" s="3">
        <f t="shared" si="144"/>
        <v>120</v>
      </c>
      <c r="AN364" s="3">
        <f t="shared" si="145"/>
        <v>209.7</v>
      </c>
      <c r="AO364" s="3">
        <f t="shared" si="146"/>
        <v>172.3</v>
      </c>
      <c r="AP364" s="3">
        <f t="shared" si="147"/>
        <v>193</v>
      </c>
      <c r="AQ364" s="3">
        <f t="shared" si="148"/>
        <v>177</v>
      </c>
      <c r="AR364" s="3">
        <f t="shared" si="149"/>
        <v>199.5</v>
      </c>
      <c r="AS364" s="3">
        <f t="shared" si="150"/>
        <v>186.2</v>
      </c>
      <c r="AT364" s="3">
        <f t="shared" si="151"/>
        <v>178.7</v>
      </c>
      <c r="AU364" s="3">
        <f t="shared" si="152"/>
        <v>185.1</v>
      </c>
      <c r="AV364" s="3">
        <f t="shared" si="153"/>
        <v>173.5</v>
      </c>
      <c r="AW364" s="3">
        <f t="shared" si="154"/>
        <v>182.1</v>
      </c>
      <c r="AX364" s="3">
        <f t="shared" si="155"/>
        <v>174.2</v>
      </c>
      <c r="AY364" s="3">
        <f t="shared" si="156"/>
        <v>184.4</v>
      </c>
      <c r="AZ364" s="3">
        <f t="shared" si="157"/>
        <v>164.2</v>
      </c>
      <c r="BA364" s="3">
        <f t="shared" si="158"/>
        <v>170.3</v>
      </c>
      <c r="BB364" s="3">
        <f t="shared" si="159"/>
        <v>175</v>
      </c>
      <c r="BC364" s="3">
        <f t="shared" si="160"/>
        <v>181</v>
      </c>
      <c r="BD364" s="3">
        <f t="shared" si="161"/>
        <v>174.1</v>
      </c>
      <c r="BE364" s="3">
        <f t="shared" si="162"/>
        <v>177.2</v>
      </c>
    </row>
    <row r="365" spans="1:57" x14ac:dyDescent="0.35">
      <c r="A365" t="s">
        <v>57</v>
      </c>
      <c r="B365">
        <v>2023</v>
      </c>
      <c r="C365" t="s">
        <v>63</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59</v>
      </c>
      <c r="V365">
        <v>181.4</v>
      </c>
      <c r="W365">
        <v>178.6</v>
      </c>
      <c r="X365">
        <v>186.6</v>
      </c>
      <c r="Y365">
        <v>169</v>
      </c>
      <c r="Z365">
        <v>172.8</v>
      </c>
      <c r="AA365">
        <v>178.5</v>
      </c>
      <c r="AB365">
        <v>180.7</v>
      </c>
      <c r="AC365">
        <v>177.9</v>
      </c>
      <c r="AD365">
        <v>178</v>
      </c>
      <c r="AE365" s="3">
        <f t="shared" si="136"/>
        <v>174.3</v>
      </c>
      <c r="AF365" s="3">
        <f t="shared" si="137"/>
        <v>205.2</v>
      </c>
      <c r="AG365" s="3">
        <f t="shared" si="138"/>
        <v>173.9</v>
      </c>
      <c r="AH365" s="3">
        <f t="shared" si="139"/>
        <v>177</v>
      </c>
      <c r="AI365" s="3">
        <f t="shared" si="140"/>
        <v>183.3</v>
      </c>
      <c r="AJ365" s="3">
        <f t="shared" si="141"/>
        <v>167.2</v>
      </c>
      <c r="AK365" s="3">
        <f t="shared" si="142"/>
        <v>140.9</v>
      </c>
      <c r="AL365" s="3">
        <f t="shared" si="143"/>
        <v>170.5</v>
      </c>
      <c r="AM365" s="3">
        <f t="shared" si="144"/>
        <v>119.1</v>
      </c>
      <c r="AN365" s="3">
        <f t="shared" si="145"/>
        <v>144.5222222222223</v>
      </c>
      <c r="AO365" s="3">
        <f t="shared" si="146"/>
        <v>177.6</v>
      </c>
      <c r="AP365" s="3">
        <f t="shared" si="147"/>
        <v>189.9</v>
      </c>
      <c r="AQ365" s="3">
        <f t="shared" si="148"/>
        <v>174.8</v>
      </c>
      <c r="AR365" s="3">
        <f t="shared" si="149"/>
        <v>198.4</v>
      </c>
      <c r="AS365" s="3">
        <f t="shared" si="150"/>
        <v>190</v>
      </c>
      <c r="AT365" s="3">
        <f t="shared" si="151"/>
        <v>135.97732240437156</v>
      </c>
      <c r="AU365" s="3">
        <f t="shared" si="152"/>
        <v>189.6</v>
      </c>
      <c r="AV365" s="3">
        <f t="shared" si="153"/>
        <v>139.25609756097555</v>
      </c>
      <c r="AW365" s="3">
        <f t="shared" si="154"/>
        <v>181.4</v>
      </c>
      <c r="AX365" s="3">
        <f t="shared" si="155"/>
        <v>178.6</v>
      </c>
      <c r="AY365" s="3">
        <f t="shared" si="156"/>
        <v>186.6</v>
      </c>
      <c r="AZ365" s="3">
        <f t="shared" si="157"/>
        <v>169</v>
      </c>
      <c r="BA365" s="3">
        <f t="shared" si="158"/>
        <v>172.8</v>
      </c>
      <c r="BB365" s="3">
        <f t="shared" si="159"/>
        <v>178.5</v>
      </c>
      <c r="BC365" s="3">
        <f t="shared" si="160"/>
        <v>180.7</v>
      </c>
      <c r="BD365" s="3">
        <f t="shared" si="161"/>
        <v>177.9</v>
      </c>
      <c r="BE365" s="3">
        <f t="shared" si="162"/>
        <v>178</v>
      </c>
    </row>
    <row r="366" spans="1:57" x14ac:dyDescent="0.35">
      <c r="A366" t="s">
        <v>60</v>
      </c>
      <c r="B366">
        <v>2023</v>
      </c>
      <c r="C366" t="s">
        <v>63</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c r="AE366" s="3">
        <f t="shared" si="136"/>
        <v>174.7</v>
      </c>
      <c r="AF366" s="3">
        <f t="shared" si="137"/>
        <v>212.2</v>
      </c>
      <c r="AG366" s="3">
        <f t="shared" si="138"/>
        <v>177.2</v>
      </c>
      <c r="AH366" s="3">
        <f t="shared" si="139"/>
        <v>177.9</v>
      </c>
      <c r="AI366" s="3">
        <f t="shared" si="140"/>
        <v>172.2</v>
      </c>
      <c r="AJ366" s="3">
        <f t="shared" si="141"/>
        <v>172.1</v>
      </c>
      <c r="AK366" s="3">
        <f t="shared" si="142"/>
        <v>175.9</v>
      </c>
      <c r="AL366" s="3">
        <f t="shared" si="143"/>
        <v>172.2</v>
      </c>
      <c r="AM366" s="3">
        <f t="shared" si="144"/>
        <v>121.9</v>
      </c>
      <c r="AN366" s="3">
        <f t="shared" si="145"/>
        <v>204.8</v>
      </c>
      <c r="AO366" s="3">
        <f t="shared" si="146"/>
        <v>164.9</v>
      </c>
      <c r="AP366" s="3">
        <f t="shared" si="147"/>
        <v>196.6</v>
      </c>
      <c r="AQ366" s="3">
        <f t="shared" si="148"/>
        <v>180.8</v>
      </c>
      <c r="AR366" s="3">
        <f t="shared" si="149"/>
        <v>202.7</v>
      </c>
      <c r="AS366" s="3">
        <f t="shared" si="150"/>
        <v>180.2</v>
      </c>
      <c r="AT366" s="3">
        <f t="shared" si="151"/>
        <v>167</v>
      </c>
      <c r="AU366" s="3">
        <f t="shared" si="152"/>
        <v>178.2</v>
      </c>
      <c r="AV366" s="3">
        <f t="shared" si="153"/>
        <v>173.5</v>
      </c>
      <c r="AW366" s="3">
        <f t="shared" si="154"/>
        <v>182.6</v>
      </c>
      <c r="AX366" s="3">
        <f t="shared" si="155"/>
        <v>169.2</v>
      </c>
      <c r="AY366" s="3">
        <f t="shared" si="156"/>
        <v>180.8</v>
      </c>
      <c r="AZ366" s="3">
        <f t="shared" si="157"/>
        <v>159.80000000000001</v>
      </c>
      <c r="BA366" s="3">
        <f t="shared" si="158"/>
        <v>168.4</v>
      </c>
      <c r="BB366" s="3">
        <f t="shared" si="159"/>
        <v>172.5</v>
      </c>
      <c r="BC366" s="3">
        <f t="shared" si="160"/>
        <v>181.5</v>
      </c>
      <c r="BD366" s="3">
        <f t="shared" si="161"/>
        <v>170</v>
      </c>
      <c r="BE366" s="3">
        <f t="shared" si="162"/>
        <v>176.3</v>
      </c>
    </row>
    <row r="367" spans="1:57" x14ac:dyDescent="0.35">
      <c r="A367" t="s">
        <v>61</v>
      </c>
      <c r="B367">
        <v>2023</v>
      </c>
      <c r="C367" t="s">
        <v>63</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c r="AE367" s="3">
        <f t="shared" si="136"/>
        <v>174.4</v>
      </c>
      <c r="AF367" s="3">
        <f t="shared" si="137"/>
        <v>207.7</v>
      </c>
      <c r="AG367" s="3">
        <f t="shared" si="138"/>
        <v>175.2</v>
      </c>
      <c r="AH367" s="3">
        <f t="shared" si="139"/>
        <v>177.3</v>
      </c>
      <c r="AI367" s="3">
        <f t="shared" si="140"/>
        <v>179.2</v>
      </c>
      <c r="AJ367" s="3">
        <f t="shared" si="141"/>
        <v>169.5</v>
      </c>
      <c r="AK367" s="3">
        <f t="shared" si="142"/>
        <v>152.80000000000001</v>
      </c>
      <c r="AL367" s="3">
        <f t="shared" si="143"/>
        <v>171.1</v>
      </c>
      <c r="AM367" s="3">
        <f t="shared" si="144"/>
        <v>120</v>
      </c>
      <c r="AN367" s="3">
        <f t="shared" si="145"/>
        <v>209.7</v>
      </c>
      <c r="AO367" s="3">
        <f t="shared" si="146"/>
        <v>172.3</v>
      </c>
      <c r="AP367" s="3">
        <f t="shared" si="147"/>
        <v>193</v>
      </c>
      <c r="AQ367" s="3">
        <f t="shared" si="148"/>
        <v>177</v>
      </c>
      <c r="AR367" s="3">
        <f t="shared" si="149"/>
        <v>199.5</v>
      </c>
      <c r="AS367" s="3">
        <f t="shared" si="150"/>
        <v>186.1</v>
      </c>
      <c r="AT367" s="3">
        <f t="shared" si="151"/>
        <v>178.7</v>
      </c>
      <c r="AU367" s="3">
        <f t="shared" si="152"/>
        <v>185.1</v>
      </c>
      <c r="AV367" s="3">
        <f t="shared" si="153"/>
        <v>173.5</v>
      </c>
      <c r="AW367" s="3">
        <f t="shared" si="154"/>
        <v>181.9</v>
      </c>
      <c r="AX367" s="3">
        <f t="shared" si="155"/>
        <v>174.2</v>
      </c>
      <c r="AY367" s="3">
        <f t="shared" si="156"/>
        <v>184.4</v>
      </c>
      <c r="AZ367" s="3">
        <f t="shared" si="157"/>
        <v>164.2</v>
      </c>
      <c r="BA367" s="3">
        <f t="shared" si="158"/>
        <v>170.3</v>
      </c>
      <c r="BB367" s="3">
        <f t="shared" si="159"/>
        <v>175</v>
      </c>
      <c r="BC367" s="3">
        <f t="shared" si="160"/>
        <v>181</v>
      </c>
      <c r="BD367" s="3">
        <f t="shared" si="161"/>
        <v>174.1</v>
      </c>
      <c r="BE367" s="3">
        <f t="shared" si="162"/>
        <v>177.2</v>
      </c>
    </row>
    <row r="368" spans="1:57" x14ac:dyDescent="0.35">
      <c r="A368" t="s">
        <v>57</v>
      </c>
      <c r="B368">
        <v>2023</v>
      </c>
      <c r="C368" t="s">
        <v>64</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75</v>
      </c>
      <c r="V368">
        <v>181.5</v>
      </c>
      <c r="W368">
        <v>179.1</v>
      </c>
      <c r="X368">
        <v>187.2</v>
      </c>
      <c r="Y368">
        <v>169.4</v>
      </c>
      <c r="Z368">
        <v>173.2</v>
      </c>
      <c r="AA368">
        <v>179.4</v>
      </c>
      <c r="AB368">
        <v>183.8</v>
      </c>
      <c r="AC368">
        <v>178.9</v>
      </c>
      <c r="AD368">
        <v>178.8</v>
      </c>
      <c r="AE368" s="3">
        <f t="shared" si="136"/>
        <v>173.3</v>
      </c>
      <c r="AF368" s="3">
        <f t="shared" si="137"/>
        <v>206.9</v>
      </c>
      <c r="AG368" s="3">
        <f t="shared" si="138"/>
        <v>167.9</v>
      </c>
      <c r="AH368" s="3">
        <f t="shared" si="139"/>
        <v>178.2</v>
      </c>
      <c r="AI368" s="3">
        <f t="shared" si="140"/>
        <v>178.5</v>
      </c>
      <c r="AJ368" s="3">
        <f t="shared" si="141"/>
        <v>173.7</v>
      </c>
      <c r="AK368" s="3">
        <f t="shared" si="142"/>
        <v>142.80000000000001</v>
      </c>
      <c r="AL368" s="3">
        <f t="shared" si="143"/>
        <v>172.8</v>
      </c>
      <c r="AM368" s="3">
        <f t="shared" si="144"/>
        <v>120.4</v>
      </c>
      <c r="AN368" s="3">
        <f t="shared" si="145"/>
        <v>144.5222222222223</v>
      </c>
      <c r="AO368" s="3">
        <f t="shared" si="146"/>
        <v>178.2</v>
      </c>
      <c r="AP368" s="3">
        <f t="shared" si="147"/>
        <v>190.5</v>
      </c>
      <c r="AQ368" s="3">
        <f t="shared" si="148"/>
        <v>175.5</v>
      </c>
      <c r="AR368" s="3">
        <f t="shared" si="149"/>
        <v>199.5</v>
      </c>
      <c r="AS368" s="3">
        <f t="shared" si="150"/>
        <v>190.7</v>
      </c>
      <c r="AT368" s="3">
        <f t="shared" si="151"/>
        <v>135.97732240437156</v>
      </c>
      <c r="AU368" s="3">
        <f t="shared" si="152"/>
        <v>190.2</v>
      </c>
      <c r="AV368" s="3">
        <f t="shared" si="153"/>
        <v>139.25609756097555</v>
      </c>
      <c r="AW368" s="3">
        <f t="shared" si="154"/>
        <v>181.5</v>
      </c>
      <c r="AX368" s="3">
        <f t="shared" si="155"/>
        <v>179.1</v>
      </c>
      <c r="AY368" s="3">
        <f t="shared" si="156"/>
        <v>187.2</v>
      </c>
      <c r="AZ368" s="3">
        <f t="shared" si="157"/>
        <v>169.4</v>
      </c>
      <c r="BA368" s="3">
        <f t="shared" si="158"/>
        <v>173.2</v>
      </c>
      <c r="BB368" s="3">
        <f t="shared" si="159"/>
        <v>179.4</v>
      </c>
      <c r="BC368" s="3">
        <f t="shared" si="160"/>
        <v>183.8</v>
      </c>
      <c r="BD368" s="3">
        <f t="shared" si="161"/>
        <v>178.9</v>
      </c>
      <c r="BE368" s="3">
        <f t="shared" si="162"/>
        <v>178.8</v>
      </c>
    </row>
    <row r="369" spans="1:57" x14ac:dyDescent="0.35">
      <c r="A369" t="s">
        <v>60</v>
      </c>
      <c r="B369">
        <v>2023</v>
      </c>
      <c r="C369" t="s">
        <v>64</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c r="AE369" s="3">
        <f t="shared" si="136"/>
        <v>174.8</v>
      </c>
      <c r="AF369" s="3">
        <f t="shared" si="137"/>
        <v>213.7</v>
      </c>
      <c r="AG369" s="3">
        <f t="shared" si="138"/>
        <v>172.4</v>
      </c>
      <c r="AH369" s="3">
        <f t="shared" si="139"/>
        <v>178.8</v>
      </c>
      <c r="AI369" s="3">
        <f t="shared" si="140"/>
        <v>168.7</v>
      </c>
      <c r="AJ369" s="3">
        <f t="shared" si="141"/>
        <v>179.2</v>
      </c>
      <c r="AK369" s="3">
        <f t="shared" si="142"/>
        <v>179.9</v>
      </c>
      <c r="AL369" s="3">
        <f t="shared" si="143"/>
        <v>174.7</v>
      </c>
      <c r="AM369" s="3">
        <f t="shared" si="144"/>
        <v>123.1</v>
      </c>
      <c r="AN369" s="3">
        <f t="shared" si="145"/>
        <v>207.8</v>
      </c>
      <c r="AO369" s="3">
        <f t="shared" si="146"/>
        <v>165.5</v>
      </c>
      <c r="AP369" s="3">
        <f t="shared" si="147"/>
        <v>197</v>
      </c>
      <c r="AQ369" s="3">
        <f t="shared" si="148"/>
        <v>182.1</v>
      </c>
      <c r="AR369" s="3">
        <f t="shared" si="149"/>
        <v>203.5</v>
      </c>
      <c r="AS369" s="3">
        <f t="shared" si="150"/>
        <v>181</v>
      </c>
      <c r="AT369" s="3">
        <f t="shared" si="151"/>
        <v>167.7</v>
      </c>
      <c r="AU369" s="3">
        <f t="shared" si="152"/>
        <v>178.9</v>
      </c>
      <c r="AV369" s="3">
        <f t="shared" si="153"/>
        <v>175.2</v>
      </c>
      <c r="AW369" s="3">
        <f t="shared" si="154"/>
        <v>182.1</v>
      </c>
      <c r="AX369" s="3">
        <f t="shared" si="155"/>
        <v>169.6</v>
      </c>
      <c r="AY369" s="3">
        <f t="shared" si="156"/>
        <v>181.5</v>
      </c>
      <c r="AZ369" s="3">
        <f t="shared" si="157"/>
        <v>160.1</v>
      </c>
      <c r="BA369" s="3">
        <f t="shared" si="158"/>
        <v>168.8</v>
      </c>
      <c r="BB369" s="3">
        <f t="shared" si="159"/>
        <v>174.2</v>
      </c>
      <c r="BC369" s="3">
        <f t="shared" si="160"/>
        <v>184.4</v>
      </c>
      <c r="BD369" s="3">
        <f t="shared" si="161"/>
        <v>170.9</v>
      </c>
      <c r="BE369" s="3">
        <f t="shared" si="162"/>
        <v>177.4</v>
      </c>
    </row>
    <row r="370" spans="1:57" x14ac:dyDescent="0.35">
      <c r="A370" t="s">
        <v>61</v>
      </c>
      <c r="B370">
        <v>2023</v>
      </c>
      <c r="C370" t="s">
        <v>64</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c r="AE370" s="3">
        <f t="shared" si="136"/>
        <v>173.8</v>
      </c>
      <c r="AF370" s="3">
        <f t="shared" si="137"/>
        <v>209.3</v>
      </c>
      <c r="AG370" s="3">
        <f t="shared" si="138"/>
        <v>169.6</v>
      </c>
      <c r="AH370" s="3">
        <f t="shared" si="139"/>
        <v>178.4</v>
      </c>
      <c r="AI370" s="3">
        <f t="shared" si="140"/>
        <v>174.9</v>
      </c>
      <c r="AJ370" s="3">
        <f t="shared" si="141"/>
        <v>176.3</v>
      </c>
      <c r="AK370" s="3">
        <f t="shared" si="142"/>
        <v>155.4</v>
      </c>
      <c r="AL370" s="3">
        <f t="shared" si="143"/>
        <v>173.4</v>
      </c>
      <c r="AM370" s="3">
        <f t="shared" si="144"/>
        <v>121.3</v>
      </c>
      <c r="AN370" s="3">
        <f t="shared" si="145"/>
        <v>144.5222222222223</v>
      </c>
      <c r="AO370" s="3">
        <f t="shared" si="146"/>
        <v>172.9</v>
      </c>
      <c r="AP370" s="3">
        <f t="shared" si="147"/>
        <v>193.5</v>
      </c>
      <c r="AQ370" s="3">
        <f t="shared" si="148"/>
        <v>177.9</v>
      </c>
      <c r="AR370" s="3">
        <f t="shared" si="149"/>
        <v>200.6</v>
      </c>
      <c r="AS370" s="3">
        <f t="shared" si="150"/>
        <v>186.9</v>
      </c>
      <c r="AT370" s="3">
        <f t="shared" si="151"/>
        <v>179.2</v>
      </c>
      <c r="AU370" s="3">
        <f t="shared" si="152"/>
        <v>185.7</v>
      </c>
      <c r="AV370" s="3">
        <f t="shared" si="153"/>
        <v>175.2</v>
      </c>
      <c r="AW370" s="3">
        <f t="shared" si="154"/>
        <v>181.7</v>
      </c>
      <c r="AX370" s="3">
        <f t="shared" si="155"/>
        <v>174.6</v>
      </c>
      <c r="AY370" s="3">
        <f t="shared" si="156"/>
        <v>185</v>
      </c>
      <c r="AZ370" s="3">
        <f t="shared" si="157"/>
        <v>164.5</v>
      </c>
      <c r="BA370" s="3">
        <f t="shared" si="158"/>
        <v>170.7</v>
      </c>
      <c r="BB370" s="3">
        <f t="shared" si="159"/>
        <v>176.4</v>
      </c>
      <c r="BC370" s="3">
        <f t="shared" si="160"/>
        <v>184</v>
      </c>
      <c r="BD370" s="3">
        <f t="shared" si="161"/>
        <v>175</v>
      </c>
      <c r="BE370" s="3">
        <f t="shared" si="162"/>
        <v>178.1</v>
      </c>
    </row>
    <row r="371" spans="1:57" x14ac:dyDescent="0.35">
      <c r="A371" t="s">
        <v>57</v>
      </c>
      <c r="B371">
        <v>2023</v>
      </c>
      <c r="C371" t="s">
        <v>65</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75</v>
      </c>
      <c r="V371">
        <v>182.5</v>
      </c>
      <c r="W371">
        <v>179.8</v>
      </c>
      <c r="X371">
        <v>187.8</v>
      </c>
      <c r="Y371">
        <v>169.7</v>
      </c>
      <c r="Z371">
        <v>173.8</v>
      </c>
      <c r="AA371">
        <v>180.3</v>
      </c>
      <c r="AB371">
        <v>184.9</v>
      </c>
      <c r="AC371">
        <v>179.5</v>
      </c>
      <c r="AD371">
        <v>179.8</v>
      </c>
      <c r="AE371" s="3">
        <f t="shared" si="136"/>
        <v>173.2</v>
      </c>
      <c r="AF371" s="3">
        <f t="shared" si="137"/>
        <v>211.5</v>
      </c>
      <c r="AG371" s="3">
        <f t="shared" si="138"/>
        <v>171</v>
      </c>
      <c r="AH371" s="3">
        <f t="shared" si="139"/>
        <v>179.6</v>
      </c>
      <c r="AI371" s="3">
        <f t="shared" si="140"/>
        <v>173.3</v>
      </c>
      <c r="AJ371" s="3">
        <f t="shared" si="141"/>
        <v>169</v>
      </c>
      <c r="AK371" s="3">
        <f t="shared" si="142"/>
        <v>148.69999999999999</v>
      </c>
      <c r="AL371" s="3">
        <f t="shared" si="143"/>
        <v>174.9</v>
      </c>
      <c r="AM371" s="3">
        <f t="shared" si="144"/>
        <v>121.9</v>
      </c>
      <c r="AN371" s="3">
        <f t="shared" si="145"/>
        <v>144.5222222222223</v>
      </c>
      <c r="AO371" s="3">
        <f t="shared" si="146"/>
        <v>178.7</v>
      </c>
      <c r="AP371" s="3">
        <f t="shared" si="147"/>
        <v>191.1</v>
      </c>
      <c r="AQ371" s="3">
        <f t="shared" si="148"/>
        <v>176.8</v>
      </c>
      <c r="AR371" s="3">
        <f t="shared" si="149"/>
        <v>199.9</v>
      </c>
      <c r="AS371" s="3">
        <f t="shared" si="150"/>
        <v>191.2</v>
      </c>
      <c r="AT371" s="3">
        <f t="shared" si="151"/>
        <v>135.97732240437156</v>
      </c>
      <c r="AU371" s="3">
        <f t="shared" si="152"/>
        <v>190.8</v>
      </c>
      <c r="AV371" s="3">
        <f t="shared" si="153"/>
        <v>139.25609756097555</v>
      </c>
      <c r="AW371" s="3">
        <f t="shared" si="154"/>
        <v>182.5</v>
      </c>
      <c r="AX371" s="3">
        <f t="shared" si="155"/>
        <v>179.8</v>
      </c>
      <c r="AY371" s="3">
        <f t="shared" si="156"/>
        <v>187.8</v>
      </c>
      <c r="AZ371" s="3">
        <f t="shared" si="157"/>
        <v>169.7</v>
      </c>
      <c r="BA371" s="3">
        <f t="shared" si="158"/>
        <v>173.8</v>
      </c>
      <c r="BB371" s="3">
        <f t="shared" si="159"/>
        <v>180.3</v>
      </c>
      <c r="BC371" s="3">
        <f t="shared" si="160"/>
        <v>184.9</v>
      </c>
      <c r="BD371" s="3">
        <f t="shared" si="161"/>
        <v>179.5</v>
      </c>
      <c r="BE371" s="3">
        <f t="shared" si="162"/>
        <v>179.8</v>
      </c>
    </row>
    <row r="372" spans="1:57" x14ac:dyDescent="0.35">
      <c r="A372" t="s">
        <v>60</v>
      </c>
      <c r="B372">
        <v>2023</v>
      </c>
      <c r="C372" t="s">
        <v>65</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c r="AE372" s="3">
        <f t="shared" si="136"/>
        <v>174.7</v>
      </c>
      <c r="AF372" s="3">
        <f t="shared" si="137"/>
        <v>219.4</v>
      </c>
      <c r="AG372" s="3">
        <f t="shared" si="138"/>
        <v>176.7</v>
      </c>
      <c r="AH372" s="3">
        <f t="shared" si="139"/>
        <v>179.4</v>
      </c>
      <c r="AI372" s="3">
        <f t="shared" si="140"/>
        <v>164.4</v>
      </c>
      <c r="AJ372" s="3">
        <f t="shared" si="141"/>
        <v>175.8</v>
      </c>
      <c r="AK372" s="3">
        <f t="shared" si="142"/>
        <v>185</v>
      </c>
      <c r="AL372" s="3">
        <f t="shared" si="143"/>
        <v>176.9</v>
      </c>
      <c r="AM372" s="3">
        <f t="shared" si="144"/>
        <v>124.2</v>
      </c>
      <c r="AN372" s="3">
        <f t="shared" si="145"/>
        <v>211.9</v>
      </c>
      <c r="AO372" s="3">
        <f t="shared" si="146"/>
        <v>165.9</v>
      </c>
      <c r="AP372" s="3">
        <f t="shared" si="147"/>
        <v>197.7</v>
      </c>
      <c r="AQ372" s="3">
        <f t="shared" si="148"/>
        <v>183.1</v>
      </c>
      <c r="AR372" s="3">
        <f t="shared" si="149"/>
        <v>204.2</v>
      </c>
      <c r="AS372" s="3">
        <f t="shared" si="150"/>
        <v>181.3</v>
      </c>
      <c r="AT372" s="3">
        <f t="shared" si="151"/>
        <v>168.1</v>
      </c>
      <c r="AU372" s="3">
        <f t="shared" si="152"/>
        <v>179.3</v>
      </c>
      <c r="AV372" s="3">
        <f t="shared" si="153"/>
        <v>175.6</v>
      </c>
      <c r="AW372" s="3">
        <f t="shared" si="154"/>
        <v>183.4</v>
      </c>
      <c r="AX372" s="3">
        <f t="shared" si="155"/>
        <v>170.1</v>
      </c>
      <c r="AY372" s="3">
        <f t="shared" si="156"/>
        <v>182.2</v>
      </c>
      <c r="AZ372" s="3">
        <f t="shared" si="157"/>
        <v>160.4</v>
      </c>
      <c r="BA372" s="3">
        <f t="shared" si="158"/>
        <v>169.2</v>
      </c>
      <c r="BB372" s="3">
        <f t="shared" si="159"/>
        <v>174.8</v>
      </c>
      <c r="BC372" s="3">
        <f t="shared" si="160"/>
        <v>185.6</v>
      </c>
      <c r="BD372" s="3">
        <f t="shared" si="161"/>
        <v>171.6</v>
      </c>
      <c r="BE372" s="3">
        <f t="shared" si="162"/>
        <v>178.2</v>
      </c>
    </row>
    <row r="373" spans="1:57" x14ac:dyDescent="0.35">
      <c r="A373" t="s">
        <v>61</v>
      </c>
      <c r="B373">
        <v>2023</v>
      </c>
      <c r="C373" t="s">
        <v>65</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c r="AE373" s="3">
        <f t="shared" si="136"/>
        <v>173.7</v>
      </c>
      <c r="AF373" s="3">
        <f t="shared" si="137"/>
        <v>214.3</v>
      </c>
      <c r="AG373" s="3">
        <f t="shared" si="138"/>
        <v>173.2</v>
      </c>
      <c r="AH373" s="3">
        <f t="shared" si="139"/>
        <v>179.5</v>
      </c>
      <c r="AI373" s="3">
        <f t="shared" si="140"/>
        <v>170</v>
      </c>
      <c r="AJ373" s="3">
        <f t="shared" si="141"/>
        <v>172.2</v>
      </c>
      <c r="AK373" s="3">
        <f t="shared" si="142"/>
        <v>161</v>
      </c>
      <c r="AL373" s="3">
        <f t="shared" si="143"/>
        <v>175.6</v>
      </c>
      <c r="AM373" s="3">
        <f t="shared" si="144"/>
        <v>122.7</v>
      </c>
      <c r="AN373" s="3">
        <f t="shared" si="145"/>
        <v>144.5222222222223</v>
      </c>
      <c r="AO373" s="3">
        <f t="shared" si="146"/>
        <v>173.4</v>
      </c>
      <c r="AP373" s="3">
        <f t="shared" si="147"/>
        <v>194.2</v>
      </c>
      <c r="AQ373" s="3">
        <f t="shared" si="148"/>
        <v>179.1</v>
      </c>
      <c r="AR373" s="3">
        <f t="shared" si="149"/>
        <v>201</v>
      </c>
      <c r="AS373" s="3">
        <f t="shared" si="150"/>
        <v>187.3</v>
      </c>
      <c r="AT373" s="3">
        <f t="shared" si="151"/>
        <v>179.7</v>
      </c>
      <c r="AU373" s="3">
        <f t="shared" si="152"/>
        <v>186.2</v>
      </c>
      <c r="AV373" s="3">
        <f t="shared" si="153"/>
        <v>175.6</v>
      </c>
      <c r="AW373" s="3">
        <f t="shared" si="154"/>
        <v>182.8</v>
      </c>
      <c r="AX373" s="3">
        <f t="shared" si="155"/>
        <v>175.2</v>
      </c>
      <c r="AY373" s="3">
        <f t="shared" si="156"/>
        <v>185.7</v>
      </c>
      <c r="AZ373" s="3">
        <f t="shared" si="157"/>
        <v>164.8</v>
      </c>
      <c r="BA373" s="3">
        <f t="shared" si="158"/>
        <v>171.2</v>
      </c>
      <c r="BB373" s="3">
        <f t="shared" si="159"/>
        <v>177.1</v>
      </c>
      <c r="BC373" s="3">
        <f t="shared" si="160"/>
        <v>185.2</v>
      </c>
      <c r="BD373" s="3">
        <f t="shared" si="161"/>
        <v>175.7</v>
      </c>
      <c r="BE373" s="3">
        <f t="shared" si="162"/>
        <v>179.1</v>
      </c>
    </row>
    <row r="376" spans="1:57" x14ac:dyDescent="0.35">
      <c r="A376" t="s">
        <v>76</v>
      </c>
      <c r="D376">
        <f>AVERAGE(D2:D373)</f>
        <v>136.68590785907853</v>
      </c>
      <c r="E376">
        <f t="shared" ref="E376:AD376" si="163">AVERAGE(E2:E373)</f>
        <v>156.26475409836061</v>
      </c>
      <c r="F376">
        <f t="shared" si="163"/>
        <v>140.79756097560974</v>
      </c>
      <c r="G376">
        <f t="shared" si="163"/>
        <v>140.32520325203262</v>
      </c>
      <c r="H376">
        <f t="shared" si="163"/>
        <v>132.12628726287261</v>
      </c>
      <c r="I376">
        <f t="shared" si="163"/>
        <v>140.84092140921399</v>
      </c>
      <c r="J376">
        <f t="shared" si="163"/>
        <v>155.75203252032517</v>
      </c>
      <c r="K376">
        <f t="shared" si="163"/>
        <v>141.43089430894312</v>
      </c>
      <c r="L376">
        <f t="shared" si="163"/>
        <v>110.9249322493224</v>
      </c>
      <c r="M376">
        <f t="shared" si="163"/>
        <v>144.5222222222223</v>
      </c>
      <c r="N376">
        <f t="shared" si="163"/>
        <v>134.09295392953925</v>
      </c>
      <c r="O376">
        <f t="shared" si="163"/>
        <v>149.08715846994548</v>
      </c>
      <c r="P376">
        <f t="shared" si="163"/>
        <v>142.51002710027106</v>
      </c>
      <c r="Q376">
        <f t="shared" si="163"/>
        <v>155.38579234972681</v>
      </c>
      <c r="R376">
        <f t="shared" si="163"/>
        <v>142.66366120218566</v>
      </c>
      <c r="S376">
        <f t="shared" si="163"/>
        <v>135.97732240437156</v>
      </c>
      <c r="T376">
        <f t="shared" si="163"/>
        <v>141.67431693989073</v>
      </c>
      <c r="U376">
        <f t="shared" si="163"/>
        <v>139.25609756097555</v>
      </c>
      <c r="V376">
        <f t="shared" si="163"/>
        <v>136.51002710027097</v>
      </c>
      <c r="W376">
        <f t="shared" si="163"/>
        <v>136.68688524590166</v>
      </c>
      <c r="X376">
        <f t="shared" si="163"/>
        <v>138.51680216802174</v>
      </c>
      <c r="Y376">
        <f t="shared" si="163"/>
        <v>127.17049180327859</v>
      </c>
      <c r="Z376">
        <f t="shared" si="163"/>
        <v>133.89180327868851</v>
      </c>
      <c r="AA376">
        <f t="shared" si="163"/>
        <v>141.13114754098362</v>
      </c>
      <c r="AB376">
        <f t="shared" si="163"/>
        <v>133.35</v>
      </c>
      <c r="AC376">
        <f t="shared" si="163"/>
        <v>134.23579234972684</v>
      </c>
      <c r="AD376">
        <f t="shared" si="163"/>
        <v>139.56448087431698</v>
      </c>
    </row>
    <row r="377" spans="1:57" x14ac:dyDescent="0.35">
      <c r="A377" t="s">
        <v>77</v>
      </c>
      <c r="D377">
        <f>MEDIAN(D2:D373)</f>
        <v>135.9</v>
      </c>
      <c r="E377">
        <f t="shared" ref="E377:AD377" si="164">MEDIAN(E2:E373)</f>
        <v>144.19999999999999</v>
      </c>
      <c r="F377">
        <f t="shared" si="164"/>
        <v>135.5</v>
      </c>
      <c r="G377">
        <f t="shared" si="164"/>
        <v>141</v>
      </c>
      <c r="H377">
        <f t="shared" si="164"/>
        <v>120.5</v>
      </c>
      <c r="I377">
        <f t="shared" si="164"/>
        <v>141.30000000000001</v>
      </c>
      <c r="J377">
        <f t="shared" si="164"/>
        <v>153.5</v>
      </c>
      <c r="K377">
        <f t="shared" si="164"/>
        <v>139.1</v>
      </c>
      <c r="L377">
        <f t="shared" si="164"/>
        <v>113.3</v>
      </c>
      <c r="M377">
        <f t="shared" si="164"/>
        <v>139.5</v>
      </c>
      <c r="N377">
        <f t="shared" si="164"/>
        <v>129</v>
      </c>
      <c r="O377">
        <f t="shared" si="164"/>
        <v>149.35000000000002</v>
      </c>
      <c r="P377">
        <f t="shared" si="164"/>
        <v>138.6</v>
      </c>
      <c r="Q377">
        <f t="shared" si="164"/>
        <v>155.6</v>
      </c>
      <c r="R377">
        <f t="shared" si="164"/>
        <v>142.85</v>
      </c>
      <c r="S377">
        <f t="shared" si="164"/>
        <v>133.1</v>
      </c>
      <c r="T377">
        <f t="shared" si="164"/>
        <v>141.5</v>
      </c>
      <c r="U377">
        <f t="shared" si="164"/>
        <v>141.30000000000001</v>
      </c>
      <c r="V377">
        <f t="shared" si="164"/>
        <v>132.19999999999999</v>
      </c>
      <c r="W377">
        <f t="shared" si="164"/>
        <v>135</v>
      </c>
      <c r="X377">
        <f t="shared" si="164"/>
        <v>133.6</v>
      </c>
      <c r="Y377">
        <f t="shared" si="164"/>
        <v>119.69999999999999</v>
      </c>
      <c r="Z377">
        <f t="shared" si="164"/>
        <v>129.85000000000002</v>
      </c>
      <c r="AA377">
        <f t="shared" si="164"/>
        <v>139.94999999999999</v>
      </c>
      <c r="AB377">
        <f t="shared" si="164"/>
        <v>127.65</v>
      </c>
      <c r="AC377">
        <f t="shared" si="164"/>
        <v>129.64999999999998</v>
      </c>
      <c r="AD377">
        <f t="shared" si="164"/>
        <v>137.14999999999998</v>
      </c>
    </row>
    <row r="378" spans="1:57" x14ac:dyDescent="0.35">
      <c r="A378" t="s">
        <v>78</v>
      </c>
      <c r="D378">
        <f>MODE(D2:D373)</f>
        <v>124</v>
      </c>
      <c r="E378">
        <f t="shared" ref="E378:AD378" si="165">MODE(E2:E373)</f>
        <v>143.69999999999999</v>
      </c>
      <c r="F378">
        <f t="shared" si="165"/>
        <v>117.8</v>
      </c>
      <c r="G378">
        <f t="shared" si="165"/>
        <v>153.30000000000001</v>
      </c>
      <c r="H378">
        <f t="shared" si="165"/>
        <v>118.1</v>
      </c>
      <c r="I378">
        <f t="shared" si="165"/>
        <v>147.19999999999999</v>
      </c>
      <c r="J378">
        <f t="shared" si="165"/>
        <v>129.19999999999999</v>
      </c>
      <c r="K378">
        <f t="shared" si="165"/>
        <v>164</v>
      </c>
      <c r="L378">
        <f t="shared" si="165"/>
        <v>121.9</v>
      </c>
      <c r="M378">
        <f t="shared" si="165"/>
        <v>135.6</v>
      </c>
      <c r="N378">
        <f t="shared" si="165"/>
        <v>112.1</v>
      </c>
      <c r="O378">
        <f t="shared" si="165"/>
        <v>161.80000000000001</v>
      </c>
      <c r="P378">
        <f t="shared" si="165"/>
        <v>131.80000000000001</v>
      </c>
      <c r="Q378">
        <f t="shared" si="165"/>
        <v>196.5</v>
      </c>
      <c r="R378">
        <f t="shared" si="165"/>
        <v>115.8</v>
      </c>
      <c r="S378">
        <f t="shared" si="165"/>
        <v>146.1</v>
      </c>
      <c r="T378">
        <f t="shared" si="165"/>
        <v>129</v>
      </c>
      <c r="U378">
        <f t="shared" si="165"/>
        <v>100.4</v>
      </c>
      <c r="V378">
        <f t="shared" si="165"/>
        <v>113.4</v>
      </c>
      <c r="W378">
        <f t="shared" si="165"/>
        <v>146.4</v>
      </c>
      <c r="X378">
        <f t="shared" si="165"/>
        <v>109.7</v>
      </c>
      <c r="Y378">
        <f t="shared" si="165"/>
        <v>109.3</v>
      </c>
      <c r="Z378">
        <f t="shared" si="165"/>
        <v>104</v>
      </c>
      <c r="AA378">
        <f t="shared" si="165"/>
        <v>155.5</v>
      </c>
      <c r="AB378">
        <f t="shared" si="165"/>
        <v>104.3</v>
      </c>
      <c r="AC378">
        <f t="shared" si="165"/>
        <v>113.7</v>
      </c>
      <c r="AD378">
        <f t="shared" si="165"/>
        <v>114.2</v>
      </c>
    </row>
    <row r="379" spans="1:57" x14ac:dyDescent="0.35">
      <c r="A379" t="s">
        <v>79</v>
      </c>
      <c r="D379">
        <f>VAR(D2:D373)</f>
        <v>224.94904000237938</v>
      </c>
      <c r="E379">
        <f t="shared" ref="E379:AD379" si="166">VAR(E2:E373)</f>
        <v>1112.5471104873013</v>
      </c>
      <c r="F379">
        <f t="shared" si="166"/>
        <v>507.30887990455528</v>
      </c>
      <c r="G379">
        <f t="shared" si="166"/>
        <v>336.88504241777423</v>
      </c>
      <c r="H379">
        <f t="shared" si="166"/>
        <v>897.41080166725692</v>
      </c>
      <c r="I379">
        <f t="shared" si="166"/>
        <v>301.7410111052526</v>
      </c>
      <c r="J379">
        <f t="shared" si="166"/>
        <v>778.78418743372492</v>
      </c>
      <c r="K379">
        <f t="shared" si="166"/>
        <v>573.14605381758122</v>
      </c>
      <c r="L379">
        <f t="shared" si="166"/>
        <v>81.321876693766896</v>
      </c>
      <c r="M379">
        <f t="shared" si="166"/>
        <v>724.07597222220431</v>
      </c>
      <c r="N379">
        <f t="shared" si="166"/>
        <v>379.27728717450213</v>
      </c>
      <c r="O379">
        <f t="shared" si="166"/>
        <v>530.57334149258895</v>
      </c>
      <c r="P379">
        <f t="shared" si="166"/>
        <v>387.92943722750164</v>
      </c>
      <c r="Q379">
        <f t="shared" si="166"/>
        <v>876.4765647129143</v>
      </c>
      <c r="R379">
        <f t="shared" si="166"/>
        <v>451.74533340823263</v>
      </c>
      <c r="S379">
        <f t="shared" si="166"/>
        <v>389.71962130399652</v>
      </c>
      <c r="T379">
        <f t="shared" si="166"/>
        <v>440.8581878883075</v>
      </c>
      <c r="U379">
        <f t="shared" si="166"/>
        <v>447.63618715780655</v>
      </c>
      <c r="V379">
        <f t="shared" si="166"/>
        <v>495.18775244490445</v>
      </c>
      <c r="W379">
        <f t="shared" si="166"/>
        <v>373.43040287444904</v>
      </c>
      <c r="X379">
        <f t="shared" si="166"/>
        <v>561.78873865911225</v>
      </c>
      <c r="Y379">
        <f t="shared" si="166"/>
        <v>367.31890770270655</v>
      </c>
      <c r="Z379">
        <f t="shared" si="166"/>
        <v>405.21127509544669</v>
      </c>
      <c r="AA379">
        <f t="shared" si="166"/>
        <v>449.71469840557148</v>
      </c>
      <c r="AB379">
        <f t="shared" si="166"/>
        <v>535.75231506849241</v>
      </c>
      <c r="AC379">
        <f t="shared" si="166"/>
        <v>432.98175649373496</v>
      </c>
      <c r="AD379">
        <f t="shared" si="166"/>
        <v>415.22361164756171</v>
      </c>
    </row>
    <row r="380" spans="1:57" x14ac:dyDescent="0.35">
      <c r="A380" t="s">
        <v>80</v>
      </c>
      <c r="D380">
        <f>STDEV(D2:D373)</f>
        <v>14.998301237219479</v>
      </c>
      <c r="E380">
        <f t="shared" ref="E380:AD380" si="167">STDEV(E2:E373)</f>
        <v>33.354866368901874</v>
      </c>
      <c r="F380">
        <f t="shared" si="167"/>
        <v>22.52351837312624</v>
      </c>
      <c r="G380">
        <f t="shared" si="167"/>
        <v>18.354428414357507</v>
      </c>
      <c r="H380">
        <f t="shared" si="167"/>
        <v>29.956815612932843</v>
      </c>
      <c r="I380">
        <f t="shared" si="167"/>
        <v>17.370694030615258</v>
      </c>
      <c r="J380">
        <f t="shared" si="167"/>
        <v>27.906705062291479</v>
      </c>
      <c r="K380">
        <f t="shared" si="167"/>
        <v>23.940468955673804</v>
      </c>
      <c r="L380">
        <f t="shared" si="167"/>
        <v>9.0178643089019079</v>
      </c>
      <c r="M380">
        <f t="shared" si="167"/>
        <v>26.908659799815453</v>
      </c>
      <c r="N380">
        <f t="shared" si="167"/>
        <v>19.475042674523262</v>
      </c>
      <c r="O380">
        <f t="shared" si="167"/>
        <v>23.034177682144179</v>
      </c>
      <c r="P380">
        <f t="shared" si="167"/>
        <v>19.695924381137882</v>
      </c>
      <c r="Q380">
        <f t="shared" si="167"/>
        <v>29.605346893980389</v>
      </c>
      <c r="R380">
        <f t="shared" si="167"/>
        <v>21.254301527178743</v>
      </c>
      <c r="S380">
        <f t="shared" si="167"/>
        <v>19.74131761823401</v>
      </c>
      <c r="T380">
        <f t="shared" si="167"/>
        <v>20.996623249663443</v>
      </c>
      <c r="U380">
        <f t="shared" si="167"/>
        <v>21.157414472420928</v>
      </c>
      <c r="V380">
        <f t="shared" si="167"/>
        <v>22.25281448367609</v>
      </c>
      <c r="W380">
        <f t="shared" si="167"/>
        <v>19.324347411347404</v>
      </c>
      <c r="X380">
        <f t="shared" si="167"/>
        <v>23.702083002536131</v>
      </c>
      <c r="Y380">
        <f t="shared" si="167"/>
        <v>19.16556567656448</v>
      </c>
      <c r="Z380">
        <f t="shared" si="167"/>
        <v>20.129860285045364</v>
      </c>
      <c r="AA380">
        <f t="shared" si="167"/>
        <v>21.206477746329575</v>
      </c>
      <c r="AB380">
        <f t="shared" si="167"/>
        <v>23.146324007679759</v>
      </c>
      <c r="AC380">
        <f t="shared" si="167"/>
        <v>20.808213678586995</v>
      </c>
      <c r="AD380">
        <f t="shared" si="167"/>
        <v>20.377036380385686</v>
      </c>
    </row>
    <row r="381" spans="1:57" x14ac:dyDescent="0.35">
      <c r="A381" t="s">
        <v>81</v>
      </c>
      <c r="D381">
        <f>QUARTILE(D2:D373,1)</f>
        <v>124.2</v>
      </c>
      <c r="E381">
        <f t="shared" ref="E381:AD381" si="168">QUARTILE(E2:E373,1)</f>
        <v>130.32500000000002</v>
      </c>
      <c r="F381">
        <f t="shared" si="168"/>
        <v>122.1</v>
      </c>
      <c r="G381">
        <f t="shared" si="168"/>
        <v>128.30000000000001</v>
      </c>
      <c r="H381">
        <f t="shared" si="168"/>
        <v>110.5</v>
      </c>
      <c r="I381">
        <f t="shared" si="168"/>
        <v>130.4</v>
      </c>
      <c r="J381">
        <f t="shared" si="168"/>
        <v>135.1</v>
      </c>
      <c r="K381">
        <f t="shared" si="168"/>
        <v>119.9</v>
      </c>
      <c r="L381">
        <f t="shared" si="168"/>
        <v>103.5</v>
      </c>
      <c r="M381">
        <f t="shared" si="168"/>
        <v>127.7</v>
      </c>
      <c r="N381">
        <f t="shared" si="168"/>
        <v>119.8</v>
      </c>
      <c r="O381">
        <f t="shared" si="168"/>
        <v>131.47499999999999</v>
      </c>
      <c r="P381">
        <f t="shared" si="168"/>
        <v>128.9</v>
      </c>
      <c r="Q381">
        <f t="shared" si="168"/>
        <v>131.05000000000001</v>
      </c>
      <c r="R381">
        <f t="shared" si="168"/>
        <v>125.85</v>
      </c>
      <c r="S381">
        <f t="shared" si="168"/>
        <v>120.72499999999999</v>
      </c>
      <c r="T381">
        <f t="shared" si="168"/>
        <v>125.075</v>
      </c>
      <c r="U381">
        <f t="shared" si="168"/>
        <v>120.15</v>
      </c>
      <c r="V381">
        <f t="shared" si="168"/>
        <v>116.5</v>
      </c>
      <c r="W381">
        <f t="shared" si="168"/>
        <v>121</v>
      </c>
      <c r="X381">
        <f t="shared" si="168"/>
        <v>118.6</v>
      </c>
      <c r="Y381">
        <f t="shared" si="168"/>
        <v>111.7</v>
      </c>
      <c r="Z381">
        <f t="shared" si="168"/>
        <v>117.22499999999999</v>
      </c>
      <c r="AA381">
        <f t="shared" si="168"/>
        <v>123.95</v>
      </c>
      <c r="AB381">
        <f t="shared" si="168"/>
        <v>112.5</v>
      </c>
      <c r="AC381">
        <f t="shared" si="168"/>
        <v>116.625</v>
      </c>
      <c r="AD381">
        <f t="shared" si="168"/>
        <v>123.52500000000001</v>
      </c>
    </row>
    <row r="382" spans="1:57" x14ac:dyDescent="0.35">
      <c r="A382" t="s">
        <v>82</v>
      </c>
      <c r="D382">
        <f>QUARTILE(D2:D373,2)</f>
        <v>135.9</v>
      </c>
      <c r="E382">
        <f t="shared" ref="E382:AD382" si="169">QUARTILE(E2:E373,2)</f>
        <v>144.19999999999999</v>
      </c>
      <c r="F382">
        <f t="shared" si="169"/>
        <v>135.5</v>
      </c>
      <c r="G382">
        <f t="shared" si="169"/>
        <v>141</v>
      </c>
      <c r="H382">
        <f t="shared" si="169"/>
        <v>120.5</v>
      </c>
      <c r="I382">
        <f t="shared" si="169"/>
        <v>141.30000000000001</v>
      </c>
      <c r="J382">
        <f t="shared" si="169"/>
        <v>153.5</v>
      </c>
      <c r="K382">
        <f t="shared" si="169"/>
        <v>139.1</v>
      </c>
      <c r="L382">
        <f t="shared" si="169"/>
        <v>113.3</v>
      </c>
      <c r="M382">
        <f t="shared" si="169"/>
        <v>139.5</v>
      </c>
      <c r="N382">
        <f t="shared" si="169"/>
        <v>129</v>
      </c>
      <c r="O382">
        <f t="shared" si="169"/>
        <v>149.35000000000002</v>
      </c>
      <c r="P382">
        <f t="shared" si="169"/>
        <v>138.6</v>
      </c>
      <c r="Q382">
        <f t="shared" si="169"/>
        <v>155.6</v>
      </c>
      <c r="R382">
        <f t="shared" si="169"/>
        <v>142.85</v>
      </c>
      <c r="S382">
        <f t="shared" si="169"/>
        <v>133.1</v>
      </c>
      <c r="T382">
        <f t="shared" si="169"/>
        <v>141.5</v>
      </c>
      <c r="U382">
        <f t="shared" si="169"/>
        <v>141.30000000000001</v>
      </c>
      <c r="V382">
        <f t="shared" si="169"/>
        <v>132.19999999999999</v>
      </c>
      <c r="W382">
        <f t="shared" si="169"/>
        <v>135</v>
      </c>
      <c r="X382">
        <f t="shared" si="169"/>
        <v>133.6</v>
      </c>
      <c r="Y382">
        <f t="shared" si="169"/>
        <v>119.69999999999999</v>
      </c>
      <c r="Z382">
        <f t="shared" si="169"/>
        <v>129.85000000000002</v>
      </c>
      <c r="AA382">
        <f t="shared" si="169"/>
        <v>139.94999999999999</v>
      </c>
      <c r="AB382">
        <f t="shared" si="169"/>
        <v>127.65</v>
      </c>
      <c r="AC382">
        <f t="shared" si="169"/>
        <v>129.64999999999998</v>
      </c>
      <c r="AD382">
        <f t="shared" si="169"/>
        <v>137.14999999999998</v>
      </c>
    </row>
    <row r="383" spans="1:57" x14ac:dyDescent="0.35">
      <c r="A383" t="s">
        <v>83</v>
      </c>
      <c r="D383">
        <f>QUARTILE(D2:D373,3)</f>
        <v>146.4</v>
      </c>
      <c r="E383">
        <f t="shared" ref="E383:AD383" si="170">QUARTILE(E2:E373,3)</f>
        <v>191</v>
      </c>
      <c r="F383">
        <f t="shared" si="170"/>
        <v>162.4</v>
      </c>
      <c r="G383">
        <f t="shared" si="170"/>
        <v>154</v>
      </c>
      <c r="H383">
        <f t="shared" si="170"/>
        <v>140.69999999999999</v>
      </c>
      <c r="I383">
        <f t="shared" si="170"/>
        <v>152.6</v>
      </c>
      <c r="J383">
        <f t="shared" si="170"/>
        <v>171.2</v>
      </c>
      <c r="K383">
        <f t="shared" si="170"/>
        <v>164.3</v>
      </c>
      <c r="L383">
        <f t="shared" si="170"/>
        <v>118.8</v>
      </c>
      <c r="M383">
        <f t="shared" si="170"/>
        <v>161.4</v>
      </c>
      <c r="N383">
        <f t="shared" si="170"/>
        <v>145.4</v>
      </c>
      <c r="O383">
        <f t="shared" si="170"/>
        <v>164.17500000000001</v>
      </c>
      <c r="P383">
        <f t="shared" si="170"/>
        <v>158</v>
      </c>
      <c r="Q383">
        <f t="shared" si="170"/>
        <v>186.4</v>
      </c>
      <c r="R383">
        <f t="shared" si="170"/>
        <v>154.69999999999999</v>
      </c>
      <c r="S383">
        <f t="shared" si="170"/>
        <v>146.57499999999999</v>
      </c>
      <c r="T383">
        <f t="shared" si="170"/>
        <v>153.25</v>
      </c>
      <c r="U383">
        <f t="shared" si="170"/>
        <v>157.39999999999998</v>
      </c>
      <c r="V383">
        <f t="shared" si="170"/>
        <v>149</v>
      </c>
      <c r="W383">
        <f t="shared" si="170"/>
        <v>150.67499999999998</v>
      </c>
      <c r="X383">
        <f t="shared" si="170"/>
        <v>157.19999999999999</v>
      </c>
      <c r="Y383">
        <f t="shared" si="170"/>
        <v>141.22499999999999</v>
      </c>
      <c r="Z383">
        <f t="shared" si="170"/>
        <v>149.97499999999999</v>
      </c>
      <c r="AA383">
        <f t="shared" si="170"/>
        <v>160.19999999999999</v>
      </c>
      <c r="AB383">
        <f t="shared" si="170"/>
        <v>156.1</v>
      </c>
      <c r="AC383">
        <f t="shared" si="170"/>
        <v>150.64999999999998</v>
      </c>
      <c r="AD383">
        <f t="shared" si="170"/>
        <v>156.57499999999999</v>
      </c>
    </row>
    <row r="384" spans="1:57" x14ac:dyDescent="0.35">
      <c r="A384" t="s">
        <v>84</v>
      </c>
      <c r="D384">
        <f>D383-D381</f>
        <v>22.200000000000003</v>
      </c>
      <c r="E384">
        <f t="shared" ref="E384:AD384" si="171">E383-E381</f>
        <v>60.674999999999983</v>
      </c>
      <c r="F384">
        <f t="shared" si="171"/>
        <v>40.300000000000011</v>
      </c>
      <c r="G384">
        <f t="shared" si="171"/>
        <v>25.699999999999989</v>
      </c>
      <c r="H384">
        <f t="shared" si="171"/>
        <v>30.199999999999989</v>
      </c>
      <c r="I384">
        <f t="shared" si="171"/>
        <v>22.199999999999989</v>
      </c>
      <c r="J384">
        <f t="shared" si="171"/>
        <v>36.099999999999994</v>
      </c>
      <c r="K384">
        <f t="shared" si="171"/>
        <v>44.400000000000006</v>
      </c>
      <c r="L384">
        <f t="shared" si="171"/>
        <v>15.299999999999997</v>
      </c>
      <c r="M384">
        <f t="shared" si="171"/>
        <v>33.700000000000003</v>
      </c>
      <c r="N384">
        <f t="shared" si="171"/>
        <v>25.600000000000009</v>
      </c>
      <c r="O384">
        <f t="shared" si="171"/>
        <v>32.700000000000017</v>
      </c>
      <c r="P384">
        <f t="shared" si="171"/>
        <v>29.099999999999994</v>
      </c>
      <c r="Q384">
        <f t="shared" si="171"/>
        <v>55.349999999999994</v>
      </c>
      <c r="R384">
        <f t="shared" si="171"/>
        <v>28.849999999999994</v>
      </c>
      <c r="S384">
        <f t="shared" si="171"/>
        <v>25.849999999999994</v>
      </c>
      <c r="T384">
        <f t="shared" si="171"/>
        <v>28.174999999999997</v>
      </c>
      <c r="U384">
        <f t="shared" si="171"/>
        <v>37.249999999999972</v>
      </c>
      <c r="V384">
        <f t="shared" si="171"/>
        <v>32.5</v>
      </c>
      <c r="W384">
        <f t="shared" si="171"/>
        <v>29.674999999999983</v>
      </c>
      <c r="X384">
        <f t="shared" si="171"/>
        <v>38.599999999999994</v>
      </c>
      <c r="Y384">
        <f t="shared" si="171"/>
        <v>29.524999999999991</v>
      </c>
      <c r="Z384">
        <f t="shared" si="171"/>
        <v>32.75</v>
      </c>
      <c r="AA384">
        <f t="shared" si="171"/>
        <v>36.249999999999986</v>
      </c>
      <c r="AB384">
        <f t="shared" si="171"/>
        <v>43.599999999999994</v>
      </c>
      <c r="AC384">
        <f t="shared" si="171"/>
        <v>34.024999999999977</v>
      </c>
      <c r="AD384">
        <f t="shared" si="171"/>
        <v>33.049999999999983</v>
      </c>
    </row>
    <row r="385" spans="1:30" x14ac:dyDescent="0.35">
      <c r="A385" t="s">
        <v>85</v>
      </c>
      <c r="D385">
        <f>D381-(1.5*D384)</f>
        <v>90.9</v>
      </c>
      <c r="E385">
        <f t="shared" ref="E385:AD385" si="172">E381-(1.5*E384)</f>
        <v>39.312500000000043</v>
      </c>
      <c r="F385">
        <f t="shared" si="172"/>
        <v>61.649999999999977</v>
      </c>
      <c r="G385">
        <f t="shared" si="172"/>
        <v>89.750000000000028</v>
      </c>
      <c r="H385">
        <f t="shared" si="172"/>
        <v>65.200000000000017</v>
      </c>
      <c r="I385">
        <f t="shared" si="172"/>
        <v>97.100000000000023</v>
      </c>
      <c r="J385">
        <f t="shared" si="172"/>
        <v>80.95</v>
      </c>
      <c r="K385">
        <f t="shared" si="172"/>
        <v>53.3</v>
      </c>
      <c r="L385">
        <f t="shared" si="172"/>
        <v>80.550000000000011</v>
      </c>
      <c r="M385">
        <f t="shared" si="172"/>
        <v>77.150000000000006</v>
      </c>
      <c r="N385">
        <f t="shared" si="172"/>
        <v>81.399999999999977</v>
      </c>
      <c r="O385">
        <f t="shared" si="172"/>
        <v>82.424999999999969</v>
      </c>
      <c r="P385">
        <f t="shared" si="172"/>
        <v>85.250000000000014</v>
      </c>
      <c r="Q385">
        <f t="shared" si="172"/>
        <v>48.02500000000002</v>
      </c>
      <c r="R385">
        <f t="shared" si="172"/>
        <v>82.575000000000003</v>
      </c>
      <c r="S385">
        <f t="shared" si="172"/>
        <v>81.95</v>
      </c>
      <c r="T385">
        <f t="shared" si="172"/>
        <v>82.8125</v>
      </c>
      <c r="U385">
        <f t="shared" si="172"/>
        <v>64.275000000000048</v>
      </c>
      <c r="V385">
        <f t="shared" si="172"/>
        <v>67.75</v>
      </c>
      <c r="W385">
        <f t="shared" si="172"/>
        <v>76.487500000000026</v>
      </c>
      <c r="X385">
        <f t="shared" si="172"/>
        <v>60.7</v>
      </c>
      <c r="Y385">
        <f t="shared" si="172"/>
        <v>67.412500000000023</v>
      </c>
      <c r="Z385">
        <f t="shared" si="172"/>
        <v>68.099999999999994</v>
      </c>
      <c r="AA385">
        <f t="shared" si="172"/>
        <v>69.575000000000017</v>
      </c>
      <c r="AB385">
        <f t="shared" si="172"/>
        <v>47.100000000000009</v>
      </c>
      <c r="AC385">
        <f t="shared" si="172"/>
        <v>65.587500000000034</v>
      </c>
      <c r="AD385">
        <f t="shared" si="172"/>
        <v>73.950000000000031</v>
      </c>
    </row>
    <row r="386" spans="1:30" x14ac:dyDescent="0.35">
      <c r="A386" t="s">
        <v>86</v>
      </c>
      <c r="D386">
        <f>D383+(1.5*D384)</f>
        <v>179.70000000000002</v>
      </c>
      <c r="E386">
        <f t="shared" ref="E386:AD386" si="173">E383+(1.5*E384)</f>
        <v>282.01249999999999</v>
      </c>
      <c r="F386">
        <f t="shared" si="173"/>
        <v>222.85000000000002</v>
      </c>
      <c r="G386">
        <f t="shared" si="173"/>
        <v>192.54999999999998</v>
      </c>
      <c r="H386">
        <f t="shared" si="173"/>
        <v>185.99999999999997</v>
      </c>
      <c r="I386">
        <f t="shared" si="173"/>
        <v>185.89999999999998</v>
      </c>
      <c r="J386">
        <f t="shared" si="173"/>
        <v>225.34999999999997</v>
      </c>
      <c r="K386">
        <f t="shared" si="173"/>
        <v>230.90000000000003</v>
      </c>
      <c r="L386">
        <f t="shared" si="173"/>
        <v>141.75</v>
      </c>
      <c r="M386">
        <f t="shared" si="173"/>
        <v>211.95000000000002</v>
      </c>
      <c r="N386">
        <f t="shared" si="173"/>
        <v>183.8</v>
      </c>
      <c r="O386">
        <f t="shared" si="173"/>
        <v>213.22500000000002</v>
      </c>
      <c r="P386">
        <f t="shared" si="173"/>
        <v>201.64999999999998</v>
      </c>
      <c r="Q386">
        <f t="shared" si="173"/>
        <v>269.42500000000001</v>
      </c>
      <c r="R386">
        <f t="shared" si="173"/>
        <v>197.97499999999997</v>
      </c>
      <c r="S386">
        <f t="shared" si="173"/>
        <v>185.34999999999997</v>
      </c>
      <c r="T386">
        <f t="shared" si="173"/>
        <v>195.51249999999999</v>
      </c>
      <c r="U386">
        <f t="shared" si="173"/>
        <v>213.27499999999992</v>
      </c>
      <c r="V386">
        <f t="shared" si="173"/>
        <v>197.75</v>
      </c>
      <c r="W386">
        <f t="shared" si="173"/>
        <v>195.18749999999994</v>
      </c>
      <c r="X386">
        <f t="shared" si="173"/>
        <v>215.09999999999997</v>
      </c>
      <c r="Y386">
        <f t="shared" si="173"/>
        <v>185.51249999999999</v>
      </c>
      <c r="Z386">
        <f t="shared" si="173"/>
        <v>199.1</v>
      </c>
      <c r="AA386">
        <f t="shared" si="173"/>
        <v>214.57499999999996</v>
      </c>
      <c r="AB386">
        <f t="shared" si="173"/>
        <v>221.5</v>
      </c>
      <c r="AC386">
        <f t="shared" si="173"/>
        <v>201.68749999999994</v>
      </c>
      <c r="AD386">
        <f t="shared" si="173"/>
        <v>206.14999999999998</v>
      </c>
    </row>
  </sheetData>
  <mergeCells count="1">
    <mergeCell ref="BN1:B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2AE0-8B00-4CD2-906C-85953A39E719}">
  <sheetPr>
    <tabColor theme="7"/>
  </sheetPr>
  <dimension ref="A1:X49"/>
  <sheetViews>
    <sheetView showGridLines="0" topLeftCell="Q1" zoomScale="22" zoomScaleNormal="60" workbookViewId="0">
      <selection activeCell="T71" sqref="T71"/>
    </sheetView>
  </sheetViews>
  <sheetFormatPr defaultRowHeight="21" x14ac:dyDescent="0.5"/>
  <cols>
    <col min="1" max="1" width="28.90625" style="24" bestFit="1" customWidth="1"/>
    <col min="2" max="2" width="49.26953125" bestFit="1" customWidth="1"/>
    <col min="3" max="3" width="6.81640625" bestFit="1" customWidth="1"/>
    <col min="4" max="4" width="7.1796875" bestFit="1" customWidth="1"/>
    <col min="5" max="5" width="15.1796875" customWidth="1"/>
    <col min="6" max="6" width="7.7265625" bestFit="1" customWidth="1"/>
    <col min="7" max="7" width="28.81640625" bestFit="1" customWidth="1"/>
    <col min="8" max="8" width="7.7265625" bestFit="1" customWidth="1"/>
    <col min="9" max="9" width="10.7265625" bestFit="1" customWidth="1"/>
    <col min="10" max="10" width="28.81640625" bestFit="1" customWidth="1"/>
    <col min="11" max="11" width="15.1796875" customWidth="1"/>
    <col min="12" max="12" width="11.36328125" customWidth="1"/>
    <col min="13" max="13" width="29" bestFit="1" customWidth="1"/>
    <col min="14" max="14" width="10.1796875" customWidth="1"/>
    <col min="15" max="15" width="8" bestFit="1" customWidth="1"/>
    <col min="16" max="16" width="29" bestFit="1" customWidth="1"/>
    <col min="17" max="17" width="11.90625" customWidth="1"/>
    <col min="18" max="18" width="8" bestFit="1" customWidth="1"/>
    <col min="19" max="19" width="11" bestFit="1" customWidth="1"/>
    <col min="20" max="20" width="21.453125" customWidth="1"/>
    <col min="21" max="21" width="56.6328125" style="114" bestFit="1" customWidth="1"/>
    <col min="22" max="22" width="42.6328125" style="113" bestFit="1" customWidth="1"/>
    <col min="23" max="116" width="42.6328125" bestFit="1" customWidth="1"/>
    <col min="117" max="117" width="36.36328125" bestFit="1" customWidth="1"/>
    <col min="118" max="118" width="41.26953125" bestFit="1" customWidth="1"/>
    <col min="119" max="119" width="40.1796875" bestFit="1" customWidth="1"/>
    <col min="120" max="120" width="32.6328125" bestFit="1" customWidth="1"/>
    <col min="121" max="121" width="47.1796875" bestFit="1" customWidth="1"/>
    <col min="122" max="122" width="42.08984375" bestFit="1" customWidth="1"/>
    <col min="123" max="123" width="47.54296875" bestFit="1" customWidth="1"/>
    <col min="124" max="124" width="43.6328125" bestFit="1" customWidth="1"/>
    <col min="125" max="125" width="26.54296875" bestFit="1" customWidth="1"/>
    <col min="126" max="126" width="30.453125" bestFit="1" customWidth="1"/>
    <col min="127" max="286" width="42.7265625" bestFit="1" customWidth="1"/>
    <col min="287" max="287" width="34.90625" bestFit="1" customWidth="1"/>
    <col min="288" max="288" width="28.6328125" bestFit="1" customWidth="1"/>
    <col min="289" max="289" width="19.7265625" bestFit="1" customWidth="1"/>
    <col min="290" max="290" width="32.36328125" bestFit="1" customWidth="1"/>
    <col min="291" max="291" width="27.453125" bestFit="1" customWidth="1"/>
    <col min="292" max="292" width="21.7265625" bestFit="1" customWidth="1"/>
    <col min="293" max="293" width="26.26953125" bestFit="1" customWidth="1"/>
    <col min="294" max="294" width="34.08984375" bestFit="1" customWidth="1"/>
    <col min="295" max="295" width="37.81640625" bestFit="1" customWidth="1"/>
    <col min="296" max="296" width="22.08984375" bestFit="1" customWidth="1"/>
    <col min="297" max="297" width="37.6328125" bestFit="1" customWidth="1"/>
    <col min="298" max="298" width="47.54296875" bestFit="1" customWidth="1"/>
    <col min="299" max="299" width="34" bestFit="1" customWidth="1"/>
    <col min="300" max="300" width="41.54296875" bestFit="1" customWidth="1"/>
    <col min="301" max="301" width="23.90625" bestFit="1" customWidth="1"/>
    <col min="302" max="302" width="25" bestFit="1" customWidth="1"/>
    <col min="303" max="303" width="36" bestFit="1" customWidth="1"/>
    <col min="304" max="304" width="23.7265625" bestFit="1" customWidth="1"/>
    <col min="305" max="305" width="28.26953125" bestFit="1" customWidth="1"/>
    <col min="306" max="306" width="42.54296875" bestFit="1" customWidth="1"/>
    <col min="307" max="307" width="22.54296875" bestFit="1" customWidth="1"/>
    <col min="308" max="308" width="42.81640625" bestFit="1" customWidth="1"/>
    <col min="309" max="309" width="40.453125" bestFit="1" customWidth="1"/>
    <col min="310" max="310" width="25.453125" bestFit="1" customWidth="1"/>
    <col min="311" max="311" width="38.36328125" bestFit="1" customWidth="1"/>
    <col min="312" max="312" width="28.90625" bestFit="1" customWidth="1"/>
  </cols>
  <sheetData>
    <row r="1" spans="1:24" ht="26" x14ac:dyDescent="0.6">
      <c r="A1" s="216" t="s">
        <v>210</v>
      </c>
      <c r="B1" s="216"/>
      <c r="G1" s="13" t="s">
        <v>1</v>
      </c>
      <c r="H1" s="14">
        <v>2023</v>
      </c>
      <c r="J1" s="218" t="s">
        <v>221</v>
      </c>
      <c r="K1" s="218"/>
      <c r="U1" s="215" t="s">
        <v>277</v>
      </c>
      <c r="V1" s="215"/>
      <c r="W1" s="215"/>
      <c r="X1" s="215"/>
    </row>
    <row r="2" spans="1:24" x14ac:dyDescent="0.5">
      <c r="A2" s="217" t="s">
        <v>147</v>
      </c>
      <c r="B2" s="22" t="s">
        <v>30</v>
      </c>
      <c r="G2" s="13" t="s">
        <v>2</v>
      </c>
      <c r="H2" t="s">
        <v>65</v>
      </c>
      <c r="J2" t="s">
        <v>211</v>
      </c>
      <c r="K2" s="20">
        <v>0.49395186250591705</v>
      </c>
    </row>
    <row r="3" spans="1:24" ht="18.5" customHeight="1" x14ac:dyDescent="0.5">
      <c r="A3" s="217"/>
      <c r="B3" s="22" t="s">
        <v>31</v>
      </c>
      <c r="J3" t="s">
        <v>212</v>
      </c>
      <c r="K3" s="20">
        <v>4.4066562283800015E-2</v>
      </c>
      <c r="U3" s="114" t="s">
        <v>332</v>
      </c>
    </row>
    <row r="4" spans="1:24" x14ac:dyDescent="0.5">
      <c r="A4" s="217"/>
      <c r="B4" s="22" t="s">
        <v>32</v>
      </c>
      <c r="G4" s="13" t="s">
        <v>186</v>
      </c>
      <c r="J4" t="s">
        <v>213</v>
      </c>
      <c r="K4" s="20">
        <v>0.11651312675235771</v>
      </c>
      <c r="V4" s="113" t="s">
        <v>333</v>
      </c>
    </row>
    <row r="5" spans="1:24" x14ac:dyDescent="0.5">
      <c r="A5" s="217"/>
      <c r="B5" s="22" t="s">
        <v>33</v>
      </c>
      <c r="G5" s="14" t="s">
        <v>211</v>
      </c>
      <c r="H5">
        <v>6782.7000000000007</v>
      </c>
      <c r="J5" t="s">
        <v>214</v>
      </c>
      <c r="K5" s="20">
        <v>7.5680005826020455E-2</v>
      </c>
      <c r="V5" s="113" t="s">
        <v>334</v>
      </c>
    </row>
    <row r="6" spans="1:24" x14ac:dyDescent="0.5">
      <c r="A6" s="217"/>
      <c r="B6" s="22" t="s">
        <v>34</v>
      </c>
      <c r="G6" s="14" t="s">
        <v>212</v>
      </c>
      <c r="H6">
        <v>605.1</v>
      </c>
      <c r="J6" t="s">
        <v>215</v>
      </c>
      <c r="K6" s="20">
        <v>3.8240541819903127E-2</v>
      </c>
    </row>
    <row r="7" spans="1:24" x14ac:dyDescent="0.5">
      <c r="A7" s="217"/>
      <c r="B7" s="22" t="s">
        <v>35</v>
      </c>
      <c r="G7" s="14" t="s">
        <v>213</v>
      </c>
      <c r="H7">
        <v>1599.9</v>
      </c>
      <c r="J7" t="s">
        <v>216</v>
      </c>
      <c r="K7" s="20">
        <v>8.0937989294687387E-2</v>
      </c>
      <c r="U7" s="114" t="s">
        <v>335</v>
      </c>
    </row>
    <row r="8" spans="1:24" x14ac:dyDescent="0.5">
      <c r="A8" s="217"/>
      <c r="B8" s="22" t="s">
        <v>36</v>
      </c>
      <c r="G8" s="14" t="s">
        <v>214</v>
      </c>
      <c r="H8">
        <v>1039.2</v>
      </c>
      <c r="J8" t="s">
        <v>217</v>
      </c>
      <c r="K8" s="20">
        <v>3.604121909478207E-2</v>
      </c>
      <c r="V8" s="113" t="s">
        <v>336</v>
      </c>
    </row>
    <row r="9" spans="1:24" x14ac:dyDescent="0.5">
      <c r="A9" s="217"/>
      <c r="B9" s="22" t="s">
        <v>37</v>
      </c>
      <c r="G9" s="14" t="s">
        <v>215</v>
      </c>
      <c r="H9">
        <v>525.09999999999991</v>
      </c>
      <c r="J9" t="s">
        <v>218</v>
      </c>
      <c r="K9" s="20">
        <v>3.7446746531697189E-2</v>
      </c>
      <c r="V9" s="113" t="s">
        <v>337</v>
      </c>
    </row>
    <row r="10" spans="1:24" x14ac:dyDescent="0.5">
      <c r="A10" s="217"/>
      <c r="B10" s="22" t="s">
        <v>38</v>
      </c>
      <c r="G10" s="14" t="s">
        <v>216</v>
      </c>
      <c r="H10">
        <v>1111.4000000000001</v>
      </c>
      <c r="J10" t="s">
        <v>219</v>
      </c>
      <c r="K10" s="20">
        <v>3.8757601136073988E-2</v>
      </c>
      <c r="V10" s="113" t="s">
        <v>338</v>
      </c>
    </row>
    <row r="11" spans="1:24" x14ac:dyDescent="0.5">
      <c r="A11" s="217"/>
      <c r="B11" s="22" t="s">
        <v>39</v>
      </c>
      <c r="G11" s="14" t="s">
        <v>217</v>
      </c>
      <c r="H11">
        <v>494.90000000000003</v>
      </c>
      <c r="J11" t="s">
        <v>220</v>
      </c>
      <c r="K11" s="20">
        <v>3.8364344754760943E-2</v>
      </c>
    </row>
    <row r="12" spans="1:24" x14ac:dyDescent="0.5">
      <c r="A12" s="217"/>
      <c r="B12" s="22" t="s">
        <v>40</v>
      </c>
      <c r="G12" s="14" t="s">
        <v>218</v>
      </c>
      <c r="H12">
        <v>514.20000000000005</v>
      </c>
      <c r="J12" s="15" t="s">
        <v>158</v>
      </c>
      <c r="K12" s="25">
        <v>0.99999999999999989</v>
      </c>
    </row>
    <row r="13" spans="1:24" x14ac:dyDescent="0.5">
      <c r="A13" s="217"/>
      <c r="B13" s="22" t="s">
        <v>41</v>
      </c>
      <c r="G13" s="14" t="s">
        <v>219</v>
      </c>
      <c r="H13">
        <v>532.20000000000005</v>
      </c>
    </row>
    <row r="14" spans="1:24" x14ac:dyDescent="0.5">
      <c r="A14" s="217"/>
      <c r="B14" s="22" t="s">
        <v>42</v>
      </c>
      <c r="G14" s="14" t="s">
        <v>220</v>
      </c>
      <c r="H14">
        <v>526.79999999999995</v>
      </c>
      <c r="U14" s="115"/>
    </row>
    <row r="15" spans="1:24" x14ac:dyDescent="0.5">
      <c r="A15" s="23" t="s">
        <v>148</v>
      </c>
      <c r="B15" s="22" t="s">
        <v>43</v>
      </c>
      <c r="G15" s="15" t="s">
        <v>158</v>
      </c>
      <c r="H15" s="15">
        <f>SUM(H5:H14)</f>
        <v>13731.500000000002</v>
      </c>
      <c r="U15" s="115"/>
    </row>
    <row r="16" spans="1:24" x14ac:dyDescent="0.5">
      <c r="A16" s="217" t="s">
        <v>149</v>
      </c>
      <c r="B16" s="22" t="s">
        <v>44</v>
      </c>
      <c r="J16" s="219" t="s">
        <v>222</v>
      </c>
      <c r="K16" s="219"/>
      <c r="U16" s="115"/>
    </row>
    <row r="17" spans="1:21" x14ac:dyDescent="0.5">
      <c r="A17" s="217"/>
      <c r="B17" s="22" t="s">
        <v>45</v>
      </c>
      <c r="J17" s="24" t="s">
        <v>57</v>
      </c>
      <c r="K17" s="27">
        <v>0.328420056075447</v>
      </c>
      <c r="U17" s="115"/>
    </row>
    <row r="18" spans="1:21" x14ac:dyDescent="0.5">
      <c r="A18" s="217"/>
      <c r="B18" s="22" t="s">
        <v>46</v>
      </c>
      <c r="J18" s="24" t="s">
        <v>60</v>
      </c>
      <c r="K18" s="27">
        <v>0.33797472963623776</v>
      </c>
      <c r="U18" s="115"/>
    </row>
    <row r="19" spans="1:21" x14ac:dyDescent="0.5">
      <c r="A19" s="217" t="s">
        <v>150</v>
      </c>
      <c r="B19" s="22" t="s">
        <v>47</v>
      </c>
      <c r="J19" s="24" t="s">
        <v>61</v>
      </c>
      <c r="K19" s="27">
        <v>0.33360521428831519</v>
      </c>
      <c r="U19" s="115"/>
    </row>
    <row r="20" spans="1:21" x14ac:dyDescent="0.5">
      <c r="A20" s="217"/>
      <c r="B20" s="22" t="s">
        <v>48</v>
      </c>
      <c r="U20" s="115"/>
    </row>
    <row r="21" spans="1:21" x14ac:dyDescent="0.5">
      <c r="A21" s="23" t="s">
        <v>151</v>
      </c>
      <c r="B21" s="22" t="s">
        <v>49</v>
      </c>
      <c r="U21" s="115"/>
    </row>
    <row r="22" spans="1:21" x14ac:dyDescent="0.5">
      <c r="A22" s="217" t="s">
        <v>156</v>
      </c>
      <c r="B22" s="22" t="s">
        <v>50</v>
      </c>
      <c r="U22" s="115"/>
    </row>
    <row r="23" spans="1:21" x14ac:dyDescent="0.5">
      <c r="A23" s="217"/>
      <c r="B23" s="22" t="s">
        <v>54</v>
      </c>
      <c r="U23" s="115"/>
    </row>
    <row r="24" spans="1:21" x14ac:dyDescent="0.5">
      <c r="A24" s="23" t="s">
        <v>152</v>
      </c>
      <c r="B24" s="22" t="s">
        <v>51</v>
      </c>
      <c r="J24" s="218" t="s">
        <v>223</v>
      </c>
      <c r="K24" s="218"/>
      <c r="M24" s="218" t="s">
        <v>224</v>
      </c>
      <c r="N24" s="218"/>
      <c r="P24" s="218" t="s">
        <v>225</v>
      </c>
      <c r="Q24" s="218"/>
      <c r="U24" s="115"/>
    </row>
    <row r="25" spans="1:21" x14ac:dyDescent="0.5">
      <c r="A25" s="23" t="s">
        <v>153</v>
      </c>
      <c r="B25" s="22" t="s">
        <v>52</v>
      </c>
      <c r="J25" s="24" t="s">
        <v>211</v>
      </c>
      <c r="K25" s="26">
        <v>0.49098609663613985</v>
      </c>
      <c r="M25" s="24" t="s">
        <v>211</v>
      </c>
      <c r="N25" s="26">
        <v>0.50315671529229244</v>
      </c>
      <c r="P25" s="24" t="s">
        <v>211</v>
      </c>
      <c r="Q25" s="26">
        <v>0.4875461153921718</v>
      </c>
      <c r="U25" s="115"/>
    </row>
    <row r="26" spans="1:21" x14ac:dyDescent="0.5">
      <c r="A26" s="23" t="s">
        <v>154</v>
      </c>
      <c r="B26" s="22" t="s">
        <v>53</v>
      </c>
      <c r="J26" s="24" t="s">
        <v>212</v>
      </c>
      <c r="K26" s="26">
        <v>4.4326673614652853E-2</v>
      </c>
      <c r="M26" s="24" t="s">
        <v>212</v>
      </c>
      <c r="N26" s="26">
        <v>4.4000086190178631E-2</v>
      </c>
      <c r="P26" s="24" t="s">
        <v>212</v>
      </c>
      <c r="Q26" s="26">
        <v>4.387784059900892E-2</v>
      </c>
      <c r="U26" s="115"/>
    </row>
    <row r="27" spans="1:21" x14ac:dyDescent="0.5">
      <c r="A27" s="23" t="s">
        <v>155</v>
      </c>
      <c r="B27" s="22" t="s">
        <v>55</v>
      </c>
      <c r="J27" s="24" t="s">
        <v>213</v>
      </c>
      <c r="K27" s="26">
        <v>0.11486351642016097</v>
      </c>
      <c r="M27" s="24" t="s">
        <v>213</v>
      </c>
      <c r="N27" s="26">
        <v>0.1139218686030727</v>
      </c>
      <c r="P27" s="24" t="s">
        <v>213</v>
      </c>
      <c r="Q27" s="26">
        <v>0.12076229561876486</v>
      </c>
      <c r="U27" s="115"/>
    </row>
    <row r="28" spans="1:21" x14ac:dyDescent="0.5">
      <c r="J28" s="24" t="s">
        <v>214</v>
      </c>
      <c r="K28" s="26">
        <v>7.1357296494223552E-2</v>
      </c>
      <c r="M28" s="24" t="s">
        <v>214</v>
      </c>
      <c r="N28" s="26">
        <v>7.7355685319657835E-2</v>
      </c>
      <c r="P28" s="24" t="s">
        <v>214</v>
      </c>
      <c r="Q28" s="26">
        <v>7.8237900849178088E-2</v>
      </c>
      <c r="U28" s="115"/>
    </row>
    <row r="29" spans="1:21" x14ac:dyDescent="0.5">
      <c r="J29" s="24" t="s">
        <v>215</v>
      </c>
      <c r="K29" s="26">
        <v>3.9869614386766297E-2</v>
      </c>
      <c r="M29" s="24" t="s">
        <v>215</v>
      </c>
      <c r="N29" s="26">
        <v>3.6652373462044002E-2</v>
      </c>
      <c r="P29" s="24" t="s">
        <v>215</v>
      </c>
      <c r="Q29" s="26">
        <v>3.8245759566897325E-2</v>
      </c>
      <c r="U29" s="115"/>
    </row>
    <row r="30" spans="1:21" x14ac:dyDescent="0.5">
      <c r="A30"/>
      <c r="J30" s="24" t="s">
        <v>216</v>
      </c>
      <c r="K30" s="26">
        <v>8.2644078320065636E-2</v>
      </c>
      <c r="M30" s="24" t="s">
        <v>216</v>
      </c>
      <c r="N30" s="26">
        <v>7.9251869249499021E-2</v>
      </c>
      <c r="P30" s="24" t="s">
        <v>216</v>
      </c>
      <c r="Q30" s="26">
        <v>8.0966622279464717E-2</v>
      </c>
      <c r="U30" s="115"/>
    </row>
    <row r="31" spans="1:21" x14ac:dyDescent="0.5">
      <c r="A31"/>
      <c r="J31" s="24" t="s">
        <v>217</v>
      </c>
      <c r="K31" s="26">
        <v>3.7629997560813352E-2</v>
      </c>
      <c r="M31" s="24" t="s">
        <v>217</v>
      </c>
      <c r="N31" s="26">
        <v>3.4562261630287236E-2</v>
      </c>
      <c r="P31" s="24" t="s">
        <v>217</v>
      </c>
      <c r="Q31" s="26">
        <v>3.5975463336898862E-2</v>
      </c>
    </row>
    <row r="32" spans="1:21" x14ac:dyDescent="0.5">
      <c r="A32"/>
      <c r="J32" s="24" t="s">
        <v>218</v>
      </c>
      <c r="K32" s="26">
        <v>3.8539148945606137E-2</v>
      </c>
      <c r="M32" s="24" t="s">
        <v>218</v>
      </c>
      <c r="N32" s="26">
        <v>3.6458445560128422E-2</v>
      </c>
      <c r="P32" s="24" t="s">
        <v>218</v>
      </c>
      <c r="Q32" s="26">
        <v>3.7372568709205606E-2</v>
      </c>
    </row>
    <row r="33" spans="1:17" x14ac:dyDescent="0.5">
      <c r="A33"/>
      <c r="J33" s="24" t="s">
        <v>219</v>
      </c>
      <c r="K33" s="26">
        <v>3.9980486506862978E-2</v>
      </c>
      <c r="M33" s="24" t="s">
        <v>219</v>
      </c>
      <c r="N33" s="26">
        <v>3.766510806093646E-2</v>
      </c>
      <c r="P33" s="24" t="s">
        <v>219</v>
      </c>
      <c r="Q33" s="26">
        <v>3.8660525224300898E-2</v>
      </c>
    </row>
    <row r="34" spans="1:17" x14ac:dyDescent="0.5">
      <c r="A34"/>
      <c r="J34" s="24" t="s">
        <v>220</v>
      </c>
      <c r="K34" s="26">
        <v>3.980309111470829E-2</v>
      </c>
      <c r="M34" s="24" t="s">
        <v>220</v>
      </c>
      <c r="N34" s="26">
        <v>3.6975586631903298E-2</v>
      </c>
      <c r="P34" s="24" t="s">
        <v>220</v>
      </c>
      <c r="Q34" s="26">
        <v>3.835490842410879E-2</v>
      </c>
    </row>
    <row r="35" spans="1:17" x14ac:dyDescent="0.5">
      <c r="A35"/>
    </row>
    <row r="36" spans="1:17" x14ac:dyDescent="0.5">
      <c r="A36"/>
    </row>
    <row r="37" spans="1:17" x14ac:dyDescent="0.5">
      <c r="A37"/>
    </row>
    <row r="38" spans="1:17" x14ac:dyDescent="0.5">
      <c r="A38"/>
    </row>
    <row r="39" spans="1:17" x14ac:dyDescent="0.5">
      <c r="A39"/>
    </row>
    <row r="40" spans="1:17" x14ac:dyDescent="0.5">
      <c r="A40"/>
    </row>
    <row r="41" spans="1:17" x14ac:dyDescent="0.5">
      <c r="A41"/>
    </row>
    <row r="42" spans="1:17" x14ac:dyDescent="0.5">
      <c r="A42"/>
    </row>
    <row r="43" spans="1:17" x14ac:dyDescent="0.5">
      <c r="A43"/>
    </row>
    <row r="44" spans="1:17" x14ac:dyDescent="0.5">
      <c r="A44"/>
    </row>
    <row r="45" spans="1:17" x14ac:dyDescent="0.5">
      <c r="A45"/>
    </row>
    <row r="46" spans="1:17" x14ac:dyDescent="0.5">
      <c r="A46"/>
    </row>
    <row r="47" spans="1:17" x14ac:dyDescent="0.5">
      <c r="A47"/>
    </row>
    <row r="48" spans="1:17" x14ac:dyDescent="0.5">
      <c r="A48"/>
    </row>
    <row r="49" spans="1:1" x14ac:dyDescent="0.5">
      <c r="A49"/>
    </row>
  </sheetData>
  <mergeCells count="11">
    <mergeCell ref="P24:Q24"/>
    <mergeCell ref="A22:A23"/>
    <mergeCell ref="J1:K1"/>
    <mergeCell ref="J16:K16"/>
    <mergeCell ref="J24:K24"/>
    <mergeCell ref="M24:N24"/>
    <mergeCell ref="U1:X1"/>
    <mergeCell ref="A1:B1"/>
    <mergeCell ref="A2:A14"/>
    <mergeCell ref="A16:A18"/>
    <mergeCell ref="A19:A20"/>
  </mergeCells>
  <conditionalFormatting sqref="K2:K11">
    <cfRule type="colorScale" priority="2">
      <colorScale>
        <cfvo type="min"/>
        <cfvo type="percentile" val="50"/>
        <cfvo type="max"/>
        <color rgb="FFF8696B"/>
        <color rgb="FFFFEB84"/>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60F8-B2E9-4452-8FC8-C1D7CB497143}">
  <sheetPr>
    <tabColor theme="7"/>
  </sheetPr>
  <dimension ref="A1:U102"/>
  <sheetViews>
    <sheetView showGridLines="0" topLeftCell="H1" zoomScale="44" zoomScaleNormal="50" workbookViewId="0">
      <selection activeCell="P79" sqref="P79"/>
    </sheetView>
  </sheetViews>
  <sheetFormatPr defaultRowHeight="21" x14ac:dyDescent="0.5"/>
  <cols>
    <col min="1" max="7" width="0" hidden="1" customWidth="1"/>
    <col min="8" max="8" width="8" bestFit="1" customWidth="1"/>
    <col min="9" max="9" width="53.81640625" customWidth="1"/>
    <col min="10" max="10" width="31.54296875" customWidth="1"/>
    <col min="11" max="12" width="23.7265625" bestFit="1" customWidth="1"/>
    <col min="13" max="14" width="57.1796875" bestFit="1" customWidth="1"/>
    <col min="15" max="15" width="22.08984375" customWidth="1"/>
    <col min="16" max="16" width="25.1796875" customWidth="1"/>
    <col min="17" max="17" width="38.36328125" style="114" bestFit="1" customWidth="1"/>
    <col min="18" max="18" width="25.453125" style="113" bestFit="1" customWidth="1"/>
    <col min="19" max="19" width="12.1796875" bestFit="1" customWidth="1"/>
    <col min="20" max="20" width="9.453125" bestFit="1" customWidth="1"/>
    <col min="21" max="23" width="8.453125" bestFit="1" customWidth="1"/>
    <col min="24" max="24" width="10.36328125" bestFit="1" customWidth="1"/>
    <col min="25" max="25" width="14.54296875" bestFit="1" customWidth="1"/>
    <col min="26" max="26" width="11.54296875" bestFit="1" customWidth="1"/>
    <col min="27" max="27" width="14.08984375" bestFit="1" customWidth="1"/>
    <col min="28" max="28" width="13.81640625" bestFit="1" customWidth="1"/>
    <col min="29" max="29" width="11.08984375" bestFit="1" customWidth="1"/>
    <col min="30" max="30" width="12.1796875" bestFit="1" customWidth="1"/>
    <col min="31" max="31" width="9.453125" bestFit="1" customWidth="1"/>
    <col min="32" max="35" width="8.453125" bestFit="1" customWidth="1"/>
    <col min="36" max="36" width="10.36328125" bestFit="1" customWidth="1"/>
    <col min="37" max="37" width="14.54296875" bestFit="1" customWidth="1"/>
    <col min="38" max="38" width="11.54296875" bestFit="1" customWidth="1"/>
    <col min="39" max="39" width="14.08984375" bestFit="1" customWidth="1"/>
    <col min="40" max="40" width="13.81640625" bestFit="1" customWidth="1"/>
    <col min="41" max="41" width="11.08984375" bestFit="1" customWidth="1"/>
    <col min="42" max="42" width="12.1796875" bestFit="1" customWidth="1"/>
    <col min="43" max="43" width="9.453125" bestFit="1" customWidth="1"/>
    <col min="44" max="46" width="8.453125" bestFit="1" customWidth="1"/>
    <col min="47" max="47" width="7.26953125" bestFit="1" customWidth="1"/>
    <col min="48" max="48" width="10.36328125" bestFit="1" customWidth="1"/>
    <col min="49" max="49" width="14.54296875" bestFit="1" customWidth="1"/>
    <col min="50" max="50" width="11.54296875" bestFit="1" customWidth="1"/>
    <col min="51" max="51" width="14.08984375" bestFit="1" customWidth="1"/>
    <col min="52" max="52" width="13.81640625" bestFit="1" customWidth="1"/>
    <col min="53" max="53" width="11.08984375" bestFit="1" customWidth="1"/>
    <col min="54" max="54" width="12.1796875" bestFit="1" customWidth="1"/>
    <col min="55" max="55" width="9.453125" bestFit="1" customWidth="1"/>
    <col min="56" max="59" width="8.453125" bestFit="1" customWidth="1"/>
    <col min="60" max="60" width="10.36328125" bestFit="1" customWidth="1"/>
    <col min="61" max="61" width="14.54296875" bestFit="1" customWidth="1"/>
    <col min="62" max="62" width="11.54296875" bestFit="1" customWidth="1"/>
    <col min="63" max="63" width="14.08984375" bestFit="1" customWidth="1"/>
    <col min="64" max="64" width="13.81640625" bestFit="1" customWidth="1"/>
    <col min="65" max="65" width="16.1796875" bestFit="1" customWidth="1"/>
    <col min="66" max="99" width="42.6328125" bestFit="1" customWidth="1"/>
    <col min="100" max="100" width="36.36328125" bestFit="1" customWidth="1"/>
    <col min="101" max="101" width="41.26953125" bestFit="1" customWidth="1"/>
    <col min="102" max="102" width="40.1796875" bestFit="1" customWidth="1"/>
    <col min="103" max="103" width="32.6328125" bestFit="1" customWidth="1"/>
    <col min="104" max="104" width="47.1796875" bestFit="1" customWidth="1"/>
    <col min="105" max="105" width="42.08984375" bestFit="1" customWidth="1"/>
    <col min="106" max="106" width="47.54296875" bestFit="1" customWidth="1"/>
    <col min="107" max="107" width="43.6328125" bestFit="1" customWidth="1"/>
    <col min="108" max="108" width="26.54296875" bestFit="1" customWidth="1"/>
    <col min="109" max="109" width="30.453125" bestFit="1" customWidth="1"/>
    <col min="110" max="269" width="42.7265625" bestFit="1" customWidth="1"/>
    <col min="270" max="270" width="34.90625" bestFit="1" customWidth="1"/>
    <col min="271" max="271" width="28.6328125" bestFit="1" customWidth="1"/>
    <col min="272" max="272" width="19.7265625" bestFit="1" customWidth="1"/>
    <col min="273" max="273" width="32.36328125" bestFit="1" customWidth="1"/>
    <col min="274" max="274" width="27.453125" bestFit="1" customWidth="1"/>
    <col min="275" max="275" width="21.7265625" bestFit="1" customWidth="1"/>
    <col min="276" max="276" width="26.26953125" bestFit="1" customWidth="1"/>
    <col min="277" max="277" width="34.08984375" bestFit="1" customWidth="1"/>
    <col min="278" max="278" width="37.81640625" bestFit="1" customWidth="1"/>
    <col min="279" max="279" width="22.08984375" bestFit="1" customWidth="1"/>
    <col min="280" max="280" width="37.6328125" bestFit="1" customWidth="1"/>
    <col min="281" max="281" width="47.54296875" bestFit="1" customWidth="1"/>
    <col min="282" max="282" width="34" bestFit="1" customWidth="1"/>
    <col min="283" max="283" width="41.54296875" bestFit="1" customWidth="1"/>
    <col min="284" max="284" width="23.90625" bestFit="1" customWidth="1"/>
    <col min="285" max="285" width="25" bestFit="1" customWidth="1"/>
    <col min="286" max="286" width="36" bestFit="1" customWidth="1"/>
    <col min="287" max="287" width="23.7265625" bestFit="1" customWidth="1"/>
    <col min="288" max="288" width="28.26953125" bestFit="1" customWidth="1"/>
    <col min="289" max="289" width="42.54296875" bestFit="1" customWidth="1"/>
    <col min="290" max="290" width="22.54296875" bestFit="1" customWidth="1"/>
    <col min="291" max="291" width="42.81640625" bestFit="1" customWidth="1"/>
    <col min="292" max="292" width="40.453125" bestFit="1" customWidth="1"/>
    <col min="293" max="293" width="25.453125" bestFit="1" customWidth="1"/>
    <col min="294" max="294" width="38.36328125" bestFit="1" customWidth="1"/>
    <col min="295" max="295" width="28.90625" bestFit="1" customWidth="1"/>
  </cols>
  <sheetData>
    <row r="1" spans="1:21" ht="26" x14ac:dyDescent="0.6">
      <c r="A1" s="13" t="s">
        <v>0</v>
      </c>
      <c r="B1" t="s">
        <v>61</v>
      </c>
      <c r="Q1" s="215" t="s">
        <v>277</v>
      </c>
      <c r="R1" s="215"/>
      <c r="S1" s="215"/>
      <c r="T1" s="215"/>
      <c r="U1" s="215"/>
    </row>
    <row r="3" spans="1:21" x14ac:dyDescent="0.5">
      <c r="A3" s="13" t="s">
        <v>208</v>
      </c>
      <c r="B3" s="13" t="s">
        <v>159</v>
      </c>
      <c r="Q3" s="114" t="s">
        <v>339</v>
      </c>
    </row>
    <row r="4" spans="1:21" x14ac:dyDescent="0.5">
      <c r="A4" s="13" t="s">
        <v>209</v>
      </c>
      <c r="B4" t="s">
        <v>65</v>
      </c>
      <c r="C4" t="s">
        <v>66</v>
      </c>
      <c r="D4" t="s">
        <v>158</v>
      </c>
      <c r="R4" s="113" t="s">
        <v>393</v>
      </c>
    </row>
    <row r="5" spans="1:21" x14ac:dyDescent="0.5">
      <c r="A5" s="14">
        <v>2017</v>
      </c>
      <c r="B5">
        <v>131.4</v>
      </c>
      <c r="C5">
        <v>132</v>
      </c>
      <c r="D5">
        <v>263.39999999999998</v>
      </c>
    </row>
    <row r="6" spans="1:21" x14ac:dyDescent="0.5">
      <c r="A6" s="14">
        <v>2018</v>
      </c>
      <c r="B6">
        <v>137.80000000000001</v>
      </c>
      <c r="C6">
        <v>138.5</v>
      </c>
      <c r="D6">
        <v>276.3</v>
      </c>
      <c r="Q6" s="114" t="s">
        <v>340</v>
      </c>
    </row>
    <row r="7" spans="1:21" x14ac:dyDescent="0.5">
      <c r="A7" s="14">
        <v>2019</v>
      </c>
      <c r="B7">
        <v>142</v>
      </c>
      <c r="C7">
        <v>142.9</v>
      </c>
      <c r="D7">
        <v>284.89999999999998</v>
      </c>
      <c r="R7" s="113" t="s">
        <v>394</v>
      </c>
    </row>
    <row r="8" spans="1:21" x14ac:dyDescent="0.5">
      <c r="A8" s="14">
        <v>2020</v>
      </c>
      <c r="B8">
        <v>139.6</v>
      </c>
      <c r="C8">
        <v>151.80000000000001</v>
      </c>
      <c r="D8">
        <v>291.39999999999998</v>
      </c>
    </row>
    <row r="9" spans="1:21" x14ac:dyDescent="0.5">
      <c r="A9" s="14">
        <v>2021</v>
      </c>
      <c r="B9">
        <v>160.4</v>
      </c>
      <c r="C9">
        <v>161.30000000000001</v>
      </c>
      <c r="D9">
        <v>321.70000000000005</v>
      </c>
      <c r="Q9" s="114" t="s">
        <v>395</v>
      </c>
    </row>
    <row r="10" spans="1:21" x14ac:dyDescent="0.5">
      <c r="A10" s="14">
        <v>2022</v>
      </c>
      <c r="B10">
        <v>171.7</v>
      </c>
      <c r="C10">
        <v>172.6</v>
      </c>
      <c r="D10">
        <v>344.29999999999995</v>
      </c>
      <c r="R10" s="113" t="s">
        <v>396</v>
      </c>
      <c r="U10" s="53"/>
    </row>
    <row r="11" spans="1:21" x14ac:dyDescent="0.5">
      <c r="A11" s="14">
        <v>2023</v>
      </c>
      <c r="B11">
        <v>179.1</v>
      </c>
      <c r="D11">
        <v>179.1</v>
      </c>
      <c r="R11" s="113" t="s">
        <v>397</v>
      </c>
      <c r="U11" s="53"/>
    </row>
    <row r="12" spans="1:21" x14ac:dyDescent="0.5">
      <c r="A12" s="14" t="s">
        <v>158</v>
      </c>
      <c r="B12">
        <v>1062</v>
      </c>
      <c r="C12">
        <v>899.1</v>
      </c>
      <c r="D12">
        <v>1961.1</v>
      </c>
      <c r="Q12" s="115"/>
    </row>
    <row r="15" spans="1:21" x14ac:dyDescent="0.5">
      <c r="Q15" s="115"/>
    </row>
    <row r="16" spans="1:21" x14ac:dyDescent="0.5">
      <c r="K16" s="20"/>
      <c r="Q16" s="115"/>
    </row>
    <row r="17" spans="9:18" x14ac:dyDescent="0.5">
      <c r="K17" s="20"/>
      <c r="Q17" s="115"/>
    </row>
    <row r="18" spans="9:18" x14ac:dyDescent="0.5">
      <c r="K18" s="20"/>
      <c r="Q18" s="115"/>
    </row>
    <row r="19" spans="9:18" x14ac:dyDescent="0.5">
      <c r="K19" s="20"/>
      <c r="Q19" s="115"/>
    </row>
    <row r="20" spans="9:18" x14ac:dyDescent="0.5">
      <c r="K20" s="20"/>
      <c r="Q20" s="115"/>
    </row>
    <row r="21" spans="9:18" ht="21.5" thickBot="1" x14ac:dyDescent="0.55000000000000004">
      <c r="K21" s="20"/>
      <c r="Q21" s="115"/>
    </row>
    <row r="22" spans="9:18" x14ac:dyDescent="0.5">
      <c r="I22" s="198" t="s">
        <v>329</v>
      </c>
      <c r="J22" s="199"/>
      <c r="K22" s="200"/>
      <c r="M22" s="218" t="s">
        <v>278</v>
      </c>
      <c r="N22" s="218"/>
      <c r="O22" s="218"/>
      <c r="Q22" s="115"/>
    </row>
    <row r="23" spans="9:18" x14ac:dyDescent="0.5">
      <c r="I23" s="94" t="s">
        <v>279</v>
      </c>
      <c r="J23" s="65" t="s">
        <v>390</v>
      </c>
      <c r="K23" s="67" t="s">
        <v>391</v>
      </c>
      <c r="M23" s="28" t="s">
        <v>147</v>
      </c>
      <c r="N23" s="28">
        <v>24365.200000000001</v>
      </c>
      <c r="O23" s="20">
        <f>N23/SUM($N$23:$N$32)</f>
        <v>0.50225098944591029</v>
      </c>
    </row>
    <row r="24" spans="9:18" x14ac:dyDescent="0.5">
      <c r="I24" s="68" t="s">
        <v>316</v>
      </c>
      <c r="J24" s="42">
        <v>1632.4</v>
      </c>
      <c r="K24" s="128"/>
      <c r="M24" t="s">
        <v>148</v>
      </c>
      <c r="N24">
        <v>2232.1</v>
      </c>
      <c r="O24" s="20">
        <f t="shared" ref="O24:O32" si="0">N24/SUM($N$23:$N$32)</f>
        <v>4.6011296174142478E-2</v>
      </c>
    </row>
    <row r="25" spans="9:18" x14ac:dyDescent="0.5">
      <c r="I25" s="68" t="s">
        <v>317</v>
      </c>
      <c r="J25" s="42">
        <v>1682.727272727273</v>
      </c>
      <c r="K25" s="128">
        <f>(J25-J24)/J24</f>
        <v>3.0830233231605539E-2</v>
      </c>
      <c r="M25" s="28" t="s">
        <v>149</v>
      </c>
      <c r="N25" s="28">
        <v>5468.3000000000011</v>
      </c>
      <c r="O25" s="20">
        <f t="shared" si="0"/>
        <v>0.11272056398416888</v>
      </c>
    </row>
    <row r="26" spans="9:18" x14ac:dyDescent="0.5">
      <c r="I26" s="95" t="s">
        <v>318</v>
      </c>
      <c r="J26" s="42">
        <v>1751.1999999999998</v>
      </c>
      <c r="K26" s="128">
        <f t="shared" ref="K26:K29" si="1">(J26-J25)/J25</f>
        <v>4.0691518098324969E-2</v>
      </c>
      <c r="M26" s="28" t="s">
        <v>150</v>
      </c>
      <c r="N26" s="28">
        <v>3666.2999999999997</v>
      </c>
      <c r="O26" s="20">
        <f t="shared" si="0"/>
        <v>7.5575115435356194E-2</v>
      </c>
    </row>
    <row r="27" spans="9:18" x14ac:dyDescent="0.5">
      <c r="I27" s="93" t="s">
        <v>319</v>
      </c>
      <c r="J27" s="42">
        <v>1874.8</v>
      </c>
      <c r="K27" s="128">
        <f t="shared" si="1"/>
        <v>7.0580173595249054E-2</v>
      </c>
      <c r="M27" t="s">
        <v>151</v>
      </c>
      <c r="N27">
        <v>1796.1000000000004</v>
      </c>
      <c r="O27" s="20">
        <f t="shared" si="0"/>
        <v>3.702382915567283E-2</v>
      </c>
    </row>
    <row r="28" spans="9:18" x14ac:dyDescent="0.5">
      <c r="I28" s="68" t="s">
        <v>320</v>
      </c>
      <c r="J28" s="42">
        <v>1989.9</v>
      </c>
      <c r="K28" s="128">
        <f t="shared" si="1"/>
        <v>6.1393215276296209E-2</v>
      </c>
      <c r="M28" s="28" t="s">
        <v>156</v>
      </c>
      <c r="N28" s="28">
        <v>3768.9</v>
      </c>
      <c r="O28" s="20">
        <f t="shared" si="0"/>
        <v>7.769005606860159E-2</v>
      </c>
    </row>
    <row r="29" spans="9:18" ht="21.5" thickBot="1" x14ac:dyDescent="0.55000000000000004">
      <c r="I29" s="70" t="s">
        <v>321</v>
      </c>
      <c r="J29" s="84">
        <v>2112.6</v>
      </c>
      <c r="K29" s="129">
        <f t="shared" si="1"/>
        <v>6.1661390019598881E-2</v>
      </c>
      <c r="M29" t="s">
        <v>152</v>
      </c>
      <c r="N29">
        <v>1698.5</v>
      </c>
      <c r="O29" s="20">
        <f t="shared" si="0"/>
        <v>3.5011955804749341E-2</v>
      </c>
    </row>
    <row r="30" spans="9:18" ht="14.5" x14ac:dyDescent="0.35">
      <c r="M30" t="s">
        <v>153</v>
      </c>
      <c r="N30">
        <v>1795.2999999999997</v>
      </c>
      <c r="O30" s="20">
        <f t="shared" si="0"/>
        <v>3.7007338390501313E-2</v>
      </c>
      <c r="Q30"/>
      <c r="R30"/>
    </row>
    <row r="31" spans="9:18" ht="14.5" x14ac:dyDescent="0.35">
      <c r="M31" t="s">
        <v>154</v>
      </c>
      <c r="N31">
        <v>1905.7</v>
      </c>
      <c r="O31" s="20">
        <f t="shared" si="0"/>
        <v>3.9283063984168864E-2</v>
      </c>
      <c r="Q31"/>
      <c r="R31"/>
    </row>
    <row r="32" spans="9:18" ht="14.5" x14ac:dyDescent="0.35">
      <c r="M32" t="s">
        <v>155</v>
      </c>
      <c r="N32">
        <v>1815.6000000000001</v>
      </c>
      <c r="O32" s="20">
        <f t="shared" si="0"/>
        <v>3.7425791556728233E-2</v>
      </c>
      <c r="Q32"/>
      <c r="R32"/>
    </row>
    <row r="33" spans="11:18" ht="14.5" x14ac:dyDescent="0.35">
      <c r="Q33"/>
      <c r="R33"/>
    </row>
    <row r="34" spans="11:18" ht="14.5" x14ac:dyDescent="0.35">
      <c r="Q34"/>
      <c r="R34"/>
    </row>
    <row r="35" spans="11:18" ht="14.5" x14ac:dyDescent="0.35">
      <c r="Q35"/>
      <c r="R35"/>
    </row>
    <row r="36" spans="11:18" ht="14.5" x14ac:dyDescent="0.35">
      <c r="Q36"/>
      <c r="R36"/>
    </row>
    <row r="37" spans="11:18" ht="14.5" x14ac:dyDescent="0.35">
      <c r="Q37"/>
      <c r="R37"/>
    </row>
    <row r="38" spans="11:18" ht="14.5" x14ac:dyDescent="0.35">
      <c r="K38" s="20"/>
      <c r="Q38"/>
      <c r="R38"/>
    </row>
    <row r="39" spans="11:18" ht="14.5" x14ac:dyDescent="0.35">
      <c r="Q39"/>
      <c r="R39"/>
    </row>
    <row r="40" spans="11:18" ht="14.5" x14ac:dyDescent="0.35">
      <c r="Q40"/>
      <c r="R40"/>
    </row>
    <row r="41" spans="11:18" ht="14.5" x14ac:dyDescent="0.35">
      <c r="Q41"/>
      <c r="R41"/>
    </row>
    <row r="42" spans="11:18" ht="14.5" x14ac:dyDescent="0.35">
      <c r="Q42"/>
      <c r="R42"/>
    </row>
    <row r="48" spans="11:18" x14ac:dyDescent="0.5">
      <c r="Q48" s="115"/>
    </row>
    <row r="49" spans="9:18" x14ac:dyDescent="0.5">
      <c r="Q49" s="115"/>
      <c r="R49"/>
    </row>
    <row r="50" spans="9:18" x14ac:dyDescent="0.5">
      <c r="Q50" s="115"/>
      <c r="R50"/>
    </row>
    <row r="51" spans="9:18" x14ac:dyDescent="0.5">
      <c r="Q51" s="115"/>
      <c r="R51"/>
    </row>
    <row r="52" spans="9:18" x14ac:dyDescent="0.5">
      <c r="Q52" s="115"/>
      <c r="R52"/>
    </row>
    <row r="53" spans="9:18" x14ac:dyDescent="0.5">
      <c r="R53"/>
    </row>
    <row r="54" spans="9:18" x14ac:dyDescent="0.5">
      <c r="R54"/>
    </row>
    <row r="55" spans="9:18" x14ac:dyDescent="0.5">
      <c r="L55" s="20"/>
      <c r="R55"/>
    </row>
    <row r="56" spans="9:18" x14ac:dyDescent="0.5">
      <c r="R56"/>
    </row>
    <row r="57" spans="9:18" x14ac:dyDescent="0.5">
      <c r="R57"/>
    </row>
    <row r="58" spans="9:18" x14ac:dyDescent="0.5">
      <c r="R58"/>
    </row>
    <row r="59" spans="9:18" x14ac:dyDescent="0.5">
      <c r="R59"/>
    </row>
    <row r="60" spans="9:18" x14ac:dyDescent="0.5">
      <c r="R60"/>
    </row>
    <row r="61" spans="9:18" x14ac:dyDescent="0.5">
      <c r="I61" s="219" t="s">
        <v>282</v>
      </c>
      <c r="J61" s="219"/>
      <c r="K61" s="219"/>
      <c r="L61" s="219"/>
      <c r="M61" s="219"/>
      <c r="N61" s="219"/>
      <c r="R61"/>
    </row>
    <row r="62" spans="9:18" x14ac:dyDescent="0.5">
      <c r="I62" s="29" t="s">
        <v>186</v>
      </c>
      <c r="J62" s="29" t="s">
        <v>283</v>
      </c>
      <c r="K62" s="29" t="s">
        <v>284</v>
      </c>
      <c r="L62" s="29" t="s">
        <v>285</v>
      </c>
      <c r="M62" s="29" t="s">
        <v>280</v>
      </c>
      <c r="N62" s="29" t="s">
        <v>281</v>
      </c>
    </row>
    <row r="63" spans="9:18" x14ac:dyDescent="0.5">
      <c r="I63" s="33" t="s">
        <v>147</v>
      </c>
      <c r="J63" s="54">
        <v>144.86666666666665</v>
      </c>
      <c r="K63" s="54">
        <v>156.18717948717949</v>
      </c>
      <c r="L63" s="54">
        <v>164.06538461538463</v>
      </c>
      <c r="M63" s="20">
        <f>(K63-J63)/SUM(J63,K63)</f>
        <v>3.7602950319816794E-2</v>
      </c>
      <c r="N63" s="20">
        <f t="shared" ref="N63:N72" si="2">(L63-K63)/SUM(K63,L63)</f>
        <v>2.4599975179846065E-2</v>
      </c>
    </row>
    <row r="64" spans="9:18" x14ac:dyDescent="0.5">
      <c r="I64" s="33" t="s">
        <v>148</v>
      </c>
      <c r="J64" s="55">
        <v>165.60000000000002</v>
      </c>
      <c r="K64" s="55">
        <v>186.00833333333333</v>
      </c>
      <c r="L64" s="54">
        <v>192.57500000000002</v>
      </c>
      <c r="M64" s="20">
        <f t="shared" ref="M64:M72" si="3">(K64-J64)/SUM(J64,K64)</f>
        <v>5.8042803308605603E-2</v>
      </c>
      <c r="N64" s="20">
        <f t="shared" si="2"/>
        <v>1.7345366497908934E-2</v>
      </c>
    </row>
    <row r="65" spans="9:14" x14ac:dyDescent="0.5">
      <c r="I65" s="28" t="s">
        <v>149</v>
      </c>
      <c r="J65" s="54">
        <v>145.39166666666662</v>
      </c>
      <c r="K65" s="31">
        <v>151.89722222222224</v>
      </c>
      <c r="L65" s="31">
        <v>164.73888888888891</v>
      </c>
      <c r="M65" s="20">
        <f t="shared" si="3"/>
        <v>2.1882942143818414E-2</v>
      </c>
      <c r="N65" s="20">
        <f t="shared" si="2"/>
        <v>4.0556544929773924E-2</v>
      </c>
    </row>
    <row r="66" spans="9:14" x14ac:dyDescent="0.5">
      <c r="I66" s="28" t="s">
        <v>150</v>
      </c>
      <c r="J66" s="54">
        <v>146.97083333333333</v>
      </c>
      <c r="K66" s="31">
        <v>152.76249999999999</v>
      </c>
      <c r="L66" s="31">
        <v>164.54166666666666</v>
      </c>
      <c r="M66" s="20">
        <f t="shared" si="3"/>
        <v>1.9322731316725947E-2</v>
      </c>
      <c r="N66" s="20">
        <f t="shared" si="2"/>
        <v>3.712263469594107E-2</v>
      </c>
    </row>
    <row r="67" spans="9:14" x14ac:dyDescent="0.5">
      <c r="I67" s="33" t="s">
        <v>151</v>
      </c>
      <c r="J67" s="54">
        <v>143.80000000000004</v>
      </c>
      <c r="K67" s="54">
        <v>149.67500000000004</v>
      </c>
      <c r="L67" s="54">
        <v>159.86666666666665</v>
      </c>
      <c r="M67" s="20">
        <f t="shared" si="3"/>
        <v>2.0018740948973501E-2</v>
      </c>
      <c r="N67" s="20">
        <f t="shared" si="2"/>
        <v>3.2925023556333088E-2</v>
      </c>
    </row>
    <row r="68" spans="9:14" x14ac:dyDescent="0.5">
      <c r="I68" s="33" t="s">
        <v>156</v>
      </c>
      <c r="J68" s="55">
        <v>143.89166666666668</v>
      </c>
      <c r="K68" s="54">
        <v>157.03749999999999</v>
      </c>
      <c r="L68" s="54">
        <v>166.72499999999999</v>
      </c>
      <c r="M68" s="20">
        <f t="shared" si="3"/>
        <v>4.3684144939977507E-2</v>
      </c>
      <c r="N68" s="20">
        <f t="shared" si="2"/>
        <v>2.9921624647697001E-2</v>
      </c>
    </row>
    <row r="69" spans="9:14" x14ac:dyDescent="0.5">
      <c r="I69" s="28" t="s">
        <v>152</v>
      </c>
      <c r="J69" s="55">
        <v>127.52500000000002</v>
      </c>
      <c r="K69" s="31">
        <v>141.54166666666666</v>
      </c>
      <c r="L69" s="31">
        <v>156.24166666666667</v>
      </c>
      <c r="M69" s="20">
        <f t="shared" si="3"/>
        <v>5.2093657086223877E-2</v>
      </c>
      <c r="N69" s="20">
        <f t="shared" si="2"/>
        <v>4.9364750657637048E-2</v>
      </c>
    </row>
    <row r="70" spans="9:14" x14ac:dyDescent="0.5">
      <c r="I70" s="33" t="s">
        <v>153</v>
      </c>
      <c r="J70" s="54">
        <v>140.4916666666667</v>
      </c>
      <c r="K70" s="54">
        <v>149.60833333333332</v>
      </c>
      <c r="L70" s="54">
        <v>160.04999999999998</v>
      </c>
      <c r="M70" s="20">
        <f t="shared" si="3"/>
        <v>3.1425945076410264E-2</v>
      </c>
      <c r="N70" s="20">
        <f t="shared" si="2"/>
        <v>3.3719960171156374E-2</v>
      </c>
    </row>
    <row r="71" spans="9:14" x14ac:dyDescent="0.5">
      <c r="I71" s="33" t="s">
        <v>154</v>
      </c>
      <c r="J71" s="54">
        <v>152.81666666666663</v>
      </c>
      <c r="K71" s="54">
        <v>158.80833333333334</v>
      </c>
      <c r="L71" s="54">
        <v>164.65833333333336</v>
      </c>
      <c r="M71" s="20">
        <f t="shared" si="3"/>
        <v>1.9227169407674938E-2</v>
      </c>
      <c r="N71" s="20">
        <f t="shared" si="2"/>
        <v>1.8085325638911857E-2</v>
      </c>
    </row>
    <row r="72" spans="9:14" x14ac:dyDescent="0.5">
      <c r="I72" s="33" t="s">
        <v>155</v>
      </c>
      <c r="J72" s="54">
        <v>140.25</v>
      </c>
      <c r="K72" s="54">
        <v>151.30000000000001</v>
      </c>
      <c r="L72" s="54">
        <v>162.17499999999998</v>
      </c>
      <c r="M72" s="20">
        <f t="shared" si="3"/>
        <v>3.790087463556855E-2</v>
      </c>
      <c r="N72" s="20">
        <f t="shared" si="2"/>
        <v>3.4691761703485036E-2</v>
      </c>
    </row>
    <row r="90" spans="9:11" ht="21.5" thickBot="1" x14ac:dyDescent="0.55000000000000004"/>
    <row r="91" spans="9:11" x14ac:dyDescent="0.5">
      <c r="I91" s="198" t="s">
        <v>389</v>
      </c>
      <c r="J91" s="199"/>
      <c r="K91" s="200"/>
    </row>
    <row r="92" spans="9:11" ht="29" x14ac:dyDescent="0.5">
      <c r="I92" s="204" t="s">
        <v>186</v>
      </c>
      <c r="J92" s="205"/>
      <c r="K92" s="90" t="s">
        <v>392</v>
      </c>
    </row>
    <row r="93" spans="9:11" x14ac:dyDescent="0.5">
      <c r="I93" s="194" t="s">
        <v>147</v>
      </c>
      <c r="J93" s="195"/>
      <c r="K93" s="99">
        <f>(K63-J63)/J63</f>
        <v>7.8144359092357438E-2</v>
      </c>
    </row>
    <row r="94" spans="9:11" x14ac:dyDescent="0.5">
      <c r="I94" s="196" t="s">
        <v>148</v>
      </c>
      <c r="J94" s="197"/>
      <c r="K94" s="99">
        <f t="shared" ref="K94:K102" si="4">(K64-J64)/J64</f>
        <v>0.12323872785829287</v>
      </c>
    </row>
    <row r="95" spans="9:11" x14ac:dyDescent="0.5">
      <c r="I95" s="194" t="s">
        <v>149</v>
      </c>
      <c r="J95" s="195"/>
      <c r="K95" s="99">
        <f t="shared" si="4"/>
        <v>4.4745037351216502E-2</v>
      </c>
    </row>
    <row r="96" spans="9:11" x14ac:dyDescent="0.5">
      <c r="I96" s="194" t="s">
        <v>150</v>
      </c>
      <c r="J96" s="195"/>
      <c r="K96" s="99">
        <f t="shared" si="4"/>
        <v>3.9406911802228273E-2</v>
      </c>
    </row>
    <row r="97" spans="9:11" x14ac:dyDescent="0.5">
      <c r="I97" s="194" t="s">
        <v>151</v>
      </c>
      <c r="J97" s="195"/>
      <c r="K97" s="99">
        <f t="shared" si="4"/>
        <v>4.0855354659248944E-2</v>
      </c>
    </row>
    <row r="98" spans="9:11" x14ac:dyDescent="0.5">
      <c r="I98" s="196" t="s">
        <v>156</v>
      </c>
      <c r="J98" s="197"/>
      <c r="K98" s="99">
        <f t="shared" si="4"/>
        <v>9.1359240169108569E-2</v>
      </c>
    </row>
    <row r="99" spans="9:11" x14ac:dyDescent="0.5">
      <c r="I99" s="196" t="s">
        <v>152</v>
      </c>
      <c r="J99" s="197"/>
      <c r="K99" s="99">
        <f t="shared" si="4"/>
        <v>0.10991308893680952</v>
      </c>
    </row>
    <row r="100" spans="9:11" x14ac:dyDescent="0.5">
      <c r="I100" s="194" t="s">
        <v>153</v>
      </c>
      <c r="J100" s="195"/>
      <c r="K100" s="99">
        <f t="shared" si="4"/>
        <v>6.4891156059077873E-2</v>
      </c>
    </row>
    <row r="101" spans="9:11" x14ac:dyDescent="0.5">
      <c r="I101" s="194" t="s">
        <v>154</v>
      </c>
      <c r="J101" s="195"/>
      <c r="K101" s="99">
        <f t="shared" si="4"/>
        <v>3.920820154869694E-2</v>
      </c>
    </row>
    <row r="102" spans="9:11" ht="21.5" thickBot="1" x14ac:dyDescent="0.55000000000000004">
      <c r="I102" s="213" t="s">
        <v>155</v>
      </c>
      <c r="J102" s="214"/>
      <c r="K102" s="100">
        <f t="shared" si="4"/>
        <v>7.8787878787878865E-2</v>
      </c>
    </row>
  </sheetData>
  <mergeCells count="16">
    <mergeCell ref="Q1:U1"/>
    <mergeCell ref="M22:O22"/>
    <mergeCell ref="I61:N61"/>
    <mergeCell ref="I22:K22"/>
    <mergeCell ref="I91:K91"/>
    <mergeCell ref="I92:J92"/>
    <mergeCell ref="I93:J93"/>
    <mergeCell ref="I94:J94"/>
    <mergeCell ref="I95:J95"/>
    <mergeCell ref="I101:J101"/>
    <mergeCell ref="I102:J102"/>
    <mergeCell ref="I96:J96"/>
    <mergeCell ref="I97:J97"/>
    <mergeCell ref="I98:J98"/>
    <mergeCell ref="I99:J99"/>
    <mergeCell ref="I100:J100"/>
  </mergeCells>
  <conditionalFormatting sqref="K24:K29">
    <cfRule type="colorScale" priority="2">
      <colorScale>
        <cfvo type="min"/>
        <cfvo type="percentile" val="50"/>
        <cfvo type="max"/>
        <color rgb="FFF8696B"/>
        <color rgb="FFFFEB84"/>
        <color rgb="FF63BE7B"/>
      </colorScale>
    </cfRule>
  </conditionalFormatting>
  <conditionalFormatting sqref="K93:K102">
    <cfRule type="colorScale" priority="1">
      <colorScale>
        <cfvo type="min"/>
        <cfvo type="percentile" val="50"/>
        <cfvo type="max"/>
        <color rgb="FFF8696B"/>
        <color rgb="FFFFEB84"/>
        <color rgb="FF63BE7B"/>
      </colorScale>
    </cfRule>
  </conditionalFormatting>
  <conditionalFormatting sqref="M63:M72">
    <cfRule type="colorScale" priority="3">
      <colorScale>
        <cfvo type="min"/>
        <cfvo type="percentile" val="50"/>
        <cfvo type="max"/>
        <color rgb="FFF8696B"/>
        <color rgb="FFFFEB84"/>
        <color rgb="FF63BE7B"/>
      </colorScale>
    </cfRule>
  </conditionalFormatting>
  <conditionalFormatting sqref="N63:N72">
    <cfRule type="colorScale" priority="13">
      <colorScale>
        <cfvo type="min"/>
        <cfvo type="percentile" val="50"/>
        <cfvo type="max"/>
        <color rgb="FFF8696B"/>
        <color rgb="FFFFEB84"/>
        <color rgb="FF63BE7B"/>
      </colorScale>
    </cfRule>
  </conditionalFormatting>
  <conditionalFormatting sqref="O23:O32">
    <cfRule type="colorScale" priority="14">
      <colorScale>
        <cfvo type="min"/>
        <cfvo type="percentile" val="50"/>
        <cfvo type="max"/>
        <color rgb="FFF8696B"/>
        <color rgb="FFFFEB84"/>
        <color rgb="FF63BE7B"/>
      </colorScale>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0C42E-F913-4D81-8276-3111BAA8F6C2}">
  <sheetPr>
    <tabColor theme="7"/>
  </sheetPr>
  <dimension ref="A3:AS109"/>
  <sheetViews>
    <sheetView zoomScale="17" zoomScaleNormal="80" workbookViewId="0">
      <selection activeCell="AN90" sqref="AN90"/>
    </sheetView>
  </sheetViews>
  <sheetFormatPr defaultRowHeight="21" x14ac:dyDescent="0.5"/>
  <cols>
    <col min="1" max="1" width="42.36328125" bestFit="1" customWidth="1"/>
    <col min="2" max="2" width="16.7265625" bestFit="1" customWidth="1"/>
    <col min="3" max="3" width="8.453125" bestFit="1" customWidth="1"/>
    <col min="4" max="4" width="6.7265625" bestFit="1" customWidth="1"/>
    <col min="5" max="5" width="10.36328125" bestFit="1" customWidth="1"/>
    <col min="6" max="6" width="7.6328125" bestFit="1" customWidth="1"/>
    <col min="7" max="7" width="9.90625" bestFit="1" customWidth="1"/>
    <col min="8" max="8" width="9.6328125" bestFit="1" customWidth="1"/>
    <col min="9" max="9" width="7.26953125" bestFit="1" customWidth="1"/>
    <col min="10" max="10" width="10.36328125" bestFit="1" customWidth="1"/>
    <col min="11" max="11" width="7.81640625" bestFit="1" customWidth="1"/>
    <col min="12" max="12" width="9.90625" bestFit="1" customWidth="1"/>
    <col min="13" max="13" width="9.6328125" bestFit="1" customWidth="1"/>
    <col min="14" max="14" width="7.26953125" bestFit="1" customWidth="1"/>
    <col min="15" max="15" width="8.453125" bestFit="1" customWidth="1"/>
    <col min="16" max="20" width="6.26953125" bestFit="1" customWidth="1"/>
    <col min="21" max="21" width="6.7265625" bestFit="1" customWidth="1"/>
    <col min="22" max="22" width="10.36328125" bestFit="1" customWidth="1"/>
    <col min="23" max="23" width="7.81640625" bestFit="1" customWidth="1"/>
    <col min="24" max="24" width="9.90625" bestFit="1" customWidth="1"/>
    <col min="25" max="25" width="9.6328125" bestFit="1" customWidth="1"/>
    <col min="26" max="26" width="7.6328125" bestFit="1" customWidth="1"/>
    <col min="27" max="27" width="8.453125" bestFit="1" customWidth="1"/>
    <col min="28" max="28" width="7.08984375" bestFit="1" customWidth="1"/>
    <col min="29" max="29" width="10.36328125" bestFit="1" customWidth="1"/>
    <col min="30" max="30" width="7.81640625" bestFit="1" customWidth="1"/>
    <col min="31" max="31" width="9.90625" bestFit="1" customWidth="1"/>
    <col min="32" max="32" width="7.90625" bestFit="1" customWidth="1"/>
    <col min="33" max="33" width="7.6328125" bestFit="1" customWidth="1"/>
    <col min="34" max="34" width="8.453125" bestFit="1" customWidth="1"/>
    <col min="35" max="35" width="8.81640625" customWidth="1"/>
    <col min="36" max="36" width="8.54296875" customWidth="1"/>
    <col min="37" max="37" width="7.6328125" bestFit="1" customWidth="1"/>
    <col min="38" max="38" width="18.90625" customWidth="1"/>
    <col min="39" max="39" width="42.6328125" bestFit="1" customWidth="1"/>
    <col min="40" max="40" width="55.81640625" style="118" customWidth="1"/>
    <col min="41" max="41" width="64.08984375" style="113" customWidth="1"/>
    <col min="42" max="42" width="62.1796875" bestFit="1" customWidth="1"/>
    <col min="43" max="43" width="64.36328125" bestFit="1" customWidth="1"/>
    <col min="44" max="116" width="42.6328125" bestFit="1" customWidth="1"/>
    <col min="117" max="117" width="36.36328125" bestFit="1" customWidth="1"/>
    <col min="118" max="118" width="41.26953125" bestFit="1" customWidth="1"/>
    <col min="119" max="119" width="40.1796875" bestFit="1" customWidth="1"/>
    <col min="120" max="120" width="32.6328125" bestFit="1" customWidth="1"/>
    <col min="121" max="121" width="47.1796875" bestFit="1" customWidth="1"/>
    <col min="122" max="122" width="42.08984375" bestFit="1" customWidth="1"/>
    <col min="123" max="123" width="47.54296875" bestFit="1" customWidth="1"/>
    <col min="124" max="124" width="43.6328125" bestFit="1" customWidth="1"/>
    <col min="125" max="125" width="26.54296875" bestFit="1" customWidth="1"/>
    <col min="126" max="126" width="30.453125" bestFit="1" customWidth="1"/>
    <col min="127" max="286" width="42.7265625" bestFit="1" customWidth="1"/>
    <col min="287" max="287" width="34.90625" bestFit="1" customWidth="1"/>
    <col min="288" max="288" width="28.6328125" bestFit="1" customWidth="1"/>
    <col min="289" max="289" width="19.7265625" bestFit="1" customWidth="1"/>
    <col min="290" max="290" width="32.36328125" bestFit="1" customWidth="1"/>
    <col min="291" max="291" width="27.453125" bestFit="1" customWidth="1"/>
    <col min="292" max="292" width="21.7265625" bestFit="1" customWidth="1"/>
    <col min="293" max="293" width="26.26953125" bestFit="1" customWidth="1"/>
    <col min="294" max="294" width="34.08984375" bestFit="1" customWidth="1"/>
    <col min="295" max="295" width="37.81640625" bestFit="1" customWidth="1"/>
    <col min="296" max="296" width="22.08984375" bestFit="1" customWidth="1"/>
    <col min="297" max="297" width="37.6328125" bestFit="1" customWidth="1"/>
    <col min="298" max="298" width="47.54296875" bestFit="1" customWidth="1"/>
    <col min="299" max="299" width="34" bestFit="1" customWidth="1"/>
    <col min="300" max="300" width="41.54296875" bestFit="1" customWidth="1"/>
    <col min="301" max="301" width="23.90625" bestFit="1" customWidth="1"/>
    <col min="302" max="302" width="25" bestFit="1" customWidth="1"/>
    <col min="303" max="303" width="36" bestFit="1" customWidth="1"/>
    <col min="304" max="304" width="23.7265625" bestFit="1" customWidth="1"/>
    <col min="305" max="305" width="28.26953125" bestFit="1" customWidth="1"/>
    <col min="306" max="306" width="42.54296875" bestFit="1" customWidth="1"/>
    <col min="307" max="307" width="22.54296875" bestFit="1" customWidth="1"/>
    <col min="308" max="308" width="42.81640625" bestFit="1" customWidth="1"/>
    <col min="309" max="309" width="40.453125" bestFit="1" customWidth="1"/>
    <col min="310" max="310" width="25.453125" bestFit="1" customWidth="1"/>
    <col min="311" max="311" width="38.36328125" bestFit="1" customWidth="1"/>
    <col min="312" max="312" width="28.90625" bestFit="1" customWidth="1"/>
  </cols>
  <sheetData>
    <row r="3" spans="1:30" x14ac:dyDescent="0.5">
      <c r="A3" s="13" t="s">
        <v>0</v>
      </c>
      <c r="B3" t="s">
        <v>61</v>
      </c>
    </row>
    <row r="5" spans="1:30" x14ac:dyDescent="0.5">
      <c r="B5" s="13" t="s">
        <v>159</v>
      </c>
    </row>
    <row r="6" spans="1:30" x14ac:dyDescent="0.5">
      <c r="B6">
        <v>2021</v>
      </c>
      <c r="N6">
        <v>2022</v>
      </c>
      <c r="Z6">
        <v>2023</v>
      </c>
    </row>
    <row r="7" spans="1:30" x14ac:dyDescent="0.5">
      <c r="A7" s="13" t="s">
        <v>186</v>
      </c>
      <c r="B7" t="s">
        <v>58</v>
      </c>
      <c r="C7" t="s">
        <v>62</v>
      </c>
      <c r="D7" t="s">
        <v>63</v>
      </c>
      <c r="E7" t="s">
        <v>64</v>
      </c>
      <c r="F7" t="s">
        <v>65</v>
      </c>
      <c r="G7" t="s">
        <v>66</v>
      </c>
      <c r="H7" t="s">
        <v>67</v>
      </c>
      <c r="I7" t="s">
        <v>68</v>
      </c>
      <c r="J7" t="s">
        <v>69</v>
      </c>
      <c r="K7" t="s">
        <v>70</v>
      </c>
      <c r="L7" t="s">
        <v>72</v>
      </c>
      <c r="M7" t="s">
        <v>73</v>
      </c>
      <c r="N7" t="s">
        <v>58</v>
      </c>
      <c r="O7" t="s">
        <v>62</v>
      </c>
      <c r="P7" t="s">
        <v>63</v>
      </c>
      <c r="Q7" t="s">
        <v>64</v>
      </c>
      <c r="R7" t="s">
        <v>65</v>
      </c>
      <c r="S7" t="s">
        <v>66</v>
      </c>
      <c r="T7" t="s">
        <v>67</v>
      </c>
      <c r="U7" t="s">
        <v>68</v>
      </c>
      <c r="V7" t="s">
        <v>69</v>
      </c>
      <c r="W7" t="s">
        <v>70</v>
      </c>
      <c r="X7" t="s">
        <v>72</v>
      </c>
      <c r="Y7" t="s">
        <v>73</v>
      </c>
      <c r="Z7" t="s">
        <v>58</v>
      </c>
      <c r="AA7" t="s">
        <v>62</v>
      </c>
      <c r="AB7" t="s">
        <v>63</v>
      </c>
      <c r="AC7" t="s">
        <v>64</v>
      </c>
      <c r="AD7" t="s">
        <v>65</v>
      </c>
    </row>
    <row r="8" spans="1:30" x14ac:dyDescent="0.5">
      <c r="A8" s="14" t="s">
        <v>160</v>
      </c>
      <c r="B8">
        <v>144.9</v>
      </c>
      <c r="C8">
        <v>144.30000000000001</v>
      </c>
      <c r="D8">
        <v>144.1</v>
      </c>
      <c r="E8">
        <v>144.30000000000001</v>
      </c>
      <c r="F8">
        <v>146.30000000000001</v>
      </c>
      <c r="G8">
        <v>146.69999999999999</v>
      </c>
      <c r="H8">
        <v>146.4</v>
      </c>
      <c r="I8">
        <v>146.6</v>
      </c>
      <c r="J8">
        <v>146.6</v>
      </c>
      <c r="K8">
        <v>147.4</v>
      </c>
      <c r="L8">
        <v>148.19999999999999</v>
      </c>
      <c r="M8">
        <v>148.69999999999999</v>
      </c>
      <c r="N8">
        <v>149.5</v>
      </c>
      <c r="O8">
        <v>150</v>
      </c>
      <c r="P8">
        <v>151.30000000000001</v>
      </c>
      <c r="Q8">
        <v>152.9</v>
      </c>
      <c r="R8">
        <v>154.1</v>
      </c>
      <c r="S8">
        <v>155</v>
      </c>
      <c r="T8">
        <v>156.5</v>
      </c>
      <c r="U8">
        <v>160.30000000000001</v>
      </c>
      <c r="V8">
        <v>163.5</v>
      </c>
      <c r="W8">
        <v>165.2</v>
      </c>
      <c r="X8">
        <v>167.4</v>
      </c>
      <c r="Y8">
        <v>169.2</v>
      </c>
      <c r="Z8">
        <v>173.8</v>
      </c>
      <c r="AA8">
        <v>174.4</v>
      </c>
      <c r="AB8">
        <v>174.4</v>
      </c>
      <c r="AC8">
        <v>173.8</v>
      </c>
      <c r="AD8">
        <v>173.7</v>
      </c>
    </row>
    <row r="9" spans="1:30" x14ac:dyDescent="0.5">
      <c r="A9" s="14" t="s">
        <v>161</v>
      </c>
      <c r="B9">
        <v>190.1</v>
      </c>
      <c r="C9">
        <v>186.5</v>
      </c>
      <c r="D9">
        <v>192.2</v>
      </c>
      <c r="E9">
        <v>198</v>
      </c>
      <c r="F9">
        <v>200.5</v>
      </c>
      <c r="G9">
        <v>202</v>
      </c>
      <c r="H9">
        <v>206.8</v>
      </c>
      <c r="I9">
        <v>204</v>
      </c>
      <c r="J9">
        <v>204</v>
      </c>
      <c r="K9">
        <v>204.6</v>
      </c>
      <c r="L9">
        <v>201.6</v>
      </c>
      <c r="M9">
        <v>198.8</v>
      </c>
      <c r="N9">
        <v>198.7</v>
      </c>
      <c r="O9">
        <v>200.6</v>
      </c>
      <c r="P9">
        <v>210.7</v>
      </c>
      <c r="Q9">
        <v>211.8</v>
      </c>
      <c r="R9">
        <v>217</v>
      </c>
      <c r="S9">
        <v>219.4</v>
      </c>
      <c r="T9">
        <v>213</v>
      </c>
      <c r="U9">
        <v>206.5</v>
      </c>
      <c r="V9">
        <v>209.2</v>
      </c>
      <c r="W9">
        <v>210.9</v>
      </c>
      <c r="X9">
        <v>209.4</v>
      </c>
      <c r="Y9">
        <v>209</v>
      </c>
      <c r="Z9">
        <v>210.7</v>
      </c>
      <c r="AA9">
        <v>207.7</v>
      </c>
      <c r="AB9">
        <v>207.7</v>
      </c>
      <c r="AC9">
        <v>209.3</v>
      </c>
      <c r="AD9">
        <v>214.3</v>
      </c>
    </row>
    <row r="10" spans="1:30" x14ac:dyDescent="0.5">
      <c r="A10" s="14" t="s">
        <v>162</v>
      </c>
      <c r="B10">
        <v>175.3</v>
      </c>
      <c r="C10">
        <v>168.7</v>
      </c>
      <c r="D10">
        <v>163.80000000000001</v>
      </c>
      <c r="E10">
        <v>164.6</v>
      </c>
      <c r="F10">
        <v>170.3</v>
      </c>
      <c r="G10">
        <v>180.7</v>
      </c>
      <c r="H10">
        <v>182.2</v>
      </c>
      <c r="I10">
        <v>172.8</v>
      </c>
      <c r="J10">
        <v>172.8</v>
      </c>
      <c r="K10">
        <v>171.2</v>
      </c>
      <c r="L10">
        <v>173</v>
      </c>
      <c r="M10">
        <v>177.9</v>
      </c>
      <c r="N10">
        <v>178.8</v>
      </c>
      <c r="O10">
        <v>175.8</v>
      </c>
      <c r="P10">
        <v>167.8</v>
      </c>
      <c r="Q10">
        <v>164.5</v>
      </c>
      <c r="R10">
        <v>162.4</v>
      </c>
      <c r="S10">
        <v>170.8</v>
      </c>
      <c r="T10">
        <v>175.2</v>
      </c>
      <c r="U10">
        <v>169.2</v>
      </c>
      <c r="V10">
        <v>169.7</v>
      </c>
      <c r="W10">
        <v>170.9</v>
      </c>
      <c r="X10">
        <v>181.4</v>
      </c>
      <c r="Y10">
        <v>190.2</v>
      </c>
      <c r="Z10">
        <v>194.5</v>
      </c>
      <c r="AA10">
        <v>175.2</v>
      </c>
      <c r="AB10">
        <v>175.2</v>
      </c>
      <c r="AC10">
        <v>169.6</v>
      </c>
      <c r="AD10">
        <v>173.2</v>
      </c>
    </row>
    <row r="11" spans="1:30" x14ac:dyDescent="0.5">
      <c r="A11" s="14" t="s">
        <v>163</v>
      </c>
      <c r="B11">
        <v>154.1</v>
      </c>
      <c r="C11">
        <v>154.69999999999999</v>
      </c>
      <c r="D11">
        <v>154.9</v>
      </c>
      <c r="E11">
        <v>155.4</v>
      </c>
      <c r="F11">
        <v>156.1</v>
      </c>
      <c r="G11">
        <v>156.19999999999999</v>
      </c>
      <c r="H11">
        <v>157.5</v>
      </c>
      <c r="I11">
        <v>158.4</v>
      </c>
      <c r="J11">
        <v>158.4</v>
      </c>
      <c r="K11">
        <v>158.69999999999999</v>
      </c>
      <c r="L11">
        <v>159.30000000000001</v>
      </c>
      <c r="M11">
        <v>159.9</v>
      </c>
      <c r="N11">
        <v>160.5</v>
      </c>
      <c r="O11">
        <v>160.69999999999999</v>
      </c>
      <c r="P11">
        <v>162.19999999999999</v>
      </c>
      <c r="Q11">
        <v>163.9</v>
      </c>
      <c r="R11">
        <v>164.9</v>
      </c>
      <c r="S11">
        <v>165.8</v>
      </c>
      <c r="T11">
        <v>166.6</v>
      </c>
      <c r="U11">
        <v>168.1</v>
      </c>
      <c r="V11">
        <v>169.7</v>
      </c>
      <c r="W11">
        <v>170.9</v>
      </c>
      <c r="X11">
        <v>172.3</v>
      </c>
      <c r="Y11">
        <v>173.6</v>
      </c>
      <c r="Z11">
        <v>174.6</v>
      </c>
      <c r="AA11">
        <v>177.3</v>
      </c>
      <c r="AB11">
        <v>177.3</v>
      </c>
      <c r="AC11">
        <v>178.4</v>
      </c>
      <c r="AD11">
        <v>179.5</v>
      </c>
    </row>
    <row r="12" spans="1:30" x14ac:dyDescent="0.5">
      <c r="A12" s="14" t="s">
        <v>164</v>
      </c>
      <c r="B12">
        <v>150.9</v>
      </c>
      <c r="C12">
        <v>158.69999999999999</v>
      </c>
      <c r="D12">
        <v>163.9</v>
      </c>
      <c r="E12">
        <v>170.1</v>
      </c>
      <c r="F12">
        <v>178.7</v>
      </c>
      <c r="G12">
        <v>183.7</v>
      </c>
      <c r="H12">
        <v>182.1</v>
      </c>
      <c r="I12">
        <v>132.1</v>
      </c>
      <c r="J12">
        <v>132.1</v>
      </c>
      <c r="K12">
        <v>132.1</v>
      </c>
      <c r="L12">
        <v>132.1</v>
      </c>
      <c r="M12">
        <v>132.1</v>
      </c>
      <c r="N12">
        <v>184.7</v>
      </c>
      <c r="O12">
        <v>184.9</v>
      </c>
      <c r="P12">
        <v>132.1</v>
      </c>
      <c r="Q12">
        <v>132.1</v>
      </c>
      <c r="R12">
        <v>132.1</v>
      </c>
      <c r="S12">
        <v>132.1</v>
      </c>
      <c r="T12">
        <v>132.1</v>
      </c>
      <c r="U12">
        <v>132.1</v>
      </c>
      <c r="V12">
        <v>132.1</v>
      </c>
      <c r="W12">
        <v>132.1</v>
      </c>
      <c r="X12">
        <v>132.1</v>
      </c>
      <c r="Y12">
        <v>132.1</v>
      </c>
      <c r="Z12">
        <v>132.1</v>
      </c>
      <c r="AA12">
        <v>179.3</v>
      </c>
      <c r="AB12">
        <v>179.2</v>
      </c>
      <c r="AC12">
        <v>174.9</v>
      </c>
      <c r="AD12">
        <v>170</v>
      </c>
    </row>
    <row r="13" spans="1:30" x14ac:dyDescent="0.5">
      <c r="A13" s="14" t="s">
        <v>165</v>
      </c>
      <c r="B13">
        <v>149.6</v>
      </c>
      <c r="C13">
        <v>150.69999999999999</v>
      </c>
      <c r="D13">
        <v>153.69999999999999</v>
      </c>
      <c r="E13">
        <v>164.4</v>
      </c>
      <c r="F13">
        <v>167.1</v>
      </c>
      <c r="G13">
        <v>164.6</v>
      </c>
      <c r="H13">
        <v>163.9</v>
      </c>
      <c r="I13">
        <v>156.80000000000001</v>
      </c>
      <c r="J13">
        <v>156.69999999999999</v>
      </c>
      <c r="K13">
        <v>155.69999999999999</v>
      </c>
      <c r="L13">
        <v>156.5</v>
      </c>
      <c r="M13">
        <v>154.9</v>
      </c>
      <c r="N13">
        <v>153.69999999999999</v>
      </c>
      <c r="O13">
        <v>153.69999999999999</v>
      </c>
      <c r="P13">
        <v>157.6</v>
      </c>
      <c r="Q13">
        <v>172.6</v>
      </c>
      <c r="R13">
        <v>171</v>
      </c>
      <c r="S13">
        <v>169.7</v>
      </c>
      <c r="T13">
        <v>174.2</v>
      </c>
      <c r="U13">
        <v>172.9</v>
      </c>
      <c r="V13">
        <v>165.7</v>
      </c>
      <c r="W13">
        <v>163.80000000000001</v>
      </c>
      <c r="X13">
        <v>160.69999999999999</v>
      </c>
      <c r="Y13">
        <v>158</v>
      </c>
      <c r="Z13">
        <v>158.30000000000001</v>
      </c>
      <c r="AA13">
        <v>169.5</v>
      </c>
      <c r="AB13">
        <v>169.5</v>
      </c>
      <c r="AC13">
        <v>176.3</v>
      </c>
      <c r="AD13">
        <v>172.2</v>
      </c>
    </row>
    <row r="14" spans="1:30" x14ac:dyDescent="0.5">
      <c r="A14" s="14" t="s">
        <v>166</v>
      </c>
      <c r="B14">
        <v>194.2</v>
      </c>
      <c r="C14">
        <v>160</v>
      </c>
      <c r="D14">
        <v>149.5</v>
      </c>
      <c r="E14">
        <v>144.1</v>
      </c>
      <c r="F14">
        <v>147.9</v>
      </c>
      <c r="G14">
        <v>155.4</v>
      </c>
      <c r="H14">
        <v>164.2</v>
      </c>
      <c r="I14">
        <v>162.19999999999999</v>
      </c>
      <c r="J14">
        <v>162.30000000000001</v>
      </c>
      <c r="K14">
        <v>185.3</v>
      </c>
      <c r="L14">
        <v>199.2</v>
      </c>
      <c r="M14">
        <v>188.3</v>
      </c>
      <c r="N14">
        <v>174.3</v>
      </c>
      <c r="O14">
        <v>169.7</v>
      </c>
      <c r="P14">
        <v>166.9</v>
      </c>
      <c r="Q14">
        <v>166.2</v>
      </c>
      <c r="R14">
        <v>174.9</v>
      </c>
      <c r="S14">
        <v>182.3</v>
      </c>
      <c r="T14">
        <v>182.1</v>
      </c>
      <c r="U14">
        <v>186.7</v>
      </c>
      <c r="V14">
        <v>191.8</v>
      </c>
      <c r="W14">
        <v>199.7</v>
      </c>
      <c r="X14">
        <v>183.1</v>
      </c>
      <c r="Y14">
        <v>159.9</v>
      </c>
      <c r="Z14">
        <v>153.9</v>
      </c>
      <c r="AA14">
        <v>152.69999999999999</v>
      </c>
      <c r="AB14">
        <v>152.80000000000001</v>
      </c>
      <c r="AC14">
        <v>155.4</v>
      </c>
      <c r="AD14">
        <v>161</v>
      </c>
    </row>
    <row r="15" spans="1:30" x14ac:dyDescent="0.5">
      <c r="A15" s="14" t="s">
        <v>167</v>
      </c>
      <c r="B15">
        <v>160.4</v>
      </c>
      <c r="C15">
        <v>158.80000000000001</v>
      </c>
      <c r="D15">
        <v>159.80000000000001</v>
      </c>
      <c r="E15">
        <v>161.69999999999999</v>
      </c>
      <c r="F15">
        <v>165.4</v>
      </c>
      <c r="G15">
        <v>166</v>
      </c>
      <c r="H15">
        <v>164</v>
      </c>
      <c r="I15">
        <v>164.1</v>
      </c>
      <c r="J15">
        <v>164.1</v>
      </c>
      <c r="K15">
        <v>165.2</v>
      </c>
      <c r="L15">
        <v>165.3</v>
      </c>
      <c r="M15">
        <v>164.4</v>
      </c>
      <c r="N15">
        <v>163.9</v>
      </c>
      <c r="O15">
        <v>163.69999999999999</v>
      </c>
      <c r="P15">
        <v>163.9</v>
      </c>
      <c r="Q15">
        <v>164.7</v>
      </c>
      <c r="R15">
        <v>164.7</v>
      </c>
      <c r="S15">
        <v>164.3</v>
      </c>
      <c r="T15">
        <v>164.3</v>
      </c>
      <c r="U15">
        <v>167.2</v>
      </c>
      <c r="V15">
        <v>169.1</v>
      </c>
      <c r="W15">
        <v>169.8</v>
      </c>
      <c r="X15">
        <v>170.5</v>
      </c>
      <c r="Y15">
        <v>170.8</v>
      </c>
      <c r="Z15">
        <v>170.9</v>
      </c>
      <c r="AA15">
        <v>171</v>
      </c>
      <c r="AB15">
        <v>171.1</v>
      </c>
      <c r="AC15">
        <v>173.4</v>
      </c>
      <c r="AD15">
        <v>175.6</v>
      </c>
    </row>
    <row r="16" spans="1:30" x14ac:dyDescent="0.5">
      <c r="A16" s="14" t="s">
        <v>168</v>
      </c>
      <c r="B16">
        <v>114.6</v>
      </c>
      <c r="C16">
        <v>112.8</v>
      </c>
      <c r="D16">
        <v>112.6</v>
      </c>
      <c r="E16">
        <v>113.1</v>
      </c>
      <c r="F16">
        <v>114.8</v>
      </c>
      <c r="G16">
        <v>115.1</v>
      </c>
      <c r="H16">
        <v>114.5</v>
      </c>
      <c r="I16">
        <v>119.7</v>
      </c>
      <c r="J16">
        <v>119.7</v>
      </c>
      <c r="K16">
        <v>121.9</v>
      </c>
      <c r="L16">
        <v>122.4</v>
      </c>
      <c r="M16">
        <v>121</v>
      </c>
      <c r="N16">
        <v>120</v>
      </c>
      <c r="O16">
        <v>118.9</v>
      </c>
      <c r="P16">
        <v>118.8</v>
      </c>
      <c r="Q16">
        <v>119</v>
      </c>
      <c r="R16">
        <v>119.7</v>
      </c>
      <c r="S16">
        <v>119.9</v>
      </c>
      <c r="T16">
        <v>120</v>
      </c>
      <c r="U16">
        <v>120.9</v>
      </c>
      <c r="V16">
        <v>121.6</v>
      </c>
      <c r="W16">
        <v>121.9</v>
      </c>
      <c r="X16">
        <v>122.1</v>
      </c>
      <c r="Y16">
        <v>121.8</v>
      </c>
      <c r="Z16">
        <v>121.1</v>
      </c>
      <c r="AA16">
        <v>120</v>
      </c>
      <c r="AB16">
        <v>120</v>
      </c>
      <c r="AC16">
        <v>121.3</v>
      </c>
      <c r="AD16">
        <v>122.7</v>
      </c>
    </row>
    <row r="17" spans="1:44" x14ac:dyDescent="0.5">
      <c r="A17" s="14" t="s">
        <v>169</v>
      </c>
      <c r="B17">
        <v>164</v>
      </c>
      <c r="C17">
        <v>164.2</v>
      </c>
      <c r="D17">
        <v>163.5</v>
      </c>
      <c r="E17">
        <v>163.9</v>
      </c>
      <c r="F17">
        <v>168.2</v>
      </c>
      <c r="G17">
        <v>168.5</v>
      </c>
      <c r="H17">
        <v>168.3</v>
      </c>
      <c r="I17">
        <v>168.8</v>
      </c>
      <c r="J17">
        <v>168.8</v>
      </c>
      <c r="K17">
        <v>169.3</v>
      </c>
      <c r="L17">
        <v>169.6</v>
      </c>
      <c r="M17">
        <v>170.5</v>
      </c>
      <c r="N17">
        <v>172.1</v>
      </c>
      <c r="O17">
        <v>174.3</v>
      </c>
      <c r="P17">
        <v>177.4</v>
      </c>
      <c r="Q17">
        <v>181.3</v>
      </c>
      <c r="R17">
        <v>184.9</v>
      </c>
      <c r="S17">
        <v>187.1</v>
      </c>
      <c r="T17">
        <v>190</v>
      </c>
      <c r="U17">
        <v>193.6</v>
      </c>
      <c r="V17">
        <v>197.3</v>
      </c>
      <c r="W17">
        <v>199.9</v>
      </c>
      <c r="X17">
        <v>202.8</v>
      </c>
      <c r="Y17">
        <v>205.2</v>
      </c>
      <c r="Z17">
        <v>208.4</v>
      </c>
      <c r="AA17">
        <v>209.7</v>
      </c>
      <c r="AB17">
        <v>209.7</v>
      </c>
      <c r="AC17">
        <v>144.5</v>
      </c>
      <c r="AD17">
        <v>144.5</v>
      </c>
    </row>
    <row r="18" spans="1:44" x14ac:dyDescent="0.5">
      <c r="A18" s="14" t="s">
        <v>170</v>
      </c>
      <c r="B18">
        <v>151.80000000000001</v>
      </c>
      <c r="C18">
        <v>155.5</v>
      </c>
      <c r="D18">
        <v>156.5</v>
      </c>
      <c r="E18">
        <v>157.6</v>
      </c>
      <c r="F18">
        <v>159.30000000000001</v>
      </c>
      <c r="G18">
        <v>160</v>
      </c>
      <c r="H18">
        <v>160.9</v>
      </c>
      <c r="I18">
        <v>162.69999999999999</v>
      </c>
      <c r="J18">
        <v>162.69999999999999</v>
      </c>
      <c r="K18">
        <v>163.19999999999999</v>
      </c>
      <c r="L18">
        <v>163.69999999999999</v>
      </c>
      <c r="M18">
        <v>164.2</v>
      </c>
      <c r="N18">
        <v>164.3</v>
      </c>
      <c r="O18">
        <v>164.7</v>
      </c>
      <c r="P18">
        <v>165.3</v>
      </c>
      <c r="Q18">
        <v>166.2</v>
      </c>
      <c r="R18">
        <v>167.1</v>
      </c>
      <c r="S18">
        <v>167.9</v>
      </c>
      <c r="T18">
        <v>168.4</v>
      </c>
      <c r="U18">
        <v>168.8</v>
      </c>
      <c r="V18">
        <v>169.4</v>
      </c>
      <c r="W18">
        <v>169.9</v>
      </c>
      <c r="X18">
        <v>170.4</v>
      </c>
      <c r="Y18">
        <v>171</v>
      </c>
      <c r="Z18">
        <v>171.4</v>
      </c>
      <c r="AA18">
        <v>172.3</v>
      </c>
      <c r="AB18">
        <v>172.3</v>
      </c>
      <c r="AC18">
        <v>172.9</v>
      </c>
      <c r="AD18">
        <v>173.4</v>
      </c>
    </row>
    <row r="19" spans="1:44" x14ac:dyDescent="0.5">
      <c r="A19" s="14" t="s">
        <v>171</v>
      </c>
      <c r="B19">
        <v>165.6</v>
      </c>
      <c r="C19">
        <v>167.5</v>
      </c>
      <c r="D19">
        <v>168.2</v>
      </c>
      <c r="E19">
        <v>168.9</v>
      </c>
      <c r="F19">
        <v>170.4</v>
      </c>
      <c r="G19">
        <v>172.4</v>
      </c>
      <c r="H19">
        <v>172.2</v>
      </c>
      <c r="I19">
        <v>173.9</v>
      </c>
      <c r="J19">
        <v>173.9</v>
      </c>
      <c r="K19">
        <v>174.7</v>
      </c>
      <c r="L19">
        <v>175.5</v>
      </c>
      <c r="M19">
        <v>176.5</v>
      </c>
      <c r="N19">
        <v>177.3</v>
      </c>
      <c r="O19">
        <v>178</v>
      </c>
      <c r="P19">
        <v>179.3</v>
      </c>
      <c r="Q19">
        <v>180.9</v>
      </c>
      <c r="R19">
        <v>182.5</v>
      </c>
      <c r="S19">
        <v>183.9</v>
      </c>
      <c r="T19">
        <v>185.2</v>
      </c>
      <c r="U19">
        <v>186.3</v>
      </c>
      <c r="V19">
        <v>187.4</v>
      </c>
      <c r="W19">
        <v>188.3</v>
      </c>
      <c r="X19">
        <v>189.5</v>
      </c>
      <c r="Y19">
        <v>190.3</v>
      </c>
      <c r="Z19">
        <v>191.2</v>
      </c>
      <c r="AA19">
        <v>193</v>
      </c>
      <c r="AB19">
        <v>193</v>
      </c>
      <c r="AC19">
        <v>193.5</v>
      </c>
      <c r="AD19">
        <v>194.2</v>
      </c>
    </row>
    <row r="20" spans="1:44" x14ac:dyDescent="0.5">
      <c r="A20" s="14" t="s">
        <v>172</v>
      </c>
      <c r="B20">
        <v>161</v>
      </c>
      <c r="C20">
        <v>156.9</v>
      </c>
      <c r="D20">
        <v>156.69999999999999</v>
      </c>
      <c r="E20">
        <v>158</v>
      </c>
      <c r="F20">
        <v>160.69999999999999</v>
      </c>
      <c r="G20">
        <v>162.6</v>
      </c>
      <c r="H20">
        <v>164</v>
      </c>
      <c r="I20">
        <v>164</v>
      </c>
      <c r="J20">
        <v>164</v>
      </c>
      <c r="K20">
        <v>167.7</v>
      </c>
      <c r="L20">
        <v>169.7</v>
      </c>
      <c r="M20">
        <v>168.2</v>
      </c>
      <c r="N20">
        <v>166.4</v>
      </c>
      <c r="O20">
        <v>166.2</v>
      </c>
      <c r="P20">
        <v>168.4</v>
      </c>
      <c r="Q20">
        <v>170.8</v>
      </c>
      <c r="R20">
        <v>173.3</v>
      </c>
      <c r="S20">
        <v>174.9</v>
      </c>
      <c r="T20">
        <v>175</v>
      </c>
      <c r="U20">
        <v>176.3</v>
      </c>
      <c r="V20">
        <v>177.8</v>
      </c>
      <c r="W20">
        <v>179.6</v>
      </c>
      <c r="X20">
        <v>178.3</v>
      </c>
      <c r="Y20">
        <v>175.9</v>
      </c>
      <c r="Z20">
        <v>176.7</v>
      </c>
      <c r="AA20">
        <v>177</v>
      </c>
      <c r="AB20">
        <v>177</v>
      </c>
      <c r="AC20">
        <v>177.9</v>
      </c>
      <c r="AD20">
        <v>179.1</v>
      </c>
    </row>
    <row r="23" spans="1:44" ht="26" x14ac:dyDescent="0.6">
      <c r="A23" s="223" t="s">
        <v>239</v>
      </c>
      <c r="B23" s="223"/>
      <c r="C23" s="223"/>
      <c r="D23" s="223"/>
      <c r="E23" s="223"/>
      <c r="F23" s="223"/>
      <c r="G23" s="223"/>
      <c r="H23" s="223"/>
      <c r="I23" s="223"/>
      <c r="J23" s="223"/>
      <c r="K23" s="223"/>
      <c r="L23" s="223"/>
      <c r="M23" s="223"/>
      <c r="Y23" s="224" t="s">
        <v>286</v>
      </c>
      <c r="Z23" s="219"/>
      <c r="AA23" s="219"/>
      <c r="AB23" s="219"/>
      <c r="AC23" s="219"/>
      <c r="AD23" s="219"/>
      <c r="AE23" s="219"/>
      <c r="AF23" s="219"/>
      <c r="AG23" s="219"/>
      <c r="AH23" s="219"/>
      <c r="AI23" s="219"/>
      <c r="AJ23" s="219"/>
      <c r="AK23" s="219"/>
      <c r="AL23" s="219"/>
      <c r="AN23" s="215" t="s">
        <v>277</v>
      </c>
      <c r="AO23" s="215"/>
      <c r="AP23" s="215"/>
      <c r="AQ23" s="215"/>
      <c r="AR23" s="215"/>
    </row>
    <row r="24" spans="1:44" x14ac:dyDescent="0.5">
      <c r="A24" s="15" t="s">
        <v>186</v>
      </c>
      <c r="B24" s="32" t="s">
        <v>66</v>
      </c>
      <c r="C24" s="32" t="s">
        <v>67</v>
      </c>
      <c r="D24" s="32" t="s">
        <v>68</v>
      </c>
      <c r="E24" s="32" t="s">
        <v>69</v>
      </c>
      <c r="F24" s="32" t="s">
        <v>70</v>
      </c>
      <c r="G24" s="32" t="s">
        <v>72</v>
      </c>
      <c r="H24" s="32" t="s">
        <v>73</v>
      </c>
      <c r="I24" s="32" t="s">
        <v>58</v>
      </c>
      <c r="J24" s="32" t="s">
        <v>62</v>
      </c>
      <c r="K24" s="32" t="s">
        <v>63</v>
      </c>
      <c r="L24" s="32" t="s">
        <v>64</v>
      </c>
      <c r="M24" s="32" t="s">
        <v>65</v>
      </c>
      <c r="Y24" s="34" t="s">
        <v>186</v>
      </c>
      <c r="Z24" s="32" t="s">
        <v>66</v>
      </c>
      <c r="AA24" s="32" t="s">
        <v>67</v>
      </c>
      <c r="AB24" s="32" t="s">
        <v>68</v>
      </c>
      <c r="AC24" s="32" t="s">
        <v>69</v>
      </c>
      <c r="AD24" s="32" t="s">
        <v>70</v>
      </c>
      <c r="AE24" s="32" t="s">
        <v>72</v>
      </c>
      <c r="AF24" s="32" t="s">
        <v>73</v>
      </c>
      <c r="AG24" s="32" t="s">
        <v>58</v>
      </c>
      <c r="AH24" s="32" t="s">
        <v>62</v>
      </c>
      <c r="AI24" s="32" t="s">
        <v>63</v>
      </c>
      <c r="AJ24" s="32" t="s">
        <v>64</v>
      </c>
      <c r="AK24" s="32" t="s">
        <v>65</v>
      </c>
      <c r="AL24" s="116" t="s">
        <v>345</v>
      </c>
      <c r="AN24" s="114"/>
    </row>
    <row r="25" spans="1:44" x14ac:dyDescent="0.5">
      <c r="A25" s="15" t="s">
        <v>237</v>
      </c>
      <c r="B25" s="36">
        <v>1.1297611362168929E-2</v>
      </c>
      <c r="C25" s="36">
        <v>4.3317678172452032E-3</v>
      </c>
      <c r="D25" s="36">
        <v>2.8602560610186717E-3</v>
      </c>
      <c r="E25" s="36">
        <v>6.9717959165193693E-3</v>
      </c>
      <c r="F25" s="36">
        <v>8.3621813604281645E-3</v>
      </c>
      <c r="G25" s="36">
        <v>-1.2929689241607254E-3</v>
      </c>
      <c r="H25" s="36">
        <v>-5.8035714285714288E-3</v>
      </c>
      <c r="I25" s="36">
        <v>4.7597665020206147E-3</v>
      </c>
      <c r="J25" s="36">
        <v>1.8546657132642117E-2</v>
      </c>
      <c r="K25" s="36">
        <v>4.3876968978943027E-5</v>
      </c>
      <c r="L25" s="36">
        <v>-2.5447525447525252E-2</v>
      </c>
      <c r="M25" s="36">
        <v>5.4925265622185384E-3</v>
      </c>
      <c r="R25" s="20"/>
      <c r="S25" s="20"/>
      <c r="T25" s="20"/>
      <c r="U25" s="20"/>
      <c r="V25" s="20"/>
      <c r="W25" s="20"/>
      <c r="Y25" t="s">
        <v>3</v>
      </c>
      <c r="Z25" s="20">
        <v>5.6578050443081201E-2</v>
      </c>
      <c r="AA25" s="20">
        <v>6.8989071038251318E-2</v>
      </c>
      <c r="AB25" s="20">
        <v>9.3451568894952375E-2</v>
      </c>
      <c r="AC25" s="20">
        <v>0.11527967257844479</v>
      </c>
      <c r="AD25" s="20">
        <v>0.12075983717774751</v>
      </c>
      <c r="AE25" s="20">
        <v>0.12955465587044546</v>
      </c>
      <c r="AF25" s="20">
        <v>0.1378614660390047</v>
      </c>
      <c r="AG25" s="20">
        <v>0.16254180602006696</v>
      </c>
      <c r="AH25" s="20">
        <v>0.16266666666666671</v>
      </c>
      <c r="AI25" s="20">
        <v>0.15267680105750162</v>
      </c>
      <c r="AJ25" s="20">
        <v>0.13669064748201443</v>
      </c>
      <c r="AK25" s="20">
        <v>0.12719013627514597</v>
      </c>
      <c r="AL25" s="20">
        <f>(SUM(S8:AD8)-SUM(G8:R8))/SUM(G8:R8)</f>
        <v>0.12234399463207334</v>
      </c>
      <c r="AN25" s="114" t="s">
        <v>341</v>
      </c>
      <c r="AO25" s="117"/>
      <c r="AP25" s="56"/>
      <c r="AQ25" s="56"/>
    </row>
    <row r="26" spans="1:44" x14ac:dyDescent="0.5">
      <c r="A26" s="15" t="s">
        <v>236</v>
      </c>
      <c r="B26" s="36">
        <v>1.0842252210330257E-2</v>
      </c>
      <c r="C26" s="36">
        <v>4.6494498918194785E-3</v>
      </c>
      <c r="D26" s="36">
        <v>3.3907624633431506E-3</v>
      </c>
      <c r="E26" s="36">
        <v>7.3066033427712377E-3</v>
      </c>
      <c r="F26" s="36">
        <v>8.7043249614649383E-3</v>
      </c>
      <c r="G26" s="36">
        <v>3.5955056179783464E-4</v>
      </c>
      <c r="H26" s="36">
        <v>-4.7174049779852394E-3</v>
      </c>
      <c r="I26" s="36">
        <v>3.3404053627048664E-3</v>
      </c>
      <c r="J26" s="36">
        <v>-1.1067620461600917E-2</v>
      </c>
      <c r="K26" s="36">
        <v>4.5493835585443705E-5</v>
      </c>
      <c r="L26" s="36">
        <v>2.2745882995175801E-3</v>
      </c>
      <c r="M26" s="36">
        <v>4.9927378358752975E-3</v>
      </c>
      <c r="Y26" t="s">
        <v>4</v>
      </c>
      <c r="Z26" s="20">
        <v>8.6138613861386173E-2</v>
      </c>
      <c r="AA26" s="20">
        <v>2.9980657640232052E-2</v>
      </c>
      <c r="AB26" s="20">
        <v>1.2254901960784314E-2</v>
      </c>
      <c r="AC26" s="20">
        <v>2.5490196078431317E-2</v>
      </c>
      <c r="AD26" s="20">
        <v>3.0791788856305041E-2</v>
      </c>
      <c r="AE26" s="20">
        <v>3.8690476190476247E-2</v>
      </c>
      <c r="AF26" s="20">
        <v>5.130784708249491E-2</v>
      </c>
      <c r="AG26" s="20">
        <v>6.0392551585304481E-2</v>
      </c>
      <c r="AH26" s="20">
        <v>3.5393818544366872E-2</v>
      </c>
      <c r="AI26" s="20">
        <v>-1.423825344091125E-2</v>
      </c>
      <c r="AJ26" s="20">
        <v>-1.1803588290840415E-2</v>
      </c>
      <c r="AK26" s="20">
        <v>-1.2442396313364003E-2</v>
      </c>
      <c r="AL26" s="20">
        <f t="shared" ref="AL26:AL37" si="0">(SUM(S9:AD9)-SUM(G9:R9))/SUM(G9:R9)</f>
        <v>2.7025928635292389E-2</v>
      </c>
      <c r="AN26" s="114"/>
      <c r="AO26" s="113" t="s">
        <v>342</v>
      </c>
    </row>
    <row r="27" spans="1:44" x14ac:dyDescent="0.5">
      <c r="A27" s="15" t="s">
        <v>235</v>
      </c>
      <c r="B27" s="36">
        <v>1.1883164005805432E-2</v>
      </c>
      <c r="C27" s="36">
        <v>2.7162707306140704E-2</v>
      </c>
      <c r="D27" s="36">
        <v>9.1639029499036005E-4</v>
      </c>
      <c r="E27" s="36">
        <v>5.5369054366308902E-3</v>
      </c>
      <c r="F27" s="36">
        <v>-2.4670482136663039E-2</v>
      </c>
      <c r="G27" s="36">
        <v>2.8850855745721105E-2</v>
      </c>
      <c r="H27" s="36">
        <v>-8.0366401659178899E-3</v>
      </c>
      <c r="I27" s="36">
        <v>6.2723233731163631E-3</v>
      </c>
      <c r="J27" s="36">
        <v>-3.0300406891180217E-3</v>
      </c>
      <c r="K27" s="36">
        <v>8.6835706842772171E-5</v>
      </c>
      <c r="L27" s="36">
        <v>6.2082139446037084E-3</v>
      </c>
      <c r="M27" s="36">
        <v>7.5074427233894096E-3</v>
      </c>
      <c r="Y27" t="s">
        <v>5</v>
      </c>
      <c r="Z27" s="20">
        <v>-5.4786939679025891E-2</v>
      </c>
      <c r="AA27" s="20">
        <v>-3.8419319429198684E-2</v>
      </c>
      <c r="AB27" s="20">
        <v>-2.0833333333333464E-2</v>
      </c>
      <c r="AC27" s="20">
        <v>-1.7939814814814947E-2</v>
      </c>
      <c r="AD27" s="20">
        <v>-1.7523364485980313E-3</v>
      </c>
      <c r="AE27" s="20">
        <v>4.8554913294797719E-2</v>
      </c>
      <c r="AF27" s="20">
        <v>6.9139966273187081E-2</v>
      </c>
      <c r="AG27" s="20">
        <v>8.7807606263982027E-2</v>
      </c>
      <c r="AH27" s="20">
        <v>-3.4129692832765798E-3</v>
      </c>
      <c r="AI27" s="20">
        <v>4.4100119189511185E-2</v>
      </c>
      <c r="AJ27" s="20">
        <v>3.1003039513677777E-2</v>
      </c>
      <c r="AK27" s="20">
        <v>6.6502463054187083E-2</v>
      </c>
      <c r="AL27" s="20">
        <f t="shared" si="0"/>
        <v>1.692389057166201E-2</v>
      </c>
      <c r="AP27" s="53"/>
      <c r="AQ27" s="53"/>
    </row>
    <row r="28" spans="1:44" x14ac:dyDescent="0.5">
      <c r="B28" s="37"/>
      <c r="C28" s="37"/>
      <c r="D28" s="37"/>
      <c r="E28" s="37"/>
      <c r="F28" s="37"/>
      <c r="G28" s="37"/>
      <c r="H28" s="37"/>
      <c r="I28" s="37"/>
      <c r="J28" s="37"/>
      <c r="K28" s="37"/>
      <c r="L28" s="37"/>
      <c r="M28" s="37"/>
      <c r="Y28" t="s">
        <v>6</v>
      </c>
      <c r="Z28" s="20">
        <v>6.1459667093470061E-2</v>
      </c>
      <c r="AA28" s="20">
        <v>5.777777777777774E-2</v>
      </c>
      <c r="AB28" s="20">
        <v>6.1237373737373667E-2</v>
      </c>
      <c r="AC28" s="20">
        <v>7.1338383838383729E-2</v>
      </c>
      <c r="AD28" s="20">
        <v>7.6874606175173402E-2</v>
      </c>
      <c r="AE28" s="20">
        <v>8.1607030759573124E-2</v>
      </c>
      <c r="AF28" s="20">
        <v>8.5678549093183162E-2</v>
      </c>
      <c r="AG28" s="20">
        <v>8.7850467289719597E-2</v>
      </c>
      <c r="AH28" s="20">
        <v>0.10329807093963923</v>
      </c>
      <c r="AI28" s="20">
        <v>9.3094944512947128E-2</v>
      </c>
      <c r="AJ28" s="20">
        <v>8.8468578401464298E-2</v>
      </c>
      <c r="AK28" s="20">
        <v>8.853850818677983E-2</v>
      </c>
      <c r="AL28" s="20">
        <f t="shared" si="0"/>
        <v>7.9922940747682761E-2</v>
      </c>
      <c r="AN28" s="114" t="s">
        <v>343</v>
      </c>
    </row>
    <row r="29" spans="1:44" x14ac:dyDescent="0.5">
      <c r="Y29" t="s">
        <v>7</v>
      </c>
      <c r="Z29" s="20">
        <v>-0.28089275993467611</v>
      </c>
      <c r="AA29" s="20">
        <v>-0.27457440966501923</v>
      </c>
      <c r="AB29" s="20">
        <v>0</v>
      </c>
      <c r="AC29" s="20">
        <v>0</v>
      </c>
      <c r="AD29" s="20">
        <v>0</v>
      </c>
      <c r="AE29" s="20">
        <v>0</v>
      </c>
      <c r="AF29" s="20">
        <v>0</v>
      </c>
      <c r="AG29" s="20">
        <v>-0.28478613968597727</v>
      </c>
      <c r="AH29" s="20">
        <v>-3.0286641427798779E-2</v>
      </c>
      <c r="AI29" s="20">
        <v>0.35654806964420893</v>
      </c>
      <c r="AJ29" s="20">
        <v>0.32399697199091609</v>
      </c>
      <c r="AK29" s="20">
        <v>0.28690386071158219</v>
      </c>
      <c r="AL29" s="20">
        <f t="shared" si="0"/>
        <v>-1.785515009485536E-2</v>
      </c>
      <c r="AO29" s="113" t="s">
        <v>344</v>
      </c>
      <c r="AP29" s="56"/>
      <c r="AQ29" s="56"/>
    </row>
    <row r="30" spans="1:44" x14ac:dyDescent="0.5">
      <c r="Y30" t="s">
        <v>8</v>
      </c>
      <c r="Z30" s="20">
        <v>3.0984204131227183E-2</v>
      </c>
      <c r="AA30" s="20">
        <v>6.2843197071384888E-2</v>
      </c>
      <c r="AB30" s="20">
        <v>0.10267857142857138</v>
      </c>
      <c r="AC30" s="20">
        <v>5.743458838544991E-2</v>
      </c>
      <c r="AD30" s="20">
        <v>5.2023121387283384E-2</v>
      </c>
      <c r="AE30" s="20">
        <v>2.6837060702875327E-2</v>
      </c>
      <c r="AF30" s="20">
        <v>2.0012911555842443E-2</v>
      </c>
      <c r="AG30" s="20">
        <v>2.9928432010410039E-2</v>
      </c>
      <c r="AH30" s="20">
        <v>0.10279765777488623</v>
      </c>
      <c r="AI30" s="20">
        <v>7.5507614213198002E-2</v>
      </c>
      <c r="AJ30" s="20">
        <v>2.1436848203939846E-2</v>
      </c>
      <c r="AK30" s="20">
        <v>7.0175438596490562E-3</v>
      </c>
      <c r="AL30" s="20">
        <f t="shared" si="0"/>
        <v>4.8547739479584871E-2</v>
      </c>
    </row>
    <row r="31" spans="1:44" x14ac:dyDescent="0.5">
      <c r="Y31" t="s">
        <v>9</v>
      </c>
      <c r="Z31" s="20">
        <v>0.17310167310167313</v>
      </c>
      <c r="AA31" s="20">
        <v>0.10901339829476253</v>
      </c>
      <c r="AB31" s="20">
        <v>0.15104808877928486</v>
      </c>
      <c r="AC31" s="20">
        <v>0.18176216882316695</v>
      </c>
      <c r="AD31" s="20">
        <v>7.7711818672422966E-2</v>
      </c>
      <c r="AE31" s="20">
        <v>-8.0823293172690741E-2</v>
      </c>
      <c r="AF31" s="20">
        <v>-0.15082315454062667</v>
      </c>
      <c r="AG31" s="20">
        <v>-0.11703958691910502</v>
      </c>
      <c r="AH31" s="20">
        <v>-0.10017678255745434</v>
      </c>
      <c r="AI31" s="20">
        <v>-8.4481725584182113E-2</v>
      </c>
      <c r="AJ31" s="20">
        <v>-6.4981949458483651E-2</v>
      </c>
      <c r="AK31" s="20">
        <v>-7.9473985134362518E-2</v>
      </c>
      <c r="AL31" s="20">
        <f t="shared" si="0"/>
        <v>-3.6251147953018509E-3</v>
      </c>
      <c r="AP31" s="53"/>
      <c r="AQ31" s="53"/>
    </row>
    <row r="32" spans="1:44" x14ac:dyDescent="0.5">
      <c r="Y32" t="s">
        <v>10</v>
      </c>
      <c r="Z32" s="20">
        <v>-1.0240963855421618E-2</v>
      </c>
      <c r="AA32" s="20">
        <v>1.8292682926829961E-3</v>
      </c>
      <c r="AB32" s="20">
        <v>1.8890920170627632E-2</v>
      </c>
      <c r="AC32" s="20">
        <v>3.0469226081657527E-2</v>
      </c>
      <c r="AD32" s="20">
        <v>2.7845036319612729E-2</v>
      </c>
      <c r="AE32" s="20">
        <v>3.1457955232909791E-2</v>
      </c>
      <c r="AF32" s="20">
        <v>3.892944038929444E-2</v>
      </c>
      <c r="AG32" s="20">
        <v>4.2708968883465523E-2</v>
      </c>
      <c r="AH32" s="20">
        <v>4.4593769089798486E-2</v>
      </c>
      <c r="AI32" s="20">
        <v>4.392922513727876E-2</v>
      </c>
      <c r="AJ32" s="20">
        <v>5.2823315118397191E-2</v>
      </c>
      <c r="AK32" s="20">
        <v>6.6180935033394089E-2</v>
      </c>
      <c r="AL32" s="20">
        <f t="shared" si="0"/>
        <v>3.2421479229989628E-2</v>
      </c>
      <c r="AR32" s="53"/>
    </row>
    <row r="33" spans="1:45" x14ac:dyDescent="0.5">
      <c r="Y33" t="s">
        <v>11</v>
      </c>
      <c r="Z33" s="20">
        <v>4.1702867072111308E-2</v>
      </c>
      <c r="AA33" s="20">
        <v>4.8034934497816595E-2</v>
      </c>
      <c r="AB33" s="20">
        <v>1.0025062656641628E-2</v>
      </c>
      <c r="AC33" s="20">
        <v>1.5873015873015803E-2</v>
      </c>
      <c r="AD33" s="20">
        <v>0</v>
      </c>
      <c r="AE33" s="20">
        <v>-2.4509803921569555E-3</v>
      </c>
      <c r="AF33" s="20">
        <v>6.6115702479338607E-3</v>
      </c>
      <c r="AG33" s="20">
        <v>9.1666666666666199E-3</v>
      </c>
      <c r="AH33" s="20">
        <v>9.2514718250630307E-3</v>
      </c>
      <c r="AI33" s="20">
        <v>1.0101010101010124E-2</v>
      </c>
      <c r="AJ33" s="20">
        <v>1.9327731092436951E-2</v>
      </c>
      <c r="AK33" s="20">
        <v>2.5062656641604009E-2</v>
      </c>
      <c r="AL33" s="20">
        <f t="shared" si="0"/>
        <v>1.5796463269728042E-2</v>
      </c>
      <c r="AR33" s="53"/>
    </row>
    <row r="34" spans="1:45" x14ac:dyDescent="0.5">
      <c r="Y34" t="s">
        <v>12</v>
      </c>
      <c r="Z34" s="20">
        <v>0.11038575667655783</v>
      </c>
      <c r="AA34" s="20">
        <v>0.12893642305407005</v>
      </c>
      <c r="AB34" s="20">
        <v>0.14691943127962073</v>
      </c>
      <c r="AC34" s="20">
        <v>0.16883886255924169</v>
      </c>
      <c r="AD34" s="20">
        <v>0.18074424099232128</v>
      </c>
      <c r="AE34" s="20">
        <v>0.19575471698113217</v>
      </c>
      <c r="AF34" s="20">
        <v>0.20351906158357766</v>
      </c>
      <c r="AG34" s="20">
        <v>0.21092388146426502</v>
      </c>
      <c r="AH34" s="20">
        <v>0.2030981067125644</v>
      </c>
      <c r="AI34" s="20">
        <v>0.18207440811724906</v>
      </c>
      <c r="AJ34" s="20">
        <v>-0.20297848869277446</v>
      </c>
      <c r="AK34" s="20">
        <v>-0.21849648458626286</v>
      </c>
      <c r="AL34" s="20">
        <f t="shared" si="0"/>
        <v>0.1055550197704697</v>
      </c>
    </row>
    <row r="35" spans="1:45" x14ac:dyDescent="0.5">
      <c r="Y35" t="s">
        <v>13</v>
      </c>
      <c r="Z35" s="20">
        <v>4.9375000000000037E-2</v>
      </c>
      <c r="AA35" s="20">
        <v>4.661280298321939E-2</v>
      </c>
      <c r="AB35" s="20">
        <v>3.749231714812553E-2</v>
      </c>
      <c r="AC35" s="20">
        <v>4.11800860479411E-2</v>
      </c>
      <c r="AD35" s="20">
        <v>4.1053921568627555E-2</v>
      </c>
      <c r="AE35" s="20">
        <v>4.0928527794746594E-2</v>
      </c>
      <c r="AF35" s="20">
        <v>4.1412911084043921E-2</v>
      </c>
      <c r="AG35" s="20">
        <v>4.3213633597078478E-2</v>
      </c>
      <c r="AH35" s="20">
        <v>4.6144505160898748E-2</v>
      </c>
      <c r="AI35" s="20">
        <v>4.2347247428917115E-2</v>
      </c>
      <c r="AJ35" s="20">
        <v>4.0312876052948358E-2</v>
      </c>
      <c r="AK35" s="20">
        <v>3.7701974865350159E-2</v>
      </c>
      <c r="AL35" s="20">
        <f t="shared" si="0"/>
        <v>4.2290076335877815E-2</v>
      </c>
    </row>
    <row r="36" spans="1:45" x14ac:dyDescent="0.5">
      <c r="Y36" t="s">
        <v>14</v>
      </c>
      <c r="Z36" s="20">
        <v>6.6705336426914147E-2</v>
      </c>
      <c r="AA36" s="20">
        <v>7.5493612078977937E-2</v>
      </c>
      <c r="AB36" s="20">
        <v>7.1305347901092608E-2</v>
      </c>
      <c r="AC36" s="20">
        <v>7.763082231167337E-2</v>
      </c>
      <c r="AD36" s="20">
        <v>7.7847738981110609E-2</v>
      </c>
      <c r="AE36" s="20">
        <v>7.9772079772079771E-2</v>
      </c>
      <c r="AF36" s="20">
        <v>7.818696883852698E-2</v>
      </c>
      <c r="AG36" s="20">
        <v>7.8398195149464056E-2</v>
      </c>
      <c r="AH36" s="20">
        <v>8.4269662921348312E-2</v>
      </c>
      <c r="AI36" s="20">
        <v>7.6408254322364685E-2</v>
      </c>
      <c r="AJ36" s="20">
        <v>6.9651741293532299E-2</v>
      </c>
      <c r="AK36" s="20">
        <v>6.410958904109583E-2</v>
      </c>
      <c r="AL36" s="20">
        <f t="shared" si="0"/>
        <v>7.4961031599830086E-2</v>
      </c>
    </row>
    <row r="37" spans="1:45" x14ac:dyDescent="0.5">
      <c r="Y37" t="s">
        <v>15</v>
      </c>
      <c r="Z37" s="20">
        <v>7.5645756457564647E-2</v>
      </c>
      <c r="AA37" s="20">
        <v>6.7073170731707321E-2</v>
      </c>
      <c r="AB37" s="20">
        <v>7.5000000000000067E-2</v>
      </c>
      <c r="AC37" s="20">
        <v>8.4146341463414709E-2</v>
      </c>
      <c r="AD37" s="20">
        <v>7.0960047704233795E-2</v>
      </c>
      <c r="AE37" s="20">
        <v>5.0677666470241738E-2</v>
      </c>
      <c r="AF37" s="20">
        <v>4.577883472057085E-2</v>
      </c>
      <c r="AG37" s="20">
        <v>6.189903846153836E-2</v>
      </c>
      <c r="AH37" s="20">
        <v>6.4981949458483831E-2</v>
      </c>
      <c r="AI37" s="20">
        <v>5.1068883610451268E-2</v>
      </c>
      <c r="AJ37" s="20">
        <v>4.1569086651053827E-2</v>
      </c>
      <c r="AK37" s="20">
        <v>3.3467974610501917E-2</v>
      </c>
      <c r="AL37" s="20">
        <f t="shared" si="0"/>
        <v>5.9941155936767694E-2</v>
      </c>
    </row>
    <row r="41" spans="1:45" x14ac:dyDescent="0.5">
      <c r="AS41" s="37"/>
    </row>
    <row r="42" spans="1:45" x14ac:dyDescent="0.5">
      <c r="Y42" s="223" t="s">
        <v>287</v>
      </c>
      <c r="Z42" s="223"/>
      <c r="AA42" s="223"/>
      <c r="AB42" s="223"/>
      <c r="AC42" s="223"/>
      <c r="AD42" s="223"/>
      <c r="AE42" s="223"/>
      <c r="AF42" s="223"/>
      <c r="AG42" s="223"/>
      <c r="AH42" s="223"/>
      <c r="AI42" s="223"/>
      <c r="AJ42" s="223"/>
      <c r="AK42" s="223"/>
      <c r="AS42" s="37"/>
    </row>
    <row r="43" spans="1:45" x14ac:dyDescent="0.5">
      <c r="Y43" s="34" t="s">
        <v>186</v>
      </c>
      <c r="Z43" s="34" t="s">
        <v>66</v>
      </c>
      <c r="AA43" s="34" t="s">
        <v>67</v>
      </c>
      <c r="AB43" s="34" t="s">
        <v>68</v>
      </c>
      <c r="AC43" s="34" t="s">
        <v>69</v>
      </c>
      <c r="AD43" s="34" t="s">
        <v>70</v>
      </c>
      <c r="AE43" s="34" t="s">
        <v>72</v>
      </c>
      <c r="AF43" s="34" t="s">
        <v>73</v>
      </c>
      <c r="AG43" s="34" t="s">
        <v>58</v>
      </c>
      <c r="AH43" s="34" t="s">
        <v>62</v>
      </c>
      <c r="AI43" s="34" t="s">
        <v>63</v>
      </c>
      <c r="AJ43" s="34" t="s">
        <v>64</v>
      </c>
      <c r="AK43" s="34" t="s">
        <v>65</v>
      </c>
      <c r="AS43" s="37"/>
    </row>
    <row r="44" spans="1:45" x14ac:dyDescent="0.5">
      <c r="Y44" t="s">
        <v>3</v>
      </c>
      <c r="Z44" s="20">
        <v>5.6318681318681438E-2</v>
      </c>
      <c r="AA44" s="20">
        <v>6.9607167470709816E-2</v>
      </c>
      <c r="AB44" s="20">
        <v>0.10075914423740506</v>
      </c>
      <c r="AC44" s="20">
        <v>0.12035763411279229</v>
      </c>
      <c r="AD44" s="20">
        <v>0.12731006160164268</v>
      </c>
      <c r="AE44" s="20">
        <v>0.13614703880190604</v>
      </c>
      <c r="AF44" s="20">
        <v>0.14518317503392134</v>
      </c>
      <c r="AG44" s="20">
        <v>0.17329737019554947</v>
      </c>
      <c r="AH44" s="20">
        <v>0.17069892473118262</v>
      </c>
      <c r="AI44" s="20">
        <v>0.16045272969374183</v>
      </c>
      <c r="AJ44" s="20">
        <v>0.14163372859025031</v>
      </c>
      <c r="AK44" s="20">
        <v>0.13276651406147796</v>
      </c>
      <c r="AN44" s="114"/>
    </row>
    <row r="45" spans="1:45" x14ac:dyDescent="0.5">
      <c r="Y45" t="s">
        <v>4</v>
      </c>
      <c r="Z45" s="20">
        <v>8.5457271364317813E-2</v>
      </c>
      <c r="AA45" s="20">
        <v>3.0806845965770227E-2</v>
      </c>
      <c r="AB45" s="20">
        <v>8.8976767177458369E-3</v>
      </c>
      <c r="AC45" s="20">
        <v>2.2761009401286465E-2</v>
      </c>
      <c r="AD45" s="20">
        <v>3.1111111111111166E-2</v>
      </c>
      <c r="AE45" s="20">
        <v>3.7037037037036924E-2</v>
      </c>
      <c r="AF45" s="20">
        <v>5.0253807106599012E-2</v>
      </c>
      <c r="AG45" s="20">
        <v>5.7897409852717144E-2</v>
      </c>
      <c r="AH45" s="20">
        <v>3.5840484603735456E-2</v>
      </c>
      <c r="AI45" s="20">
        <v>-1.3461538461538516E-2</v>
      </c>
      <c r="AJ45" s="20">
        <v>-1.3352408202193529E-2</v>
      </c>
      <c r="AK45" s="20">
        <v>-1.4904517931998085E-2</v>
      </c>
      <c r="AN45" s="114"/>
    </row>
    <row r="46" spans="1:45" x14ac:dyDescent="0.5">
      <c r="B46" t="s">
        <v>290</v>
      </c>
      <c r="C46" t="s">
        <v>291</v>
      </c>
      <c r="Y46" t="s">
        <v>5</v>
      </c>
      <c r="Z46" s="20">
        <v>-5.4099274958170754E-2</v>
      </c>
      <c r="AA46" s="20">
        <v>-3.381374722838134E-2</v>
      </c>
      <c r="AB46" s="20">
        <v>-4.6458923512747809E-2</v>
      </c>
      <c r="AC46" s="20">
        <v>-1.7441860465116279E-2</v>
      </c>
      <c r="AD46" s="20">
        <v>1.1757789535568315E-3</v>
      </c>
      <c r="AE46" s="20">
        <v>5.072886297376087E-2</v>
      </c>
      <c r="AF46" s="20">
        <v>7.13881019830028E-2</v>
      </c>
      <c r="AG46" s="20">
        <v>8.3707865168539355E-2</v>
      </c>
      <c r="AH46" s="20">
        <v>-9.116809116809085E-3</v>
      </c>
      <c r="AI46" s="20">
        <v>3.5735556879094701E-2</v>
      </c>
      <c r="AJ46" s="20">
        <v>2.0668693009118576E-2</v>
      </c>
      <c r="AK46" s="20">
        <v>5.9479553903345687E-2</v>
      </c>
    </row>
    <row r="47" spans="1:45" x14ac:dyDescent="0.5">
      <c r="A47" t="s">
        <v>289</v>
      </c>
      <c r="B47" t="s">
        <v>292</v>
      </c>
      <c r="C47" t="s">
        <v>293</v>
      </c>
      <c r="Y47" t="s">
        <v>6</v>
      </c>
      <c r="Z47" s="20">
        <v>5.9577194106342164E-2</v>
      </c>
      <c r="AA47" s="20">
        <v>5.8561425843411952E-2</v>
      </c>
      <c r="AB47" s="20">
        <v>6.6031746031746066E-2</v>
      </c>
      <c r="AC47" s="20">
        <v>7.2784810126582278E-2</v>
      </c>
      <c r="AD47" s="20">
        <v>7.8914141414141409E-2</v>
      </c>
      <c r="AE47" s="20">
        <v>8.2966687617850518E-2</v>
      </c>
      <c r="AF47" s="20">
        <v>8.5106382978723361E-2</v>
      </c>
      <c r="AG47" s="20">
        <v>8.5981308411215027E-2</v>
      </c>
      <c r="AH47" s="20">
        <v>0.10143123833229628</v>
      </c>
      <c r="AI47" s="20">
        <v>9.2592592592592587E-2</v>
      </c>
      <c r="AJ47" s="20">
        <v>8.7912087912087766E-2</v>
      </c>
      <c r="AK47" s="20">
        <v>9.1130012150668294E-2</v>
      </c>
      <c r="AN47" s="114"/>
    </row>
    <row r="48" spans="1:45" x14ac:dyDescent="0.5">
      <c r="A48" t="s">
        <v>105</v>
      </c>
      <c r="Y48" t="s">
        <v>7</v>
      </c>
      <c r="Z48" s="20">
        <v>0</v>
      </c>
      <c r="AA48" s="20">
        <v>0</v>
      </c>
      <c r="AB48" s="20">
        <v>0</v>
      </c>
      <c r="AC48" s="20">
        <v>0</v>
      </c>
      <c r="AD48" s="20">
        <v>0</v>
      </c>
      <c r="AE48" s="20">
        <v>0</v>
      </c>
      <c r="AF48" s="20">
        <v>0</v>
      </c>
      <c r="AG48" s="20">
        <v>0</v>
      </c>
      <c r="AH48" s="20">
        <v>0.38834216502649516</v>
      </c>
      <c r="AI48" s="20">
        <v>0.38758516275548843</v>
      </c>
      <c r="AJ48" s="20">
        <v>0.35124905374716131</v>
      </c>
      <c r="AK48" s="20">
        <v>0.31188493565480713</v>
      </c>
      <c r="AN48" s="114"/>
    </row>
    <row r="49" spans="1:37" x14ac:dyDescent="0.5">
      <c r="A49" t="s">
        <v>108</v>
      </c>
      <c r="Y49" t="s">
        <v>8</v>
      </c>
      <c r="Z49" s="20">
        <v>4.5397225725094685E-2</v>
      </c>
      <c r="AA49" s="20">
        <v>7.5459733671528265E-2</v>
      </c>
      <c r="AB49" s="20">
        <v>8.6705202312138741E-2</v>
      </c>
      <c r="AC49" s="20">
        <v>7.4656188605108101E-2</v>
      </c>
      <c r="AD49" s="20">
        <v>6.2909567496723426E-2</v>
      </c>
      <c r="AE49" s="20">
        <v>3.8511749347258525E-2</v>
      </c>
      <c r="AF49" s="20">
        <v>3.0921052631578873E-2</v>
      </c>
      <c r="AG49" s="20">
        <v>3.3730158730158881E-2</v>
      </c>
      <c r="AH49" s="20">
        <v>0.10435931307793912</v>
      </c>
      <c r="AI49" s="20">
        <v>7.2482360487491876E-2</v>
      </c>
      <c r="AJ49" s="20">
        <v>2.357100766057749E-2</v>
      </c>
      <c r="AK49" s="20">
        <v>5.9523809523809521E-3</v>
      </c>
    </row>
    <row r="50" spans="1:37" x14ac:dyDescent="0.5">
      <c r="Y50" t="s">
        <v>9</v>
      </c>
      <c r="Z50" s="20">
        <v>0.15618521078092623</v>
      </c>
      <c r="AA50" s="20">
        <v>0.10340314136125643</v>
      </c>
      <c r="AB50" s="20">
        <v>0.124756335282651</v>
      </c>
      <c r="AC50" s="20">
        <v>0.16842800528401586</v>
      </c>
      <c r="AD50" s="20">
        <v>8.4507042253521153E-2</v>
      </c>
      <c r="AE50" s="20">
        <v>-6.6884176182708047E-2</v>
      </c>
      <c r="AF50" s="20">
        <v>-0.1282646546720837</v>
      </c>
      <c r="AG50" s="20">
        <v>-0.10238693467336674</v>
      </c>
      <c r="AH50" s="20">
        <v>-9.2139175257731853E-2</v>
      </c>
      <c r="AI50" s="20">
        <v>-9.5635430038510938E-2</v>
      </c>
      <c r="AJ50" s="20">
        <v>-7.0312499999999889E-2</v>
      </c>
      <c r="AK50" s="20">
        <v>-7.2942643391521303E-2</v>
      </c>
    </row>
    <row r="51" spans="1:37" x14ac:dyDescent="0.5">
      <c r="A51" s="223" t="s">
        <v>237</v>
      </c>
      <c r="B51" s="223"/>
      <c r="C51" s="223"/>
      <c r="D51" s="223"/>
      <c r="E51" s="223"/>
      <c r="F51" s="223"/>
      <c r="G51" s="223"/>
      <c r="H51" s="223"/>
      <c r="I51" s="223"/>
      <c r="J51" s="223"/>
      <c r="K51" s="223"/>
      <c r="L51" s="223"/>
      <c r="M51" s="223"/>
      <c r="Y51" t="s">
        <v>10</v>
      </c>
      <c r="Z51" s="20">
        <v>-5.4380664652568323E-3</v>
      </c>
      <c r="AA51" s="20">
        <v>4.8899755501223188E-3</v>
      </c>
      <c r="AB51" s="20">
        <v>2.6412776412776305E-2</v>
      </c>
      <c r="AC51" s="20">
        <v>3.1116534472239134E-2</v>
      </c>
      <c r="AD51" s="20">
        <v>2.7239709443099277E-2</v>
      </c>
      <c r="AE51" s="20">
        <v>2.9020556227327587E-2</v>
      </c>
      <c r="AF51" s="20">
        <v>3.64741641337386E-2</v>
      </c>
      <c r="AG51" s="20">
        <v>4.0853658536585298E-2</v>
      </c>
      <c r="AH51" s="20">
        <v>3.9658328248932277E-2</v>
      </c>
      <c r="AI51" s="20">
        <v>3.8367844092570109E-2</v>
      </c>
      <c r="AJ51" s="20">
        <v>4.6638400969109733E-2</v>
      </c>
      <c r="AK51" s="20">
        <v>6.0000000000000032E-2</v>
      </c>
    </row>
    <row r="52" spans="1:37" x14ac:dyDescent="0.5">
      <c r="A52" s="34"/>
      <c r="B52" s="223">
        <v>2022</v>
      </c>
      <c r="C52" s="223"/>
      <c r="D52" s="223"/>
      <c r="E52" s="223"/>
      <c r="F52" s="223"/>
      <c r="G52" s="223"/>
      <c r="H52" s="223"/>
      <c r="I52" s="223">
        <v>2023</v>
      </c>
      <c r="J52" s="223"/>
      <c r="K52" s="223"/>
      <c r="L52" s="223"/>
      <c r="M52" s="223"/>
      <c r="Y52" t="s">
        <v>11</v>
      </c>
      <c r="Z52" s="20">
        <v>3.9267015706806283E-2</v>
      </c>
      <c r="AA52" s="20">
        <v>4.6532045654082504E-2</v>
      </c>
      <c r="AB52" s="20">
        <v>4.3402777777777776E-2</v>
      </c>
      <c r="AC52" s="20">
        <v>1.2573344509639565E-2</v>
      </c>
      <c r="AD52" s="20">
        <v>-4.1118421052631577E-3</v>
      </c>
      <c r="AE52" s="20">
        <v>-4.9140049140048679E-3</v>
      </c>
      <c r="AF52" s="20">
        <v>4.9751243781095238E-3</v>
      </c>
      <c r="AG52" s="20">
        <v>8.3822296730930428E-3</v>
      </c>
      <c r="AH52" s="20">
        <v>8.4674005080440304E-3</v>
      </c>
      <c r="AI52" s="20">
        <v>8.4674005080440304E-3</v>
      </c>
      <c r="AJ52" s="20">
        <v>1.861252115059224E-2</v>
      </c>
      <c r="AK52" s="20">
        <v>2.5231286795626577E-2</v>
      </c>
    </row>
    <row r="53" spans="1:37" x14ac:dyDescent="0.5">
      <c r="A53" s="34" t="s">
        <v>186</v>
      </c>
      <c r="B53" s="32" t="s">
        <v>66</v>
      </c>
      <c r="C53" s="32" t="s">
        <v>67</v>
      </c>
      <c r="D53" s="32" t="s">
        <v>68</v>
      </c>
      <c r="E53" s="32" t="s">
        <v>69</v>
      </c>
      <c r="F53" s="32" t="s">
        <v>70</v>
      </c>
      <c r="G53" s="32" t="s">
        <v>72</v>
      </c>
      <c r="H53" s="32" t="s">
        <v>73</v>
      </c>
      <c r="I53" s="32" t="s">
        <v>58</v>
      </c>
      <c r="J53" s="58" t="s">
        <v>62</v>
      </c>
      <c r="K53" s="32" t="s">
        <v>63</v>
      </c>
      <c r="L53" s="57" t="s">
        <v>64</v>
      </c>
      <c r="M53" s="32" t="s">
        <v>65</v>
      </c>
      <c r="Y53" t="s">
        <v>12</v>
      </c>
      <c r="Z53" s="20">
        <v>0.11117647058823532</v>
      </c>
      <c r="AA53" s="20">
        <v>0.13022981732469077</v>
      </c>
      <c r="AB53" s="20">
        <v>0.15194346289752639</v>
      </c>
      <c r="AC53" s="20">
        <v>0.17048794826572605</v>
      </c>
      <c r="AD53" s="20">
        <v>0.1817116060961313</v>
      </c>
      <c r="AE53" s="20">
        <v>0.19906323185011709</v>
      </c>
      <c r="AF53" s="20">
        <v>0.20850320326150271</v>
      </c>
      <c r="AG53" s="20">
        <v>0.21465666474321976</v>
      </c>
      <c r="AH53" s="20">
        <v>-0.17616875712656788</v>
      </c>
      <c r="AI53" s="20">
        <v>-0.19138220481253493</v>
      </c>
      <c r="AJ53" s="20">
        <v>-0.20995079278294151</v>
      </c>
      <c r="AK53" s="20">
        <v>-0.22561629153269022</v>
      </c>
    </row>
    <row r="54" spans="1:37" x14ac:dyDescent="0.5">
      <c r="A54" t="s">
        <v>226</v>
      </c>
      <c r="B54" s="20">
        <v>5.8403634003893947E-3</v>
      </c>
      <c r="C54" s="20">
        <v>9.6774193548387101E-3</v>
      </c>
      <c r="D54" s="20">
        <v>2.4281150159744483E-2</v>
      </c>
      <c r="E54" s="20">
        <v>1.9962570180910719E-2</v>
      </c>
      <c r="F54" s="20">
        <v>1.0397553516819502E-2</v>
      </c>
      <c r="G54" s="20">
        <v>1.3317191283293082E-2</v>
      </c>
      <c r="H54" s="20">
        <v>1.0752688172042909E-2</v>
      </c>
      <c r="I54" s="20">
        <v>2.7186761229314557E-2</v>
      </c>
      <c r="J54" s="20">
        <v>3.4522439585730398E-3</v>
      </c>
      <c r="K54" s="20">
        <v>0</v>
      </c>
      <c r="L54" s="20">
        <v>-3.4403669724770315E-3</v>
      </c>
      <c r="M54" s="20">
        <v>-5.7537399309564284E-4</v>
      </c>
      <c r="Y54" t="s">
        <v>13</v>
      </c>
      <c r="Z54" s="20">
        <v>5.2567975830815641E-2</v>
      </c>
      <c r="AA54" s="20">
        <v>4.9939831528279251E-2</v>
      </c>
      <c r="AB54" s="20">
        <v>4.2959427207637332E-2</v>
      </c>
      <c r="AC54" s="20">
        <v>4.2186571598336269E-2</v>
      </c>
      <c r="AD54" s="20">
        <v>4.1469194312796206E-2</v>
      </c>
      <c r="AE54" s="20">
        <v>4.3169722057953941E-2</v>
      </c>
      <c r="AF54" s="20">
        <v>4.1838538597525184E-2</v>
      </c>
      <c r="AG54" s="20">
        <v>4.1813898704358032E-2</v>
      </c>
      <c r="AH54" s="20">
        <v>4.1642228739002897E-2</v>
      </c>
      <c r="AI54" s="20">
        <v>3.7383177570093497E-2</v>
      </c>
      <c r="AJ54" s="20">
        <v>3.3642691415313127E-2</v>
      </c>
      <c r="AK54" s="20">
        <v>3.1755196304849888E-2</v>
      </c>
    </row>
    <row r="55" spans="1:37" x14ac:dyDescent="0.5">
      <c r="A55" t="s">
        <v>227</v>
      </c>
      <c r="B55" s="20">
        <v>1.1059907834101408E-2</v>
      </c>
      <c r="C55" s="20">
        <v>-2.9170464904284436E-2</v>
      </c>
      <c r="D55" s="20">
        <v>-3.0516431924882629E-2</v>
      </c>
      <c r="E55" s="20">
        <v>1.3075060532687597E-2</v>
      </c>
      <c r="F55" s="20">
        <v>8.1261950286807706E-3</v>
      </c>
      <c r="G55" s="20">
        <v>-7.1123755334281651E-3</v>
      </c>
      <c r="H55" s="20">
        <v>-1.9102196752626823E-3</v>
      </c>
      <c r="I55" s="20">
        <v>8.1339712918659744E-3</v>
      </c>
      <c r="J55" s="20">
        <v>-1.423825344091125E-2</v>
      </c>
      <c r="K55" s="20">
        <v>0</v>
      </c>
      <c r="L55" s="20">
        <v>7.7034183919115207E-3</v>
      </c>
      <c r="M55" s="20">
        <v>2.3889154323936932E-2</v>
      </c>
      <c r="Y55" t="s">
        <v>14</v>
      </c>
      <c r="Z55" s="20">
        <v>5.9405940594059507E-2</v>
      </c>
      <c r="AA55" s="20">
        <v>7.0760233918128621E-2</v>
      </c>
      <c r="AB55" s="20">
        <v>7.0389761489237895E-2</v>
      </c>
      <c r="AC55" s="20">
        <v>6.9444444444444434E-2</v>
      </c>
      <c r="AD55" s="20">
        <v>6.9124423963133647E-2</v>
      </c>
      <c r="AE55" s="20">
        <v>7.2289156626505993E-2</v>
      </c>
      <c r="AF55" s="20">
        <v>7.1958880639634459E-2</v>
      </c>
      <c r="AG55" s="20">
        <v>7.2241183162684797E-2</v>
      </c>
      <c r="AH55" s="20">
        <v>7.7141236528644325E-2</v>
      </c>
      <c r="AI55" s="20">
        <v>7.046223224351747E-2</v>
      </c>
      <c r="AJ55" s="20">
        <v>6.4840693124650614E-2</v>
      </c>
      <c r="AK55" s="20">
        <v>5.93126385809312E-2</v>
      </c>
    </row>
    <row r="56" spans="1:37" x14ac:dyDescent="0.5">
      <c r="A56" t="s">
        <v>5</v>
      </c>
      <c r="B56" s="20">
        <v>5.1724137931034517E-2</v>
      </c>
      <c r="C56" s="20">
        <v>2.5761124121779725E-2</v>
      </c>
      <c r="D56" s="20">
        <v>-3.4246575342465758E-2</v>
      </c>
      <c r="E56" s="20">
        <v>2.9550827423167852E-3</v>
      </c>
      <c r="F56" s="20">
        <v>7.0713022981733478E-3</v>
      </c>
      <c r="G56" s="20">
        <v>6.1439438267992974E-2</v>
      </c>
      <c r="H56" s="20">
        <v>4.8511576626240255E-2</v>
      </c>
      <c r="I56" s="20">
        <v>2.2607781282860208E-2</v>
      </c>
      <c r="J56" s="20">
        <v>-9.9228791773778982E-2</v>
      </c>
      <c r="K56" s="20">
        <v>0</v>
      </c>
      <c r="L56" s="20">
        <v>-3.1963470319634674E-2</v>
      </c>
      <c r="M56" s="20">
        <v>2.122641509433959E-2</v>
      </c>
      <c r="Y56" t="s">
        <v>15</v>
      </c>
      <c r="Z56" s="20">
        <v>7.4143302180685391E-2</v>
      </c>
      <c r="AA56" s="20">
        <v>6.6790352504638301E-2</v>
      </c>
      <c r="AB56" s="20">
        <v>7.478368355995052E-2</v>
      </c>
      <c r="AC56" s="20">
        <v>8.2665021591610155E-2</v>
      </c>
      <c r="AD56" s="20">
        <v>7.1903323262839908E-2</v>
      </c>
      <c r="AE56" s="20">
        <v>5.4328358208955187E-2</v>
      </c>
      <c r="AF56" s="20">
        <v>5.1869722557297909E-2</v>
      </c>
      <c r="AG56" s="20">
        <v>6.6422912858013439E-2</v>
      </c>
      <c r="AH56" s="20">
        <v>6.6503965832824932E-2</v>
      </c>
      <c r="AI56" s="20">
        <v>4.9219687875150166E-2</v>
      </c>
      <c r="AJ56" s="20">
        <v>4.0925266903914626E-2</v>
      </c>
      <c r="AK56" s="20">
        <v>3.5128805620608897E-2</v>
      </c>
    </row>
    <row r="57" spans="1:37" x14ac:dyDescent="0.5">
      <c r="A57" t="s">
        <v>228</v>
      </c>
      <c r="B57" s="20">
        <v>5.4578532443905741E-3</v>
      </c>
      <c r="C57" s="20">
        <v>4.8250904704462173E-3</v>
      </c>
      <c r="D57" s="20">
        <v>9.00360144057623E-3</v>
      </c>
      <c r="E57" s="20">
        <v>9.5181439619273899E-3</v>
      </c>
      <c r="F57" s="20">
        <v>7.0713022981733478E-3</v>
      </c>
      <c r="G57" s="20">
        <v>8.1919251023990971E-3</v>
      </c>
      <c r="H57" s="20">
        <v>7.5449796865930518E-3</v>
      </c>
      <c r="I57" s="20">
        <v>5.7603686635944703E-3</v>
      </c>
      <c r="J57" s="20">
        <v>1.5463917525773294E-2</v>
      </c>
      <c r="K57" s="20">
        <v>0</v>
      </c>
      <c r="L57" s="20">
        <v>6.2041737168640398E-3</v>
      </c>
      <c r="M57" s="20">
        <v>6.1659192825111791E-3</v>
      </c>
    </row>
    <row r="58" spans="1:37" x14ac:dyDescent="0.5">
      <c r="A58" t="s">
        <v>229</v>
      </c>
      <c r="B58" s="20">
        <v>0</v>
      </c>
      <c r="C58" s="20">
        <v>0</v>
      </c>
      <c r="D58" s="20">
        <v>0</v>
      </c>
      <c r="E58" s="20">
        <v>0</v>
      </c>
      <c r="F58" s="20">
        <v>0</v>
      </c>
      <c r="G58" s="20">
        <v>0</v>
      </c>
      <c r="H58" s="20">
        <v>0</v>
      </c>
      <c r="I58" s="20">
        <v>0</v>
      </c>
      <c r="J58" s="20">
        <v>0.35730507191521588</v>
      </c>
      <c r="K58" s="20">
        <v>-5.5772448410497898E-4</v>
      </c>
      <c r="L58" s="20">
        <v>-2.3995535714285622E-2</v>
      </c>
      <c r="M58" s="20">
        <v>-2.801600914808465E-2</v>
      </c>
    </row>
    <row r="59" spans="1:37" x14ac:dyDescent="0.5">
      <c r="A59" t="s">
        <v>8</v>
      </c>
      <c r="B59" s="20">
        <v>-7.6023391812866164E-3</v>
      </c>
      <c r="C59" s="20">
        <v>2.6517383618149679E-2</v>
      </c>
      <c r="D59" s="20">
        <v>-7.4626865671640818E-3</v>
      </c>
      <c r="E59" s="20">
        <v>-4.1642567958357531E-2</v>
      </c>
      <c r="F59" s="20">
        <v>-1.1466505733252729E-2</v>
      </c>
      <c r="G59" s="20">
        <v>-1.8925518925519063E-2</v>
      </c>
      <c r="H59" s="20">
        <v>-1.6801493466085806E-2</v>
      </c>
      <c r="I59" s="20">
        <v>1.8987341772152618E-3</v>
      </c>
      <c r="J59" s="20">
        <v>7.0751737207833149E-2</v>
      </c>
      <c r="K59" s="20">
        <v>0</v>
      </c>
      <c r="L59" s="20">
        <v>4.0117994100295054E-2</v>
      </c>
      <c r="M59" s="20">
        <v>-2.32558139534885E-2</v>
      </c>
    </row>
    <row r="60" spans="1:37" x14ac:dyDescent="0.5">
      <c r="A60" t="s">
        <v>9</v>
      </c>
      <c r="B60" s="20">
        <v>4.230989136649517E-2</v>
      </c>
      <c r="C60" s="20">
        <v>-1.0970927043336097E-3</v>
      </c>
      <c r="D60" s="20">
        <v>2.5260845689181737E-2</v>
      </c>
      <c r="E60" s="20">
        <v>2.7316550615961558E-2</v>
      </c>
      <c r="F60" s="20">
        <v>4.118873826903012E-2</v>
      </c>
      <c r="G60" s="20">
        <v>-8.3124687030545791E-2</v>
      </c>
      <c r="H60" s="20">
        <v>-0.12670671764063349</v>
      </c>
      <c r="I60" s="20">
        <v>-3.7523452157598496E-2</v>
      </c>
      <c r="J60" s="20">
        <v>-7.7972709551658026E-3</v>
      </c>
      <c r="K60" s="20">
        <v>6.5487884741337755E-4</v>
      </c>
      <c r="L60" s="20">
        <v>1.7015706806282685E-2</v>
      </c>
      <c r="M60" s="20">
        <v>3.6036036036036001E-2</v>
      </c>
    </row>
    <row r="61" spans="1:37" x14ac:dyDescent="0.5">
      <c r="A61" t="s">
        <v>230</v>
      </c>
      <c r="B61" s="20">
        <v>-2.4286581663629466E-3</v>
      </c>
      <c r="C61" s="20">
        <v>0</v>
      </c>
      <c r="D61" s="20">
        <v>1.7650639074862917E-2</v>
      </c>
      <c r="E61" s="20">
        <v>1.1363636363636399E-2</v>
      </c>
      <c r="F61" s="20">
        <v>4.1395623891189656E-3</v>
      </c>
      <c r="G61" s="20">
        <v>4.1224970553591792E-3</v>
      </c>
      <c r="H61" s="20">
        <v>1.7595307917889231E-3</v>
      </c>
      <c r="I61" s="20">
        <v>5.854800936767817E-4</v>
      </c>
      <c r="J61" s="20">
        <v>5.8513750731418557E-4</v>
      </c>
      <c r="K61" s="20">
        <v>5.8479532163739363E-4</v>
      </c>
      <c r="L61" s="20">
        <v>1.3442431326709593E-2</v>
      </c>
      <c r="M61" s="20">
        <v>1.2687427912341341E-2</v>
      </c>
      <c r="Y61" s="223" t="s">
        <v>288</v>
      </c>
      <c r="Z61" s="223"/>
      <c r="AA61" s="223"/>
      <c r="AB61" s="223"/>
      <c r="AC61" s="223"/>
      <c r="AD61" s="223"/>
      <c r="AE61" s="223"/>
      <c r="AF61" s="223"/>
      <c r="AG61" s="223"/>
      <c r="AH61" s="223"/>
      <c r="AI61" s="223"/>
      <c r="AJ61" s="223"/>
      <c r="AK61" s="223"/>
    </row>
    <row r="62" spans="1:37" x14ac:dyDescent="0.5">
      <c r="A62" t="s">
        <v>231</v>
      </c>
      <c r="B62" s="20">
        <v>1.6708437761069578E-3</v>
      </c>
      <c r="C62" s="20">
        <v>8.3402835696408937E-4</v>
      </c>
      <c r="D62" s="20">
        <v>7.5000000000000474E-3</v>
      </c>
      <c r="E62" s="20">
        <v>5.7899090157153728E-3</v>
      </c>
      <c r="F62" s="20">
        <v>2.4671052631579883E-3</v>
      </c>
      <c r="G62" s="20">
        <v>1.640689089417462E-3</v>
      </c>
      <c r="H62" s="20">
        <v>-2.457002457002434E-3</v>
      </c>
      <c r="I62" s="20">
        <v>-5.7471264367816325E-3</v>
      </c>
      <c r="J62" s="20">
        <v>-9.0834021469859156E-3</v>
      </c>
      <c r="K62" s="20">
        <v>0</v>
      </c>
      <c r="L62" s="20">
        <v>1.0833333333333309E-2</v>
      </c>
      <c r="M62" s="20">
        <v>1.1541632316570533E-2</v>
      </c>
      <c r="Y62" s="34" t="s">
        <v>186</v>
      </c>
      <c r="Z62" s="34" t="s">
        <v>66</v>
      </c>
      <c r="AA62" s="34" t="s">
        <v>67</v>
      </c>
      <c r="AB62" s="34" t="s">
        <v>68</v>
      </c>
      <c r="AC62" s="34" t="s">
        <v>69</v>
      </c>
      <c r="AD62" s="34" t="s">
        <v>70</v>
      </c>
      <c r="AE62" s="34" t="s">
        <v>72</v>
      </c>
      <c r="AF62" s="34" t="s">
        <v>73</v>
      </c>
      <c r="AG62" s="34" t="s">
        <v>58</v>
      </c>
      <c r="AH62" s="34" t="s">
        <v>62</v>
      </c>
      <c r="AI62" s="34" t="s">
        <v>63</v>
      </c>
      <c r="AJ62" s="34" t="s">
        <v>64</v>
      </c>
      <c r="AK62" s="34" t="s">
        <v>65</v>
      </c>
    </row>
    <row r="63" spans="1:37" x14ac:dyDescent="0.5">
      <c r="A63" t="s">
        <v>12</v>
      </c>
      <c r="B63" s="20">
        <v>1.1898323418063756E-2</v>
      </c>
      <c r="C63" s="20">
        <v>1.5499732763228252E-2</v>
      </c>
      <c r="D63" s="20">
        <v>1.8947368421052602E-2</v>
      </c>
      <c r="E63" s="20">
        <v>1.9111570247933973E-2</v>
      </c>
      <c r="F63" s="20">
        <v>1.3177901672579798E-2</v>
      </c>
      <c r="G63" s="20">
        <v>1.4507253626813434E-2</v>
      </c>
      <c r="H63" s="20">
        <v>1.1834319526627106E-2</v>
      </c>
      <c r="I63" s="20">
        <v>1.5594541910331468E-2</v>
      </c>
      <c r="J63" s="20">
        <v>6.2380038387715112E-3</v>
      </c>
      <c r="K63" s="20">
        <v>0</v>
      </c>
      <c r="L63" s="20">
        <v>-0.31092036242250831</v>
      </c>
      <c r="M63" s="20">
        <v>0</v>
      </c>
      <c r="Y63" t="s">
        <v>3</v>
      </c>
      <c r="Z63" s="20">
        <v>5.5630026809651553E-2</v>
      </c>
      <c r="AA63" s="20">
        <v>6.8410462776660075E-2</v>
      </c>
      <c r="AB63" s="20">
        <v>8.5733422638981802E-2</v>
      </c>
      <c r="AC63" s="20">
        <v>0.10448760884125917</v>
      </c>
      <c r="AD63" s="20">
        <v>0.10859427048634251</v>
      </c>
      <c r="AE63" s="20">
        <v>0.11523178807947024</v>
      </c>
      <c r="AF63" s="20">
        <v>0.12269129287598941</v>
      </c>
      <c r="AG63" s="20">
        <v>0.13863337713534837</v>
      </c>
      <c r="AH63" s="20">
        <v>0.1455737704918032</v>
      </c>
      <c r="AI63" s="20">
        <v>0.13662979830839297</v>
      </c>
      <c r="AJ63" s="20">
        <v>0.12483912483912488</v>
      </c>
      <c r="AK63" s="20">
        <v>0.11486917677089982</v>
      </c>
    </row>
    <row r="64" spans="1:37" x14ac:dyDescent="0.5">
      <c r="A64" t="s">
        <v>232</v>
      </c>
      <c r="B64" s="20">
        <v>4.7875523638540481E-3</v>
      </c>
      <c r="C64" s="20">
        <v>2.9779630732578916E-3</v>
      </c>
      <c r="D64" s="20">
        <v>2.3752969121140478E-3</v>
      </c>
      <c r="E64" s="20">
        <v>3.5545023696682125E-3</v>
      </c>
      <c r="F64" s="20">
        <v>2.9515938606847697E-3</v>
      </c>
      <c r="G64" s="20">
        <v>2.942907592701589E-3</v>
      </c>
      <c r="H64" s="20">
        <v>3.521126760563347E-3</v>
      </c>
      <c r="I64" s="20">
        <v>2.339181286549741E-3</v>
      </c>
      <c r="J64" s="20">
        <v>5.2508751458576761E-3</v>
      </c>
      <c r="K64" s="20">
        <v>0</v>
      </c>
      <c r="L64" s="20">
        <v>3.4822983168891135E-3</v>
      </c>
      <c r="M64" s="20">
        <v>2.8918449971081549E-3</v>
      </c>
      <c r="Y64" t="s">
        <v>4</v>
      </c>
      <c r="Z64" s="20">
        <v>8.7104622871046256E-2</v>
      </c>
      <c r="AA64" s="20">
        <v>2.9397818871503029E-2</v>
      </c>
      <c r="AB64" s="20">
        <v>1.6875602700096432E-2</v>
      </c>
      <c r="AC64" s="20">
        <v>3.0376084860173496E-2</v>
      </c>
      <c r="AD64" s="20">
        <v>3.1190019193857964E-2</v>
      </c>
      <c r="AE64" s="20">
        <v>4.1483650561249391E-2</v>
      </c>
      <c r="AF64" s="20">
        <v>5.2917903066271109E-2</v>
      </c>
      <c r="AG64" s="20">
        <v>6.4819396338446286E-2</v>
      </c>
      <c r="AH64" s="20">
        <v>3.4113060428849908E-2</v>
      </c>
      <c r="AI64" s="20">
        <v>-1.6682113067655342E-2</v>
      </c>
      <c r="AJ64" s="20">
        <v>-9.7312326227989923E-3</v>
      </c>
      <c r="AK64" s="20">
        <v>-8.1374321880650236E-3</v>
      </c>
    </row>
    <row r="65" spans="1:37" x14ac:dyDescent="0.5">
      <c r="A65" t="s">
        <v>233</v>
      </c>
      <c r="B65" s="20">
        <v>7.6712328767123599E-3</v>
      </c>
      <c r="C65" s="20">
        <v>7.0690592713430287E-3</v>
      </c>
      <c r="D65" s="20">
        <v>5.9395248380130824E-3</v>
      </c>
      <c r="E65" s="20">
        <v>5.9044551798174676E-3</v>
      </c>
      <c r="F65" s="20">
        <v>4.8025613660619302E-3</v>
      </c>
      <c r="G65" s="20">
        <v>6.3728093467869812E-3</v>
      </c>
      <c r="H65" s="20">
        <v>4.2216358839050729E-3</v>
      </c>
      <c r="I65" s="20">
        <v>4.7293746715710832E-3</v>
      </c>
      <c r="J65" s="20">
        <v>9.4142259414226534E-3</v>
      </c>
      <c r="K65" s="20">
        <v>0</v>
      </c>
      <c r="L65" s="20">
        <v>2.5906735751295338E-3</v>
      </c>
      <c r="M65" s="20">
        <v>3.6175710594314658E-3</v>
      </c>
      <c r="Y65" t="s">
        <v>5</v>
      </c>
      <c r="Z65" s="20">
        <v>-5.4704595185995623E-2</v>
      </c>
      <c r="AA65" s="20">
        <v>-4.5405405405405434E-2</v>
      </c>
      <c r="AB65" s="20">
        <v>-2.0103388856978748E-2</v>
      </c>
      <c r="AC65" s="20">
        <v>-1.8380241240666218E-2</v>
      </c>
      <c r="AD65" s="20">
        <v>-6.3583815028901407E-3</v>
      </c>
      <c r="AE65" s="20">
        <v>4.4469783352337415E-2</v>
      </c>
      <c r="AF65" s="20">
        <v>6.6111111111111148E-2</v>
      </c>
      <c r="AG65" s="20">
        <v>9.3836757357023903E-2</v>
      </c>
      <c r="AH65" s="20">
        <v>4.5351473922901524E-3</v>
      </c>
      <c r="AI65" s="20">
        <v>5.6648777579010143E-2</v>
      </c>
      <c r="AJ65" s="20">
        <v>4.7387606318347583E-2</v>
      </c>
      <c r="AK65" s="20">
        <v>7.6782449725776927E-2</v>
      </c>
    </row>
    <row r="66" spans="1:37" x14ac:dyDescent="0.5">
      <c r="A66" t="s">
        <v>234</v>
      </c>
      <c r="B66" s="20">
        <v>9.2325447201384546E-3</v>
      </c>
      <c r="C66" s="20">
        <v>5.7175528873638828E-4</v>
      </c>
      <c r="D66" s="20">
        <v>7.4285714285714935E-3</v>
      </c>
      <c r="E66" s="20">
        <v>8.5082246171298923E-3</v>
      </c>
      <c r="F66" s="20">
        <v>1.0123734533183255E-2</v>
      </c>
      <c r="G66" s="20">
        <v>-7.2383073496658295E-3</v>
      </c>
      <c r="H66" s="20">
        <v>-1.3460459899046581E-2</v>
      </c>
      <c r="I66" s="20">
        <v>4.5480386583284984E-3</v>
      </c>
      <c r="J66" s="20">
        <v>1.6977928692700134E-3</v>
      </c>
      <c r="K66" s="20">
        <v>0</v>
      </c>
      <c r="L66" s="20">
        <v>5.0847457627118961E-3</v>
      </c>
      <c r="M66" s="20">
        <v>6.7453625632377095E-3</v>
      </c>
      <c r="Y66" t="s">
        <v>6</v>
      </c>
      <c r="Z66" s="20">
        <v>6.3258785942492055E-2</v>
      </c>
      <c r="AA66" s="20">
        <v>5.6257901390644793E-2</v>
      </c>
      <c r="AB66" s="20">
        <v>5.7788944723618202E-2</v>
      </c>
      <c r="AC66" s="20">
        <v>6.913890634820867E-2</v>
      </c>
      <c r="AD66" s="20">
        <v>7.4120603015075448E-2</v>
      </c>
      <c r="AE66" s="20">
        <v>7.9573934837092838E-2</v>
      </c>
      <c r="AF66" s="20">
        <v>8.6875000000000036E-2</v>
      </c>
      <c r="AG66" s="20">
        <v>9.2269326683291658E-2</v>
      </c>
      <c r="AH66" s="20">
        <v>0.10772104607721053</v>
      </c>
      <c r="AI66" s="20">
        <v>9.4095940959409666E-2</v>
      </c>
      <c r="AJ66" s="20">
        <v>8.8915956151035466E-2</v>
      </c>
      <c r="AK66" s="20">
        <v>8.4643288996372426E-2</v>
      </c>
    </row>
    <row r="67" spans="1:37" x14ac:dyDescent="0.5">
      <c r="A67" s="15" t="s">
        <v>238</v>
      </c>
      <c r="B67" s="30">
        <v>1.1297611362168929E-2</v>
      </c>
      <c r="C67" s="20">
        <v>4.3317678172452032E-3</v>
      </c>
      <c r="D67" s="20">
        <v>2.8602560610186717E-3</v>
      </c>
      <c r="E67" s="30">
        <v>6.9717959165193693E-3</v>
      </c>
      <c r="F67" s="30">
        <v>8.3621813604281645E-3</v>
      </c>
      <c r="G67" s="20">
        <v>-1.2929689241607254E-3</v>
      </c>
      <c r="H67" s="20">
        <v>-5.8035714285714288E-3</v>
      </c>
      <c r="I67" s="20">
        <v>4.7597665020206147E-3</v>
      </c>
      <c r="J67" s="30">
        <v>1.8546657132642117E-2</v>
      </c>
      <c r="K67" s="20">
        <v>4.3876968978943027E-5</v>
      </c>
      <c r="L67" s="20">
        <v>-2.5447525447525252E-2</v>
      </c>
      <c r="M67" s="20">
        <v>5.4925265622185384E-3</v>
      </c>
      <c r="Y67" t="s">
        <v>7</v>
      </c>
      <c r="Z67" s="20">
        <v>-0.23286875725900114</v>
      </c>
      <c r="AA67" s="20">
        <v>8.3235638921453789E-2</v>
      </c>
      <c r="AB67" s="20">
        <v>4.2857142857142858E-2</v>
      </c>
      <c r="AC67" s="20">
        <v>2.4571428571428636E-2</v>
      </c>
      <c r="AD67" s="20">
        <v>6.228765571913898E-3</v>
      </c>
      <c r="AE67" s="20">
        <v>2.3890784982935086E-2</v>
      </c>
      <c r="AF67" s="20">
        <v>3.2276657060518701E-2</v>
      </c>
      <c r="AG67" s="20">
        <v>4.0935672514619881E-2</v>
      </c>
      <c r="AH67" s="20">
        <v>4.0816326530611581E-3</v>
      </c>
      <c r="AI67" s="20">
        <v>-4.3333333333333397E-2</v>
      </c>
      <c r="AJ67" s="20">
        <v>-9.3010752688172105E-2</v>
      </c>
      <c r="AK67" s="20">
        <v>0.2445117335352007</v>
      </c>
    </row>
    <row r="68" spans="1:37" x14ac:dyDescent="0.5">
      <c r="B68" s="37"/>
      <c r="C68" s="37"/>
      <c r="D68" s="37"/>
      <c r="E68" s="37"/>
      <c r="F68" s="37"/>
      <c r="G68" s="37"/>
      <c r="H68" s="37"/>
      <c r="I68" s="37"/>
      <c r="J68" s="37"/>
      <c r="K68" s="37"/>
      <c r="L68" s="37"/>
      <c r="M68" s="37"/>
      <c r="Y68" t="s">
        <v>8</v>
      </c>
      <c r="Z68" s="20">
        <v>1.5160349854227373E-2</v>
      </c>
      <c r="AA68" s="20">
        <v>5.0321825629022786E-2</v>
      </c>
      <c r="AB68" s="20">
        <v>9.7954122752634723E-2</v>
      </c>
      <c r="AC68" s="20">
        <v>3.9081885856079475E-2</v>
      </c>
      <c r="AD68" s="20">
        <v>4.0175768989328169E-2</v>
      </c>
      <c r="AE68" s="20">
        <v>1.4348097317529524E-2</v>
      </c>
      <c r="AF68" s="20">
        <v>7.5805432722677738E-3</v>
      </c>
      <c r="AG68" s="20">
        <v>2.5559105431309903E-2</v>
      </c>
      <c r="AH68" s="20">
        <v>0.10038363171355491</v>
      </c>
      <c r="AI68" s="20">
        <v>7.8320802005012541E-2</v>
      </c>
      <c r="AJ68" s="20">
        <v>1.8760659465605359E-2</v>
      </c>
      <c r="AK68" s="20">
        <v>7.4498567335244204E-3</v>
      </c>
    </row>
    <row r="69" spans="1:37" x14ac:dyDescent="0.5">
      <c r="Y69" t="s">
        <v>9</v>
      </c>
      <c r="Z69" s="20">
        <v>0.20034052213393877</v>
      </c>
      <c r="AA69" s="20">
        <v>0.11856223175965662</v>
      </c>
      <c r="AB69" s="20">
        <v>0.16257501363884333</v>
      </c>
      <c r="AC69" s="20">
        <v>0.20326975476839243</v>
      </c>
      <c r="AD69" s="20">
        <v>-0.27332089552238803</v>
      </c>
      <c r="AE69" s="20">
        <v>0.3189987163029524</v>
      </c>
      <c r="AF69" s="20">
        <v>-0.18587699316628706</v>
      </c>
      <c r="AG69" s="20">
        <v>-0.13899803536345767</v>
      </c>
      <c r="AH69" s="20">
        <v>-0.11212121212121207</v>
      </c>
      <c r="AI69" s="20">
        <v>-6.6348195329087048E-2</v>
      </c>
      <c r="AJ69" s="20">
        <v>-5.6633455689564675E-2</v>
      </c>
      <c r="AK69" s="20">
        <v>-8.956692913385822E-2</v>
      </c>
    </row>
    <row r="70" spans="1:37" x14ac:dyDescent="0.5">
      <c r="A70" s="223" t="s">
        <v>236</v>
      </c>
      <c r="B70" s="223"/>
      <c r="C70" s="223"/>
      <c r="D70" s="223"/>
      <c r="E70" s="223"/>
      <c r="F70" s="223"/>
      <c r="G70" s="223"/>
      <c r="H70" s="223"/>
      <c r="I70" s="223"/>
      <c r="J70" s="223"/>
      <c r="K70" s="223"/>
      <c r="L70" s="223"/>
      <c r="M70" s="223"/>
      <c r="Y70" t="s">
        <v>10</v>
      </c>
      <c r="Z70" s="20">
        <v>-1.9772318753744824E-2</v>
      </c>
      <c r="AA70" s="20">
        <v>-4.2501517911353289E-3</v>
      </c>
      <c r="AB70" s="20">
        <v>1.7021276595744751E-2</v>
      </c>
      <c r="AC70" s="20">
        <v>2.8571428571428501E-2</v>
      </c>
      <c r="AD70" s="20">
        <v>2.7828191167574071E-2</v>
      </c>
      <c r="AE70" s="20">
        <v>3.5735917625681443E-2</v>
      </c>
      <c r="AF70" s="20">
        <v>4.3239951278928275E-2</v>
      </c>
      <c r="AG70" s="20">
        <v>4.5177045177045037E-2</v>
      </c>
      <c r="AH70" s="20">
        <v>5.5147058823529417E-2</v>
      </c>
      <c r="AI70" s="20">
        <v>5.3855569155446648E-2</v>
      </c>
      <c r="AJ70" s="20">
        <v>6.5243902439024323E-2</v>
      </c>
      <c r="AK70" s="20">
        <v>7.800121876904334E-2</v>
      </c>
    </row>
    <row r="71" spans="1:37" x14ac:dyDescent="0.5">
      <c r="A71" s="34"/>
      <c r="B71" s="220">
        <v>2022</v>
      </c>
      <c r="C71" s="221"/>
      <c r="D71" s="221"/>
      <c r="E71" s="221"/>
      <c r="F71" s="221"/>
      <c r="G71" s="221"/>
      <c r="H71" s="222"/>
      <c r="I71" s="220">
        <v>2023</v>
      </c>
      <c r="J71" s="221"/>
      <c r="K71" s="221"/>
      <c r="L71" s="221"/>
      <c r="M71" s="222"/>
      <c r="Y71" t="s">
        <v>11</v>
      </c>
      <c r="Z71" s="20">
        <v>4.5650301464255055E-2</v>
      </c>
      <c r="AA71" s="20">
        <v>5.0129645635263585E-2</v>
      </c>
      <c r="AB71" s="20">
        <v>1.4950166112956787E-2</v>
      </c>
      <c r="AC71" s="20">
        <v>2.242524916943512E-2</v>
      </c>
      <c r="AD71" s="20">
        <v>7.3469387755102505E-3</v>
      </c>
      <c r="AE71" s="20">
        <v>2.4370430544273874E-3</v>
      </c>
      <c r="AF71" s="20">
        <v>9.8441345365052387E-3</v>
      </c>
      <c r="AG71" s="20">
        <v>1.1541632316570533E-2</v>
      </c>
      <c r="AH71" s="20">
        <v>1.0779436152570576E-2</v>
      </c>
      <c r="AI71" s="20">
        <v>1.3300083125519606E-2</v>
      </c>
      <c r="AJ71" s="20">
        <v>2.157676348547713E-2</v>
      </c>
      <c r="AK71" s="20">
        <v>2.475247524752475E-2</v>
      </c>
    </row>
    <row r="72" spans="1:37" x14ac:dyDescent="0.5">
      <c r="A72" s="34" t="s">
        <v>186</v>
      </c>
      <c r="B72" s="35" t="s">
        <v>66</v>
      </c>
      <c r="C72" s="32" t="s">
        <v>67</v>
      </c>
      <c r="D72" s="32" t="s">
        <v>68</v>
      </c>
      <c r="E72" s="35" t="s">
        <v>69</v>
      </c>
      <c r="F72" s="35" t="s">
        <v>70</v>
      </c>
      <c r="G72" s="32" t="s">
        <v>72</v>
      </c>
      <c r="H72" s="32" t="s">
        <v>73</v>
      </c>
      <c r="I72" s="32" t="s">
        <v>58</v>
      </c>
      <c r="J72" s="32" t="s">
        <v>62</v>
      </c>
      <c r="K72" s="32" t="s">
        <v>63</v>
      </c>
      <c r="L72" s="32" t="s">
        <v>64</v>
      </c>
      <c r="M72" s="35" t="s">
        <v>65</v>
      </c>
      <c r="Y72" t="s">
        <v>12</v>
      </c>
      <c r="Z72" s="20">
        <v>0.10876132930513595</v>
      </c>
      <c r="AA72" s="20">
        <v>0.12567975830815717</v>
      </c>
      <c r="AB72" s="20">
        <v>0.141395908543923</v>
      </c>
      <c r="AC72" s="20">
        <v>0.16486161251504217</v>
      </c>
      <c r="AD72" s="20">
        <v>0.17745803357314144</v>
      </c>
      <c r="AE72" s="20">
        <v>0.18899521531100494</v>
      </c>
      <c r="AF72" s="20">
        <v>0.19203329369797867</v>
      </c>
      <c r="AG72" s="20">
        <v>0.20318021201413425</v>
      </c>
      <c r="AH72" s="20">
        <v>0.18931475029036018</v>
      </c>
      <c r="AI72" s="20">
        <v>0.17229536348025201</v>
      </c>
      <c r="AJ72" s="20">
        <v>0.16741573033707871</v>
      </c>
      <c r="AK72" s="20">
        <v>0.1681367144432194</v>
      </c>
    </row>
    <row r="73" spans="1:37" x14ac:dyDescent="0.5">
      <c r="A73" t="s">
        <v>226</v>
      </c>
      <c r="B73" s="20">
        <v>5.8862001308044847E-3</v>
      </c>
      <c r="C73" s="20">
        <v>9.102730819245626E-3</v>
      </c>
      <c r="D73" s="20">
        <v>2.7706185567010384E-2</v>
      </c>
      <c r="E73" s="20">
        <v>2.1316614420062732E-2</v>
      </c>
      <c r="F73" s="20">
        <v>1.1049723756905973E-2</v>
      </c>
      <c r="G73" s="20">
        <v>1.3357619914997069E-2</v>
      </c>
      <c r="H73" s="20">
        <v>1.1384062312762167E-2</v>
      </c>
      <c r="I73" s="20">
        <v>3.0805687203791399E-2</v>
      </c>
      <c r="J73" s="20">
        <v>1.1494252873562566E-3</v>
      </c>
      <c r="K73" s="20">
        <v>5.7405281285891356E-4</v>
      </c>
      <c r="L73" s="20">
        <v>-5.737234652897303E-3</v>
      </c>
      <c r="M73" s="20">
        <v>-5.7703404500878666E-4</v>
      </c>
      <c r="Y73" t="s">
        <v>13</v>
      </c>
      <c r="Z73" s="20">
        <v>4.4648719632304545E-2</v>
      </c>
      <c r="AA73" s="20">
        <v>4.172099087353328E-2</v>
      </c>
      <c r="AB73" s="20">
        <v>3.6821705426356516E-2</v>
      </c>
      <c r="AC73" s="20">
        <v>4.0697674418604536E-2</v>
      </c>
      <c r="AD73" s="20">
        <v>3.989703989703982E-2</v>
      </c>
      <c r="AE73" s="20">
        <v>3.8436899423446511E-2</v>
      </c>
      <c r="AF73" s="20">
        <v>4.0255591054313172E-2</v>
      </c>
      <c r="AG73" s="20">
        <v>4.5338441890165997E-2</v>
      </c>
      <c r="AH73" s="20">
        <v>5.2329291640076693E-2</v>
      </c>
      <c r="AI73" s="20">
        <v>4.9649904519414458E-2</v>
      </c>
      <c r="AJ73" s="20">
        <v>5.0793650793650794E-2</v>
      </c>
      <c r="AK73" s="20">
        <v>4.6687697160883314E-2</v>
      </c>
    </row>
    <row r="74" spans="1:37" x14ac:dyDescent="0.5">
      <c r="A74" t="s">
        <v>227</v>
      </c>
      <c r="B74" s="20">
        <v>1.1644154634373545E-2</v>
      </c>
      <c r="C74" s="20">
        <v>-2.9465930018416103E-2</v>
      </c>
      <c r="D74" s="20">
        <v>-3.1783681214421329E-2</v>
      </c>
      <c r="E74" s="20">
        <v>1.2738853503184686E-2</v>
      </c>
      <c r="F74" s="20">
        <v>1.0159651669085742E-2</v>
      </c>
      <c r="G74" s="20">
        <v>-7.6628352490422545E-3</v>
      </c>
      <c r="H74" s="20">
        <v>-1.4478764478763656E-3</v>
      </c>
      <c r="I74" s="20">
        <v>6.7665538907685143E-3</v>
      </c>
      <c r="J74" s="20">
        <v>-1.4882381180989066E-2</v>
      </c>
      <c r="K74" s="20">
        <v>0</v>
      </c>
      <c r="L74" s="20">
        <v>8.2846003898636306E-3</v>
      </c>
      <c r="M74" s="20">
        <v>2.2232962783953574E-2</v>
      </c>
      <c r="Y74" t="s">
        <v>14</v>
      </c>
      <c r="Z74" s="20">
        <v>7.5014425851125208E-2</v>
      </c>
      <c r="AA74" s="20">
        <v>8.184438040345815E-2</v>
      </c>
      <c r="AB74" s="20">
        <v>7.8812107367218803E-2</v>
      </c>
      <c r="AC74" s="20">
        <v>8.7378640776699101E-2</v>
      </c>
      <c r="AD74" s="20">
        <v>8.8686753837407581E-2</v>
      </c>
      <c r="AE74" s="20">
        <v>8.8235294117647023E-2</v>
      </c>
      <c r="AF74" s="20">
        <v>8.4736251402918197E-2</v>
      </c>
      <c r="AG74" s="20">
        <v>8.5474860335195593E-2</v>
      </c>
      <c r="AH74" s="20">
        <v>9.2222222222222192E-2</v>
      </c>
      <c r="AI74" s="20">
        <v>8.3195592286501349E-2</v>
      </c>
      <c r="AJ74" s="20">
        <v>7.4740861974904468E-2</v>
      </c>
      <c r="AK74" s="20">
        <v>6.922660897782576E-2</v>
      </c>
    </row>
    <row r="75" spans="1:37" x14ac:dyDescent="0.5">
      <c r="A75" t="s">
        <v>5</v>
      </c>
      <c r="B75" s="20">
        <v>5.0805452292441065E-2</v>
      </c>
      <c r="C75" s="20">
        <v>2.7712264150943498E-2</v>
      </c>
      <c r="D75" s="20">
        <v>-3.4423407917383818E-2</v>
      </c>
      <c r="E75" s="20">
        <v>4.1592394533570328E-3</v>
      </c>
      <c r="F75" s="20">
        <v>7.6923076923077595E-3</v>
      </c>
      <c r="G75" s="20">
        <v>5.8132706987668682E-2</v>
      </c>
      <c r="H75" s="20">
        <v>4.9389567147613798E-2</v>
      </c>
      <c r="I75" s="20">
        <v>2.009518773135913E-2</v>
      </c>
      <c r="J75" s="20">
        <v>-9.8496630378434424E-2</v>
      </c>
      <c r="K75" s="20">
        <v>0</v>
      </c>
      <c r="L75" s="20">
        <v>-3.4502587694077054E-2</v>
      </c>
      <c r="M75" s="20">
        <v>1.8463371054198895E-2</v>
      </c>
      <c r="Y75" t="s">
        <v>15</v>
      </c>
      <c r="Z75" s="20">
        <v>7.8820697954272101E-2</v>
      </c>
      <c r="AA75" s="20">
        <v>6.8493150684931503E-2</v>
      </c>
      <c r="AB75" s="20">
        <v>7.8302450687387892E-2</v>
      </c>
      <c r="AC75" s="20">
        <v>8.6670651524207998E-2</v>
      </c>
      <c r="AD75" s="20">
        <v>6.8804664723032136E-2</v>
      </c>
      <c r="AE75" s="20">
        <v>4.4956772334294015E-2</v>
      </c>
      <c r="AF75" s="20">
        <v>3.7166085946573786E-2</v>
      </c>
      <c r="AG75" s="20">
        <v>5.4022313564298229E-2</v>
      </c>
      <c r="AH75" s="20">
        <v>6.1692126909518218E-2</v>
      </c>
      <c r="AI75" s="20">
        <v>5.4227405247813477E-2</v>
      </c>
      <c r="AJ75" s="20">
        <v>4.3553008595988506E-2</v>
      </c>
      <c r="AK75" s="20">
        <v>3.1549295774647858E-2</v>
      </c>
    </row>
    <row r="76" spans="1:37" x14ac:dyDescent="0.5">
      <c r="A76" t="s">
        <v>228</v>
      </c>
      <c r="B76" s="20">
        <v>4.8602673147023776E-3</v>
      </c>
      <c r="C76" s="20">
        <v>5.4413542926239761E-3</v>
      </c>
      <c r="D76" s="20">
        <v>9.6211665664461474E-3</v>
      </c>
      <c r="E76" s="20">
        <v>9.5294818344252193E-3</v>
      </c>
      <c r="F76" s="20">
        <v>8.2595870206490004E-3</v>
      </c>
      <c r="G76" s="20">
        <v>8.1919251023990971E-3</v>
      </c>
      <c r="H76" s="20">
        <v>6.3842135809634021E-3</v>
      </c>
      <c r="I76" s="20">
        <v>5.1903114186851538E-3</v>
      </c>
      <c r="J76" s="20">
        <v>1.5490533562822654E-2</v>
      </c>
      <c r="K76" s="20">
        <v>0</v>
      </c>
      <c r="L76" s="20">
        <v>6.7796610169490882E-3</v>
      </c>
      <c r="M76" s="20">
        <v>7.8563411896745549E-3</v>
      </c>
    </row>
    <row r="77" spans="1:37" x14ac:dyDescent="0.5">
      <c r="A77" t="s">
        <v>229</v>
      </c>
      <c r="B77" s="20">
        <v>0</v>
      </c>
      <c r="C77" s="20">
        <v>0</v>
      </c>
      <c r="D77" s="20">
        <v>0</v>
      </c>
      <c r="E77" s="20">
        <v>0</v>
      </c>
      <c r="F77" s="20">
        <v>0</v>
      </c>
      <c r="G77" s="20">
        <v>0</v>
      </c>
      <c r="H77" s="20">
        <v>0</v>
      </c>
      <c r="I77" s="20">
        <v>0</v>
      </c>
      <c r="J77" s="20">
        <v>0.38834216502649516</v>
      </c>
      <c r="K77" s="20">
        <v>-5.4525627044707916E-4</v>
      </c>
      <c r="L77" s="20">
        <v>-2.61865793780688E-2</v>
      </c>
      <c r="M77" s="20">
        <v>-2.913165266106436E-2</v>
      </c>
    </row>
    <row r="78" spans="1:37" x14ac:dyDescent="0.5">
      <c r="A78" t="s">
        <v>8</v>
      </c>
      <c r="B78" s="20">
        <v>-1.3095238095238028E-2</v>
      </c>
      <c r="C78" s="20">
        <v>2.2919179734619918E-2</v>
      </c>
      <c r="D78" s="20">
        <v>-2.3584905660377696E-3</v>
      </c>
      <c r="E78" s="20">
        <v>-3.0141843971631173E-2</v>
      </c>
      <c r="F78" s="20">
        <v>-1.1578305911029894E-2</v>
      </c>
      <c r="G78" s="20">
        <v>-1.9112207151664579E-2</v>
      </c>
      <c r="H78" s="20">
        <v>-1.5084852294154657E-2</v>
      </c>
      <c r="I78" s="20">
        <v>-2.5526483726865173E-3</v>
      </c>
      <c r="J78" s="20">
        <v>6.973768394113869E-2</v>
      </c>
      <c r="K78" s="20">
        <v>0</v>
      </c>
      <c r="L78" s="20">
        <v>3.8875598086124404E-2</v>
      </c>
      <c r="M78" s="20">
        <v>-2.7058146229130622E-2</v>
      </c>
    </row>
    <row r="79" spans="1:37" x14ac:dyDescent="0.5">
      <c r="A79" t="s">
        <v>9</v>
      </c>
      <c r="B79" s="20">
        <v>4.3017456359102278E-2</v>
      </c>
      <c r="C79" s="20">
        <v>7.770472205618547E-3</v>
      </c>
      <c r="D79" s="20">
        <v>2.6690391459074734E-2</v>
      </c>
      <c r="E79" s="20">
        <v>2.1952628538417167E-2</v>
      </c>
      <c r="F79" s="20">
        <v>4.4657998869417778E-2</v>
      </c>
      <c r="G79" s="20">
        <v>-7.1428571428571522E-2</v>
      </c>
      <c r="H79" s="20">
        <v>-0.12470862470862475</v>
      </c>
      <c r="I79" s="20">
        <v>-4.8601864181091768E-2</v>
      </c>
      <c r="J79" s="20">
        <v>-1.3995801259622112E-2</v>
      </c>
      <c r="K79" s="20">
        <v>0</v>
      </c>
      <c r="L79" s="20">
        <v>1.3484740951029138E-2</v>
      </c>
      <c r="M79" s="20">
        <v>4.1316526610644097E-2</v>
      </c>
    </row>
    <row r="80" spans="1:37" x14ac:dyDescent="0.5">
      <c r="A80" t="s">
        <v>230</v>
      </c>
      <c r="B80" s="20">
        <v>-2.4242424242424585E-3</v>
      </c>
      <c r="C80" s="20">
        <v>-1.2150668286755081E-3</v>
      </c>
      <c r="D80" s="20">
        <v>1.6423357664233508E-2</v>
      </c>
      <c r="E80" s="20">
        <v>1.1370436864153236E-2</v>
      </c>
      <c r="F80" s="20">
        <v>4.1420118343194591E-3</v>
      </c>
      <c r="G80" s="20">
        <v>2.9463759575721863E-3</v>
      </c>
      <c r="H80" s="20">
        <v>1.7626321974148729E-3</v>
      </c>
      <c r="I80" s="20">
        <v>1.173020527859171E-3</v>
      </c>
      <c r="J80" s="20">
        <v>-1.7574692442881251E-3</v>
      </c>
      <c r="K80" s="20">
        <v>5.8685446009386333E-4</v>
      </c>
      <c r="L80" s="20">
        <v>1.3489736070381298E-2</v>
      </c>
      <c r="M80" s="20">
        <v>1.2152777777777743E-2</v>
      </c>
    </row>
    <row r="81" spans="1:13" x14ac:dyDescent="0.5">
      <c r="A81" t="s">
        <v>231</v>
      </c>
      <c r="B81" s="20">
        <v>1.6820857863750094E-3</v>
      </c>
      <c r="C81" s="20">
        <v>8.3963056255254855E-4</v>
      </c>
      <c r="D81" s="20">
        <v>8.389261744966443E-3</v>
      </c>
      <c r="E81" s="20">
        <v>4.9916805324458757E-3</v>
      </c>
      <c r="F81" s="20">
        <v>2.4834437086092482E-3</v>
      </c>
      <c r="G81" s="20">
        <v>3.3030553261767606E-3</v>
      </c>
      <c r="H81" s="20">
        <v>-2.4691358024691123E-3</v>
      </c>
      <c r="I81" s="20">
        <v>-7.4257425742574722E-3</v>
      </c>
      <c r="J81" s="20">
        <v>-9.9750623441396749E-3</v>
      </c>
      <c r="K81" s="20">
        <v>0</v>
      </c>
      <c r="L81" s="20">
        <v>1.0915197313182296E-2</v>
      </c>
      <c r="M81" s="20">
        <v>1.2458471760797342E-2</v>
      </c>
    </row>
    <row r="82" spans="1:13" x14ac:dyDescent="0.5">
      <c r="A82" t="s">
        <v>12</v>
      </c>
      <c r="B82" s="20">
        <v>1.2325830653804992E-2</v>
      </c>
      <c r="C82" s="20">
        <v>1.5352038115405005E-2</v>
      </c>
      <c r="D82" s="20">
        <v>1.981230448383724E-2</v>
      </c>
      <c r="E82" s="20">
        <v>1.7893660531697341E-2</v>
      </c>
      <c r="F82" s="20">
        <v>1.2556504269211451E-2</v>
      </c>
      <c r="G82" s="20">
        <v>1.5873015873015959E-2</v>
      </c>
      <c r="H82" s="20">
        <v>1.3183593749999944E-2</v>
      </c>
      <c r="I82" s="20">
        <v>1.4457831325301205E-2</v>
      </c>
      <c r="J82" s="20">
        <v>-0.31353919239904987</v>
      </c>
      <c r="K82" s="20">
        <v>0</v>
      </c>
      <c r="L82" s="20">
        <v>0</v>
      </c>
      <c r="M82" s="20">
        <v>0</v>
      </c>
    </row>
    <row r="83" spans="1:13" x14ac:dyDescent="0.5">
      <c r="A83" t="s">
        <v>232</v>
      </c>
      <c r="B83" s="20">
        <v>5.7736720554272519E-3</v>
      </c>
      <c r="C83" s="20">
        <v>1.7221584385764144E-3</v>
      </c>
      <c r="D83" s="20">
        <v>1.7191977077364547E-3</v>
      </c>
      <c r="E83" s="20">
        <v>3.4324942791761686E-3</v>
      </c>
      <c r="F83" s="20">
        <v>2.2805017103763149E-3</v>
      </c>
      <c r="G83" s="20">
        <v>3.412969283276418E-3</v>
      </c>
      <c r="H83" s="20">
        <v>2.2675736961451569E-3</v>
      </c>
      <c r="I83" s="20">
        <v>5.6561085972847464E-4</v>
      </c>
      <c r="J83" s="20">
        <v>3.9570378745053059E-3</v>
      </c>
      <c r="K83" s="20">
        <v>0</v>
      </c>
      <c r="L83" s="20">
        <v>3.3783783783783465E-3</v>
      </c>
      <c r="M83" s="20">
        <v>2.8058361391694727E-3</v>
      </c>
    </row>
    <row r="84" spans="1:13" x14ac:dyDescent="0.5">
      <c r="A84" t="s">
        <v>233</v>
      </c>
      <c r="B84" s="20">
        <v>8.3148558758314849E-3</v>
      </c>
      <c r="C84" s="20">
        <v>6.5970313358987825E-3</v>
      </c>
      <c r="D84" s="20">
        <v>4.9153468050246079E-3</v>
      </c>
      <c r="E84" s="20">
        <v>4.3478260869565834E-3</v>
      </c>
      <c r="F84" s="20">
        <v>4.3290043290042362E-3</v>
      </c>
      <c r="G84" s="20">
        <v>7.0043103448276479E-3</v>
      </c>
      <c r="H84" s="20">
        <v>4.2803638309255373E-3</v>
      </c>
      <c r="I84" s="20">
        <v>4.2621204049014989E-3</v>
      </c>
      <c r="J84" s="20">
        <v>7.4270557029178022E-3</v>
      </c>
      <c r="K84" s="20">
        <v>0</v>
      </c>
      <c r="L84" s="20">
        <v>3.1595576619273002E-3</v>
      </c>
      <c r="M84" s="20">
        <v>3.1496062992125685E-3</v>
      </c>
    </row>
    <row r="85" spans="1:13" x14ac:dyDescent="0.5">
      <c r="A85" t="s">
        <v>234</v>
      </c>
      <c r="B85" s="20">
        <v>9.3676814988290051E-3</v>
      </c>
      <c r="C85" s="20">
        <v>5.80046403712264E-4</v>
      </c>
      <c r="D85" s="20">
        <v>8.1159420289855407E-3</v>
      </c>
      <c r="E85" s="20">
        <v>9.2006900517538487E-3</v>
      </c>
      <c r="F85" s="20">
        <v>1.0826210826210859E-2</v>
      </c>
      <c r="G85" s="20">
        <v>-4.5095828635851824E-3</v>
      </c>
      <c r="H85" s="20">
        <v>-1.2457531143827796E-2</v>
      </c>
      <c r="I85" s="20">
        <v>3.4403669724770315E-3</v>
      </c>
      <c r="J85" s="20">
        <v>-1.1428571428570779E-3</v>
      </c>
      <c r="K85" s="20">
        <v>0</v>
      </c>
      <c r="L85" s="20">
        <v>4.0045766590388367E-3</v>
      </c>
      <c r="M85" s="20">
        <v>7.4074074074074719E-3</v>
      </c>
    </row>
    <row r="86" spans="1:13" x14ac:dyDescent="0.5">
      <c r="A86" s="15" t="s">
        <v>238</v>
      </c>
      <c r="B86" s="30">
        <v>1.0842252210330257E-2</v>
      </c>
      <c r="C86" s="20">
        <v>4.6494498918194785E-3</v>
      </c>
      <c r="D86" s="20">
        <v>3.3907624633431506E-3</v>
      </c>
      <c r="E86" s="30">
        <v>7.3066033427712377E-3</v>
      </c>
      <c r="F86" s="30">
        <v>8.7043249614649383E-3</v>
      </c>
      <c r="G86" s="20">
        <v>3.5955056179783464E-4</v>
      </c>
      <c r="H86" s="20">
        <v>-4.7174049779852394E-3</v>
      </c>
      <c r="I86" s="20">
        <v>3.3404053627048664E-3</v>
      </c>
      <c r="J86" s="20">
        <v>-1.1067620461600917E-2</v>
      </c>
      <c r="K86" s="20">
        <v>4.5493835585443705E-5</v>
      </c>
      <c r="L86" s="20">
        <v>2.2745882995175801E-3</v>
      </c>
      <c r="M86" s="30">
        <v>4.9927378358752975E-3</v>
      </c>
    </row>
    <row r="89" spans="1:13" x14ac:dyDescent="0.5">
      <c r="A89" s="220" t="s">
        <v>235</v>
      </c>
      <c r="B89" s="221"/>
      <c r="C89" s="221"/>
      <c r="D89" s="221"/>
      <c r="E89" s="221"/>
      <c r="F89" s="221"/>
      <c r="G89" s="221"/>
      <c r="H89" s="221"/>
      <c r="I89" s="221"/>
      <c r="J89" s="221"/>
      <c r="K89" s="221"/>
      <c r="L89" s="221"/>
      <c r="M89" s="222"/>
    </row>
    <row r="90" spans="1:13" x14ac:dyDescent="0.5">
      <c r="A90" s="34"/>
      <c r="B90" s="220">
        <v>2022</v>
      </c>
      <c r="C90" s="221"/>
      <c r="D90" s="221"/>
      <c r="E90" s="221"/>
      <c r="F90" s="221"/>
      <c r="G90" s="221"/>
      <c r="H90" s="222"/>
      <c r="I90" s="220">
        <v>2023</v>
      </c>
      <c r="J90" s="221"/>
      <c r="K90" s="221"/>
      <c r="L90" s="221"/>
      <c r="M90" s="222"/>
    </row>
    <row r="91" spans="1:13" x14ac:dyDescent="0.5">
      <c r="A91" s="34" t="s">
        <v>186</v>
      </c>
      <c r="B91" s="35" t="s">
        <v>66</v>
      </c>
      <c r="C91" s="35" t="s">
        <v>67</v>
      </c>
      <c r="D91" s="32" t="s">
        <v>68</v>
      </c>
      <c r="E91" s="32" t="s">
        <v>69</v>
      </c>
      <c r="F91" s="32" t="s">
        <v>70</v>
      </c>
      <c r="G91" s="35" t="s">
        <v>72</v>
      </c>
      <c r="H91" s="32" t="s">
        <v>73</v>
      </c>
      <c r="I91" s="32" t="s">
        <v>58</v>
      </c>
      <c r="J91" s="32" t="s">
        <v>62</v>
      </c>
      <c r="K91" s="32" t="s">
        <v>63</v>
      </c>
      <c r="L91" s="32" t="s">
        <v>64</v>
      </c>
      <c r="M91" s="35" t="s">
        <v>65</v>
      </c>
    </row>
    <row r="92" spans="1:13" x14ac:dyDescent="0.5">
      <c r="A92" t="s">
        <v>226</v>
      </c>
      <c r="B92" s="20">
        <v>5.105296745373398E-3</v>
      </c>
      <c r="C92" s="20">
        <v>1.1428571428571501E-2</v>
      </c>
      <c r="D92" s="20">
        <v>1.7576898932831028E-2</v>
      </c>
      <c r="E92" s="20">
        <v>1.7273288093769348E-2</v>
      </c>
      <c r="F92" s="20">
        <v>9.0964220739842318E-3</v>
      </c>
      <c r="G92" s="20">
        <v>1.2019230769230768E-2</v>
      </c>
      <c r="H92" s="20">
        <v>1.0688836104512963E-2</v>
      </c>
      <c r="I92" s="20">
        <v>1.821386603995313E-2</v>
      </c>
      <c r="J92" s="20">
        <v>8.078476630121045E-3</v>
      </c>
      <c r="K92" s="20">
        <v>0</v>
      </c>
      <c r="L92" s="20">
        <v>5.7240984544947189E-4</v>
      </c>
      <c r="M92" s="20">
        <v>-5.7208237986283023E-4</v>
      </c>
    </row>
    <row r="93" spans="1:13" x14ac:dyDescent="0.5">
      <c r="A93" t="s">
        <v>227</v>
      </c>
      <c r="B93" s="20">
        <v>9.9457504520796443E-3</v>
      </c>
      <c r="C93" s="20">
        <v>-2.8200537153088682E-2</v>
      </c>
      <c r="D93" s="20">
        <v>-2.8558268079226113E-2</v>
      </c>
      <c r="E93" s="20">
        <v>1.3276434329065827E-2</v>
      </c>
      <c r="F93" s="20">
        <v>5.6153486195602113E-3</v>
      </c>
      <c r="G93" s="20">
        <v>-6.9799906933457421E-3</v>
      </c>
      <c r="H93" s="20">
        <v>-2.3430178069353325E-3</v>
      </c>
      <c r="I93" s="20">
        <v>1.0803193987787613E-2</v>
      </c>
      <c r="J93" s="20">
        <v>-1.3940520446096656E-2</v>
      </c>
      <c r="K93" s="20">
        <v>0</v>
      </c>
      <c r="L93" s="20">
        <v>7.068803016022621E-3</v>
      </c>
      <c r="M93" s="20">
        <v>2.6672905942910705E-2</v>
      </c>
    </row>
    <row r="94" spans="1:13" x14ac:dyDescent="0.5">
      <c r="A94" t="s">
        <v>5</v>
      </c>
      <c r="B94" s="20">
        <v>5.3016453382084203E-2</v>
      </c>
      <c r="C94" s="20">
        <v>2.1990740740740641E-2</v>
      </c>
      <c r="D94" s="20">
        <v>-3.3975084937712348E-2</v>
      </c>
      <c r="E94" s="20">
        <v>1.7584994138335954E-3</v>
      </c>
      <c r="F94" s="20">
        <v>5.8513750731421883E-3</v>
      </c>
      <c r="G94" s="20">
        <v>6.5735892961023751E-2</v>
      </c>
      <c r="H94" s="20">
        <v>4.7489082969432411E-2</v>
      </c>
      <c r="I94" s="20">
        <v>2.6576341844710756E-2</v>
      </c>
      <c r="J94" s="20">
        <v>-0.10050761421319802</v>
      </c>
      <c r="K94" s="20">
        <v>0</v>
      </c>
      <c r="L94" s="20">
        <v>-2.7088036117381396E-2</v>
      </c>
      <c r="M94" s="20">
        <v>2.4941995359628672E-2</v>
      </c>
    </row>
    <row r="95" spans="1:13" x14ac:dyDescent="0.5">
      <c r="A95" t="s">
        <v>228</v>
      </c>
      <c r="B95" s="20">
        <v>6.0459492140266021E-3</v>
      </c>
      <c r="C95" s="20">
        <v>4.2067307692307005E-3</v>
      </c>
      <c r="D95" s="20">
        <v>7.7797725912627852E-3</v>
      </c>
      <c r="E95" s="20">
        <v>1.0095011876484494E-2</v>
      </c>
      <c r="F95" s="20">
        <v>5.2910052910053245E-3</v>
      </c>
      <c r="G95" s="20">
        <v>7.6023391812866164E-3</v>
      </c>
      <c r="H95" s="20">
        <v>9.286128845037692E-3</v>
      </c>
      <c r="I95" s="20">
        <v>7.4755606670499301E-3</v>
      </c>
      <c r="J95" s="20">
        <v>1.5410958904109687E-2</v>
      </c>
      <c r="K95" s="20">
        <v>0</v>
      </c>
      <c r="L95" s="20">
        <v>5.0590219224283623E-3</v>
      </c>
      <c r="M95" s="20">
        <v>3.355704697986545E-3</v>
      </c>
    </row>
    <row r="96" spans="1:13" x14ac:dyDescent="0.5">
      <c r="A96" t="s">
        <v>229</v>
      </c>
      <c r="B96" s="20">
        <v>0</v>
      </c>
      <c r="C96" s="20">
        <v>0.39894019682059062</v>
      </c>
      <c r="D96" s="20">
        <v>-1.2445887445887507E-2</v>
      </c>
      <c r="E96" s="20">
        <v>-1.7534246575342402E-2</v>
      </c>
      <c r="F96" s="20">
        <v>-8.9235917456777607E-3</v>
      </c>
      <c r="G96" s="20">
        <v>1.2943162633652288E-2</v>
      </c>
      <c r="H96" s="20">
        <v>-5.0000000000000313E-3</v>
      </c>
      <c r="I96" s="20">
        <v>-6.1418202121719398E-3</v>
      </c>
      <c r="J96" s="20">
        <v>-3.2584269662921411E-2</v>
      </c>
      <c r="K96" s="20">
        <v>0</v>
      </c>
      <c r="L96" s="20">
        <v>-2.0325203252032523E-2</v>
      </c>
      <c r="M96" s="20">
        <v>-2.5489033787788874E-2</v>
      </c>
    </row>
    <row r="97" spans="1:19" x14ac:dyDescent="0.5">
      <c r="A97" t="s">
        <v>8</v>
      </c>
      <c r="B97" s="20">
        <v>-2.2922636103152186E-3</v>
      </c>
      <c r="C97" s="20">
        <v>3.1016657093624389E-2</v>
      </c>
      <c r="D97" s="20">
        <v>-1.3370473537604488E-2</v>
      </c>
      <c r="E97" s="20">
        <v>-5.4206662902315045E-2</v>
      </c>
      <c r="F97" s="20">
        <v>-1.0746268656716487E-2</v>
      </c>
      <c r="G97" s="20">
        <v>-1.8708509354254645E-2</v>
      </c>
      <c r="H97" s="20">
        <v>-1.9065190651906486E-2</v>
      </c>
      <c r="I97" s="20">
        <v>6.269592476489028E-3</v>
      </c>
      <c r="J97" s="20">
        <v>7.2274143302180655E-2</v>
      </c>
      <c r="K97" s="20">
        <v>0</v>
      </c>
      <c r="L97" s="20">
        <v>4.1255084253341047E-2</v>
      </c>
      <c r="M97" s="20">
        <v>-1.8973214285714159E-2</v>
      </c>
    </row>
    <row r="98" spans="1:19" x14ac:dyDescent="0.5">
      <c r="A98" t="s">
        <v>9</v>
      </c>
      <c r="B98" s="20">
        <v>4.0846456692913445E-2</v>
      </c>
      <c r="C98" s="20">
        <v>-1.4184397163120567E-2</v>
      </c>
      <c r="D98" s="20">
        <v>2.206235011990405E-2</v>
      </c>
      <c r="E98" s="20">
        <v>3.6133270764899188E-2</v>
      </c>
      <c r="F98" s="20">
        <v>-0.29438405797101447</v>
      </c>
      <c r="G98" s="20">
        <v>0.3189987163029524</v>
      </c>
      <c r="H98" s="20">
        <v>-0.1304136253041363</v>
      </c>
      <c r="I98" s="20">
        <v>-1.9026301063234344E-2</v>
      </c>
      <c r="J98" s="20">
        <v>2.8522532800912721E-3</v>
      </c>
      <c r="K98" s="20">
        <v>5.6882821387937608E-4</v>
      </c>
      <c r="L98" s="20">
        <v>2.2740193291642979E-2</v>
      </c>
      <c r="M98" s="20">
        <v>2.8349082823790964E-2</v>
      </c>
    </row>
    <row r="99" spans="1:19" x14ac:dyDescent="0.5">
      <c r="A99" t="s">
        <v>230</v>
      </c>
      <c r="B99" s="20">
        <v>-3.0469226081657527E-3</v>
      </c>
      <c r="C99" s="20">
        <v>2.4449877750611594E-3</v>
      </c>
      <c r="D99" s="20">
        <v>2.0121951219512265E-2</v>
      </c>
      <c r="E99" s="20">
        <v>1.1356843992827119E-2</v>
      </c>
      <c r="F99" s="20">
        <v>4.1371158392436002E-3</v>
      </c>
      <c r="G99" s="20">
        <v>6.4743967039434629E-3</v>
      </c>
      <c r="H99" s="20">
        <v>1.7543859649123471E-3</v>
      </c>
      <c r="I99" s="20">
        <v>-5.837711617047445E-4</v>
      </c>
      <c r="J99" s="20">
        <v>5.8411214953271035E-3</v>
      </c>
      <c r="K99" s="20">
        <v>0</v>
      </c>
      <c r="L99" s="20">
        <v>1.4518002322880372E-2</v>
      </c>
      <c r="M99" s="20">
        <v>1.2593016599885617E-2</v>
      </c>
    </row>
    <row r="100" spans="1:19" x14ac:dyDescent="0.5">
      <c r="A100" t="s">
        <v>231</v>
      </c>
      <c r="B100" s="20">
        <v>1.6501650165016736E-3</v>
      </c>
      <c r="C100" s="20">
        <v>8.2372322899501083E-4</v>
      </c>
      <c r="D100" s="20">
        <v>5.7613168724280073E-3</v>
      </c>
      <c r="E100" s="20">
        <v>7.3649754500817628E-3</v>
      </c>
      <c r="F100" s="20">
        <v>2.4370430544273874E-3</v>
      </c>
      <c r="G100" s="20">
        <v>0</v>
      </c>
      <c r="H100" s="20">
        <v>-2.4311183144247275E-3</v>
      </c>
      <c r="I100" s="20">
        <v>-3.2493907392363241E-3</v>
      </c>
      <c r="J100" s="20">
        <v>-6.5199674001629754E-3</v>
      </c>
      <c r="K100" s="20">
        <v>0</v>
      </c>
      <c r="L100" s="20">
        <v>9.8441345365052387E-3</v>
      </c>
      <c r="M100" s="20">
        <v>8.9358245329001513E-3</v>
      </c>
    </row>
    <row r="101" spans="1:19" x14ac:dyDescent="0.5">
      <c r="A101" t="s">
        <v>12</v>
      </c>
      <c r="B101" s="20">
        <v>1.1576626240352779E-2</v>
      </c>
      <c r="C101" s="20">
        <v>1.5258855585831125E-2</v>
      </c>
      <c r="D101" s="20">
        <v>1.8250134192163054E-2</v>
      </c>
      <c r="E101" s="20">
        <v>2.0558777016341623E-2</v>
      </c>
      <c r="F101" s="20">
        <v>1.4462809917355431E-2</v>
      </c>
      <c r="G101" s="20">
        <v>1.2219959266802473E-2</v>
      </c>
      <c r="H101" s="20">
        <v>8.5513078470824365E-3</v>
      </c>
      <c r="I101" s="20">
        <v>1.8952618453865394E-2</v>
      </c>
      <c r="J101" s="20">
        <v>2.4473813020068525E-3</v>
      </c>
      <c r="K101" s="20">
        <v>0</v>
      </c>
      <c r="L101" s="20">
        <v>1.46484375E-2</v>
      </c>
      <c r="M101" s="20">
        <v>1.9730510105871003E-2</v>
      </c>
    </row>
    <row r="102" spans="1:19" x14ac:dyDescent="0.5">
      <c r="A102" t="s">
        <v>232</v>
      </c>
      <c r="B102" s="20">
        <v>3.7854889589905003E-3</v>
      </c>
      <c r="C102" s="20">
        <v>4.3997485857952051E-3</v>
      </c>
      <c r="D102" s="20">
        <v>4.3804755944930451E-3</v>
      </c>
      <c r="E102" s="20">
        <v>3.7383177570093104E-3</v>
      </c>
      <c r="F102" s="20">
        <v>3.1036623215394167E-3</v>
      </c>
      <c r="G102" s="20">
        <v>3.0940594059405942E-3</v>
      </c>
      <c r="H102" s="20">
        <v>4.3183220234424245E-3</v>
      </c>
      <c r="I102" s="20">
        <v>5.5282555282553884E-3</v>
      </c>
      <c r="J102" s="20">
        <v>7.3304825901039528E-3</v>
      </c>
      <c r="K102" s="20">
        <v>0</v>
      </c>
      <c r="L102" s="20">
        <v>3.6385688295936585E-3</v>
      </c>
      <c r="M102" s="20">
        <v>2.4169184290030554E-3</v>
      </c>
    </row>
    <row r="103" spans="1:19" x14ac:dyDescent="0.5">
      <c r="A103" t="s">
        <v>233</v>
      </c>
      <c r="B103" s="20">
        <v>7.5716603569497328E-3</v>
      </c>
      <c r="C103" s="20">
        <v>7.514761137949421E-3</v>
      </c>
      <c r="D103" s="20">
        <v>6.3931806073522493E-3</v>
      </c>
      <c r="E103" s="20">
        <v>7.9407093700370572E-3</v>
      </c>
      <c r="F103" s="20">
        <v>5.7773109243697178E-3</v>
      </c>
      <c r="G103" s="20">
        <v>4.6997389033942858E-3</v>
      </c>
      <c r="H103" s="20">
        <v>4.6777546777547075E-3</v>
      </c>
      <c r="I103" s="20">
        <v>5.1733057423693739E-3</v>
      </c>
      <c r="J103" s="20">
        <v>1.1837364899639644E-2</v>
      </c>
      <c r="K103" s="20">
        <v>0</v>
      </c>
      <c r="L103" s="20">
        <v>2.034587995930853E-3</v>
      </c>
      <c r="M103" s="20">
        <v>3.5532994923857292E-3</v>
      </c>
    </row>
    <row r="104" spans="1:19" x14ac:dyDescent="0.5">
      <c r="A104" t="s">
        <v>234</v>
      </c>
      <c r="B104" s="20">
        <v>1.0140845070422599E-2</v>
      </c>
      <c r="C104" s="20">
        <v>5.5772448410482047E-4</v>
      </c>
      <c r="D104" s="20">
        <v>5.5741360089186171E-3</v>
      </c>
      <c r="E104" s="20">
        <v>7.7605321507760849E-3</v>
      </c>
      <c r="F104" s="20">
        <v>8.2508250825082501E-3</v>
      </c>
      <c r="G104" s="20">
        <v>-1.0911074740861974E-2</v>
      </c>
      <c r="H104" s="20">
        <v>-1.4892443463872128E-2</v>
      </c>
      <c r="I104" s="20">
        <v>5.0391937290033915E-3</v>
      </c>
      <c r="J104" s="20">
        <v>6.6852367688021649E-3</v>
      </c>
      <c r="K104" s="20">
        <v>5.5340343110139867E-4</v>
      </c>
      <c r="L104" s="20">
        <v>7.1902654867255691E-3</v>
      </c>
      <c r="M104" s="20">
        <v>5.4914881933003845E-3</v>
      </c>
    </row>
    <row r="105" spans="1:19" x14ac:dyDescent="0.5">
      <c r="A105" s="15" t="s">
        <v>238</v>
      </c>
      <c r="B105" s="30">
        <v>1.1883164005805432E-2</v>
      </c>
      <c r="C105" s="30">
        <v>2.7162707306140704E-2</v>
      </c>
      <c r="D105" s="20">
        <v>9.1639029499036005E-4</v>
      </c>
      <c r="E105" s="20">
        <v>5.5369054366308902E-3</v>
      </c>
      <c r="F105" s="20">
        <v>-2.4670482136663039E-2</v>
      </c>
      <c r="G105" s="30">
        <v>2.8850855745721105E-2</v>
      </c>
      <c r="H105" s="20">
        <v>-8.0366401659178899E-3</v>
      </c>
      <c r="I105" s="20">
        <v>6.2723233731163631E-3</v>
      </c>
      <c r="J105" s="20">
        <v>-3.0300406891180217E-3</v>
      </c>
      <c r="K105" s="20">
        <v>8.6835706842772171E-5</v>
      </c>
      <c r="L105" s="20">
        <v>6.2082139446037084E-3</v>
      </c>
      <c r="M105" s="30">
        <v>7.5074427233894096E-3</v>
      </c>
    </row>
    <row r="107" spans="1:19" x14ac:dyDescent="0.5">
      <c r="S107" s="60"/>
    </row>
    <row r="109" spans="1:19" x14ac:dyDescent="0.5">
      <c r="O109" s="59"/>
    </row>
  </sheetData>
  <mergeCells count="14">
    <mergeCell ref="Y61:AK61"/>
    <mergeCell ref="Y42:AK42"/>
    <mergeCell ref="AN23:AR23"/>
    <mergeCell ref="A51:M51"/>
    <mergeCell ref="A23:M23"/>
    <mergeCell ref="Y23:AL23"/>
    <mergeCell ref="B71:H71"/>
    <mergeCell ref="I71:M71"/>
    <mergeCell ref="B90:H90"/>
    <mergeCell ref="I90:M90"/>
    <mergeCell ref="B52:H52"/>
    <mergeCell ref="I52:M52"/>
    <mergeCell ref="A89:M89"/>
    <mergeCell ref="A70:M70"/>
  </mergeCells>
  <conditionalFormatting sqref="B25:M25">
    <cfRule type="colorScale" priority="7">
      <colorScale>
        <cfvo type="min"/>
        <cfvo type="percentile" val="50"/>
        <cfvo type="max"/>
        <color rgb="FFF8696B"/>
        <color rgb="FFFCFCFF"/>
        <color rgb="FF5A8AC6"/>
      </colorScale>
    </cfRule>
  </conditionalFormatting>
  <conditionalFormatting sqref="B26:M26">
    <cfRule type="colorScale" priority="6">
      <colorScale>
        <cfvo type="min"/>
        <cfvo type="percentile" val="50"/>
        <cfvo type="max"/>
        <color rgb="FFF8696B"/>
        <color rgb="FFFCFCFF"/>
        <color rgb="FF5A8AC6"/>
      </colorScale>
    </cfRule>
  </conditionalFormatting>
  <conditionalFormatting sqref="B27:M27">
    <cfRule type="colorScale" priority="5">
      <colorScale>
        <cfvo type="min"/>
        <cfvo type="percentile" val="50"/>
        <cfvo type="max"/>
        <color rgb="FFF8696B"/>
        <color rgb="FFFCFCFF"/>
        <color rgb="FF5A8AC6"/>
      </colorScale>
    </cfRule>
  </conditionalFormatting>
  <conditionalFormatting sqref="B54:M66">
    <cfRule type="colorScale" priority="17">
      <colorScale>
        <cfvo type="min"/>
        <cfvo type="percentile" val="50"/>
        <cfvo type="max"/>
        <color rgb="FFF8696B"/>
        <color rgb="FFFFEB84"/>
        <color rgb="FF63BE7B"/>
      </colorScale>
    </cfRule>
  </conditionalFormatting>
  <conditionalFormatting sqref="B67:M67">
    <cfRule type="colorScale" priority="12">
      <colorScale>
        <cfvo type="min"/>
        <cfvo type="percentile" val="50"/>
        <cfvo type="max"/>
        <color rgb="FFF8696B"/>
        <color rgb="FFFCFCFF"/>
        <color rgb="FF5A8AC6"/>
      </colorScale>
    </cfRule>
  </conditionalFormatting>
  <conditionalFormatting sqref="B73:M85">
    <cfRule type="colorScale" priority="11">
      <colorScale>
        <cfvo type="min"/>
        <cfvo type="percentile" val="50"/>
        <cfvo type="max"/>
        <color rgb="FFF8696B"/>
        <color rgb="FFFFEB84"/>
        <color rgb="FF63BE7B"/>
      </colorScale>
    </cfRule>
  </conditionalFormatting>
  <conditionalFormatting sqref="B86:M86">
    <cfRule type="colorScale" priority="10">
      <colorScale>
        <cfvo type="min"/>
        <cfvo type="percentile" val="50"/>
        <cfvo type="max"/>
        <color rgb="FFF8696B"/>
        <color rgb="FFFCFCFF"/>
        <color rgb="FF5A8AC6"/>
      </colorScale>
    </cfRule>
  </conditionalFormatting>
  <conditionalFormatting sqref="B92:M104">
    <cfRule type="colorScale" priority="9">
      <colorScale>
        <cfvo type="min"/>
        <cfvo type="percentile" val="50"/>
        <cfvo type="max"/>
        <color rgb="FFF8696B"/>
        <color rgb="FFFFEB84"/>
        <color rgb="FF63BE7B"/>
      </colorScale>
    </cfRule>
  </conditionalFormatting>
  <conditionalFormatting sqref="B105:M105">
    <cfRule type="colorScale" priority="8">
      <colorScale>
        <cfvo type="min"/>
        <cfvo type="percentile" val="50"/>
        <cfvo type="max"/>
        <color rgb="FFF8696B"/>
        <color rgb="FFFCFCFF"/>
        <color rgb="FF5A8AC6"/>
      </colorScale>
    </cfRule>
  </conditionalFormatting>
  <conditionalFormatting sqref="Z25:AK37">
    <cfRule type="colorScale" priority="4">
      <colorScale>
        <cfvo type="min"/>
        <cfvo type="percentile" val="50"/>
        <cfvo type="max"/>
        <color rgb="FFF8696B"/>
        <color rgb="FFFFEB84"/>
        <color rgb="FF63BE7B"/>
      </colorScale>
    </cfRule>
  </conditionalFormatting>
  <conditionalFormatting sqref="Z44:AK56">
    <cfRule type="colorScale" priority="3">
      <colorScale>
        <cfvo type="min"/>
        <cfvo type="percentile" val="50"/>
        <cfvo type="max"/>
        <color rgb="FFF8696B"/>
        <color rgb="FFFFEB84"/>
        <color rgb="FF63BE7B"/>
      </colorScale>
    </cfRule>
  </conditionalFormatting>
  <conditionalFormatting sqref="Z63:AK75">
    <cfRule type="colorScale" priority="2">
      <colorScale>
        <cfvo type="min"/>
        <cfvo type="percentile" val="50"/>
        <cfvo type="max"/>
        <color rgb="FFF8696B"/>
        <color rgb="FFFFEB84"/>
        <color rgb="FF63BE7B"/>
      </colorScale>
    </cfRule>
  </conditionalFormatting>
  <conditionalFormatting sqref="AL25:AL37">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143C6-B1A0-4D23-BCA5-93B980CD361C}">
  <sheetPr>
    <tabColor theme="7"/>
  </sheetPr>
  <dimension ref="A3:BN116"/>
  <sheetViews>
    <sheetView showGridLines="0" topLeftCell="A73" zoomScale="27" zoomScaleNormal="80" workbookViewId="0">
      <selection activeCell="AE60" sqref="AE60"/>
    </sheetView>
  </sheetViews>
  <sheetFormatPr defaultRowHeight="21" x14ac:dyDescent="0.5"/>
  <cols>
    <col min="1" max="1" width="43.08984375" bestFit="1" customWidth="1"/>
    <col min="2" max="2" width="16.90625" bestFit="1" customWidth="1"/>
    <col min="3" max="3" width="8.36328125" bestFit="1" customWidth="1"/>
    <col min="4" max="4" width="7" bestFit="1" customWidth="1"/>
    <col min="5" max="5" width="6" bestFit="1" customWidth="1"/>
    <col min="6" max="9" width="7" bestFit="1" customWidth="1"/>
    <col min="10" max="10" width="10" bestFit="1" customWidth="1"/>
    <col min="11" max="11" width="7.6328125" bestFit="1" customWidth="1"/>
    <col min="12" max="12" width="9.6328125" bestFit="1" customWidth="1"/>
    <col min="13" max="13" width="9.54296875" bestFit="1" customWidth="1"/>
    <col min="14" max="14" width="7.36328125" bestFit="1" customWidth="1"/>
    <col min="15" max="15" width="8.36328125" bestFit="1" customWidth="1"/>
    <col min="16" max="20" width="7" bestFit="1" customWidth="1"/>
    <col min="21" max="21" width="10" bestFit="1" customWidth="1"/>
    <col min="22" max="22" width="7.6328125" bestFit="1" customWidth="1"/>
    <col min="23" max="23" width="9.6328125" bestFit="1" customWidth="1"/>
    <col min="24" max="24" width="9.54296875" bestFit="1" customWidth="1"/>
    <col min="25" max="25" width="7.36328125" bestFit="1" customWidth="1"/>
    <col min="26" max="26" width="8.36328125" bestFit="1" customWidth="1"/>
    <col min="27" max="29" width="7" bestFit="1" customWidth="1"/>
    <col min="30" max="31" width="6" bestFit="1" customWidth="1"/>
    <col min="32" max="32" width="7" bestFit="1" customWidth="1"/>
    <col min="33" max="33" width="10" bestFit="1" customWidth="1"/>
    <col min="34" max="34" width="7.6328125" bestFit="1" customWidth="1"/>
    <col min="35" max="35" width="9.6328125" bestFit="1" customWidth="1"/>
    <col min="36" max="36" width="9.54296875" bestFit="1" customWidth="1"/>
    <col min="37" max="37" width="7.36328125" bestFit="1" customWidth="1"/>
    <col min="38" max="38" width="8.36328125" bestFit="1" customWidth="1"/>
    <col min="39" max="44" width="7" bestFit="1" customWidth="1"/>
    <col min="45" max="45" width="10" bestFit="1" customWidth="1"/>
    <col min="46" max="46" width="7.6328125" bestFit="1" customWidth="1"/>
    <col min="47" max="47" width="9.6328125" bestFit="1" customWidth="1"/>
    <col min="48" max="48" width="9.54296875" bestFit="1" customWidth="1"/>
    <col min="49" max="49" width="7.36328125" bestFit="1" customWidth="1"/>
    <col min="50" max="50" width="8.36328125" bestFit="1" customWidth="1"/>
    <col min="51" max="53" width="7" bestFit="1" customWidth="1"/>
    <col min="54" max="54" width="6" bestFit="1" customWidth="1"/>
    <col min="55" max="56" width="7" bestFit="1" customWidth="1"/>
    <col min="57" max="57" width="10" bestFit="1" customWidth="1"/>
    <col min="58" max="58" width="7.6328125" bestFit="1" customWidth="1"/>
    <col min="59" max="59" width="9.6328125" bestFit="1" customWidth="1"/>
    <col min="60" max="60" width="9.54296875" bestFit="1" customWidth="1"/>
    <col min="61" max="61" width="7.36328125" bestFit="1" customWidth="1"/>
    <col min="62" max="62" width="57.7265625" style="114" bestFit="1" customWidth="1"/>
    <col min="63" max="63" width="255.6328125" style="113" bestFit="1" customWidth="1"/>
    <col min="64" max="65" width="7" bestFit="1" customWidth="1"/>
    <col min="66" max="116" width="42.6328125" bestFit="1" customWidth="1"/>
    <col min="117" max="117" width="36.36328125" bestFit="1" customWidth="1"/>
    <col min="118" max="118" width="41.26953125" bestFit="1" customWidth="1"/>
    <col min="119" max="119" width="40.1796875" bestFit="1" customWidth="1"/>
    <col min="120" max="120" width="32.6328125" bestFit="1" customWidth="1"/>
    <col min="121" max="121" width="47.1796875" bestFit="1" customWidth="1"/>
    <col min="122" max="122" width="42.08984375" bestFit="1" customWidth="1"/>
    <col min="123" max="123" width="47.54296875" bestFit="1" customWidth="1"/>
    <col min="124" max="124" width="43.6328125" bestFit="1" customWidth="1"/>
    <col min="125" max="125" width="26.54296875" bestFit="1" customWidth="1"/>
    <col min="126" max="126" width="30.453125" bestFit="1" customWidth="1"/>
    <col min="127" max="286" width="42.7265625" bestFit="1" customWidth="1"/>
    <col min="287" max="287" width="34.90625" bestFit="1" customWidth="1"/>
    <col min="288" max="288" width="28.6328125" bestFit="1" customWidth="1"/>
    <col min="289" max="289" width="19.7265625" bestFit="1" customWidth="1"/>
    <col min="290" max="290" width="32.36328125" bestFit="1" customWidth="1"/>
    <col min="291" max="291" width="27.453125" bestFit="1" customWidth="1"/>
    <col min="292" max="292" width="21.7265625" bestFit="1" customWidth="1"/>
    <col min="293" max="293" width="26.26953125" bestFit="1" customWidth="1"/>
    <col min="294" max="294" width="34.08984375" bestFit="1" customWidth="1"/>
    <col min="295" max="295" width="37.81640625" bestFit="1" customWidth="1"/>
    <col min="296" max="296" width="22.08984375" bestFit="1" customWidth="1"/>
    <col min="297" max="297" width="37.6328125" bestFit="1" customWidth="1"/>
    <col min="298" max="298" width="47.54296875" bestFit="1" customWidth="1"/>
    <col min="299" max="299" width="34" bestFit="1" customWidth="1"/>
    <col min="300" max="300" width="41.54296875" bestFit="1" customWidth="1"/>
    <col min="301" max="301" width="23.90625" bestFit="1" customWidth="1"/>
    <col min="302" max="302" width="25" bestFit="1" customWidth="1"/>
    <col min="303" max="303" width="36" bestFit="1" customWidth="1"/>
    <col min="304" max="304" width="23.7265625" bestFit="1" customWidth="1"/>
    <col min="305" max="305" width="28.26953125" bestFit="1" customWidth="1"/>
    <col min="306" max="306" width="42.54296875" bestFit="1" customWidth="1"/>
    <col min="307" max="307" width="22.54296875" bestFit="1" customWidth="1"/>
    <col min="308" max="308" width="42.81640625" bestFit="1" customWidth="1"/>
    <col min="309" max="309" width="40.453125" bestFit="1" customWidth="1"/>
    <col min="310" max="310" width="25.453125" bestFit="1" customWidth="1"/>
    <col min="311" max="311" width="38.36328125" bestFit="1" customWidth="1"/>
    <col min="312" max="312" width="28.90625" bestFit="1" customWidth="1"/>
  </cols>
  <sheetData>
    <row r="3" spans="1:65" x14ac:dyDescent="0.5">
      <c r="A3" s="13" t="s">
        <v>0</v>
      </c>
      <c r="B3" t="s">
        <v>60</v>
      </c>
    </row>
    <row r="5" spans="1:65" x14ac:dyDescent="0.5">
      <c r="B5" s="13" t="s">
        <v>159</v>
      </c>
    </row>
    <row r="6" spans="1:65" x14ac:dyDescent="0.5">
      <c r="B6">
        <v>2018</v>
      </c>
      <c r="N6">
        <v>2019</v>
      </c>
      <c r="Y6">
        <v>2020</v>
      </c>
      <c r="AK6">
        <v>2021</v>
      </c>
      <c r="AW6">
        <v>2022</v>
      </c>
      <c r="BI6">
        <v>2023</v>
      </c>
    </row>
    <row r="7" spans="1:65" x14ac:dyDescent="0.5">
      <c r="B7" t="s">
        <v>58</v>
      </c>
      <c r="C7" t="s">
        <v>62</v>
      </c>
      <c r="D7" t="s">
        <v>63</v>
      </c>
      <c r="E7" t="s">
        <v>64</v>
      </c>
      <c r="F7" t="s">
        <v>65</v>
      </c>
      <c r="G7" t="s">
        <v>66</v>
      </c>
      <c r="H7" t="s">
        <v>67</v>
      </c>
      <c r="I7" t="s">
        <v>68</v>
      </c>
      <c r="J7" t="s">
        <v>69</v>
      </c>
      <c r="K7" t="s">
        <v>70</v>
      </c>
      <c r="L7" t="s">
        <v>72</v>
      </c>
      <c r="M7" t="s">
        <v>73</v>
      </c>
      <c r="N7" t="s">
        <v>58</v>
      </c>
      <c r="O7" t="s">
        <v>62</v>
      </c>
      <c r="P7" t="s">
        <v>63</v>
      </c>
      <c r="Q7" t="s">
        <v>65</v>
      </c>
      <c r="R7" t="s">
        <v>66</v>
      </c>
      <c r="S7" t="s">
        <v>67</v>
      </c>
      <c r="T7" t="s">
        <v>68</v>
      </c>
      <c r="U7" t="s">
        <v>69</v>
      </c>
      <c r="V7" t="s">
        <v>70</v>
      </c>
      <c r="W7" t="s">
        <v>72</v>
      </c>
      <c r="X7" t="s">
        <v>73</v>
      </c>
      <c r="Y7" t="s">
        <v>58</v>
      </c>
      <c r="Z7" t="s">
        <v>62</v>
      </c>
      <c r="AA7" t="s">
        <v>63</v>
      </c>
      <c r="AB7" t="s">
        <v>64</v>
      </c>
      <c r="AC7" t="s">
        <v>65</v>
      </c>
      <c r="AD7" t="s">
        <v>66</v>
      </c>
      <c r="AE7" t="s">
        <v>67</v>
      </c>
      <c r="AF7" t="s">
        <v>68</v>
      </c>
      <c r="AG7" t="s">
        <v>69</v>
      </c>
      <c r="AH7" t="s">
        <v>70</v>
      </c>
      <c r="AI7" t="s">
        <v>72</v>
      </c>
      <c r="AJ7" t="s">
        <v>73</v>
      </c>
      <c r="AK7" t="s">
        <v>58</v>
      </c>
      <c r="AL7" t="s">
        <v>62</v>
      </c>
      <c r="AM7" t="s">
        <v>63</v>
      </c>
      <c r="AN7" t="s">
        <v>64</v>
      </c>
      <c r="AO7" t="s">
        <v>65</v>
      </c>
      <c r="AP7" t="s">
        <v>66</v>
      </c>
      <c r="AQ7" t="s">
        <v>67</v>
      </c>
      <c r="AR7" t="s">
        <v>68</v>
      </c>
      <c r="AS7" t="s">
        <v>69</v>
      </c>
      <c r="AT7" t="s">
        <v>70</v>
      </c>
      <c r="AU7" t="s">
        <v>72</v>
      </c>
      <c r="AV7" t="s">
        <v>73</v>
      </c>
      <c r="AW7" t="s">
        <v>58</v>
      </c>
      <c r="AX7" t="s">
        <v>62</v>
      </c>
      <c r="AY7" t="s">
        <v>63</v>
      </c>
      <c r="AZ7" t="s">
        <v>64</v>
      </c>
      <c r="BA7" t="s">
        <v>65</v>
      </c>
      <c r="BB7" t="s">
        <v>66</v>
      </c>
      <c r="BC7" t="s">
        <v>67</v>
      </c>
      <c r="BD7" t="s">
        <v>68</v>
      </c>
      <c r="BE7" t="s">
        <v>69</v>
      </c>
      <c r="BF7" t="s">
        <v>70</v>
      </c>
      <c r="BG7" t="s">
        <v>72</v>
      </c>
      <c r="BH7" t="s">
        <v>73</v>
      </c>
      <c r="BI7" t="s">
        <v>58</v>
      </c>
      <c r="BJ7" s="114" t="s">
        <v>62</v>
      </c>
      <c r="BK7" s="113" t="s">
        <v>63</v>
      </c>
      <c r="BL7" t="s">
        <v>64</v>
      </c>
      <c r="BM7" t="s">
        <v>65</v>
      </c>
    </row>
    <row r="8" spans="1:65" x14ac:dyDescent="0.5">
      <c r="A8" t="s">
        <v>208</v>
      </c>
      <c r="B8">
        <v>134.1</v>
      </c>
      <c r="C8">
        <v>134</v>
      </c>
      <c r="D8">
        <v>134</v>
      </c>
      <c r="E8">
        <v>134.80000000000001</v>
      </c>
      <c r="F8">
        <v>135.4</v>
      </c>
      <c r="G8">
        <v>136.19999999999999</v>
      </c>
      <c r="H8">
        <v>137.5</v>
      </c>
      <c r="I8">
        <v>138</v>
      </c>
      <c r="J8">
        <v>138.1</v>
      </c>
      <c r="K8">
        <v>138.9</v>
      </c>
      <c r="L8">
        <v>139</v>
      </c>
      <c r="M8">
        <v>138</v>
      </c>
      <c r="N8">
        <v>138</v>
      </c>
      <c r="O8">
        <v>138.6</v>
      </c>
      <c r="P8">
        <v>139.5</v>
      </c>
      <c r="Q8">
        <v>141.5</v>
      </c>
      <c r="R8">
        <v>142.1</v>
      </c>
      <c r="S8">
        <v>143.30000000000001</v>
      </c>
      <c r="T8">
        <v>144.19999999999999</v>
      </c>
      <c r="U8">
        <v>144.69999999999999</v>
      </c>
      <c r="V8">
        <v>146</v>
      </c>
      <c r="W8">
        <v>147</v>
      </c>
      <c r="X8">
        <v>148.30000000000001</v>
      </c>
      <c r="Y8">
        <v>148.19999999999999</v>
      </c>
      <c r="Z8">
        <v>147.69999999999999</v>
      </c>
      <c r="AA8">
        <v>147.30000000000001</v>
      </c>
      <c r="AB8">
        <v>139.6</v>
      </c>
      <c r="AC8">
        <v>139.6</v>
      </c>
      <c r="AD8">
        <v>150.80000000000001</v>
      </c>
      <c r="AE8">
        <v>150.80000000000001</v>
      </c>
      <c r="AF8">
        <v>152.9</v>
      </c>
      <c r="AG8">
        <v>154</v>
      </c>
      <c r="AH8">
        <v>155.19999999999999</v>
      </c>
      <c r="AI8">
        <v>156.69999999999999</v>
      </c>
      <c r="AJ8">
        <v>156.9</v>
      </c>
      <c r="AK8">
        <v>156</v>
      </c>
      <c r="AL8">
        <v>156.5</v>
      </c>
      <c r="AM8">
        <v>156.9</v>
      </c>
      <c r="AN8">
        <v>158</v>
      </c>
      <c r="AO8">
        <v>159.5</v>
      </c>
      <c r="AP8">
        <v>160.4</v>
      </c>
      <c r="AQ8">
        <v>161.80000000000001</v>
      </c>
      <c r="AR8">
        <v>162.30000000000001</v>
      </c>
      <c r="AS8">
        <v>162.30000000000001</v>
      </c>
      <c r="AT8">
        <v>164.6</v>
      </c>
      <c r="AU8">
        <v>165.6</v>
      </c>
      <c r="AV8">
        <v>165.2</v>
      </c>
      <c r="AW8">
        <v>165</v>
      </c>
      <c r="AX8">
        <v>165.5</v>
      </c>
      <c r="AY8">
        <v>166.5</v>
      </c>
      <c r="AZ8">
        <v>169.2</v>
      </c>
      <c r="BA8">
        <v>170.8</v>
      </c>
      <c r="BB8">
        <v>171.4</v>
      </c>
      <c r="BC8">
        <v>172.3</v>
      </c>
      <c r="BD8">
        <v>173.1</v>
      </c>
      <c r="BE8">
        <v>174.1</v>
      </c>
      <c r="BF8">
        <v>175.3</v>
      </c>
      <c r="BG8">
        <v>174.1</v>
      </c>
      <c r="BH8">
        <v>174.1</v>
      </c>
      <c r="BI8">
        <v>174.9</v>
      </c>
      <c r="BJ8" s="114">
        <v>176.3</v>
      </c>
      <c r="BK8" s="113">
        <v>176.3</v>
      </c>
      <c r="BL8">
        <v>177.4</v>
      </c>
      <c r="BM8">
        <v>178.2</v>
      </c>
    </row>
    <row r="10" spans="1:65" x14ac:dyDescent="0.5">
      <c r="U10" s="20"/>
      <c r="V10" s="20"/>
      <c r="W10" s="20"/>
      <c r="X10" s="20"/>
      <c r="Y10" s="20"/>
      <c r="Z10" s="20"/>
      <c r="AA10" s="20"/>
      <c r="AB10" s="20"/>
      <c r="AC10" s="20"/>
      <c r="AD10" s="20"/>
      <c r="AE10" s="20"/>
      <c r="AF10" s="20"/>
      <c r="AG10" s="20"/>
    </row>
    <row r="14" spans="1:65" x14ac:dyDescent="0.5">
      <c r="A14" s="225" t="s">
        <v>242</v>
      </c>
      <c r="B14" s="225"/>
      <c r="C14" s="225"/>
      <c r="D14" s="225"/>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225"/>
      <c r="AC14" s="225"/>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5"/>
      <c r="BB14" s="225"/>
      <c r="BC14" s="225"/>
      <c r="BD14" s="225"/>
      <c r="BE14" s="225"/>
      <c r="BF14" s="225"/>
      <c r="BG14" s="225"/>
      <c r="BH14" s="225"/>
    </row>
    <row r="15" spans="1:65" x14ac:dyDescent="0.5">
      <c r="A15" s="43"/>
      <c r="B15" s="226">
        <v>2018</v>
      </c>
      <c r="C15" s="227"/>
      <c r="D15" s="227"/>
      <c r="E15" s="227"/>
      <c r="F15" s="227"/>
      <c r="G15" s="227"/>
      <c r="H15" s="227"/>
      <c r="I15" s="227"/>
      <c r="J15" s="227"/>
      <c r="K15" s="228"/>
      <c r="L15" s="225">
        <v>2019</v>
      </c>
      <c r="M15" s="225"/>
      <c r="N15" s="225"/>
      <c r="O15" s="225"/>
      <c r="P15" s="225"/>
      <c r="Q15" s="225"/>
      <c r="R15" s="225"/>
      <c r="S15" s="225"/>
      <c r="T15" s="225"/>
      <c r="U15" s="225"/>
      <c r="V15" s="225"/>
      <c r="W15" s="225">
        <v>2020</v>
      </c>
      <c r="X15" s="225"/>
      <c r="Y15" s="225"/>
      <c r="Z15" s="225"/>
      <c r="AA15" s="225"/>
      <c r="AB15" s="225"/>
      <c r="AC15" s="225"/>
      <c r="AD15" s="225"/>
      <c r="AE15" s="225"/>
      <c r="AF15" s="225"/>
      <c r="AG15" s="225"/>
      <c r="AH15" s="225"/>
      <c r="AI15" s="225">
        <v>2021</v>
      </c>
      <c r="AJ15" s="225"/>
      <c r="AK15" s="225"/>
      <c r="AL15" s="225"/>
      <c r="AM15" s="225"/>
      <c r="AN15" s="225"/>
      <c r="AO15" s="225"/>
      <c r="AP15" s="225"/>
      <c r="AQ15" s="225"/>
      <c r="AR15" s="225"/>
      <c r="AS15" s="225"/>
      <c r="AT15" s="225"/>
      <c r="AU15" s="225">
        <v>2022</v>
      </c>
      <c r="AV15" s="225"/>
      <c r="AW15" s="225"/>
      <c r="AX15" s="225"/>
      <c r="AY15" s="225"/>
      <c r="AZ15" s="225"/>
      <c r="BA15" s="225"/>
      <c r="BB15" s="225"/>
      <c r="BC15" s="225"/>
      <c r="BD15" s="225"/>
      <c r="BE15" s="225"/>
      <c r="BF15" s="225"/>
      <c r="BG15" s="225">
        <v>2023</v>
      </c>
      <c r="BH15" s="225"/>
    </row>
    <row r="16" spans="1:65" x14ac:dyDescent="0.5">
      <c r="A16" s="44" t="s">
        <v>186</v>
      </c>
      <c r="B16" s="16" t="s">
        <v>63</v>
      </c>
      <c r="C16" s="16" t="s">
        <v>64</v>
      </c>
      <c r="D16" s="16" t="s">
        <v>65</v>
      </c>
      <c r="E16" s="16" t="s">
        <v>66</v>
      </c>
      <c r="F16" s="16" t="s">
        <v>67</v>
      </c>
      <c r="G16" s="16" t="s">
        <v>68</v>
      </c>
      <c r="H16" s="16" t="s">
        <v>69</v>
      </c>
      <c r="I16" s="16" t="s">
        <v>70</v>
      </c>
      <c r="J16" s="16" t="s">
        <v>72</v>
      </c>
      <c r="K16" s="16" t="s">
        <v>73</v>
      </c>
      <c r="L16" s="16" t="s">
        <v>58</v>
      </c>
      <c r="M16" s="16" t="s">
        <v>62</v>
      </c>
      <c r="N16" s="16" t="s">
        <v>63</v>
      </c>
      <c r="O16" s="16" t="s">
        <v>65</v>
      </c>
      <c r="P16" s="16" t="s">
        <v>66</v>
      </c>
      <c r="Q16" s="16" t="s">
        <v>67</v>
      </c>
      <c r="R16" s="16" t="s">
        <v>68</v>
      </c>
      <c r="S16" s="16" t="s">
        <v>69</v>
      </c>
      <c r="T16" s="16" t="s">
        <v>70</v>
      </c>
      <c r="U16" s="16" t="s">
        <v>72</v>
      </c>
      <c r="V16" s="16" t="s">
        <v>73</v>
      </c>
      <c r="W16" s="16" t="s">
        <v>58</v>
      </c>
      <c r="X16" s="16" t="s">
        <v>62</v>
      </c>
      <c r="Y16" s="16" t="s">
        <v>63</v>
      </c>
      <c r="Z16" s="16" t="s">
        <v>64</v>
      </c>
      <c r="AA16" s="16" t="s">
        <v>65</v>
      </c>
      <c r="AB16" s="16" t="s">
        <v>66</v>
      </c>
      <c r="AC16" s="16" t="s">
        <v>67</v>
      </c>
      <c r="AD16" s="16" t="s">
        <v>68</v>
      </c>
      <c r="AE16" s="16" t="s">
        <v>69</v>
      </c>
      <c r="AF16" s="16" t="s">
        <v>70</v>
      </c>
      <c r="AG16" s="16" t="s">
        <v>72</v>
      </c>
      <c r="AH16" s="16" t="s">
        <v>73</v>
      </c>
      <c r="AI16" s="16" t="s">
        <v>58</v>
      </c>
      <c r="AJ16" s="16" t="s">
        <v>62</v>
      </c>
      <c r="AK16" s="16" t="s">
        <v>63</v>
      </c>
      <c r="AL16" s="16" t="s">
        <v>64</v>
      </c>
      <c r="AM16" s="16" t="s">
        <v>65</v>
      </c>
      <c r="AN16" s="16" t="s">
        <v>66</v>
      </c>
      <c r="AO16" s="16" t="s">
        <v>67</v>
      </c>
      <c r="AP16" s="16" t="s">
        <v>68</v>
      </c>
      <c r="AQ16" s="16" t="s">
        <v>69</v>
      </c>
      <c r="AR16" s="16" t="s">
        <v>70</v>
      </c>
      <c r="AS16" s="16" t="s">
        <v>72</v>
      </c>
      <c r="AT16" s="16" t="s">
        <v>73</v>
      </c>
      <c r="AU16" s="16" t="s">
        <v>58</v>
      </c>
      <c r="AV16" s="16" t="s">
        <v>62</v>
      </c>
      <c r="AW16" s="16" t="s">
        <v>63</v>
      </c>
      <c r="AX16" s="16" t="s">
        <v>64</v>
      </c>
      <c r="AY16" s="16" t="s">
        <v>65</v>
      </c>
      <c r="AZ16" s="16" t="s">
        <v>66</v>
      </c>
      <c r="BA16" s="16" t="s">
        <v>67</v>
      </c>
      <c r="BB16" s="16" t="s">
        <v>68</v>
      </c>
      <c r="BC16" s="16" t="s">
        <v>69</v>
      </c>
      <c r="BD16" s="16" t="s">
        <v>70</v>
      </c>
      <c r="BE16" s="16" t="s">
        <v>72</v>
      </c>
      <c r="BF16" s="16" t="s">
        <v>73</v>
      </c>
      <c r="BG16" s="16" t="s">
        <v>58</v>
      </c>
      <c r="BH16" s="16" t="s">
        <v>62</v>
      </c>
    </row>
    <row r="17" spans="1:63" x14ac:dyDescent="0.5">
      <c r="A17" s="44" t="s">
        <v>147</v>
      </c>
      <c r="B17" s="42">
        <v>135.07692307692307</v>
      </c>
      <c r="C17" s="42">
        <v>135.16153846153847</v>
      </c>
      <c r="D17" s="42">
        <v>135.36923076923077</v>
      </c>
      <c r="E17" s="42">
        <v>136.46923076923079</v>
      </c>
      <c r="F17" s="42">
        <v>138.1</v>
      </c>
      <c r="G17" s="42">
        <v>138.36153846153849</v>
      </c>
      <c r="H17" s="42">
        <v>136.88461538461539</v>
      </c>
      <c r="I17" s="42">
        <v>136.63076923076923</v>
      </c>
      <c r="J17" s="42">
        <v>136.59230769230771</v>
      </c>
      <c r="K17" s="42">
        <v>135.59999999999997</v>
      </c>
      <c r="L17" s="42">
        <v>134.87692307692308</v>
      </c>
      <c r="M17" s="42">
        <v>135.16153846153844</v>
      </c>
      <c r="N17" s="42">
        <v>135.6076923076923</v>
      </c>
      <c r="O17" s="42">
        <v>137.83846153846156</v>
      </c>
      <c r="P17" s="42">
        <v>139.54615384615386</v>
      </c>
      <c r="Q17" s="42">
        <v>141.34615384615384</v>
      </c>
      <c r="R17" s="42">
        <v>142.03846153846155</v>
      </c>
      <c r="S17" s="42">
        <v>142.89999999999998</v>
      </c>
      <c r="T17" s="42">
        <v>145.04615384615383</v>
      </c>
      <c r="U17" s="42">
        <v>146.99230769230769</v>
      </c>
      <c r="V17" s="42">
        <v>149.70000000000002</v>
      </c>
      <c r="W17" s="42">
        <v>149.26153846153846</v>
      </c>
      <c r="X17" s="42">
        <v>147.04615384615383</v>
      </c>
      <c r="Y17" s="42">
        <v>145.80000000000001</v>
      </c>
      <c r="Z17" s="42">
        <v>148.3153846153846</v>
      </c>
      <c r="AA17" s="42">
        <v>140.40769230769232</v>
      </c>
      <c r="AB17" s="42">
        <v>151.2923076923077</v>
      </c>
      <c r="AC17" s="42">
        <v>151.2923076923077</v>
      </c>
      <c r="AD17" s="42">
        <v>153.47692307692307</v>
      </c>
      <c r="AE17" s="42">
        <v>154.38461538461539</v>
      </c>
      <c r="AF17" s="42">
        <v>157.5846153846154</v>
      </c>
      <c r="AG17" s="42">
        <v>155.49230769230769</v>
      </c>
      <c r="AH17" s="42">
        <v>156.49230769230769</v>
      </c>
      <c r="AI17" s="42">
        <v>159.73076923076923</v>
      </c>
      <c r="AJ17" s="42">
        <v>156.8692307692308</v>
      </c>
      <c r="AK17" s="42">
        <v>156.87692307692308</v>
      </c>
      <c r="AL17" s="42">
        <v>158.77692307692308</v>
      </c>
      <c r="AM17" s="42">
        <v>161.9769230769231</v>
      </c>
      <c r="AN17" s="42">
        <v>164.14615384615385</v>
      </c>
      <c r="AO17" s="42">
        <v>165.15384615384616</v>
      </c>
      <c r="AP17" s="42">
        <v>160.46923076923079</v>
      </c>
      <c r="AQ17" s="42">
        <v>160.46923076923079</v>
      </c>
      <c r="AR17" s="42">
        <v>162.84615384615384</v>
      </c>
      <c r="AS17" s="42">
        <v>164.3153846153846</v>
      </c>
      <c r="AT17" s="42">
        <v>163.49230769230769</v>
      </c>
      <c r="AU17" s="42">
        <v>166.47692307692307</v>
      </c>
      <c r="AV17" s="42">
        <v>166.24615384615387</v>
      </c>
      <c r="AW17" s="42">
        <v>163.20769230769233</v>
      </c>
      <c r="AX17" s="42">
        <v>165.14615384615385</v>
      </c>
      <c r="AY17" s="42">
        <v>166.81538461538463</v>
      </c>
      <c r="AZ17" s="42">
        <v>168.7</v>
      </c>
      <c r="BA17" s="42">
        <v>169.43076923076927</v>
      </c>
      <c r="BB17" s="42">
        <v>169.91538461538462</v>
      </c>
      <c r="BC17" s="42">
        <v>171.09999999999997</v>
      </c>
      <c r="BD17" s="42">
        <v>172.53076923076924</v>
      </c>
      <c r="BE17" s="42">
        <v>172.30769230769232</v>
      </c>
      <c r="BF17" s="42">
        <v>171.30769230769232</v>
      </c>
      <c r="BG17" s="42">
        <v>172.12307692307692</v>
      </c>
      <c r="BH17" s="42">
        <v>175.3153846153846</v>
      </c>
    </row>
    <row r="18" spans="1:63" x14ac:dyDescent="0.5">
      <c r="A18" s="44" t="s">
        <v>148</v>
      </c>
      <c r="B18" s="42">
        <v>156.30000000000001</v>
      </c>
      <c r="C18" s="42">
        <v>156.9</v>
      </c>
      <c r="D18" s="42">
        <v>157.9</v>
      </c>
      <c r="E18" s="42">
        <v>158.30000000000001</v>
      </c>
      <c r="F18" s="42">
        <v>157.5</v>
      </c>
      <c r="G18" s="42">
        <v>157.9</v>
      </c>
      <c r="H18" s="42">
        <v>159.19999999999999</v>
      </c>
      <c r="I18" s="42">
        <v>162.6</v>
      </c>
      <c r="J18" s="42">
        <v>162.6</v>
      </c>
      <c r="K18" s="42">
        <v>163</v>
      </c>
      <c r="L18" s="42">
        <v>163.19999999999999</v>
      </c>
      <c r="M18" s="42">
        <v>163.4</v>
      </c>
      <c r="N18" s="42">
        <v>163.5</v>
      </c>
      <c r="O18" s="42">
        <v>164.1</v>
      </c>
      <c r="P18" s="42">
        <v>164.9</v>
      </c>
      <c r="Q18" s="42">
        <v>165.2</v>
      </c>
      <c r="R18" s="42">
        <v>165.8</v>
      </c>
      <c r="S18" s="42">
        <v>166.5</v>
      </c>
      <c r="T18" s="42">
        <v>167.1</v>
      </c>
      <c r="U18" s="42">
        <v>167.9</v>
      </c>
      <c r="V18" s="42">
        <v>168.5</v>
      </c>
      <c r="W18" s="42">
        <v>169.2</v>
      </c>
      <c r="X18" s="42">
        <v>170.1</v>
      </c>
      <c r="Y18" s="42">
        <v>171.2</v>
      </c>
      <c r="Z18" s="42">
        <v>155.4</v>
      </c>
      <c r="AA18" s="42">
        <v>155.4</v>
      </c>
      <c r="AB18" s="42">
        <v>183.5</v>
      </c>
      <c r="AC18" s="42">
        <v>183.5</v>
      </c>
      <c r="AD18" s="42">
        <v>182.6</v>
      </c>
      <c r="AE18" s="42">
        <v>184.4</v>
      </c>
      <c r="AF18" s="42">
        <v>184.3</v>
      </c>
      <c r="AG18" s="42">
        <v>184.8</v>
      </c>
      <c r="AH18" s="42">
        <v>185.4</v>
      </c>
      <c r="AI18" s="42">
        <v>186.5</v>
      </c>
      <c r="AJ18" s="42">
        <v>188.3</v>
      </c>
      <c r="AK18" s="42">
        <v>188.1</v>
      </c>
      <c r="AL18" s="42">
        <v>188.8</v>
      </c>
      <c r="AM18" s="42">
        <v>191.9</v>
      </c>
      <c r="AN18" s="42">
        <v>190.8</v>
      </c>
      <c r="AO18" s="42">
        <v>191.2</v>
      </c>
      <c r="AP18" s="42">
        <v>192.1</v>
      </c>
      <c r="AQ18" s="42">
        <v>192.1</v>
      </c>
      <c r="AR18" s="42">
        <v>192.7</v>
      </c>
      <c r="AS18" s="42">
        <v>192.9</v>
      </c>
      <c r="AT18" s="42">
        <v>192.4</v>
      </c>
      <c r="AU18" s="42">
        <v>192.2</v>
      </c>
      <c r="AV18" s="42">
        <v>192.8</v>
      </c>
      <c r="AW18" s="42">
        <v>193.7</v>
      </c>
      <c r="AX18" s="42">
        <v>193.9</v>
      </c>
      <c r="AY18" s="42">
        <v>194.1</v>
      </c>
      <c r="AZ18" s="42">
        <v>194.3</v>
      </c>
      <c r="BA18" s="42">
        <v>194.6</v>
      </c>
      <c r="BB18" s="42">
        <v>195</v>
      </c>
      <c r="BC18" s="42">
        <v>195.9</v>
      </c>
      <c r="BD18" s="42">
        <v>196.3</v>
      </c>
      <c r="BE18" s="42">
        <v>196.9</v>
      </c>
      <c r="BF18" s="42">
        <v>197.3</v>
      </c>
      <c r="BG18" s="42">
        <v>198.2</v>
      </c>
      <c r="BH18" s="42">
        <v>199.5</v>
      </c>
    </row>
    <row r="19" spans="1:63" x14ac:dyDescent="0.5">
      <c r="A19" s="44" t="s">
        <v>149</v>
      </c>
      <c r="B19" s="42">
        <v>141.20000000000002</v>
      </c>
      <c r="C19" s="42">
        <v>142</v>
      </c>
      <c r="D19" s="42">
        <v>142.69999999999999</v>
      </c>
      <c r="E19" s="42">
        <v>143.23333333333332</v>
      </c>
      <c r="F19" s="42">
        <v>143.60000000000002</v>
      </c>
      <c r="G19" s="42">
        <v>144.06666666666669</v>
      </c>
      <c r="H19" s="42">
        <v>144.43333333333331</v>
      </c>
      <c r="I19" s="42">
        <v>144.66666666666666</v>
      </c>
      <c r="J19" s="42">
        <v>144.6</v>
      </c>
      <c r="K19" s="42">
        <v>144.76666666666668</v>
      </c>
      <c r="L19" s="42">
        <v>144.33333333333334</v>
      </c>
      <c r="M19" s="42">
        <v>144.63333333333333</v>
      </c>
      <c r="N19" s="42">
        <v>144.83333333333334</v>
      </c>
      <c r="O19" s="42">
        <v>145.36666666666667</v>
      </c>
      <c r="P19" s="42">
        <v>145.46666666666667</v>
      </c>
      <c r="Q19" s="42">
        <v>145.66666666666666</v>
      </c>
      <c r="R19" s="42">
        <v>145.86666666666667</v>
      </c>
      <c r="S19" s="42">
        <v>145.89999999999998</v>
      </c>
      <c r="T19" s="42">
        <v>146.13333333333335</v>
      </c>
      <c r="U19" s="42">
        <v>146.5</v>
      </c>
      <c r="V19" s="42">
        <v>146.86666666666667</v>
      </c>
      <c r="W19" s="42">
        <v>147.06666666666666</v>
      </c>
      <c r="X19" s="42">
        <v>147.33333333333334</v>
      </c>
      <c r="Y19" s="42">
        <v>147.63333333333335</v>
      </c>
      <c r="Z19" s="42">
        <v>140.13333333333333</v>
      </c>
      <c r="AA19" s="42">
        <v>140.13333333333333</v>
      </c>
      <c r="AB19" s="42">
        <v>149.43333333333331</v>
      </c>
      <c r="AC19" s="42">
        <v>149.43333333333331</v>
      </c>
      <c r="AD19" s="42">
        <v>149.4</v>
      </c>
      <c r="AE19" s="42">
        <v>149.9</v>
      </c>
      <c r="AF19" s="42">
        <v>150.19999999999999</v>
      </c>
      <c r="AG19" s="42">
        <v>150.66666666666669</v>
      </c>
      <c r="AH19" s="42">
        <v>151.33333333333334</v>
      </c>
      <c r="AI19" s="42">
        <v>151.93333333333334</v>
      </c>
      <c r="AJ19" s="42">
        <v>153.46666666666667</v>
      </c>
      <c r="AK19" s="42">
        <v>154.03333333333333</v>
      </c>
      <c r="AL19" s="42">
        <v>154.86666666666667</v>
      </c>
      <c r="AM19" s="42">
        <v>158.1</v>
      </c>
      <c r="AN19" s="42">
        <v>158.23333333333332</v>
      </c>
      <c r="AO19" s="42">
        <v>159.1</v>
      </c>
      <c r="AP19" s="42">
        <v>161</v>
      </c>
      <c r="AQ19" s="42">
        <v>161.06666666666666</v>
      </c>
      <c r="AR19" s="42">
        <v>162.1</v>
      </c>
      <c r="AS19" s="42">
        <v>163.46666666666667</v>
      </c>
      <c r="AT19" s="42">
        <v>164.73333333333332</v>
      </c>
      <c r="AU19" s="42">
        <v>166.36666666666667</v>
      </c>
      <c r="AV19" s="42">
        <v>167.60000000000002</v>
      </c>
      <c r="AW19" s="42">
        <v>169.26666666666665</v>
      </c>
      <c r="AX19" s="42">
        <v>171.06666666666669</v>
      </c>
      <c r="AY19" s="42">
        <v>172.86666666666667</v>
      </c>
      <c r="AZ19" s="42">
        <v>174.33333333333334</v>
      </c>
      <c r="BA19" s="42">
        <v>175.63333333333335</v>
      </c>
      <c r="BB19" s="42">
        <v>176.9</v>
      </c>
      <c r="BC19" s="42">
        <v>178.36666666666667</v>
      </c>
      <c r="BD19" s="42">
        <v>179.4</v>
      </c>
      <c r="BE19" s="42">
        <v>180.46666666666667</v>
      </c>
      <c r="BF19" s="42">
        <v>181.33333333333334</v>
      </c>
      <c r="BG19" s="42">
        <v>182.1</v>
      </c>
      <c r="BH19" s="42">
        <v>183.33333333333334</v>
      </c>
    </row>
    <row r="20" spans="1:63" x14ac:dyDescent="0.5">
      <c r="A20" s="44" t="s">
        <v>150</v>
      </c>
      <c r="B20" s="42">
        <v>139.25</v>
      </c>
      <c r="C20" s="42">
        <v>139.69999999999999</v>
      </c>
      <c r="D20" s="42">
        <v>140.05000000000001</v>
      </c>
      <c r="E20" s="42">
        <v>140.30000000000001</v>
      </c>
      <c r="F20" s="42">
        <v>141.64999999999998</v>
      </c>
      <c r="G20" s="42">
        <v>142.75</v>
      </c>
      <c r="H20" s="42">
        <v>143.80000000000001</v>
      </c>
      <c r="I20" s="42">
        <v>146.10000000000002</v>
      </c>
      <c r="J20" s="42">
        <v>146</v>
      </c>
      <c r="K20" s="42">
        <v>144.6</v>
      </c>
      <c r="L20" s="42">
        <v>143.6</v>
      </c>
      <c r="M20" s="42">
        <v>143.44999999999999</v>
      </c>
      <c r="N20" s="42">
        <v>144.35</v>
      </c>
      <c r="O20" s="42">
        <v>145.19999999999999</v>
      </c>
      <c r="P20" s="42">
        <v>145.30000000000001</v>
      </c>
      <c r="Q20" s="42">
        <v>144.94999999999999</v>
      </c>
      <c r="R20" s="42">
        <v>145.05000000000001</v>
      </c>
      <c r="S20" s="42">
        <v>145.69999999999999</v>
      </c>
      <c r="T20" s="42">
        <v>146.80000000000001</v>
      </c>
      <c r="U20" s="42">
        <v>147.9</v>
      </c>
      <c r="V20" s="42">
        <v>148.25</v>
      </c>
      <c r="W20" s="42">
        <v>149.25</v>
      </c>
      <c r="X20" s="42">
        <v>151</v>
      </c>
      <c r="Y20" s="42">
        <v>151.69999999999999</v>
      </c>
      <c r="Z20" s="42">
        <v>149.85</v>
      </c>
      <c r="AA20" s="42">
        <v>137.9</v>
      </c>
      <c r="AB20" s="42">
        <v>148.30000000000001</v>
      </c>
      <c r="AC20" s="42">
        <v>148.30000000000001</v>
      </c>
      <c r="AD20" s="42">
        <v>149.25</v>
      </c>
      <c r="AE20" s="42">
        <v>149.60000000000002</v>
      </c>
      <c r="AF20" s="42">
        <v>149.80000000000001</v>
      </c>
      <c r="AG20" s="42">
        <v>150.80000000000001</v>
      </c>
      <c r="AH20" s="42">
        <v>151.5</v>
      </c>
      <c r="AI20" s="42">
        <v>152.80000000000001</v>
      </c>
      <c r="AJ20" s="42">
        <v>156.10000000000002</v>
      </c>
      <c r="AK20" s="42">
        <v>157.69999999999999</v>
      </c>
      <c r="AL20" s="42">
        <v>158.5</v>
      </c>
      <c r="AM20" s="42">
        <v>160.5</v>
      </c>
      <c r="AN20" s="42">
        <v>160.15</v>
      </c>
      <c r="AO20" s="42">
        <v>161.1</v>
      </c>
      <c r="AP20" s="42">
        <v>162.35</v>
      </c>
      <c r="AQ20" s="42">
        <v>162.35</v>
      </c>
      <c r="AR20" s="42">
        <v>163.89999999999998</v>
      </c>
      <c r="AS20" s="42">
        <v>164.05</v>
      </c>
      <c r="AT20" s="42">
        <v>163.75</v>
      </c>
      <c r="AU20" s="42">
        <v>164.35</v>
      </c>
      <c r="AV20" s="42">
        <v>165.6</v>
      </c>
      <c r="AW20" s="42">
        <v>166.25</v>
      </c>
      <c r="AX20" s="42">
        <v>169.6</v>
      </c>
      <c r="AY20" s="42">
        <v>171.05</v>
      </c>
      <c r="AZ20" s="42">
        <v>171.4</v>
      </c>
      <c r="BA20" s="42">
        <v>173.7</v>
      </c>
      <c r="BB20" s="42">
        <v>173.9</v>
      </c>
      <c r="BC20" s="42">
        <v>174.5</v>
      </c>
      <c r="BD20" s="42">
        <v>175.85</v>
      </c>
      <c r="BE20" s="42">
        <v>176.55</v>
      </c>
      <c r="BF20" s="42">
        <v>176.35</v>
      </c>
      <c r="BG20" s="42">
        <v>177.05</v>
      </c>
      <c r="BH20" s="42">
        <v>177.8</v>
      </c>
    </row>
    <row r="21" spans="1:63" x14ac:dyDescent="0.5">
      <c r="A21" s="44" t="s">
        <v>151</v>
      </c>
      <c r="B21" s="42">
        <v>135.6</v>
      </c>
      <c r="C21" s="42">
        <v>136.6</v>
      </c>
      <c r="D21" s="42">
        <v>137.4</v>
      </c>
      <c r="E21" s="42">
        <v>137.9</v>
      </c>
      <c r="F21" s="42">
        <v>138.6</v>
      </c>
      <c r="G21" s="42">
        <v>139.4</v>
      </c>
      <c r="H21" s="42">
        <v>139.69999999999999</v>
      </c>
      <c r="I21" s="42">
        <v>142.19999999999999</v>
      </c>
      <c r="J21" s="42">
        <v>142.19999999999999</v>
      </c>
      <c r="K21" s="42">
        <v>143.19999999999999</v>
      </c>
      <c r="L21" s="42">
        <v>143.6</v>
      </c>
      <c r="M21" s="42">
        <v>143.69999999999999</v>
      </c>
      <c r="N21" s="42">
        <v>143.80000000000001</v>
      </c>
      <c r="O21" s="42">
        <v>143.69999999999999</v>
      </c>
      <c r="P21" s="42">
        <v>143.80000000000001</v>
      </c>
      <c r="Q21" s="42">
        <v>144.19999999999999</v>
      </c>
      <c r="R21" s="42">
        <v>144.5</v>
      </c>
      <c r="S21" s="42">
        <v>144.6</v>
      </c>
      <c r="T21" s="42">
        <v>145</v>
      </c>
      <c r="U21" s="42">
        <v>145.30000000000001</v>
      </c>
      <c r="V21" s="42">
        <v>145.80000000000001</v>
      </c>
      <c r="W21" s="42">
        <v>146.19999999999999</v>
      </c>
      <c r="X21" s="42">
        <v>146.4</v>
      </c>
      <c r="Y21" s="42">
        <v>146.4</v>
      </c>
      <c r="Z21" s="42">
        <v>136.69999999999999</v>
      </c>
      <c r="AA21" s="42">
        <v>136.69999999999999</v>
      </c>
      <c r="AB21" s="42">
        <v>146.4</v>
      </c>
      <c r="AC21" s="42">
        <v>146.4</v>
      </c>
      <c r="AD21" s="42">
        <v>148.4</v>
      </c>
      <c r="AE21" s="42">
        <v>148.69999999999999</v>
      </c>
      <c r="AF21" s="42">
        <v>148.69999999999999</v>
      </c>
      <c r="AG21" s="42">
        <v>149.19999999999999</v>
      </c>
      <c r="AH21" s="42">
        <v>149.69999999999999</v>
      </c>
      <c r="AI21" s="42">
        <v>150</v>
      </c>
      <c r="AJ21" s="42">
        <v>150.9</v>
      </c>
      <c r="AK21" s="42">
        <v>151.19999999999999</v>
      </c>
      <c r="AL21" s="42">
        <v>151.80000000000001</v>
      </c>
      <c r="AM21" s="42">
        <v>154.69999999999999</v>
      </c>
      <c r="AN21" s="42">
        <v>154.80000000000001</v>
      </c>
      <c r="AO21" s="42">
        <v>155.80000000000001</v>
      </c>
      <c r="AP21" s="42">
        <v>157.5</v>
      </c>
      <c r="AQ21" s="42">
        <v>157.5</v>
      </c>
      <c r="AR21" s="42">
        <v>158.4</v>
      </c>
      <c r="AS21" s="42">
        <v>159.30000000000001</v>
      </c>
      <c r="AT21" s="42">
        <v>160.19999999999999</v>
      </c>
      <c r="AU21" s="42">
        <v>161.1</v>
      </c>
      <c r="AV21" s="42">
        <v>161.80000000000001</v>
      </c>
      <c r="AW21" s="42">
        <v>162.80000000000001</v>
      </c>
      <c r="AX21" s="42">
        <v>164</v>
      </c>
      <c r="AY21" s="42">
        <v>165.2</v>
      </c>
      <c r="AZ21" s="42">
        <v>166.4</v>
      </c>
      <c r="BA21" s="42">
        <v>167.4</v>
      </c>
      <c r="BB21" s="42">
        <v>168.5</v>
      </c>
      <c r="BC21" s="42">
        <v>169.5</v>
      </c>
      <c r="BD21" s="42">
        <v>170.4</v>
      </c>
      <c r="BE21" s="42">
        <v>171.4</v>
      </c>
      <c r="BF21" s="42">
        <v>172.1</v>
      </c>
      <c r="BG21" s="42">
        <v>172.9</v>
      </c>
      <c r="BH21" s="42">
        <v>174.2</v>
      </c>
    </row>
    <row r="22" spans="1:63" x14ac:dyDescent="0.5">
      <c r="A22" s="44" t="s">
        <v>156</v>
      </c>
      <c r="B22" s="42">
        <v>131.25</v>
      </c>
      <c r="C22" s="42">
        <v>132.19999999999999</v>
      </c>
      <c r="D22" s="42">
        <v>132.94999999999999</v>
      </c>
      <c r="E22" s="42">
        <v>133.14999999999998</v>
      </c>
      <c r="F22" s="42">
        <v>133.55000000000001</v>
      </c>
      <c r="G22" s="42">
        <v>133.89999999999998</v>
      </c>
      <c r="H22" s="42">
        <v>134.65</v>
      </c>
      <c r="I22" s="42">
        <v>137.05000000000001</v>
      </c>
      <c r="J22" s="42">
        <v>137.05000000000001</v>
      </c>
      <c r="K22" s="42">
        <v>138.55000000000001</v>
      </c>
      <c r="L22" s="42">
        <v>138.94999999999999</v>
      </c>
      <c r="M22" s="42">
        <v>139.85</v>
      </c>
      <c r="N22" s="42">
        <v>139.80000000000001</v>
      </c>
      <c r="O22" s="42">
        <v>140.15</v>
      </c>
      <c r="P22" s="42">
        <v>140.85000000000002</v>
      </c>
      <c r="Q22" s="42">
        <v>141.80000000000001</v>
      </c>
      <c r="R22" s="42">
        <v>143.44999999999999</v>
      </c>
      <c r="S22" s="42">
        <v>144.35</v>
      </c>
      <c r="T22" s="42">
        <v>144.69999999999999</v>
      </c>
      <c r="U22" s="42">
        <v>145.10000000000002</v>
      </c>
      <c r="V22" s="42">
        <v>145.4</v>
      </c>
      <c r="W22" s="42">
        <v>146.75</v>
      </c>
      <c r="X22" s="42">
        <v>147.55000000000001</v>
      </c>
      <c r="Y22" s="42">
        <v>148.75</v>
      </c>
      <c r="Z22" s="42">
        <v>142.05000000000001</v>
      </c>
      <c r="AA22" s="42">
        <v>135.94999999999999</v>
      </c>
      <c r="AB22" s="42">
        <v>153</v>
      </c>
      <c r="AC22" s="42">
        <v>153</v>
      </c>
      <c r="AD22" s="42">
        <v>154.65</v>
      </c>
      <c r="AE22" s="42">
        <v>157</v>
      </c>
      <c r="AF22" s="42">
        <v>156.65</v>
      </c>
      <c r="AG22" s="42">
        <v>157.05000000000001</v>
      </c>
      <c r="AH22" s="42">
        <v>157.69999999999999</v>
      </c>
      <c r="AI22" s="42">
        <v>158.05000000000001</v>
      </c>
      <c r="AJ22" s="42">
        <v>158.55000000000001</v>
      </c>
      <c r="AK22" s="42">
        <v>157.75</v>
      </c>
      <c r="AL22" s="42">
        <v>158.85000000000002</v>
      </c>
      <c r="AM22" s="42">
        <v>162.19999999999999</v>
      </c>
      <c r="AN22" s="42">
        <v>162.55000000000001</v>
      </c>
      <c r="AO22" s="42">
        <v>163.55000000000001</v>
      </c>
      <c r="AP22" s="42">
        <v>164.2</v>
      </c>
      <c r="AQ22" s="42">
        <v>164.2</v>
      </c>
      <c r="AR22" s="42">
        <v>164.95</v>
      </c>
      <c r="AS22" s="42">
        <v>166.05</v>
      </c>
      <c r="AT22" s="42">
        <v>166.6</v>
      </c>
      <c r="AU22" s="42">
        <v>167.2</v>
      </c>
      <c r="AV22" s="42">
        <v>168.3</v>
      </c>
      <c r="AW22" s="42">
        <v>170.1</v>
      </c>
      <c r="AX22" s="42">
        <v>171.4</v>
      </c>
      <c r="AY22" s="42">
        <v>171.60000000000002</v>
      </c>
      <c r="AZ22" s="42">
        <v>172.4</v>
      </c>
      <c r="BA22" s="42">
        <v>172.89999999999998</v>
      </c>
      <c r="BB22" s="42">
        <v>174</v>
      </c>
      <c r="BC22" s="42">
        <v>174.35000000000002</v>
      </c>
      <c r="BD22" s="42">
        <v>175.39999999999998</v>
      </c>
      <c r="BE22" s="42">
        <v>176.7</v>
      </c>
      <c r="BF22" s="42">
        <v>178.45</v>
      </c>
      <c r="BG22" s="42">
        <v>180.45</v>
      </c>
      <c r="BH22" s="42">
        <v>182.7</v>
      </c>
    </row>
    <row r="23" spans="1:63" x14ac:dyDescent="0.5">
      <c r="A23" s="44" t="s">
        <v>152</v>
      </c>
      <c r="B23" s="42">
        <v>121</v>
      </c>
      <c r="C23" s="42">
        <v>121.9</v>
      </c>
      <c r="D23" s="42">
        <v>122.9</v>
      </c>
      <c r="E23" s="42">
        <v>123.7</v>
      </c>
      <c r="F23" s="42">
        <v>123.6</v>
      </c>
      <c r="G23" s="42">
        <v>124.3</v>
      </c>
      <c r="H23" s="42">
        <v>126</v>
      </c>
      <c r="I23" s="42">
        <v>125.5</v>
      </c>
      <c r="J23" s="42">
        <v>125.5</v>
      </c>
      <c r="K23" s="42">
        <v>123.6</v>
      </c>
      <c r="L23" s="42">
        <v>123.3</v>
      </c>
      <c r="M23" s="42">
        <v>123.9</v>
      </c>
      <c r="N23" s="42">
        <v>124.6</v>
      </c>
      <c r="O23" s="42">
        <v>124.9</v>
      </c>
      <c r="P23" s="42">
        <v>124.6</v>
      </c>
      <c r="Q23" s="42">
        <v>125.6</v>
      </c>
      <c r="R23" s="42">
        <v>125.8</v>
      </c>
      <c r="S23" s="42">
        <v>126.1</v>
      </c>
      <c r="T23" s="42">
        <v>126.3</v>
      </c>
      <c r="U23" s="42">
        <v>126.6</v>
      </c>
      <c r="V23" s="42">
        <v>129.80000000000001</v>
      </c>
      <c r="W23" s="42">
        <v>130.9</v>
      </c>
      <c r="X23" s="42">
        <v>130.30000000000001</v>
      </c>
      <c r="Y23" s="42">
        <v>129.9</v>
      </c>
      <c r="Z23" s="42">
        <v>127.2</v>
      </c>
      <c r="AA23" s="42">
        <v>127.2</v>
      </c>
      <c r="AB23" s="42">
        <v>135</v>
      </c>
      <c r="AC23" s="42">
        <v>135</v>
      </c>
      <c r="AD23" s="42">
        <v>138.5</v>
      </c>
      <c r="AE23" s="42">
        <v>139.6</v>
      </c>
      <c r="AF23" s="42">
        <v>140.6</v>
      </c>
      <c r="AG23" s="42">
        <v>140.4</v>
      </c>
      <c r="AH23" s="42">
        <v>140.69999999999999</v>
      </c>
      <c r="AI23" s="42">
        <v>141.9</v>
      </c>
      <c r="AJ23" s="42">
        <v>145.1</v>
      </c>
      <c r="AK23" s="42">
        <v>146.19999999999999</v>
      </c>
      <c r="AL23" s="42">
        <v>146.6</v>
      </c>
      <c r="AM23" s="42">
        <v>148.9</v>
      </c>
      <c r="AN23" s="42">
        <v>150.69999999999999</v>
      </c>
      <c r="AO23" s="42">
        <v>153.1</v>
      </c>
      <c r="AP23" s="42">
        <v>154</v>
      </c>
      <c r="AQ23" s="42">
        <v>154</v>
      </c>
      <c r="AR23" s="42">
        <v>155.69999999999999</v>
      </c>
      <c r="AS23" s="42">
        <v>154.80000000000001</v>
      </c>
      <c r="AT23" s="42">
        <v>155.69999999999999</v>
      </c>
      <c r="AU23" s="42">
        <v>156.5</v>
      </c>
      <c r="AV23" s="42">
        <v>156.9</v>
      </c>
      <c r="AW23" s="42">
        <v>157.9</v>
      </c>
      <c r="AX23" s="42">
        <v>162.6</v>
      </c>
      <c r="AY23" s="42">
        <v>163</v>
      </c>
      <c r="AZ23" s="42">
        <v>161.1</v>
      </c>
      <c r="BA23" s="42">
        <v>161.6</v>
      </c>
      <c r="BB23" s="42">
        <v>161.9</v>
      </c>
      <c r="BC23" s="42">
        <v>162.30000000000001</v>
      </c>
      <c r="BD23" s="42">
        <v>162.9</v>
      </c>
      <c r="BE23" s="42">
        <v>163</v>
      </c>
      <c r="BF23" s="42">
        <v>163.4</v>
      </c>
      <c r="BG23" s="42">
        <v>163.6</v>
      </c>
      <c r="BH23" s="42">
        <v>164.2</v>
      </c>
    </row>
    <row r="24" spans="1:63" x14ac:dyDescent="0.5">
      <c r="A24" s="44" t="s">
        <v>153</v>
      </c>
      <c r="B24" s="42">
        <v>130.4</v>
      </c>
      <c r="C24" s="42">
        <v>131.30000000000001</v>
      </c>
      <c r="D24" s="42">
        <v>131.80000000000001</v>
      </c>
      <c r="E24" s="42">
        <v>132.6</v>
      </c>
      <c r="F24" s="42">
        <v>133.1</v>
      </c>
      <c r="G24" s="42">
        <v>133.6</v>
      </c>
      <c r="H24" s="42">
        <v>134.5</v>
      </c>
      <c r="I24" s="42">
        <v>136.5</v>
      </c>
      <c r="J24" s="42">
        <v>136.5</v>
      </c>
      <c r="K24" s="42">
        <v>136.80000000000001</v>
      </c>
      <c r="L24" s="42">
        <v>136.69999999999999</v>
      </c>
      <c r="M24" s="42">
        <v>137.1</v>
      </c>
      <c r="N24" s="42">
        <v>137.69999999999999</v>
      </c>
      <c r="O24" s="42">
        <v>139.19999999999999</v>
      </c>
      <c r="P24" s="42">
        <v>139.6</v>
      </c>
      <c r="Q24" s="42">
        <v>140.5</v>
      </c>
      <c r="R24" s="42">
        <v>140.9</v>
      </c>
      <c r="S24" s="42">
        <v>141.30000000000001</v>
      </c>
      <c r="T24" s="42">
        <v>141.69999999999999</v>
      </c>
      <c r="U24" s="42">
        <v>142.1</v>
      </c>
      <c r="V24" s="42">
        <v>142.30000000000001</v>
      </c>
      <c r="W24" s="42">
        <v>142.80000000000001</v>
      </c>
      <c r="X24" s="42">
        <v>143.19999999999999</v>
      </c>
      <c r="Y24" s="42">
        <v>143.69999999999999</v>
      </c>
      <c r="Z24" s="42">
        <v>133.9</v>
      </c>
      <c r="AA24" s="42">
        <v>133.9</v>
      </c>
      <c r="AB24" s="42">
        <v>148.30000000000001</v>
      </c>
      <c r="AC24" s="42">
        <v>148.30000000000001</v>
      </c>
      <c r="AD24" s="42">
        <v>146</v>
      </c>
      <c r="AE24" s="42">
        <v>146.6</v>
      </c>
      <c r="AF24" s="42">
        <v>146.5</v>
      </c>
      <c r="AG24" s="42">
        <v>148.4</v>
      </c>
      <c r="AH24" s="42">
        <v>148.5</v>
      </c>
      <c r="AI24" s="42">
        <v>149.6</v>
      </c>
      <c r="AJ24" s="42">
        <v>151.5</v>
      </c>
      <c r="AK24" s="42">
        <v>152.6</v>
      </c>
      <c r="AL24" s="42">
        <v>153.19999999999999</v>
      </c>
      <c r="AM24" s="42">
        <v>155.80000000000001</v>
      </c>
      <c r="AN24" s="42">
        <v>154.9</v>
      </c>
      <c r="AO24" s="42">
        <v>155.30000000000001</v>
      </c>
      <c r="AP24" s="42">
        <v>157.6</v>
      </c>
      <c r="AQ24" s="42">
        <v>157.69999999999999</v>
      </c>
      <c r="AR24" s="42">
        <v>158.6</v>
      </c>
      <c r="AS24" s="42">
        <v>159.80000000000001</v>
      </c>
      <c r="AT24" s="42">
        <v>160.6</v>
      </c>
      <c r="AU24" s="42">
        <v>161.19999999999999</v>
      </c>
      <c r="AV24" s="42">
        <v>162.1</v>
      </c>
      <c r="AW24" s="42">
        <v>163.30000000000001</v>
      </c>
      <c r="AX24" s="42">
        <v>164.4</v>
      </c>
      <c r="AY24" s="42">
        <v>165.1</v>
      </c>
      <c r="AZ24" s="42">
        <v>165.8</v>
      </c>
      <c r="BA24" s="42">
        <v>166.3</v>
      </c>
      <c r="BB24" s="42">
        <v>166.9</v>
      </c>
      <c r="BC24" s="42">
        <v>167.6</v>
      </c>
      <c r="BD24" s="42">
        <v>168.2</v>
      </c>
      <c r="BE24" s="42">
        <v>168.5</v>
      </c>
      <c r="BF24" s="42">
        <v>168.9</v>
      </c>
      <c r="BG24" s="42">
        <v>169.5</v>
      </c>
      <c r="BH24" s="42">
        <v>170.3</v>
      </c>
    </row>
    <row r="25" spans="1:63" x14ac:dyDescent="0.5">
      <c r="A25" s="44" t="s">
        <v>154</v>
      </c>
      <c r="B25" s="42">
        <v>139.80000000000001</v>
      </c>
      <c r="C25" s="42">
        <v>141.4</v>
      </c>
      <c r="D25" s="42">
        <v>142.1</v>
      </c>
      <c r="E25" s="42">
        <v>142.80000000000001</v>
      </c>
      <c r="F25" s="42">
        <v>144.69999999999999</v>
      </c>
      <c r="G25" s="42">
        <v>146</v>
      </c>
      <c r="H25" s="42">
        <v>146.19999999999999</v>
      </c>
      <c r="I25" s="42">
        <v>147.80000000000001</v>
      </c>
      <c r="J25" s="42">
        <v>147.80000000000001</v>
      </c>
      <c r="K25" s="42">
        <v>150.1</v>
      </c>
      <c r="L25" s="42">
        <v>150.19999999999999</v>
      </c>
      <c r="M25" s="42">
        <v>150.30000000000001</v>
      </c>
      <c r="N25" s="42">
        <v>150.30000000000001</v>
      </c>
      <c r="O25" s="42">
        <v>151.6</v>
      </c>
      <c r="P25" s="42">
        <v>152.5</v>
      </c>
      <c r="Q25" s="42">
        <v>154</v>
      </c>
      <c r="R25" s="42">
        <v>154.9</v>
      </c>
      <c r="S25" s="42">
        <v>155.19999999999999</v>
      </c>
      <c r="T25" s="42">
        <v>155.4</v>
      </c>
      <c r="U25" s="42">
        <v>155.5</v>
      </c>
      <c r="V25" s="42">
        <v>155.69999999999999</v>
      </c>
      <c r="W25" s="42">
        <v>156.1</v>
      </c>
      <c r="X25" s="42">
        <v>156.19999999999999</v>
      </c>
      <c r="Y25" s="42">
        <v>156.1</v>
      </c>
      <c r="Z25" s="42">
        <v>141.1</v>
      </c>
      <c r="AA25" s="42">
        <v>141.1</v>
      </c>
      <c r="AB25" s="42">
        <v>156.4</v>
      </c>
      <c r="AC25" s="42">
        <v>156.4</v>
      </c>
      <c r="AD25" s="42">
        <v>158.5</v>
      </c>
      <c r="AE25" s="42">
        <v>157.5</v>
      </c>
      <c r="AF25" s="42">
        <v>158.5</v>
      </c>
      <c r="AG25" s="42">
        <v>158.6</v>
      </c>
      <c r="AH25" s="42">
        <v>159.4</v>
      </c>
      <c r="AI25" s="42">
        <v>159.19999999999999</v>
      </c>
      <c r="AJ25" s="42">
        <v>159.5</v>
      </c>
      <c r="AK25" s="42">
        <v>160.19999999999999</v>
      </c>
      <c r="AL25" s="42">
        <v>160.30000000000001</v>
      </c>
      <c r="AM25" s="42">
        <v>161.19999999999999</v>
      </c>
      <c r="AN25" s="42">
        <v>161.69999999999999</v>
      </c>
      <c r="AO25" s="42">
        <v>163.19999999999999</v>
      </c>
      <c r="AP25" s="42">
        <v>163.80000000000001</v>
      </c>
      <c r="AQ25" s="42">
        <v>163.69999999999999</v>
      </c>
      <c r="AR25" s="42">
        <v>163.9</v>
      </c>
      <c r="AS25" s="42">
        <v>164.3</v>
      </c>
      <c r="AT25" s="42">
        <v>164.4</v>
      </c>
      <c r="AU25" s="42">
        <v>164.7</v>
      </c>
      <c r="AV25" s="42">
        <v>165.4</v>
      </c>
      <c r="AW25" s="42">
        <v>166</v>
      </c>
      <c r="AX25" s="42">
        <v>166.9</v>
      </c>
      <c r="AY25" s="42">
        <v>167.9</v>
      </c>
      <c r="AZ25" s="42">
        <v>169</v>
      </c>
      <c r="BA25" s="42">
        <v>171.4</v>
      </c>
      <c r="BB25" s="42">
        <v>172.3</v>
      </c>
      <c r="BC25" s="42">
        <v>173.1</v>
      </c>
      <c r="BD25" s="42">
        <v>173.4</v>
      </c>
      <c r="BE25" s="42">
        <v>173.7</v>
      </c>
      <c r="BF25" s="42">
        <v>174.1</v>
      </c>
      <c r="BG25" s="42">
        <v>174.3</v>
      </c>
      <c r="BH25" s="42">
        <v>175</v>
      </c>
    </row>
    <row r="26" spans="1:63" x14ac:dyDescent="0.5">
      <c r="A26" s="44" t="s">
        <v>155</v>
      </c>
      <c r="B26" s="42">
        <v>130.30000000000001</v>
      </c>
      <c r="C26" s="42">
        <v>131.30000000000001</v>
      </c>
      <c r="D26" s="42">
        <v>132.1</v>
      </c>
      <c r="E26" s="42">
        <v>132.6</v>
      </c>
      <c r="F26" s="42">
        <v>133.19999999999999</v>
      </c>
      <c r="G26" s="42">
        <v>133.9</v>
      </c>
      <c r="H26" s="42">
        <v>134.69999999999999</v>
      </c>
      <c r="I26" s="42">
        <v>136.30000000000001</v>
      </c>
      <c r="J26" s="42">
        <v>136.30000000000001</v>
      </c>
      <c r="K26" s="42">
        <v>136.80000000000001</v>
      </c>
      <c r="L26" s="42">
        <v>136.9</v>
      </c>
      <c r="M26" s="42">
        <v>137.4</v>
      </c>
      <c r="N26" s="42">
        <v>137.69999999999999</v>
      </c>
      <c r="O26" s="42">
        <v>138.19999999999999</v>
      </c>
      <c r="P26" s="42">
        <v>138.6</v>
      </c>
      <c r="Q26" s="42">
        <v>139.5</v>
      </c>
      <c r="R26" s="42">
        <v>140.19999999999999</v>
      </c>
      <c r="S26" s="42">
        <v>140.69999999999999</v>
      </c>
      <c r="T26" s="42">
        <v>141</v>
      </c>
      <c r="U26" s="42">
        <v>141.30000000000001</v>
      </c>
      <c r="V26" s="42">
        <v>142.5</v>
      </c>
      <c r="W26" s="42">
        <v>143.4</v>
      </c>
      <c r="X26" s="42">
        <v>143.6</v>
      </c>
      <c r="Y26" s="42">
        <v>143.80000000000001</v>
      </c>
      <c r="Z26" s="42">
        <v>134.19999999999999</v>
      </c>
      <c r="AA26" s="42">
        <v>134.19999999999999</v>
      </c>
      <c r="AB26" s="42">
        <v>147</v>
      </c>
      <c r="AC26" s="42">
        <v>147</v>
      </c>
      <c r="AD26" s="42">
        <v>149</v>
      </c>
      <c r="AE26" s="42">
        <v>150</v>
      </c>
      <c r="AF26" s="42">
        <v>150.4</v>
      </c>
      <c r="AG26" s="42">
        <v>150.69999999999999</v>
      </c>
      <c r="AH26" s="42">
        <v>151.19999999999999</v>
      </c>
      <c r="AI26" s="42">
        <v>151.9</v>
      </c>
      <c r="AJ26" s="42">
        <v>153.4</v>
      </c>
      <c r="AK26" s="42">
        <v>153.80000000000001</v>
      </c>
      <c r="AL26" s="42">
        <v>154.4</v>
      </c>
      <c r="AM26" s="42">
        <v>156.80000000000001</v>
      </c>
      <c r="AN26" s="42">
        <v>157.6</v>
      </c>
      <c r="AO26" s="42">
        <v>159</v>
      </c>
      <c r="AP26" s="42">
        <v>160</v>
      </c>
      <c r="AQ26" s="42">
        <v>160</v>
      </c>
      <c r="AR26" s="42">
        <v>161</v>
      </c>
      <c r="AS26" s="42">
        <v>161.4</v>
      </c>
      <c r="AT26" s="42">
        <v>162</v>
      </c>
      <c r="AU26" s="42">
        <v>162.69999999999999</v>
      </c>
      <c r="AV26" s="42">
        <v>163.5</v>
      </c>
      <c r="AW26" s="42">
        <v>164.6</v>
      </c>
      <c r="AX26" s="42">
        <v>166.8</v>
      </c>
      <c r="AY26" s="42">
        <v>167.5</v>
      </c>
      <c r="AZ26" s="42">
        <v>167.5</v>
      </c>
      <c r="BA26" s="42">
        <v>168.4</v>
      </c>
      <c r="BB26" s="42">
        <v>169.1</v>
      </c>
      <c r="BC26" s="42">
        <v>169.7</v>
      </c>
      <c r="BD26" s="42">
        <v>170.5</v>
      </c>
      <c r="BE26" s="42">
        <v>171.1</v>
      </c>
      <c r="BF26" s="42">
        <v>172</v>
      </c>
      <c r="BG26" s="42">
        <v>172.8</v>
      </c>
      <c r="BH26" s="42">
        <v>174.1</v>
      </c>
    </row>
    <row r="28" spans="1:63" x14ac:dyDescent="0.5">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120"/>
      <c r="BK28" s="119"/>
    </row>
    <row r="32" spans="1:63" x14ac:dyDescent="0.5">
      <c r="A32" s="225" t="s">
        <v>243</v>
      </c>
      <c r="B32" s="225"/>
      <c r="C32" s="225"/>
      <c r="D32" s="225"/>
      <c r="E32" s="225"/>
      <c r="F32" s="225"/>
      <c r="G32" s="225"/>
      <c r="H32" s="225"/>
      <c r="I32" s="225"/>
      <c r="J32" s="225"/>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c r="AH32" s="225"/>
      <c r="AI32" s="225"/>
      <c r="AJ32" s="225"/>
      <c r="AK32" s="225"/>
      <c r="AL32" s="225"/>
      <c r="AM32" s="225"/>
      <c r="AN32" s="225"/>
      <c r="AO32" s="225"/>
      <c r="AP32" s="225"/>
      <c r="AQ32" s="225"/>
      <c r="AR32" s="225"/>
      <c r="AS32" s="225"/>
      <c r="AT32" s="225"/>
      <c r="AU32" s="225"/>
      <c r="AV32" s="225"/>
      <c r="AW32" s="225"/>
      <c r="AX32" s="225"/>
      <c r="AY32" s="225"/>
      <c r="AZ32" s="225"/>
      <c r="BA32" s="225"/>
      <c r="BB32" s="225"/>
      <c r="BC32" s="225"/>
      <c r="BD32" s="225"/>
      <c r="BE32" s="225"/>
      <c r="BF32" s="225"/>
      <c r="BG32" s="225"/>
      <c r="BH32" s="225"/>
    </row>
    <row r="33" spans="1:60" x14ac:dyDescent="0.5">
      <c r="A33" s="43"/>
      <c r="B33" s="226">
        <v>2018</v>
      </c>
      <c r="C33" s="227"/>
      <c r="D33" s="227"/>
      <c r="E33" s="227"/>
      <c r="F33" s="227"/>
      <c r="G33" s="227"/>
      <c r="H33" s="227"/>
      <c r="I33" s="227"/>
      <c r="J33" s="227"/>
      <c r="K33" s="228"/>
      <c r="L33" s="225">
        <v>2019</v>
      </c>
      <c r="M33" s="225"/>
      <c r="N33" s="225"/>
      <c r="O33" s="225"/>
      <c r="P33" s="225"/>
      <c r="Q33" s="225"/>
      <c r="R33" s="225"/>
      <c r="S33" s="225"/>
      <c r="T33" s="225"/>
      <c r="U33" s="225"/>
      <c r="V33" s="225"/>
      <c r="W33" s="225">
        <v>2020</v>
      </c>
      <c r="X33" s="225"/>
      <c r="Y33" s="225"/>
      <c r="Z33" s="225"/>
      <c r="AA33" s="225"/>
      <c r="AB33" s="225"/>
      <c r="AC33" s="225"/>
      <c r="AD33" s="225"/>
      <c r="AE33" s="225"/>
      <c r="AF33" s="225"/>
      <c r="AG33" s="225"/>
      <c r="AH33" s="225"/>
      <c r="AI33" s="225">
        <v>2021</v>
      </c>
      <c r="AJ33" s="225"/>
      <c r="AK33" s="225"/>
      <c r="AL33" s="225"/>
      <c r="AM33" s="225"/>
      <c r="AN33" s="225"/>
      <c r="AO33" s="225"/>
      <c r="AP33" s="225"/>
      <c r="AQ33" s="225"/>
      <c r="AR33" s="225"/>
      <c r="AS33" s="225"/>
      <c r="AT33" s="225"/>
      <c r="AU33" s="225">
        <v>2022</v>
      </c>
      <c r="AV33" s="225"/>
      <c r="AW33" s="225"/>
      <c r="AX33" s="225"/>
      <c r="AY33" s="225"/>
      <c r="AZ33" s="225"/>
      <c r="BA33" s="225"/>
      <c r="BB33" s="225"/>
      <c r="BC33" s="225"/>
      <c r="BD33" s="225"/>
      <c r="BE33" s="225"/>
      <c r="BF33" s="225"/>
      <c r="BG33" s="225">
        <v>2023</v>
      </c>
      <c r="BH33" s="225"/>
    </row>
    <row r="34" spans="1:60" x14ac:dyDescent="0.5">
      <c r="A34" s="44" t="s">
        <v>186</v>
      </c>
      <c r="B34" s="16" t="s">
        <v>63</v>
      </c>
      <c r="C34" s="16" t="s">
        <v>64</v>
      </c>
      <c r="D34" s="16" t="s">
        <v>65</v>
      </c>
      <c r="E34" s="16" t="s">
        <v>66</v>
      </c>
      <c r="F34" s="16" t="s">
        <v>67</v>
      </c>
      <c r="G34" s="16" t="s">
        <v>68</v>
      </c>
      <c r="H34" s="16" t="s">
        <v>69</v>
      </c>
      <c r="I34" s="16" t="s">
        <v>70</v>
      </c>
      <c r="J34" s="16" t="s">
        <v>72</v>
      </c>
      <c r="K34" s="16" t="s">
        <v>73</v>
      </c>
      <c r="L34" s="16" t="s">
        <v>58</v>
      </c>
      <c r="M34" s="16" t="s">
        <v>62</v>
      </c>
      <c r="N34" s="16" t="s">
        <v>63</v>
      </c>
      <c r="O34" s="16" t="s">
        <v>65</v>
      </c>
      <c r="P34" s="16" t="s">
        <v>66</v>
      </c>
      <c r="Q34" s="16" t="s">
        <v>67</v>
      </c>
      <c r="R34" s="16" t="s">
        <v>68</v>
      </c>
      <c r="S34" s="16" t="s">
        <v>69</v>
      </c>
      <c r="T34" s="16" t="s">
        <v>70</v>
      </c>
      <c r="U34" s="16" t="s">
        <v>72</v>
      </c>
      <c r="V34" s="16" t="s">
        <v>73</v>
      </c>
      <c r="W34" s="16" t="s">
        <v>58</v>
      </c>
      <c r="X34" s="16" t="s">
        <v>62</v>
      </c>
      <c r="Y34" s="16" t="s">
        <v>63</v>
      </c>
      <c r="Z34" s="16" t="s">
        <v>64</v>
      </c>
      <c r="AA34" s="16" t="s">
        <v>65</v>
      </c>
      <c r="AB34" s="16" t="s">
        <v>66</v>
      </c>
      <c r="AC34" s="16" t="s">
        <v>67</v>
      </c>
      <c r="AD34" s="16" t="s">
        <v>68</v>
      </c>
      <c r="AE34" s="16" t="s">
        <v>69</v>
      </c>
      <c r="AF34" s="16" t="s">
        <v>70</v>
      </c>
      <c r="AG34" s="16" t="s">
        <v>72</v>
      </c>
      <c r="AH34" s="16" t="s">
        <v>73</v>
      </c>
      <c r="AI34" s="16" t="s">
        <v>58</v>
      </c>
      <c r="AJ34" s="16" t="s">
        <v>62</v>
      </c>
      <c r="AK34" s="16" t="s">
        <v>63</v>
      </c>
      <c r="AL34" s="16" t="s">
        <v>64</v>
      </c>
      <c r="AM34" s="16" t="s">
        <v>65</v>
      </c>
      <c r="AN34" s="16" t="s">
        <v>66</v>
      </c>
      <c r="AO34" s="16" t="s">
        <v>67</v>
      </c>
      <c r="AP34" s="16" t="s">
        <v>68</v>
      </c>
      <c r="AQ34" s="16" t="s">
        <v>69</v>
      </c>
      <c r="AR34" s="16" t="s">
        <v>70</v>
      </c>
      <c r="AS34" s="16" t="s">
        <v>72</v>
      </c>
      <c r="AT34" s="16" t="s">
        <v>73</v>
      </c>
      <c r="AU34" s="16" t="s">
        <v>58</v>
      </c>
      <c r="AV34" s="16" t="s">
        <v>62</v>
      </c>
      <c r="AW34" s="16" t="s">
        <v>63</v>
      </c>
      <c r="AX34" s="16" t="s">
        <v>64</v>
      </c>
      <c r="AY34" s="16" t="s">
        <v>65</v>
      </c>
      <c r="AZ34" s="16" t="s">
        <v>66</v>
      </c>
      <c r="BA34" s="16" t="s">
        <v>67</v>
      </c>
      <c r="BB34" s="16" t="s">
        <v>68</v>
      </c>
      <c r="BC34" s="16" t="s">
        <v>69</v>
      </c>
      <c r="BD34" s="16" t="s">
        <v>70</v>
      </c>
      <c r="BE34" s="16" t="s">
        <v>72</v>
      </c>
      <c r="BF34" s="16" t="s">
        <v>73</v>
      </c>
      <c r="BG34" s="16" t="s">
        <v>58</v>
      </c>
      <c r="BH34" s="16" t="s">
        <v>62</v>
      </c>
    </row>
    <row r="35" spans="1:60" x14ac:dyDescent="0.5">
      <c r="A35" s="44" t="s">
        <v>147</v>
      </c>
      <c r="B35" s="42">
        <v>137.07692307692307</v>
      </c>
      <c r="C35" s="42">
        <v>136.92307692307693</v>
      </c>
      <c r="D35" s="42">
        <v>137.1076923076923</v>
      </c>
      <c r="E35" s="42">
        <v>137.71538461538461</v>
      </c>
      <c r="F35" s="42">
        <v>139.26923076923077</v>
      </c>
      <c r="G35" s="42">
        <v>139.90769230769232</v>
      </c>
      <c r="H35" s="42">
        <v>138.44615384615386</v>
      </c>
      <c r="I35" s="42">
        <v>137.09230769230768</v>
      </c>
      <c r="J35" s="42">
        <v>137.49999999999997</v>
      </c>
      <c r="K35" s="42">
        <v>136.3923076923077</v>
      </c>
      <c r="L35" s="42">
        <v>135.35384615384618</v>
      </c>
      <c r="M35" s="42">
        <v>135.3692307692308</v>
      </c>
      <c r="N35" s="42">
        <v>135.4769230769231</v>
      </c>
      <c r="O35" s="42">
        <v>137.0846153846154</v>
      </c>
      <c r="P35" s="42">
        <v>138.78461538461536</v>
      </c>
      <c r="Q35" s="42">
        <v>140.53076923076921</v>
      </c>
      <c r="R35" s="42">
        <v>141.11538461538464</v>
      </c>
      <c r="S35" s="42">
        <v>142.2076923076923</v>
      </c>
      <c r="T35" s="42">
        <v>144.37692307692305</v>
      </c>
      <c r="U35" s="42">
        <v>146.50769230769231</v>
      </c>
      <c r="V35" s="42">
        <v>149.30769230769226</v>
      </c>
      <c r="W35" s="42">
        <v>149.12307692307692</v>
      </c>
      <c r="X35" s="42">
        <v>146.90769230769229</v>
      </c>
      <c r="Y35" s="42">
        <v>145.73846153846151</v>
      </c>
      <c r="Z35" s="42">
        <v>147.7076923076923</v>
      </c>
      <c r="AA35" s="42">
        <v>140.40769230769232</v>
      </c>
      <c r="AB35" s="42">
        <v>150.07692307692307</v>
      </c>
      <c r="AC35" s="42">
        <v>150.07692307692307</v>
      </c>
      <c r="AD35" s="42">
        <v>152.19999999999999</v>
      </c>
      <c r="AE35" s="42">
        <v>152.87692307692308</v>
      </c>
      <c r="AF35" s="42">
        <v>156.22307692307692</v>
      </c>
      <c r="AG35" s="42">
        <v>160.1846153846154</v>
      </c>
      <c r="AH35" s="42">
        <v>161.57692307692307</v>
      </c>
      <c r="AI35" s="42">
        <v>158.89999999999998</v>
      </c>
      <c r="AJ35" s="42">
        <v>155.7923076923077</v>
      </c>
      <c r="AK35" s="42">
        <v>155.82307692307694</v>
      </c>
      <c r="AL35" s="42">
        <v>157.65384615384616</v>
      </c>
      <c r="AM35" s="42">
        <v>161.17692307692306</v>
      </c>
      <c r="AN35" s="42">
        <v>158.7923076923077</v>
      </c>
      <c r="AO35" s="42">
        <v>159.67692307692309</v>
      </c>
      <c r="AP35" s="42">
        <v>159.38461538461539</v>
      </c>
      <c r="AQ35" s="42">
        <v>159.24615384615385</v>
      </c>
      <c r="AR35" s="42">
        <v>161.34615384615384</v>
      </c>
      <c r="AS35" s="42">
        <v>162.74615384615385</v>
      </c>
      <c r="AT35" s="42">
        <v>161.88461538461539</v>
      </c>
      <c r="AU35" s="42">
        <v>160.96153846153845</v>
      </c>
      <c r="AV35" s="42">
        <v>160.76153846153846</v>
      </c>
      <c r="AW35" s="42">
        <v>162.1615384615385</v>
      </c>
      <c r="AX35" s="42">
        <v>163.94615384615386</v>
      </c>
      <c r="AY35" s="42">
        <v>165.30769230769235</v>
      </c>
      <c r="AZ35" s="42">
        <v>167.10000000000002</v>
      </c>
      <c r="BA35" s="42">
        <v>167.87692307692305</v>
      </c>
      <c r="BB35" s="42">
        <v>168.44615384615383</v>
      </c>
      <c r="BC35" s="42">
        <v>169.67692307692309</v>
      </c>
      <c r="BD35" s="42">
        <v>171.15384615384613</v>
      </c>
      <c r="BE35" s="42">
        <v>171.21538461538461</v>
      </c>
      <c r="BF35" s="42">
        <v>170.40769230769232</v>
      </c>
      <c r="BG35" s="42">
        <v>170.9769230769231</v>
      </c>
      <c r="BH35" s="42">
        <v>169.08461538461538</v>
      </c>
    </row>
    <row r="36" spans="1:60" x14ac:dyDescent="0.5">
      <c r="A36" s="44" t="s">
        <v>148</v>
      </c>
      <c r="B36" s="42">
        <v>155.1</v>
      </c>
      <c r="C36" s="42">
        <v>156.1</v>
      </c>
      <c r="D36" s="42">
        <v>157</v>
      </c>
      <c r="E36" s="42">
        <v>157.30000000000001</v>
      </c>
      <c r="F36" s="42">
        <v>156.1</v>
      </c>
      <c r="G36" s="42">
        <v>156.4</v>
      </c>
      <c r="H36" s="42">
        <v>157.69999999999999</v>
      </c>
      <c r="I36" s="42">
        <v>159.6</v>
      </c>
      <c r="J36" s="42">
        <v>161.9</v>
      </c>
      <c r="K36" s="42">
        <v>162.4</v>
      </c>
      <c r="L36" s="42">
        <v>162.69999999999999</v>
      </c>
      <c r="M36" s="42">
        <v>162.80000000000001</v>
      </c>
      <c r="N36" s="42">
        <v>162.9</v>
      </c>
      <c r="O36" s="42">
        <v>163.30000000000001</v>
      </c>
      <c r="P36" s="42">
        <v>164.2</v>
      </c>
      <c r="Q36" s="42">
        <v>164.5</v>
      </c>
      <c r="R36" s="42">
        <v>165.1</v>
      </c>
      <c r="S36" s="42">
        <v>165.7</v>
      </c>
      <c r="T36" s="42">
        <v>166.3</v>
      </c>
      <c r="U36" s="42">
        <v>167.2</v>
      </c>
      <c r="V36" s="42">
        <v>167.8</v>
      </c>
      <c r="W36" s="42">
        <v>168.6</v>
      </c>
      <c r="X36" s="42">
        <v>169.4</v>
      </c>
      <c r="Y36" s="42">
        <v>170.5</v>
      </c>
      <c r="Z36" s="42">
        <v>155.4</v>
      </c>
      <c r="AA36" s="42">
        <v>155.4</v>
      </c>
      <c r="AB36" s="42">
        <v>182.4</v>
      </c>
      <c r="AC36" s="42">
        <v>182.4</v>
      </c>
      <c r="AD36" s="42">
        <v>180.9</v>
      </c>
      <c r="AE36" s="42">
        <v>182.9</v>
      </c>
      <c r="AF36" s="42">
        <v>182.7</v>
      </c>
      <c r="AG36" s="42">
        <v>183.4</v>
      </c>
      <c r="AH36" s="42">
        <v>183.6</v>
      </c>
      <c r="AI36" s="42">
        <v>184.6</v>
      </c>
      <c r="AJ36" s="42">
        <v>186.5</v>
      </c>
      <c r="AK36" s="42">
        <v>186.1</v>
      </c>
      <c r="AL36" s="42">
        <v>186.8</v>
      </c>
      <c r="AM36" s="42">
        <v>189.6</v>
      </c>
      <c r="AN36" s="42">
        <v>189.1</v>
      </c>
      <c r="AO36" s="42">
        <v>189.7</v>
      </c>
      <c r="AP36" s="42">
        <v>190.2</v>
      </c>
      <c r="AQ36" s="42">
        <v>190.5</v>
      </c>
      <c r="AR36" s="42">
        <v>191.2</v>
      </c>
      <c r="AS36" s="42">
        <v>191.4</v>
      </c>
      <c r="AT36" s="42">
        <v>190.8</v>
      </c>
      <c r="AU36" s="42">
        <v>190.7</v>
      </c>
      <c r="AV36" s="42">
        <v>191.5</v>
      </c>
      <c r="AW36" s="42">
        <v>192.3</v>
      </c>
      <c r="AX36" s="42">
        <v>192.8</v>
      </c>
      <c r="AY36" s="42">
        <v>192.9</v>
      </c>
      <c r="AZ36" s="42">
        <v>192.9</v>
      </c>
      <c r="BA36" s="42">
        <v>193.2</v>
      </c>
      <c r="BB36" s="42">
        <v>193.7</v>
      </c>
      <c r="BC36" s="42">
        <v>194.5</v>
      </c>
      <c r="BD36" s="42">
        <v>194.9</v>
      </c>
      <c r="BE36" s="42">
        <v>195.5</v>
      </c>
      <c r="BF36" s="42">
        <v>195.9</v>
      </c>
      <c r="BG36" s="42">
        <v>196.9</v>
      </c>
      <c r="BH36" s="42">
        <v>198.3</v>
      </c>
    </row>
    <row r="37" spans="1:60" x14ac:dyDescent="0.5">
      <c r="A37" s="44" t="s">
        <v>149</v>
      </c>
      <c r="B37" s="42">
        <v>146.83333333333334</v>
      </c>
      <c r="C37" s="42">
        <v>147.5</v>
      </c>
      <c r="D37" s="42">
        <v>148.23333333333332</v>
      </c>
      <c r="E37" s="42">
        <v>148.76666666666668</v>
      </c>
      <c r="F37" s="42">
        <v>149.06666666666669</v>
      </c>
      <c r="G37" s="42">
        <v>149.73333333333332</v>
      </c>
      <c r="H37" s="42">
        <v>149.83333333333334</v>
      </c>
      <c r="I37" s="42">
        <v>148.33333333333334</v>
      </c>
      <c r="J37" s="42">
        <v>149.33333333333334</v>
      </c>
      <c r="K37" s="42">
        <v>149.43333333333334</v>
      </c>
      <c r="L37" s="42">
        <v>148.53333333333333</v>
      </c>
      <c r="M37" s="42">
        <v>148.83333333333334</v>
      </c>
      <c r="N37" s="42">
        <v>149</v>
      </c>
      <c r="O37" s="42">
        <v>149.53333333333333</v>
      </c>
      <c r="P37" s="42">
        <v>149.53333333333333</v>
      </c>
      <c r="Q37" s="42">
        <v>149.70000000000002</v>
      </c>
      <c r="R37" s="42">
        <v>149.83333333333334</v>
      </c>
      <c r="S37" s="42">
        <v>149.76666666666665</v>
      </c>
      <c r="T37" s="42">
        <v>149.79999999999998</v>
      </c>
      <c r="U37" s="42">
        <v>150.26666666666668</v>
      </c>
      <c r="V37" s="42">
        <v>150.6</v>
      </c>
      <c r="W37" s="42">
        <v>150.76666666666668</v>
      </c>
      <c r="X37" s="42">
        <v>150.93333333333334</v>
      </c>
      <c r="Y37" s="42">
        <v>151.16666666666666</v>
      </c>
      <c r="Z37" s="42">
        <v>140.13333333333333</v>
      </c>
      <c r="AA37" s="42">
        <v>140.13333333333333</v>
      </c>
      <c r="AB37" s="42">
        <v>152.93333333333331</v>
      </c>
      <c r="AC37" s="42">
        <v>152.93333333333331</v>
      </c>
      <c r="AD37" s="42">
        <v>152.9</v>
      </c>
      <c r="AE37" s="42">
        <v>153.29999999999998</v>
      </c>
      <c r="AF37" s="42">
        <v>153.76666666666665</v>
      </c>
      <c r="AG37" s="42">
        <v>154.26666666666668</v>
      </c>
      <c r="AH37" s="42">
        <v>154.96666666666667</v>
      </c>
      <c r="AI37" s="42">
        <v>155.56666666666666</v>
      </c>
      <c r="AJ37" s="42">
        <v>157.13333333333333</v>
      </c>
      <c r="AK37" s="42">
        <v>157.63333333333333</v>
      </c>
      <c r="AL37" s="42">
        <v>158.56666666666663</v>
      </c>
      <c r="AM37" s="42">
        <v>163.46666666666667</v>
      </c>
      <c r="AN37" s="42">
        <v>163.26666666666668</v>
      </c>
      <c r="AO37" s="42">
        <v>164.13333333333335</v>
      </c>
      <c r="AP37" s="42">
        <v>165.3</v>
      </c>
      <c r="AQ37" s="42">
        <v>166.13333333333333</v>
      </c>
      <c r="AR37" s="42">
        <v>167.33333333333334</v>
      </c>
      <c r="AS37" s="42">
        <v>168.73333333333332</v>
      </c>
      <c r="AT37" s="42">
        <v>170.1</v>
      </c>
      <c r="AU37" s="42">
        <v>171.73333333333335</v>
      </c>
      <c r="AV37" s="42">
        <v>172.93333333333331</v>
      </c>
      <c r="AW37" s="42">
        <v>174.56666666666669</v>
      </c>
      <c r="AX37" s="42">
        <v>176.56666666666669</v>
      </c>
      <c r="AY37" s="42">
        <v>178.5</v>
      </c>
      <c r="AZ37" s="42">
        <v>179.93333333333331</v>
      </c>
      <c r="BA37" s="42">
        <v>181.33333333333334</v>
      </c>
      <c r="BB37" s="42">
        <v>182.63333333333333</v>
      </c>
      <c r="BC37" s="42">
        <v>184.16666666666666</v>
      </c>
      <c r="BD37" s="42">
        <v>185.46666666666667</v>
      </c>
      <c r="BE37" s="42">
        <v>186.43333333333331</v>
      </c>
      <c r="BF37" s="42">
        <v>170.63333333333335</v>
      </c>
      <c r="BG37" s="42">
        <v>171.20000000000002</v>
      </c>
      <c r="BH37" s="42">
        <v>171.86666666666667</v>
      </c>
    </row>
    <row r="38" spans="1:60" x14ac:dyDescent="0.5">
      <c r="A38" s="44" t="s">
        <v>150</v>
      </c>
      <c r="B38" s="42">
        <v>140.94999999999999</v>
      </c>
      <c r="C38" s="42">
        <v>141.55000000000001</v>
      </c>
      <c r="D38" s="42">
        <v>141.80000000000001</v>
      </c>
      <c r="E38" s="42">
        <v>142.19999999999999</v>
      </c>
      <c r="F38" s="42">
        <v>143.05000000000001</v>
      </c>
      <c r="G38" s="42">
        <v>143.5</v>
      </c>
      <c r="H38" s="42">
        <v>144.15</v>
      </c>
      <c r="I38" s="42">
        <v>144.5</v>
      </c>
      <c r="J38" s="42">
        <v>144.80000000000001</v>
      </c>
      <c r="K38" s="42">
        <v>144.15</v>
      </c>
      <c r="L38" s="42">
        <v>142.75</v>
      </c>
      <c r="M38" s="42">
        <v>142.30000000000001</v>
      </c>
      <c r="N38" s="42">
        <v>142.85000000000002</v>
      </c>
      <c r="O38" s="42">
        <v>143.10000000000002</v>
      </c>
      <c r="P38" s="42">
        <v>143.55000000000001</v>
      </c>
      <c r="Q38" s="42">
        <v>143.05000000000001</v>
      </c>
      <c r="R38" s="42">
        <v>142.85000000000002</v>
      </c>
      <c r="S38" s="42">
        <v>143.10000000000002</v>
      </c>
      <c r="T38" s="42">
        <v>143.5</v>
      </c>
      <c r="U38" s="42">
        <v>143.85000000000002</v>
      </c>
      <c r="V38" s="42">
        <v>144.60000000000002</v>
      </c>
      <c r="W38" s="42">
        <v>144.85000000000002</v>
      </c>
      <c r="X38" s="42">
        <v>145.80000000000001</v>
      </c>
      <c r="Y38" s="42">
        <v>146.35000000000002</v>
      </c>
      <c r="Z38" s="42">
        <v>143.85000000000002</v>
      </c>
      <c r="AA38" s="42">
        <v>137.9</v>
      </c>
      <c r="AB38" s="42">
        <v>142.10000000000002</v>
      </c>
      <c r="AC38" s="42">
        <v>142.10000000000002</v>
      </c>
      <c r="AD38" s="42">
        <v>142.55000000000001</v>
      </c>
      <c r="AE38" s="42">
        <v>142.85000000000002</v>
      </c>
      <c r="AF38" s="42">
        <v>143.05000000000001</v>
      </c>
      <c r="AG38" s="42">
        <v>143.4</v>
      </c>
      <c r="AH38" s="42">
        <v>144</v>
      </c>
      <c r="AI38" s="42">
        <v>145.10000000000002</v>
      </c>
      <c r="AJ38" s="42">
        <v>146.85000000000002</v>
      </c>
      <c r="AK38" s="42">
        <v>147.65</v>
      </c>
      <c r="AL38" s="42">
        <v>147.65</v>
      </c>
      <c r="AM38" s="42">
        <v>150.5</v>
      </c>
      <c r="AN38" s="42">
        <v>150.69999999999999</v>
      </c>
      <c r="AO38" s="42">
        <v>150.9</v>
      </c>
      <c r="AP38" s="42">
        <v>151.19999999999999</v>
      </c>
      <c r="AQ38" s="42">
        <v>151.5</v>
      </c>
      <c r="AR38" s="42">
        <v>152.4</v>
      </c>
      <c r="AS38" s="42">
        <v>152.30000000000001</v>
      </c>
      <c r="AT38" s="42">
        <v>152.44999999999999</v>
      </c>
      <c r="AU38" s="42">
        <v>152.55000000000001</v>
      </c>
      <c r="AV38" s="42">
        <v>153.35000000000002</v>
      </c>
      <c r="AW38" s="42">
        <v>154.10000000000002</v>
      </c>
      <c r="AX38" s="42">
        <v>156.30000000000001</v>
      </c>
      <c r="AY38" s="42">
        <v>157.30000000000001</v>
      </c>
      <c r="AZ38" s="42">
        <v>158</v>
      </c>
      <c r="BA38" s="42">
        <v>159.44999999999999</v>
      </c>
      <c r="BB38" s="42">
        <v>159.19999999999999</v>
      </c>
      <c r="BC38" s="42">
        <v>159.5</v>
      </c>
      <c r="BD38" s="42">
        <v>160.05000000000001</v>
      </c>
      <c r="BE38" s="42">
        <v>160.60000000000002</v>
      </c>
      <c r="BF38" s="42">
        <v>161.05000000000001</v>
      </c>
      <c r="BG38" s="42">
        <v>161.25</v>
      </c>
      <c r="BH38" s="42">
        <v>160.44999999999999</v>
      </c>
    </row>
    <row r="39" spans="1:60" x14ac:dyDescent="0.5">
      <c r="A39" s="44" t="s">
        <v>151</v>
      </c>
      <c r="B39" s="42">
        <v>139.9</v>
      </c>
      <c r="C39" s="42">
        <v>140.9</v>
      </c>
      <c r="D39" s="42">
        <v>141.80000000000001</v>
      </c>
      <c r="E39" s="42">
        <v>142.19999999999999</v>
      </c>
      <c r="F39" s="42">
        <v>143.1</v>
      </c>
      <c r="G39" s="42">
        <v>143.80000000000001</v>
      </c>
      <c r="H39" s="42">
        <v>144</v>
      </c>
      <c r="I39" s="42">
        <v>147.5</v>
      </c>
      <c r="J39" s="42">
        <v>148</v>
      </c>
      <c r="K39" s="42">
        <v>149.5</v>
      </c>
      <c r="L39" s="42">
        <v>150.1</v>
      </c>
      <c r="M39" s="42">
        <v>150.1</v>
      </c>
      <c r="N39" s="42">
        <v>150</v>
      </c>
      <c r="O39" s="42">
        <v>149.5</v>
      </c>
      <c r="P39" s="42">
        <v>149.6</v>
      </c>
      <c r="Q39" s="42">
        <v>150</v>
      </c>
      <c r="R39" s="42">
        <v>150.19999999999999</v>
      </c>
      <c r="S39" s="42">
        <v>150.30000000000001</v>
      </c>
      <c r="T39" s="42">
        <v>150.6</v>
      </c>
      <c r="U39" s="42">
        <v>150.9</v>
      </c>
      <c r="V39" s="42">
        <v>151.19999999999999</v>
      </c>
      <c r="W39" s="42">
        <v>151.69999999999999</v>
      </c>
      <c r="X39" s="42">
        <v>151.80000000000001</v>
      </c>
      <c r="Y39" s="42">
        <v>151.5</v>
      </c>
      <c r="Z39" s="42">
        <v>136.69999999999999</v>
      </c>
      <c r="AA39" s="42">
        <v>136.69999999999999</v>
      </c>
      <c r="AB39" s="42">
        <v>151.69999999999999</v>
      </c>
      <c r="AC39" s="42">
        <v>151.69999999999999</v>
      </c>
      <c r="AD39" s="42">
        <v>151.9</v>
      </c>
      <c r="AE39" s="42">
        <v>151.6</v>
      </c>
      <c r="AF39" s="42">
        <v>152</v>
      </c>
      <c r="AG39" s="42">
        <v>152.80000000000001</v>
      </c>
      <c r="AH39" s="42">
        <v>153.4</v>
      </c>
      <c r="AI39" s="42">
        <v>153.9</v>
      </c>
      <c r="AJ39" s="42">
        <v>154.80000000000001</v>
      </c>
      <c r="AK39" s="42">
        <v>154.80000000000001</v>
      </c>
      <c r="AL39" s="42">
        <v>155.5</v>
      </c>
      <c r="AM39" s="42">
        <v>158.80000000000001</v>
      </c>
      <c r="AN39" s="42">
        <v>159.19999999999999</v>
      </c>
      <c r="AO39" s="42">
        <v>160.30000000000001</v>
      </c>
      <c r="AP39" s="42">
        <v>160.9</v>
      </c>
      <c r="AQ39" s="42">
        <v>161.30000000000001</v>
      </c>
      <c r="AR39" s="42">
        <v>162</v>
      </c>
      <c r="AS39" s="42">
        <v>162.9</v>
      </c>
      <c r="AT39" s="42">
        <v>163.9</v>
      </c>
      <c r="AU39" s="42">
        <v>164.9</v>
      </c>
      <c r="AV39" s="42">
        <v>165.7</v>
      </c>
      <c r="AW39" s="42">
        <v>166.5</v>
      </c>
      <c r="AX39" s="42">
        <v>167.7</v>
      </c>
      <c r="AY39" s="42">
        <v>168.9</v>
      </c>
      <c r="AZ39" s="42">
        <v>170.3</v>
      </c>
      <c r="BA39" s="42">
        <v>171.3</v>
      </c>
      <c r="BB39" s="42">
        <v>172.3</v>
      </c>
      <c r="BC39" s="42">
        <v>173.6</v>
      </c>
      <c r="BD39" s="42">
        <v>174.4</v>
      </c>
      <c r="BE39" s="42">
        <v>175.5</v>
      </c>
      <c r="BF39" s="42">
        <v>176.4</v>
      </c>
      <c r="BG39" s="42">
        <v>177.2</v>
      </c>
      <c r="BH39" s="42">
        <v>178.6</v>
      </c>
    </row>
    <row r="40" spans="1:60" x14ac:dyDescent="0.5">
      <c r="A40" s="44" t="s">
        <v>156</v>
      </c>
      <c r="B40" s="42">
        <v>133</v>
      </c>
      <c r="C40" s="42">
        <v>134</v>
      </c>
      <c r="D40" s="42">
        <v>134.80000000000001</v>
      </c>
      <c r="E40" s="42">
        <v>134.9</v>
      </c>
      <c r="F40" s="42">
        <v>135.19999999999999</v>
      </c>
      <c r="G40" s="42">
        <v>135.35000000000002</v>
      </c>
      <c r="H40" s="42">
        <v>136</v>
      </c>
      <c r="I40" s="42">
        <v>139.60000000000002</v>
      </c>
      <c r="J40" s="42">
        <v>139.25</v>
      </c>
      <c r="K40" s="42">
        <v>141.39999999999998</v>
      </c>
      <c r="L40" s="42">
        <v>141.55000000000001</v>
      </c>
      <c r="M40" s="42">
        <v>142.4</v>
      </c>
      <c r="N40" s="42">
        <v>142.19999999999999</v>
      </c>
      <c r="O40" s="42">
        <v>142.60000000000002</v>
      </c>
      <c r="P40" s="42">
        <v>143.25</v>
      </c>
      <c r="Q40" s="42">
        <v>144.14999999999998</v>
      </c>
      <c r="R40" s="42">
        <v>145.75</v>
      </c>
      <c r="S40" s="42">
        <v>146.80000000000001</v>
      </c>
      <c r="T40" s="42">
        <v>147</v>
      </c>
      <c r="U40" s="42">
        <v>147.44999999999999</v>
      </c>
      <c r="V40" s="42">
        <v>147.69999999999999</v>
      </c>
      <c r="W40" s="42">
        <v>149.1</v>
      </c>
      <c r="X40" s="42">
        <v>149.80000000000001</v>
      </c>
      <c r="Y40" s="42">
        <v>150.89999999999998</v>
      </c>
      <c r="Z40" s="42">
        <v>143.85000000000002</v>
      </c>
      <c r="AA40" s="42">
        <v>135.94999999999999</v>
      </c>
      <c r="AB40" s="42">
        <v>154.69999999999999</v>
      </c>
      <c r="AC40" s="42">
        <v>154.69999999999999</v>
      </c>
      <c r="AD40" s="42">
        <v>156.19999999999999</v>
      </c>
      <c r="AE40" s="42">
        <v>158.25</v>
      </c>
      <c r="AF40" s="42">
        <v>157.85</v>
      </c>
      <c r="AG40" s="42">
        <v>158.30000000000001</v>
      </c>
      <c r="AH40" s="42">
        <v>159.1</v>
      </c>
      <c r="AI40" s="42">
        <v>159.35</v>
      </c>
      <c r="AJ40" s="42">
        <v>159.75</v>
      </c>
      <c r="AK40" s="42">
        <v>158.85</v>
      </c>
      <c r="AL40" s="42">
        <v>159.94999999999999</v>
      </c>
      <c r="AM40" s="42">
        <v>164.2</v>
      </c>
      <c r="AN40" s="42">
        <v>164.55</v>
      </c>
      <c r="AO40" s="42">
        <v>165.4</v>
      </c>
      <c r="AP40" s="42">
        <v>165.7</v>
      </c>
      <c r="AQ40" s="42">
        <v>166.05</v>
      </c>
      <c r="AR40" s="42">
        <v>166.8</v>
      </c>
      <c r="AS40" s="42">
        <v>167.9</v>
      </c>
      <c r="AT40" s="42">
        <v>168.4</v>
      </c>
      <c r="AU40" s="42">
        <v>168.95</v>
      </c>
      <c r="AV40" s="42">
        <v>169.9</v>
      </c>
      <c r="AW40" s="42">
        <v>171.7</v>
      </c>
      <c r="AX40" s="42">
        <v>173</v>
      </c>
      <c r="AY40" s="42">
        <v>173.1</v>
      </c>
      <c r="AZ40" s="42">
        <v>173.85</v>
      </c>
      <c r="BA40" s="42">
        <v>174.25</v>
      </c>
      <c r="BB40" s="42">
        <v>175.25</v>
      </c>
      <c r="BC40" s="42">
        <v>175.5</v>
      </c>
      <c r="BD40" s="42">
        <v>176.6</v>
      </c>
      <c r="BE40" s="42">
        <v>177.85000000000002</v>
      </c>
      <c r="BF40" s="42">
        <v>179.6</v>
      </c>
      <c r="BG40" s="42">
        <v>181.55</v>
      </c>
      <c r="BH40" s="42">
        <v>183.64999999999998</v>
      </c>
    </row>
    <row r="41" spans="1:60" x14ac:dyDescent="0.5">
      <c r="A41" s="44" t="s">
        <v>152</v>
      </c>
      <c r="B41" s="42">
        <v>124.6</v>
      </c>
      <c r="C41" s="42">
        <v>125.3</v>
      </c>
      <c r="D41" s="42">
        <v>126.4</v>
      </c>
      <c r="E41" s="42">
        <v>127.4</v>
      </c>
      <c r="F41" s="42">
        <v>127.5</v>
      </c>
      <c r="G41" s="42">
        <v>128.30000000000001</v>
      </c>
      <c r="H41" s="42">
        <v>129.9</v>
      </c>
      <c r="I41" s="42">
        <v>130.80000000000001</v>
      </c>
      <c r="J41" s="42">
        <v>130.30000000000001</v>
      </c>
      <c r="K41" s="42">
        <v>128.9</v>
      </c>
      <c r="L41" s="42">
        <v>128.6</v>
      </c>
      <c r="M41" s="42">
        <v>129.19999999999999</v>
      </c>
      <c r="N41" s="42">
        <v>129.9</v>
      </c>
      <c r="O41" s="42">
        <v>130.19999999999999</v>
      </c>
      <c r="P41" s="42">
        <v>130.19999999999999</v>
      </c>
      <c r="Q41" s="42">
        <v>131.19999999999999</v>
      </c>
      <c r="R41" s="42">
        <v>131.4</v>
      </c>
      <c r="S41" s="42">
        <v>131.6</v>
      </c>
      <c r="T41" s="42">
        <v>131.69999999999999</v>
      </c>
      <c r="U41" s="42">
        <v>132.1</v>
      </c>
      <c r="V41" s="42">
        <v>135</v>
      </c>
      <c r="W41" s="42">
        <v>136.30000000000001</v>
      </c>
      <c r="X41" s="42">
        <v>136</v>
      </c>
      <c r="Y41" s="42">
        <v>135.80000000000001</v>
      </c>
      <c r="Z41" s="42">
        <v>127.2</v>
      </c>
      <c r="AA41" s="42">
        <v>127.2</v>
      </c>
      <c r="AB41" s="42">
        <v>141.4</v>
      </c>
      <c r="AC41" s="42">
        <v>141.4</v>
      </c>
      <c r="AD41" s="42">
        <v>143.6</v>
      </c>
      <c r="AE41" s="42">
        <v>144.6</v>
      </c>
      <c r="AF41" s="42">
        <v>146.4</v>
      </c>
      <c r="AG41" s="42">
        <v>146.1</v>
      </c>
      <c r="AH41" s="42">
        <v>146.4</v>
      </c>
      <c r="AI41" s="42">
        <v>147.5</v>
      </c>
      <c r="AJ41" s="42">
        <v>150.19999999999999</v>
      </c>
      <c r="AK41" s="42">
        <v>151.30000000000001</v>
      </c>
      <c r="AL41" s="42">
        <v>151.69999999999999</v>
      </c>
      <c r="AM41" s="42">
        <v>153.19999999999999</v>
      </c>
      <c r="AN41" s="42">
        <v>154.19999999999999</v>
      </c>
      <c r="AO41" s="42">
        <v>157.1</v>
      </c>
      <c r="AP41" s="42">
        <v>157.69999999999999</v>
      </c>
      <c r="AQ41" s="42">
        <v>157.80000000000001</v>
      </c>
      <c r="AR41" s="42">
        <v>159.5</v>
      </c>
      <c r="AS41" s="42">
        <v>158.9</v>
      </c>
      <c r="AT41" s="42">
        <v>160.1</v>
      </c>
      <c r="AU41" s="42">
        <v>160.80000000000001</v>
      </c>
      <c r="AV41" s="42">
        <v>161.19999999999999</v>
      </c>
      <c r="AW41" s="42">
        <v>162</v>
      </c>
      <c r="AX41" s="42">
        <v>166.2</v>
      </c>
      <c r="AY41" s="42">
        <v>167.1</v>
      </c>
      <c r="AZ41" s="42">
        <v>165.5</v>
      </c>
      <c r="BA41" s="42">
        <v>166.3</v>
      </c>
      <c r="BB41" s="42">
        <v>166.6</v>
      </c>
      <c r="BC41" s="42">
        <v>166.9</v>
      </c>
      <c r="BD41" s="42">
        <v>167.4</v>
      </c>
      <c r="BE41" s="42">
        <v>167.5</v>
      </c>
      <c r="BF41" s="42">
        <v>167.8</v>
      </c>
      <c r="BG41" s="42">
        <v>168.2</v>
      </c>
      <c r="BH41" s="42">
        <v>169</v>
      </c>
    </row>
    <row r="42" spans="1:60" x14ac:dyDescent="0.5">
      <c r="A42" s="44" t="s">
        <v>153</v>
      </c>
      <c r="B42" s="42">
        <v>135.1</v>
      </c>
      <c r="C42" s="42">
        <v>136</v>
      </c>
      <c r="D42" s="42">
        <v>136.80000000000001</v>
      </c>
      <c r="E42" s="42">
        <v>137.80000000000001</v>
      </c>
      <c r="F42" s="42">
        <v>138.4</v>
      </c>
      <c r="G42" s="42">
        <v>138.6</v>
      </c>
      <c r="H42" s="42">
        <v>140</v>
      </c>
      <c r="I42" s="42">
        <v>140.1</v>
      </c>
      <c r="J42" s="42">
        <v>143.1</v>
      </c>
      <c r="K42" s="42">
        <v>143.30000000000001</v>
      </c>
      <c r="L42" s="42">
        <v>142.9</v>
      </c>
      <c r="M42" s="42">
        <v>143.4</v>
      </c>
      <c r="N42" s="42">
        <v>143.80000000000001</v>
      </c>
      <c r="O42" s="42">
        <v>145.9</v>
      </c>
      <c r="P42" s="42">
        <v>146.4</v>
      </c>
      <c r="Q42" s="42">
        <v>147.5</v>
      </c>
      <c r="R42" s="42">
        <v>148</v>
      </c>
      <c r="S42" s="42">
        <v>148.30000000000001</v>
      </c>
      <c r="T42" s="42">
        <v>148.69999999999999</v>
      </c>
      <c r="U42" s="42">
        <v>149.1</v>
      </c>
      <c r="V42" s="42">
        <v>149.5</v>
      </c>
      <c r="W42" s="42">
        <v>150.1</v>
      </c>
      <c r="X42" s="42">
        <v>150.4</v>
      </c>
      <c r="Y42" s="42">
        <v>151.19999999999999</v>
      </c>
      <c r="Z42" s="42">
        <v>133.9</v>
      </c>
      <c r="AA42" s="42">
        <v>133.9</v>
      </c>
      <c r="AB42" s="42">
        <v>153.19999999999999</v>
      </c>
      <c r="AC42" s="42">
        <v>153.19999999999999</v>
      </c>
      <c r="AD42" s="42">
        <v>152.19999999999999</v>
      </c>
      <c r="AE42" s="42">
        <v>152.80000000000001</v>
      </c>
      <c r="AF42" s="42">
        <v>152.4</v>
      </c>
      <c r="AG42" s="42">
        <v>153.6</v>
      </c>
      <c r="AH42" s="42">
        <v>153.9</v>
      </c>
      <c r="AI42" s="42">
        <v>155.1</v>
      </c>
      <c r="AJ42" s="42">
        <v>157</v>
      </c>
      <c r="AK42" s="42">
        <v>157.80000000000001</v>
      </c>
      <c r="AL42" s="42">
        <v>158.6</v>
      </c>
      <c r="AM42" s="42">
        <v>160</v>
      </c>
      <c r="AN42" s="42">
        <v>160.4</v>
      </c>
      <c r="AO42" s="42">
        <v>160.69999999999999</v>
      </c>
      <c r="AP42" s="42">
        <v>161.1</v>
      </c>
      <c r="AQ42" s="42">
        <v>162.69999999999999</v>
      </c>
      <c r="AR42" s="42">
        <v>163.19999999999999</v>
      </c>
      <c r="AS42" s="42">
        <v>163.80000000000001</v>
      </c>
      <c r="AT42" s="42">
        <v>164.5</v>
      </c>
      <c r="AU42" s="42">
        <v>164.9</v>
      </c>
      <c r="AV42" s="42">
        <v>165.5</v>
      </c>
      <c r="AW42" s="42">
        <v>166.6</v>
      </c>
      <c r="AX42" s="42">
        <v>167.2</v>
      </c>
      <c r="AY42" s="42">
        <v>167.6</v>
      </c>
      <c r="AZ42" s="42">
        <v>168</v>
      </c>
      <c r="BA42" s="42">
        <v>168.6</v>
      </c>
      <c r="BB42" s="42">
        <v>169.3</v>
      </c>
      <c r="BC42" s="42">
        <v>170</v>
      </c>
      <c r="BD42" s="42">
        <v>170.6</v>
      </c>
      <c r="BE42" s="42">
        <v>170.8</v>
      </c>
      <c r="BF42" s="42">
        <v>171.2</v>
      </c>
      <c r="BG42" s="42">
        <v>171.8</v>
      </c>
      <c r="BH42" s="42">
        <v>172.8</v>
      </c>
    </row>
    <row r="43" spans="1:60" x14ac:dyDescent="0.5">
      <c r="A43" s="44" t="s">
        <v>154</v>
      </c>
      <c r="B43" s="42">
        <v>142.69999999999999</v>
      </c>
      <c r="C43" s="42">
        <v>143.69999999999999</v>
      </c>
      <c r="D43" s="42">
        <v>144.4</v>
      </c>
      <c r="E43" s="42">
        <v>145.1</v>
      </c>
      <c r="F43" s="42">
        <v>145.80000000000001</v>
      </c>
      <c r="G43" s="42">
        <v>146.9</v>
      </c>
      <c r="H43" s="42">
        <v>147.6</v>
      </c>
      <c r="I43" s="42">
        <v>148</v>
      </c>
      <c r="J43" s="42">
        <v>150.19999999999999</v>
      </c>
      <c r="K43" s="42">
        <v>155.1</v>
      </c>
      <c r="L43" s="42">
        <v>155.19999999999999</v>
      </c>
      <c r="M43" s="42">
        <v>155.5</v>
      </c>
      <c r="N43" s="42">
        <v>155.5</v>
      </c>
      <c r="O43" s="42">
        <v>156.69999999999999</v>
      </c>
      <c r="P43" s="42">
        <v>157.69999999999999</v>
      </c>
      <c r="Q43" s="42">
        <v>159.1</v>
      </c>
      <c r="R43" s="42">
        <v>159.69999999999999</v>
      </c>
      <c r="S43" s="42">
        <v>160.19999999999999</v>
      </c>
      <c r="T43" s="42">
        <v>160.69999999999999</v>
      </c>
      <c r="U43" s="42">
        <v>160.80000000000001</v>
      </c>
      <c r="V43" s="42">
        <v>161.1</v>
      </c>
      <c r="W43" s="42">
        <v>161.69999999999999</v>
      </c>
      <c r="X43" s="42">
        <v>161.9</v>
      </c>
      <c r="Y43" s="42">
        <v>161.19999999999999</v>
      </c>
      <c r="Z43" s="42">
        <v>141.1</v>
      </c>
      <c r="AA43" s="42">
        <v>141.1</v>
      </c>
      <c r="AB43" s="42">
        <v>161.80000000000001</v>
      </c>
      <c r="AC43" s="42">
        <v>161.80000000000001</v>
      </c>
      <c r="AD43" s="42">
        <v>162.69999999999999</v>
      </c>
      <c r="AE43" s="42">
        <v>161.1</v>
      </c>
      <c r="AF43" s="42">
        <v>162.5</v>
      </c>
      <c r="AG43" s="42">
        <v>161.6</v>
      </c>
      <c r="AH43" s="42">
        <v>162.9</v>
      </c>
      <c r="AI43" s="42">
        <v>163.5</v>
      </c>
      <c r="AJ43" s="42">
        <v>163.6</v>
      </c>
      <c r="AK43" s="42">
        <v>163.80000000000001</v>
      </c>
      <c r="AL43" s="42">
        <v>164.1</v>
      </c>
      <c r="AM43" s="42">
        <v>167.6</v>
      </c>
      <c r="AN43" s="42">
        <v>166.8</v>
      </c>
      <c r="AO43" s="42">
        <v>167.2</v>
      </c>
      <c r="AP43" s="42">
        <v>167.5</v>
      </c>
      <c r="AQ43" s="42">
        <v>168.5</v>
      </c>
      <c r="AR43" s="42">
        <v>169</v>
      </c>
      <c r="AS43" s="42">
        <v>169.3</v>
      </c>
      <c r="AT43" s="42">
        <v>169.7</v>
      </c>
      <c r="AU43" s="42">
        <v>169.9</v>
      </c>
      <c r="AV43" s="42">
        <v>170.3</v>
      </c>
      <c r="AW43" s="42">
        <v>170.6</v>
      </c>
      <c r="AX43" s="42">
        <v>170.9</v>
      </c>
      <c r="AY43" s="42">
        <v>171.8</v>
      </c>
      <c r="AZ43" s="42">
        <v>172.6</v>
      </c>
      <c r="BA43" s="42">
        <v>174.7</v>
      </c>
      <c r="BB43" s="42">
        <v>175.7</v>
      </c>
      <c r="BC43" s="42">
        <v>176.2</v>
      </c>
      <c r="BD43" s="42">
        <v>176.5</v>
      </c>
      <c r="BE43" s="42">
        <v>176.9</v>
      </c>
      <c r="BF43" s="42">
        <v>177.3</v>
      </c>
      <c r="BG43" s="42">
        <v>177.8</v>
      </c>
      <c r="BH43" s="42">
        <v>178.5</v>
      </c>
    </row>
    <row r="44" spans="1:60" x14ac:dyDescent="0.5">
      <c r="A44" s="44" t="s">
        <v>155</v>
      </c>
      <c r="B44" s="42">
        <v>133.30000000000001</v>
      </c>
      <c r="C44" s="42">
        <v>134.19999999999999</v>
      </c>
      <c r="D44" s="42">
        <v>135.1</v>
      </c>
      <c r="E44" s="42">
        <v>135.6</v>
      </c>
      <c r="F44" s="42">
        <v>136</v>
      </c>
      <c r="G44" s="42">
        <v>136.6</v>
      </c>
      <c r="H44" s="42">
        <v>137.4</v>
      </c>
      <c r="I44" s="42">
        <v>139.80000000000001</v>
      </c>
      <c r="J44" s="42">
        <v>140.1</v>
      </c>
      <c r="K44" s="42">
        <v>141.6</v>
      </c>
      <c r="L44" s="42">
        <v>141.69999999999999</v>
      </c>
      <c r="M44" s="42">
        <v>142.19999999999999</v>
      </c>
      <c r="N44" s="42">
        <v>142.4</v>
      </c>
      <c r="O44" s="42">
        <v>142.9</v>
      </c>
      <c r="P44" s="42">
        <v>143.30000000000001</v>
      </c>
      <c r="Q44" s="42">
        <v>144.19999999999999</v>
      </c>
      <c r="R44" s="42">
        <v>144.9</v>
      </c>
      <c r="S44" s="42">
        <v>145.4</v>
      </c>
      <c r="T44" s="42">
        <v>145.69999999999999</v>
      </c>
      <c r="U44" s="42">
        <v>146.1</v>
      </c>
      <c r="V44" s="42">
        <v>147.1</v>
      </c>
      <c r="W44" s="42">
        <v>148.1</v>
      </c>
      <c r="X44" s="42">
        <v>148.4</v>
      </c>
      <c r="Y44" s="42">
        <v>148.6</v>
      </c>
      <c r="Z44" s="42">
        <v>134.19999999999999</v>
      </c>
      <c r="AA44" s="42">
        <v>134.19999999999999</v>
      </c>
      <c r="AB44" s="42">
        <v>151.69999999999999</v>
      </c>
      <c r="AC44" s="42">
        <v>151.69999999999999</v>
      </c>
      <c r="AD44" s="42">
        <v>153</v>
      </c>
      <c r="AE44" s="42">
        <v>153.69999999999999</v>
      </c>
      <c r="AF44" s="42">
        <v>154.30000000000001</v>
      </c>
      <c r="AG44" s="42">
        <v>154.5</v>
      </c>
      <c r="AH44" s="42">
        <v>155.19999999999999</v>
      </c>
      <c r="AI44" s="42">
        <v>155.9</v>
      </c>
      <c r="AJ44" s="42">
        <v>157.19999999999999</v>
      </c>
      <c r="AK44" s="42">
        <v>157.30000000000001</v>
      </c>
      <c r="AL44" s="42">
        <v>158</v>
      </c>
      <c r="AM44" s="42">
        <v>161.1</v>
      </c>
      <c r="AN44" s="42">
        <v>161.5</v>
      </c>
      <c r="AO44" s="42">
        <v>162.80000000000001</v>
      </c>
      <c r="AP44" s="42">
        <v>163.30000000000001</v>
      </c>
      <c r="AQ44" s="42">
        <v>163.80000000000001</v>
      </c>
      <c r="AR44" s="42">
        <v>164.7</v>
      </c>
      <c r="AS44" s="42">
        <v>165.2</v>
      </c>
      <c r="AT44" s="42">
        <v>166</v>
      </c>
      <c r="AU44" s="42">
        <v>166.6</v>
      </c>
      <c r="AV44" s="42">
        <v>167.3</v>
      </c>
      <c r="AW44" s="42">
        <v>168.3</v>
      </c>
      <c r="AX44" s="42">
        <v>170.2</v>
      </c>
      <c r="AY44" s="42">
        <v>170.9</v>
      </c>
      <c r="AZ44" s="42">
        <v>171</v>
      </c>
      <c r="BA44" s="42">
        <v>171.8</v>
      </c>
      <c r="BB44" s="42">
        <v>172.6</v>
      </c>
      <c r="BC44" s="42">
        <v>173.1</v>
      </c>
      <c r="BD44" s="42">
        <v>173.9</v>
      </c>
      <c r="BE44" s="42">
        <v>174.6</v>
      </c>
      <c r="BF44" s="42">
        <v>175.5</v>
      </c>
      <c r="BG44" s="42">
        <v>176.5</v>
      </c>
      <c r="BH44" s="42">
        <v>177.9</v>
      </c>
    </row>
    <row r="50" spans="1:66" x14ac:dyDescent="0.5">
      <c r="A50" s="225" t="s">
        <v>244</v>
      </c>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c r="AH50" s="225"/>
      <c r="AI50" s="225"/>
      <c r="AJ50" s="225"/>
      <c r="AK50" s="225"/>
      <c r="AL50" s="225"/>
      <c r="AM50" s="225"/>
      <c r="AN50" s="225"/>
      <c r="AO50" s="225"/>
      <c r="AP50" s="225"/>
      <c r="AQ50" s="225"/>
      <c r="AR50" s="225"/>
      <c r="AS50" s="225"/>
      <c r="AT50" s="225"/>
      <c r="AU50" s="225"/>
      <c r="AV50" s="225"/>
      <c r="AW50" s="225"/>
      <c r="AX50" s="225"/>
      <c r="AY50" s="225"/>
      <c r="AZ50" s="225"/>
      <c r="BA50" s="225"/>
      <c r="BB50" s="225"/>
      <c r="BC50" s="225"/>
      <c r="BD50" s="225"/>
      <c r="BE50" s="225"/>
      <c r="BF50" s="225"/>
      <c r="BG50" s="225"/>
      <c r="BH50" s="225"/>
    </row>
    <row r="51" spans="1:66" x14ac:dyDescent="0.5">
      <c r="A51" s="43"/>
      <c r="B51" s="226">
        <v>2018</v>
      </c>
      <c r="C51" s="227"/>
      <c r="D51" s="227"/>
      <c r="E51" s="227"/>
      <c r="F51" s="227"/>
      <c r="G51" s="227"/>
      <c r="H51" s="227"/>
      <c r="I51" s="227"/>
      <c r="J51" s="227"/>
      <c r="K51" s="228"/>
      <c r="L51" s="225">
        <v>2019</v>
      </c>
      <c r="M51" s="225"/>
      <c r="N51" s="225"/>
      <c r="O51" s="225"/>
      <c r="P51" s="225"/>
      <c r="Q51" s="225"/>
      <c r="R51" s="225"/>
      <c r="S51" s="225"/>
      <c r="T51" s="225"/>
      <c r="U51" s="225"/>
      <c r="V51" s="225"/>
      <c r="W51" s="225">
        <v>2020</v>
      </c>
      <c r="X51" s="225"/>
      <c r="Y51" s="225"/>
      <c r="Z51" s="225"/>
      <c r="AA51" s="225"/>
      <c r="AB51" s="225"/>
      <c r="AC51" s="225"/>
      <c r="AD51" s="225"/>
      <c r="AE51" s="225"/>
      <c r="AF51" s="225"/>
      <c r="AG51" s="225"/>
      <c r="AH51" s="225"/>
      <c r="AI51" s="225">
        <v>2021</v>
      </c>
      <c r="AJ51" s="225"/>
      <c r="AK51" s="225"/>
      <c r="AL51" s="225"/>
      <c r="AM51" s="225"/>
      <c r="AN51" s="225"/>
      <c r="AO51" s="225"/>
      <c r="AP51" s="225"/>
      <c r="AQ51" s="225"/>
      <c r="AR51" s="225"/>
      <c r="AS51" s="225"/>
      <c r="AT51" s="225"/>
      <c r="AU51" s="225">
        <v>2022</v>
      </c>
      <c r="AV51" s="225"/>
      <c r="AW51" s="225"/>
      <c r="AX51" s="225"/>
      <c r="AY51" s="225"/>
      <c r="AZ51" s="225"/>
      <c r="BA51" s="225"/>
      <c r="BB51" s="225"/>
      <c r="BC51" s="225"/>
      <c r="BD51" s="225"/>
      <c r="BE51" s="225"/>
      <c r="BF51" s="225"/>
      <c r="BG51" s="225">
        <v>2023</v>
      </c>
      <c r="BH51" s="225"/>
    </row>
    <row r="52" spans="1:66" x14ac:dyDescent="0.5">
      <c r="A52" s="44" t="s">
        <v>186</v>
      </c>
      <c r="B52" s="16" t="s">
        <v>63</v>
      </c>
      <c r="C52" s="16" t="s">
        <v>64</v>
      </c>
      <c r="D52" s="16" t="s">
        <v>65</v>
      </c>
      <c r="E52" s="16" t="s">
        <v>66</v>
      </c>
      <c r="F52" s="16" t="s">
        <v>67</v>
      </c>
      <c r="G52" s="16" t="s">
        <v>68</v>
      </c>
      <c r="H52" s="16" t="s">
        <v>69</v>
      </c>
      <c r="I52" s="16" t="s">
        <v>70</v>
      </c>
      <c r="J52" s="16" t="s">
        <v>72</v>
      </c>
      <c r="K52" s="16" t="s">
        <v>73</v>
      </c>
      <c r="L52" s="16" t="s">
        <v>58</v>
      </c>
      <c r="M52" s="16" t="s">
        <v>62</v>
      </c>
      <c r="N52" s="16" t="s">
        <v>63</v>
      </c>
      <c r="O52" s="16" t="s">
        <v>65</v>
      </c>
      <c r="P52" s="16" t="s">
        <v>66</v>
      </c>
      <c r="Q52" s="16" t="s">
        <v>67</v>
      </c>
      <c r="R52" s="16" t="s">
        <v>68</v>
      </c>
      <c r="S52" s="16" t="s">
        <v>69</v>
      </c>
      <c r="T52" s="16" t="s">
        <v>70</v>
      </c>
      <c r="U52" s="16" t="s">
        <v>72</v>
      </c>
      <c r="V52" s="16" t="s">
        <v>73</v>
      </c>
      <c r="W52" s="16" t="s">
        <v>58</v>
      </c>
      <c r="X52" s="16" t="s">
        <v>62</v>
      </c>
      <c r="Y52" s="16" t="s">
        <v>63</v>
      </c>
      <c r="Z52" s="16" t="s">
        <v>64</v>
      </c>
      <c r="AA52" s="16" t="s">
        <v>65</v>
      </c>
      <c r="AB52" s="16" t="s">
        <v>66</v>
      </c>
      <c r="AC52" s="16" t="s">
        <v>67</v>
      </c>
      <c r="AD52" s="16" t="s">
        <v>68</v>
      </c>
      <c r="AE52" s="16" t="s">
        <v>69</v>
      </c>
      <c r="AF52" s="16" t="s">
        <v>70</v>
      </c>
      <c r="AG52" s="16" t="s">
        <v>72</v>
      </c>
      <c r="AH52" s="16" t="s">
        <v>73</v>
      </c>
      <c r="AI52" s="16" t="s">
        <v>58</v>
      </c>
      <c r="AJ52" s="16" t="s">
        <v>62</v>
      </c>
      <c r="AK52" s="16" t="s">
        <v>63</v>
      </c>
      <c r="AL52" s="16" t="s">
        <v>64</v>
      </c>
      <c r="AM52" s="16" t="s">
        <v>65</v>
      </c>
      <c r="AN52" s="16" t="s">
        <v>66</v>
      </c>
      <c r="AO52" s="16" t="s">
        <v>67</v>
      </c>
      <c r="AP52" s="16" t="s">
        <v>68</v>
      </c>
      <c r="AQ52" s="16" t="s">
        <v>69</v>
      </c>
      <c r="AR52" s="16" t="s">
        <v>70</v>
      </c>
      <c r="AS52" s="16" t="s">
        <v>72</v>
      </c>
      <c r="AT52" s="16" t="s">
        <v>73</v>
      </c>
      <c r="AU52" s="16" t="s">
        <v>58</v>
      </c>
      <c r="AV52" s="16" t="s">
        <v>62</v>
      </c>
      <c r="AW52" s="16" t="s">
        <v>63</v>
      </c>
      <c r="AX52" s="16" t="s">
        <v>64</v>
      </c>
      <c r="AY52" s="16" t="s">
        <v>65</v>
      </c>
      <c r="AZ52" s="16" t="s">
        <v>66</v>
      </c>
      <c r="BA52" s="16" t="s">
        <v>67</v>
      </c>
      <c r="BB52" s="16" t="s">
        <v>68</v>
      </c>
      <c r="BC52" s="16" t="s">
        <v>69</v>
      </c>
      <c r="BD52" s="16" t="s">
        <v>70</v>
      </c>
      <c r="BE52" s="16" t="s">
        <v>72</v>
      </c>
      <c r="BF52" s="16" t="s">
        <v>73</v>
      </c>
      <c r="BG52" s="16" t="s">
        <v>58</v>
      </c>
      <c r="BH52" s="16" t="s">
        <v>62</v>
      </c>
    </row>
    <row r="53" spans="1:66" x14ac:dyDescent="0.5">
      <c r="A53" s="44" t="s">
        <v>147</v>
      </c>
      <c r="B53" s="42">
        <v>131.96153846153845</v>
      </c>
      <c r="C53" s="42">
        <v>132.30769230769232</v>
      </c>
      <c r="D53" s="42">
        <v>132.53076923076921</v>
      </c>
      <c r="E53" s="42">
        <v>134.40769230769232</v>
      </c>
      <c r="F53" s="42">
        <v>136.23846153846154</v>
      </c>
      <c r="G53" s="42">
        <v>135.96923076923076</v>
      </c>
      <c r="H53" s="42">
        <v>134.49230769230769</v>
      </c>
      <c r="I53" s="42">
        <v>134.93076923076922</v>
      </c>
      <c r="J53" s="42">
        <v>135.19230769230768</v>
      </c>
      <c r="K53" s="42">
        <v>134.35384615384615</v>
      </c>
      <c r="L53" s="42">
        <v>134.17692307692309</v>
      </c>
      <c r="M53" s="42">
        <v>134.95384615384617</v>
      </c>
      <c r="N53" s="42">
        <v>136.03076923076924</v>
      </c>
      <c r="O53" s="42">
        <v>139.34615384615387</v>
      </c>
      <c r="P53" s="42">
        <v>141.0230769230769</v>
      </c>
      <c r="Q53" s="42">
        <v>142.87692307692308</v>
      </c>
      <c r="R53" s="42">
        <v>143.77692307692308</v>
      </c>
      <c r="S53" s="42">
        <v>144.22307692307692</v>
      </c>
      <c r="T53" s="42">
        <v>146.35384615384618</v>
      </c>
      <c r="U53" s="42">
        <v>147.99999999999997</v>
      </c>
      <c r="V53" s="42">
        <v>144.69230769230768</v>
      </c>
      <c r="W53" s="42">
        <v>149.64615384615382</v>
      </c>
      <c r="X53" s="42">
        <v>147.43076923076922</v>
      </c>
      <c r="Y53" s="42">
        <v>146.03846153846155</v>
      </c>
      <c r="Z53" s="42">
        <v>149.3923076923077</v>
      </c>
      <c r="AA53" s="42">
        <v>140.40769230769232</v>
      </c>
      <c r="AB53" s="42">
        <v>153.46153846153845</v>
      </c>
      <c r="AC53" s="42">
        <v>153.46153846153845</v>
      </c>
      <c r="AD53" s="42">
        <v>155.76153846153846</v>
      </c>
      <c r="AE53" s="42">
        <v>157.04615384615386</v>
      </c>
      <c r="AF53" s="42">
        <v>154.61538461538461</v>
      </c>
      <c r="AG53" s="42">
        <v>156.24615384615385</v>
      </c>
      <c r="AH53" s="42">
        <v>156.94615384615383</v>
      </c>
      <c r="AI53" s="42">
        <v>161.30769230769232</v>
      </c>
      <c r="AJ53" s="42">
        <v>158.92307692307693</v>
      </c>
      <c r="AK53" s="42">
        <v>158.80769230769226</v>
      </c>
      <c r="AL53" s="42">
        <v>160.73846153846154</v>
      </c>
      <c r="AM53" s="42">
        <v>163.43846153846155</v>
      </c>
      <c r="AN53" s="42">
        <v>165.7076923076923</v>
      </c>
      <c r="AO53" s="42">
        <v>167.06153846153848</v>
      </c>
      <c r="AP53" s="42">
        <v>165.99230769230769</v>
      </c>
      <c r="AQ53" s="42">
        <v>165.99230769230769</v>
      </c>
      <c r="AR53" s="42">
        <v>169.10769230769236</v>
      </c>
      <c r="AS53" s="42">
        <v>164.96923076923073</v>
      </c>
      <c r="AT53" s="42">
        <v>169.71538461538464</v>
      </c>
      <c r="AU53" s="42">
        <v>168.2076923076923</v>
      </c>
      <c r="AV53" s="42">
        <v>167.96153846153845</v>
      </c>
      <c r="AW53" s="42">
        <v>168.94615384615386</v>
      </c>
      <c r="AX53" s="42">
        <v>171.56923076923078</v>
      </c>
      <c r="AY53" s="42">
        <v>169.60000000000002</v>
      </c>
      <c r="AZ53" s="42">
        <v>171.61538461538461</v>
      </c>
      <c r="BA53" s="42">
        <v>176.27692307692308</v>
      </c>
      <c r="BB53" s="42">
        <v>176.43846153846152</v>
      </c>
      <c r="BC53" s="42">
        <v>177.41538461538462</v>
      </c>
      <c r="BD53" s="42">
        <v>173.03846153846158</v>
      </c>
      <c r="BE53" s="42">
        <v>178.03076923076924</v>
      </c>
      <c r="BF53" s="42">
        <v>176.59999999999997</v>
      </c>
      <c r="BG53" s="42">
        <v>177.70769230769233</v>
      </c>
      <c r="BH53" s="42">
        <v>177.16923076923075</v>
      </c>
    </row>
    <row r="54" spans="1:66" x14ac:dyDescent="0.5">
      <c r="A54" s="44" t="s">
        <v>148</v>
      </c>
      <c r="B54" s="42">
        <v>159.69999999999999</v>
      </c>
      <c r="C54" s="42">
        <v>159.19999999999999</v>
      </c>
      <c r="D54" s="42">
        <v>160.30000000000001</v>
      </c>
      <c r="E54" s="42">
        <v>161</v>
      </c>
      <c r="F54" s="42">
        <v>161.4</v>
      </c>
      <c r="G54" s="42">
        <v>162.1</v>
      </c>
      <c r="H54" s="42">
        <v>163.30000000000001</v>
      </c>
      <c r="I54" s="42">
        <v>164</v>
      </c>
      <c r="J54" s="42">
        <v>164.4</v>
      </c>
      <c r="K54" s="42">
        <v>164.6</v>
      </c>
      <c r="L54" s="42">
        <v>164.7</v>
      </c>
      <c r="M54" s="42">
        <v>164.9</v>
      </c>
      <c r="N54" s="42">
        <v>165.3</v>
      </c>
      <c r="O54" s="42">
        <v>166.2</v>
      </c>
      <c r="P54" s="42">
        <v>166.7</v>
      </c>
      <c r="Q54" s="42">
        <v>167.2</v>
      </c>
      <c r="R54" s="42">
        <v>167.9</v>
      </c>
      <c r="S54" s="42">
        <v>168.6</v>
      </c>
      <c r="T54" s="42">
        <v>169.3</v>
      </c>
      <c r="U54" s="42">
        <v>169.9</v>
      </c>
      <c r="V54" s="42">
        <v>170.4</v>
      </c>
      <c r="W54" s="42">
        <v>170.8</v>
      </c>
      <c r="X54" s="42">
        <v>172</v>
      </c>
      <c r="Y54" s="42">
        <v>173.3</v>
      </c>
      <c r="Z54" s="42">
        <v>155.4</v>
      </c>
      <c r="AA54" s="42">
        <v>155.4</v>
      </c>
      <c r="AB54" s="42">
        <v>186.7</v>
      </c>
      <c r="AC54" s="42">
        <v>186.7</v>
      </c>
      <c r="AD54" s="42">
        <v>187.2</v>
      </c>
      <c r="AE54" s="42">
        <v>188.7</v>
      </c>
      <c r="AF54" s="42">
        <v>188.7</v>
      </c>
      <c r="AG54" s="42">
        <v>188.8</v>
      </c>
      <c r="AH54" s="42">
        <v>190.2</v>
      </c>
      <c r="AI54" s="42">
        <v>191.8</v>
      </c>
      <c r="AJ54" s="42">
        <v>193.3</v>
      </c>
      <c r="AK54" s="42">
        <v>193.5</v>
      </c>
      <c r="AL54" s="42">
        <v>194.4</v>
      </c>
      <c r="AM54" s="42">
        <v>198.2</v>
      </c>
      <c r="AN54" s="42">
        <v>195.6</v>
      </c>
      <c r="AO54" s="42">
        <v>195.5</v>
      </c>
      <c r="AP54" s="42">
        <v>196.5</v>
      </c>
      <c r="AQ54" s="42">
        <v>196.5</v>
      </c>
      <c r="AR54" s="42">
        <v>197</v>
      </c>
      <c r="AS54" s="42">
        <v>197</v>
      </c>
      <c r="AT54" s="42">
        <v>196.8</v>
      </c>
      <c r="AU54" s="42">
        <v>196.4</v>
      </c>
      <c r="AV54" s="42">
        <v>196.5</v>
      </c>
      <c r="AW54" s="42">
        <v>197.5</v>
      </c>
      <c r="AX54" s="42">
        <v>197.1</v>
      </c>
      <c r="AY54" s="42">
        <v>197.5</v>
      </c>
      <c r="AZ54" s="42">
        <v>198.3</v>
      </c>
      <c r="BA54" s="42">
        <v>198.6</v>
      </c>
      <c r="BB54" s="42">
        <v>198.7</v>
      </c>
      <c r="BC54" s="42">
        <v>199.7</v>
      </c>
      <c r="BD54" s="42">
        <v>200.1</v>
      </c>
      <c r="BE54" s="42">
        <v>200.6</v>
      </c>
      <c r="BF54" s="42">
        <v>201.1</v>
      </c>
      <c r="BG54" s="42">
        <v>201.6</v>
      </c>
      <c r="BH54" s="42">
        <v>202.7</v>
      </c>
    </row>
    <row r="55" spans="1:66" x14ac:dyDescent="0.5">
      <c r="A55" s="44" t="s">
        <v>149</v>
      </c>
      <c r="B55" s="42">
        <v>132.86666666666665</v>
      </c>
      <c r="C55" s="42">
        <v>133.80000000000001</v>
      </c>
      <c r="D55" s="42">
        <v>134.5</v>
      </c>
      <c r="E55" s="42">
        <v>135</v>
      </c>
      <c r="F55" s="42">
        <v>135.46666666666667</v>
      </c>
      <c r="G55" s="42">
        <v>135.76666666666668</v>
      </c>
      <c r="H55" s="42">
        <v>136.4</v>
      </c>
      <c r="I55" s="42">
        <v>137</v>
      </c>
      <c r="J55" s="42">
        <v>137.70000000000002</v>
      </c>
      <c r="K55" s="42">
        <v>137.93333333333334</v>
      </c>
      <c r="L55" s="42">
        <v>138.16666666666666</v>
      </c>
      <c r="M55" s="42">
        <v>138.5</v>
      </c>
      <c r="N55" s="42">
        <v>138.76666666666665</v>
      </c>
      <c r="O55" s="42">
        <v>139.29999999999998</v>
      </c>
      <c r="P55" s="42">
        <v>139.46666666666667</v>
      </c>
      <c r="Q55" s="42">
        <v>139.76666666666668</v>
      </c>
      <c r="R55" s="42">
        <v>140.06666666666666</v>
      </c>
      <c r="S55" s="42">
        <v>140.26666666666668</v>
      </c>
      <c r="T55" s="42">
        <v>140.73333333333335</v>
      </c>
      <c r="U55" s="42">
        <v>141.03333333333333</v>
      </c>
      <c r="V55" s="42">
        <v>141.4</v>
      </c>
      <c r="W55" s="42">
        <v>141.70000000000002</v>
      </c>
      <c r="X55" s="42">
        <v>142</v>
      </c>
      <c r="Y55" s="42">
        <v>142.36666666666667</v>
      </c>
      <c r="Z55" s="42">
        <v>140.13333333333333</v>
      </c>
      <c r="AA55" s="42">
        <v>140.13333333333333</v>
      </c>
      <c r="AB55" s="42">
        <v>144.29999999999998</v>
      </c>
      <c r="AC55" s="42">
        <v>144.29999999999998</v>
      </c>
      <c r="AD55" s="42">
        <v>144.33333333333334</v>
      </c>
      <c r="AE55" s="42">
        <v>144.86666666666667</v>
      </c>
      <c r="AF55" s="42">
        <v>144.96666666666667</v>
      </c>
      <c r="AG55" s="42">
        <v>145.43333333333334</v>
      </c>
      <c r="AH55" s="42">
        <v>146.06666666666669</v>
      </c>
      <c r="AI55" s="42">
        <v>146.66666666666666</v>
      </c>
      <c r="AJ55" s="42">
        <v>148.06666666666666</v>
      </c>
      <c r="AK55" s="42">
        <v>148.79999999999998</v>
      </c>
      <c r="AL55" s="42">
        <v>149.53333333333333</v>
      </c>
      <c r="AM55" s="42">
        <v>150.26666666666665</v>
      </c>
      <c r="AN55" s="42">
        <v>150.86666666666667</v>
      </c>
      <c r="AO55" s="42">
        <v>151.76666666666668</v>
      </c>
      <c r="AP55" s="42">
        <v>153.56666666666666</v>
      </c>
      <c r="AQ55" s="42">
        <v>153.6</v>
      </c>
      <c r="AR55" s="42">
        <v>154.50000000000003</v>
      </c>
      <c r="AS55" s="42">
        <v>155.76666666666668</v>
      </c>
      <c r="AT55" s="42">
        <v>156.9</v>
      </c>
      <c r="AU55" s="42">
        <v>158.46666666666667</v>
      </c>
      <c r="AV55" s="42">
        <v>159.83333333333334</v>
      </c>
      <c r="AW55" s="42">
        <v>161.53333333333333</v>
      </c>
      <c r="AX55" s="42">
        <v>163.06666666666666</v>
      </c>
      <c r="AY55" s="42">
        <v>164.56666666666666</v>
      </c>
      <c r="AZ55" s="42">
        <v>166.13333333333333</v>
      </c>
      <c r="BA55" s="42">
        <v>167.33333333333334</v>
      </c>
      <c r="BB55" s="42">
        <v>168.43333333333331</v>
      </c>
      <c r="BC55" s="42">
        <v>169.9</v>
      </c>
      <c r="BD55" s="42">
        <v>170.56666666666669</v>
      </c>
      <c r="BE55" s="42">
        <v>171.63333333333333</v>
      </c>
      <c r="BF55" s="42">
        <v>172.63333333333333</v>
      </c>
      <c r="BG55" s="42">
        <v>173.53333333333333</v>
      </c>
      <c r="BH55" s="42">
        <v>175.16666666666666</v>
      </c>
    </row>
    <row r="56" spans="1:66" x14ac:dyDescent="0.5">
      <c r="A56" s="44" t="s">
        <v>150</v>
      </c>
      <c r="B56" s="42">
        <v>134.19999999999999</v>
      </c>
      <c r="C56" s="42">
        <v>133.75</v>
      </c>
      <c r="D56" s="42">
        <v>133.94999999999999</v>
      </c>
      <c r="E56" s="42">
        <v>134.5</v>
      </c>
      <c r="F56" s="42">
        <v>135.85</v>
      </c>
      <c r="G56" s="42">
        <v>137.19999999999999</v>
      </c>
      <c r="H56" s="42">
        <v>138.25</v>
      </c>
      <c r="I56" s="42">
        <v>139.85000000000002</v>
      </c>
      <c r="J56" s="42">
        <v>141.80000000000001</v>
      </c>
      <c r="K56" s="42">
        <v>139.44999999999999</v>
      </c>
      <c r="L56" s="42">
        <v>138.14999999999998</v>
      </c>
      <c r="M56" s="42">
        <v>137.80000000000001</v>
      </c>
      <c r="N56" s="42">
        <v>138.9</v>
      </c>
      <c r="O56" s="42">
        <v>139.75</v>
      </c>
      <c r="P56" s="42">
        <v>139.94999999999999</v>
      </c>
      <c r="Q56" s="42">
        <v>138.80000000000001</v>
      </c>
      <c r="R56" s="42">
        <v>138.55000000000001</v>
      </c>
      <c r="S56" s="42">
        <v>139.39999999999998</v>
      </c>
      <c r="T56" s="42">
        <v>140.94999999999999</v>
      </c>
      <c r="U56" s="42">
        <v>142.85</v>
      </c>
      <c r="V56" s="42">
        <v>143.19999999999999</v>
      </c>
      <c r="W56" s="42">
        <v>144.5</v>
      </c>
      <c r="X56" s="42">
        <v>146.85000000000002</v>
      </c>
      <c r="Y56" s="42">
        <v>147.94999999999999</v>
      </c>
      <c r="Z56" s="42">
        <v>146.35</v>
      </c>
      <c r="AA56" s="42">
        <v>137.9</v>
      </c>
      <c r="AB56" s="42">
        <v>145.89999999999998</v>
      </c>
      <c r="AC56" s="42">
        <v>145.89999999999998</v>
      </c>
      <c r="AD56" s="42">
        <v>146.9</v>
      </c>
      <c r="AE56" s="42">
        <v>146.75</v>
      </c>
      <c r="AF56" s="42">
        <v>146.80000000000001</v>
      </c>
      <c r="AG56" s="42">
        <v>147.65</v>
      </c>
      <c r="AH56" s="42">
        <v>148.15</v>
      </c>
      <c r="AI56" s="42">
        <v>150.30000000000001</v>
      </c>
      <c r="AJ56" s="42">
        <v>154.44999999999999</v>
      </c>
      <c r="AK56" s="42">
        <v>157.35000000000002</v>
      </c>
      <c r="AL56" s="42">
        <v>158.15</v>
      </c>
      <c r="AM56" s="42">
        <v>158.55000000000001</v>
      </c>
      <c r="AN56" s="42">
        <v>158.30000000000001</v>
      </c>
      <c r="AO56" s="42">
        <v>159.6</v>
      </c>
      <c r="AP56" s="42">
        <v>161.39999999999998</v>
      </c>
      <c r="AQ56" s="42">
        <v>161.44999999999999</v>
      </c>
      <c r="AR56" s="42">
        <v>162.89999999999998</v>
      </c>
      <c r="AS56" s="42">
        <v>162.89999999999998</v>
      </c>
      <c r="AT56" s="42">
        <v>162.55000000000001</v>
      </c>
      <c r="AU56" s="42">
        <v>163.05000000000001</v>
      </c>
      <c r="AV56" s="42">
        <v>164.25</v>
      </c>
      <c r="AW56" s="42">
        <v>164.9</v>
      </c>
      <c r="AX56" s="42">
        <v>168.75</v>
      </c>
      <c r="AY56" s="42">
        <v>170.5</v>
      </c>
      <c r="AZ56" s="42">
        <v>170.85000000000002</v>
      </c>
      <c r="BA56" s="42">
        <v>173.65</v>
      </c>
      <c r="BB56" s="42">
        <v>173.7</v>
      </c>
      <c r="BC56" s="42">
        <v>174.35</v>
      </c>
      <c r="BD56" s="42">
        <v>175.6</v>
      </c>
      <c r="BE56" s="42">
        <v>176.05</v>
      </c>
      <c r="BF56" s="42">
        <v>175.64999999999998</v>
      </c>
      <c r="BG56" s="42">
        <v>176.1</v>
      </c>
      <c r="BH56" s="42">
        <v>178.15</v>
      </c>
    </row>
    <row r="57" spans="1:66" x14ac:dyDescent="0.5">
      <c r="A57" s="44" t="s">
        <v>151</v>
      </c>
      <c r="B57" s="42">
        <v>130.80000000000001</v>
      </c>
      <c r="C57" s="42">
        <v>131.80000000000001</v>
      </c>
      <c r="D57" s="42">
        <v>132.5</v>
      </c>
      <c r="E57" s="42">
        <v>133.1</v>
      </c>
      <c r="F57" s="42">
        <v>133.6</v>
      </c>
      <c r="G57" s="42">
        <v>134.4</v>
      </c>
      <c r="H57" s="42">
        <v>134.9</v>
      </c>
      <c r="I57" s="42">
        <v>135.1</v>
      </c>
      <c r="J57" s="42">
        <v>135.80000000000001</v>
      </c>
      <c r="K57" s="42">
        <v>136.19999999999999</v>
      </c>
      <c r="L57" s="42">
        <v>136.30000000000001</v>
      </c>
      <c r="M57" s="42">
        <v>136.6</v>
      </c>
      <c r="N57" s="42">
        <v>136.80000000000001</v>
      </c>
      <c r="O57" s="42">
        <v>137.19999999999999</v>
      </c>
      <c r="P57" s="42">
        <v>137.4</v>
      </c>
      <c r="Q57" s="42">
        <v>137.69999999999999</v>
      </c>
      <c r="R57" s="42">
        <v>138.1</v>
      </c>
      <c r="S57" s="42">
        <v>138.30000000000001</v>
      </c>
      <c r="T57" s="42">
        <v>138.69999999999999</v>
      </c>
      <c r="U57" s="42">
        <v>139.1</v>
      </c>
      <c r="V57" s="42">
        <v>139.80000000000001</v>
      </c>
      <c r="W57" s="42">
        <v>140.1</v>
      </c>
      <c r="X57" s="42">
        <v>140.4</v>
      </c>
      <c r="Y57" s="42">
        <v>140.80000000000001</v>
      </c>
      <c r="Z57" s="42">
        <v>136.69999999999999</v>
      </c>
      <c r="AA57" s="42">
        <v>136.69999999999999</v>
      </c>
      <c r="AB57" s="42">
        <v>140.4</v>
      </c>
      <c r="AC57" s="42">
        <v>140.4</v>
      </c>
      <c r="AD57" s="42">
        <v>144.5</v>
      </c>
      <c r="AE57" s="42">
        <v>145.4</v>
      </c>
      <c r="AF57" s="42">
        <v>145.1</v>
      </c>
      <c r="AG57" s="42">
        <v>145.1</v>
      </c>
      <c r="AH57" s="42">
        <v>145.5</v>
      </c>
      <c r="AI57" s="42">
        <v>145.69999999999999</v>
      </c>
      <c r="AJ57" s="42">
        <v>146.5</v>
      </c>
      <c r="AK57" s="42">
        <v>147.19999999999999</v>
      </c>
      <c r="AL57" s="42">
        <v>147.6</v>
      </c>
      <c r="AM57" s="42">
        <v>150.1</v>
      </c>
      <c r="AN57" s="42">
        <v>149.80000000000001</v>
      </c>
      <c r="AO57" s="42">
        <v>150.69999999999999</v>
      </c>
      <c r="AP57" s="42">
        <v>153.19999999999999</v>
      </c>
      <c r="AQ57" s="42">
        <v>153.30000000000001</v>
      </c>
      <c r="AR57" s="42">
        <v>154.30000000000001</v>
      </c>
      <c r="AS57" s="42">
        <v>155.19999999999999</v>
      </c>
      <c r="AT57" s="42">
        <v>156</v>
      </c>
      <c r="AU57" s="42">
        <v>156.80000000000001</v>
      </c>
      <c r="AV57" s="42">
        <v>157.4</v>
      </c>
      <c r="AW57" s="42">
        <v>158.6</v>
      </c>
      <c r="AX57" s="42">
        <v>159.80000000000001</v>
      </c>
      <c r="AY57" s="42">
        <v>161.1</v>
      </c>
      <c r="AZ57" s="42">
        <v>162.1</v>
      </c>
      <c r="BA57" s="42">
        <v>163.1</v>
      </c>
      <c r="BB57" s="42">
        <v>164.2</v>
      </c>
      <c r="BC57" s="42">
        <v>165</v>
      </c>
      <c r="BD57" s="42">
        <v>166</v>
      </c>
      <c r="BE57" s="42">
        <v>166.9</v>
      </c>
      <c r="BF57" s="42">
        <v>167.3</v>
      </c>
      <c r="BG57" s="42">
        <v>168</v>
      </c>
      <c r="BH57" s="42">
        <v>169.2</v>
      </c>
    </row>
    <row r="58" spans="1:66" x14ac:dyDescent="0.5">
      <c r="A58" s="44" t="s">
        <v>156</v>
      </c>
      <c r="B58" s="42">
        <v>128.6</v>
      </c>
      <c r="C58" s="42">
        <v>129.44999999999999</v>
      </c>
      <c r="D58" s="42">
        <v>130.05000000000001</v>
      </c>
      <c r="E58" s="42">
        <v>130.39999999999998</v>
      </c>
      <c r="F58" s="42">
        <v>130.89999999999998</v>
      </c>
      <c r="G58" s="42">
        <v>131.60000000000002</v>
      </c>
      <c r="H58" s="42">
        <v>132.5</v>
      </c>
      <c r="I58" s="42">
        <v>133.30000000000001</v>
      </c>
      <c r="J58" s="42">
        <v>133.65</v>
      </c>
      <c r="K58" s="42">
        <v>134.05000000000001</v>
      </c>
      <c r="L58" s="42">
        <v>134.75</v>
      </c>
      <c r="M58" s="42">
        <v>135.75</v>
      </c>
      <c r="N58" s="42">
        <v>135.85</v>
      </c>
      <c r="O58" s="42">
        <v>136.19999999999999</v>
      </c>
      <c r="P58" s="42">
        <v>137</v>
      </c>
      <c r="Q58" s="42">
        <v>137.94999999999999</v>
      </c>
      <c r="R58" s="42">
        <v>139.65</v>
      </c>
      <c r="S58" s="42">
        <v>140.44999999999999</v>
      </c>
      <c r="T58" s="42">
        <v>140.94999999999999</v>
      </c>
      <c r="U58" s="42">
        <v>141.30000000000001</v>
      </c>
      <c r="V58" s="42">
        <v>141.69999999999999</v>
      </c>
      <c r="W58" s="42">
        <v>142.94999999999999</v>
      </c>
      <c r="X58" s="42">
        <v>143.94999999999999</v>
      </c>
      <c r="Y58" s="42">
        <v>145.15</v>
      </c>
      <c r="Z58" s="42">
        <v>139.10000000000002</v>
      </c>
      <c r="AA58" s="42">
        <v>135.94999999999999</v>
      </c>
      <c r="AB58" s="42">
        <v>150.14999999999998</v>
      </c>
      <c r="AC58" s="42">
        <v>150.14999999999998</v>
      </c>
      <c r="AD58" s="42">
        <v>151.94999999999999</v>
      </c>
      <c r="AE58" s="42">
        <v>154.9</v>
      </c>
      <c r="AF58" s="42">
        <v>154.55000000000001</v>
      </c>
      <c r="AG58" s="42">
        <v>154.94999999999999</v>
      </c>
      <c r="AH58" s="42">
        <v>155.4</v>
      </c>
      <c r="AI58" s="42">
        <v>155.89999999999998</v>
      </c>
      <c r="AJ58" s="42">
        <v>156.5</v>
      </c>
      <c r="AK58" s="42">
        <v>155.9</v>
      </c>
      <c r="AL58" s="42">
        <v>157.05000000000001</v>
      </c>
      <c r="AM58" s="42">
        <v>158.94999999999999</v>
      </c>
      <c r="AN58" s="42">
        <v>159.4</v>
      </c>
      <c r="AO58" s="42">
        <v>160.55000000000001</v>
      </c>
      <c r="AP58" s="42">
        <v>161.19999999999999</v>
      </c>
      <c r="AQ58" s="42">
        <v>161.19999999999999</v>
      </c>
      <c r="AR58" s="42">
        <v>161.9</v>
      </c>
      <c r="AS58" s="42">
        <v>163</v>
      </c>
      <c r="AT58" s="42">
        <v>163.75</v>
      </c>
      <c r="AU58" s="42">
        <v>164.45</v>
      </c>
      <c r="AV58" s="42">
        <v>165.7</v>
      </c>
      <c r="AW58" s="42">
        <v>167.5</v>
      </c>
      <c r="AX58" s="42">
        <v>168.7</v>
      </c>
      <c r="AY58" s="42">
        <v>169.14999999999998</v>
      </c>
      <c r="AZ58" s="42">
        <v>170.05</v>
      </c>
      <c r="BA58" s="42">
        <v>170.75</v>
      </c>
      <c r="BB58" s="42">
        <v>172</v>
      </c>
      <c r="BC58" s="42">
        <v>172.45</v>
      </c>
      <c r="BD58" s="42">
        <v>173.5</v>
      </c>
      <c r="BE58" s="42">
        <v>174.8</v>
      </c>
      <c r="BF58" s="42">
        <v>176.6</v>
      </c>
      <c r="BG58" s="42">
        <v>178.65</v>
      </c>
      <c r="BH58" s="42">
        <v>181.10000000000002</v>
      </c>
    </row>
    <row r="59" spans="1:66" x14ac:dyDescent="0.5">
      <c r="A59" s="44" t="s">
        <v>152</v>
      </c>
      <c r="B59" s="42">
        <v>117.8</v>
      </c>
      <c r="C59" s="42">
        <v>118.9</v>
      </c>
      <c r="D59" s="42">
        <v>119.8</v>
      </c>
      <c r="E59" s="42">
        <v>120.4</v>
      </c>
      <c r="F59" s="42">
        <v>120.1</v>
      </c>
      <c r="G59" s="42">
        <v>120.7</v>
      </c>
      <c r="H59" s="42">
        <v>122.5</v>
      </c>
      <c r="I59" s="42">
        <v>123.3</v>
      </c>
      <c r="J59" s="42">
        <v>121.2</v>
      </c>
      <c r="K59" s="42">
        <v>118.8</v>
      </c>
      <c r="L59" s="42">
        <v>118.6</v>
      </c>
      <c r="M59" s="42">
        <v>119.2</v>
      </c>
      <c r="N59" s="42">
        <v>119.9</v>
      </c>
      <c r="O59" s="42">
        <v>120.1</v>
      </c>
      <c r="P59" s="42">
        <v>119.6</v>
      </c>
      <c r="Q59" s="42">
        <v>120.6</v>
      </c>
      <c r="R59" s="42">
        <v>120.8</v>
      </c>
      <c r="S59" s="42">
        <v>121.2</v>
      </c>
      <c r="T59" s="42">
        <v>121.5</v>
      </c>
      <c r="U59" s="42">
        <v>121.7</v>
      </c>
      <c r="V59" s="42">
        <v>125.2</v>
      </c>
      <c r="W59" s="42">
        <v>126.1</v>
      </c>
      <c r="X59" s="42">
        <v>125.2</v>
      </c>
      <c r="Y59" s="42">
        <v>124.6</v>
      </c>
      <c r="Z59" s="42">
        <v>127.2</v>
      </c>
      <c r="AA59" s="42">
        <v>127.2</v>
      </c>
      <c r="AB59" s="42">
        <v>129.30000000000001</v>
      </c>
      <c r="AC59" s="42">
        <v>129.30000000000001</v>
      </c>
      <c r="AD59" s="42">
        <v>133.9</v>
      </c>
      <c r="AE59" s="42">
        <v>135.1</v>
      </c>
      <c r="AF59" s="42">
        <v>135.4</v>
      </c>
      <c r="AG59" s="42">
        <v>135.19999999999999</v>
      </c>
      <c r="AH59" s="42">
        <v>135.5</v>
      </c>
      <c r="AI59" s="42">
        <v>136.9</v>
      </c>
      <c r="AJ59" s="42">
        <v>140.5</v>
      </c>
      <c r="AK59" s="42">
        <v>141.69999999999999</v>
      </c>
      <c r="AL59" s="42">
        <v>142.1</v>
      </c>
      <c r="AM59" s="42">
        <v>145</v>
      </c>
      <c r="AN59" s="42">
        <v>147.5</v>
      </c>
      <c r="AO59" s="42">
        <v>149.5</v>
      </c>
      <c r="AP59" s="42">
        <v>150.4</v>
      </c>
      <c r="AQ59" s="42">
        <v>150.5</v>
      </c>
      <c r="AR59" s="42">
        <v>152.19999999999999</v>
      </c>
      <c r="AS59" s="42">
        <v>151.19999999999999</v>
      </c>
      <c r="AT59" s="42">
        <v>151.80000000000001</v>
      </c>
      <c r="AU59" s="42">
        <v>152.69999999999999</v>
      </c>
      <c r="AV59" s="42">
        <v>153.1</v>
      </c>
      <c r="AW59" s="42">
        <v>154.19999999999999</v>
      </c>
      <c r="AX59" s="42">
        <v>159.30000000000001</v>
      </c>
      <c r="AY59" s="42">
        <v>159.4</v>
      </c>
      <c r="AZ59" s="42">
        <v>157.19999999999999</v>
      </c>
      <c r="BA59" s="42">
        <v>157.4</v>
      </c>
      <c r="BB59" s="42">
        <v>157.69999999999999</v>
      </c>
      <c r="BC59" s="42">
        <v>158.19999999999999</v>
      </c>
      <c r="BD59" s="42">
        <v>158.80000000000001</v>
      </c>
      <c r="BE59" s="42">
        <v>158.9</v>
      </c>
      <c r="BF59" s="42">
        <v>159.4</v>
      </c>
      <c r="BG59" s="42">
        <v>159.5</v>
      </c>
      <c r="BH59" s="42">
        <v>159.80000000000001</v>
      </c>
    </row>
    <row r="60" spans="1:66" x14ac:dyDescent="0.5">
      <c r="A60" s="44" t="s">
        <v>153</v>
      </c>
      <c r="B60" s="42">
        <v>126.8</v>
      </c>
      <c r="C60" s="42">
        <v>127.6</v>
      </c>
      <c r="D60" s="42">
        <v>128</v>
      </c>
      <c r="E60" s="42">
        <v>128.5</v>
      </c>
      <c r="F60" s="42">
        <v>129</v>
      </c>
      <c r="G60" s="42">
        <v>129.80000000000001</v>
      </c>
      <c r="H60" s="42">
        <v>130.19999999999999</v>
      </c>
      <c r="I60" s="42">
        <v>130.69999999999999</v>
      </c>
      <c r="J60" s="42">
        <v>131.30000000000001</v>
      </c>
      <c r="K60" s="42">
        <v>131.69999999999999</v>
      </c>
      <c r="L60" s="42">
        <v>131.9</v>
      </c>
      <c r="M60" s="42">
        <v>132.19999999999999</v>
      </c>
      <c r="N60" s="42">
        <v>133</v>
      </c>
      <c r="O60" s="42">
        <v>134</v>
      </c>
      <c r="P60" s="42">
        <v>134.30000000000001</v>
      </c>
      <c r="Q60" s="42">
        <v>135</v>
      </c>
      <c r="R60" s="42">
        <v>135.4</v>
      </c>
      <c r="S60" s="42">
        <v>135.9</v>
      </c>
      <c r="T60" s="42">
        <v>136.19999999999999</v>
      </c>
      <c r="U60" s="42">
        <v>136.69999999999999</v>
      </c>
      <c r="V60" s="42">
        <v>136.80000000000001</v>
      </c>
      <c r="W60" s="42">
        <v>137.19999999999999</v>
      </c>
      <c r="X60" s="42">
        <v>137.69999999999999</v>
      </c>
      <c r="Y60" s="42">
        <v>137.9</v>
      </c>
      <c r="Z60" s="42">
        <v>133.9</v>
      </c>
      <c r="AA60" s="42">
        <v>133.9</v>
      </c>
      <c r="AB60" s="42">
        <v>144.5</v>
      </c>
      <c r="AC60" s="42">
        <v>144.5</v>
      </c>
      <c r="AD60" s="42">
        <v>141.19999999999999</v>
      </c>
      <c r="AE60" s="42">
        <v>141.80000000000001</v>
      </c>
      <c r="AF60" s="42">
        <v>142</v>
      </c>
      <c r="AG60" s="42">
        <v>144.4</v>
      </c>
      <c r="AH60" s="42">
        <v>144.30000000000001</v>
      </c>
      <c r="AI60" s="42">
        <v>145.4</v>
      </c>
      <c r="AJ60" s="42">
        <v>147.30000000000001</v>
      </c>
      <c r="AK60" s="42">
        <v>148.6</v>
      </c>
      <c r="AL60" s="42">
        <v>149.1</v>
      </c>
      <c r="AM60" s="42">
        <v>152.6</v>
      </c>
      <c r="AN60" s="42">
        <v>150.69999999999999</v>
      </c>
      <c r="AO60" s="42">
        <v>151.19999999999999</v>
      </c>
      <c r="AP60" s="42">
        <v>153.69999999999999</v>
      </c>
      <c r="AQ60" s="42">
        <v>153.9</v>
      </c>
      <c r="AR60" s="42">
        <v>155.1</v>
      </c>
      <c r="AS60" s="42">
        <v>156.69999999999999</v>
      </c>
      <c r="AT60" s="42">
        <v>157.6</v>
      </c>
      <c r="AU60" s="42">
        <v>158.4</v>
      </c>
      <c r="AV60" s="42">
        <v>159.5</v>
      </c>
      <c r="AW60" s="42">
        <v>160.80000000000001</v>
      </c>
      <c r="AX60" s="42">
        <v>162.19999999999999</v>
      </c>
      <c r="AY60" s="42">
        <v>163.19999999999999</v>
      </c>
      <c r="AZ60" s="42">
        <v>164.1</v>
      </c>
      <c r="BA60" s="42">
        <v>164.6</v>
      </c>
      <c r="BB60" s="42">
        <v>165.1</v>
      </c>
      <c r="BC60" s="42">
        <v>165.8</v>
      </c>
      <c r="BD60" s="42">
        <v>166.3</v>
      </c>
      <c r="BE60" s="42">
        <v>166.7</v>
      </c>
      <c r="BF60" s="42">
        <v>167.1</v>
      </c>
      <c r="BG60" s="42">
        <v>167.8</v>
      </c>
      <c r="BH60" s="42">
        <v>168.4</v>
      </c>
    </row>
    <row r="61" spans="1:66" x14ac:dyDescent="0.5">
      <c r="A61" s="44" t="s">
        <v>154</v>
      </c>
      <c r="B61" s="42">
        <v>137.80000000000001</v>
      </c>
      <c r="C61" s="42">
        <v>139.69999999999999</v>
      </c>
      <c r="D61" s="42">
        <v>140.4</v>
      </c>
      <c r="E61" s="42">
        <v>141.19999999999999</v>
      </c>
      <c r="F61" s="42">
        <v>144</v>
      </c>
      <c r="G61" s="42">
        <v>145.30000000000001</v>
      </c>
      <c r="H61" s="42">
        <v>145.19999999999999</v>
      </c>
      <c r="I61" s="42">
        <v>145.5</v>
      </c>
      <c r="J61" s="42">
        <v>146.1</v>
      </c>
      <c r="K61" s="42">
        <v>146.5</v>
      </c>
      <c r="L61" s="42">
        <v>146.6</v>
      </c>
      <c r="M61" s="42">
        <v>146.6</v>
      </c>
      <c r="N61" s="42">
        <v>146.69999999999999</v>
      </c>
      <c r="O61" s="42">
        <v>148</v>
      </c>
      <c r="P61" s="42">
        <v>148.9</v>
      </c>
      <c r="Q61" s="42">
        <v>150.4</v>
      </c>
      <c r="R61" s="42">
        <v>151.5</v>
      </c>
      <c r="S61" s="42">
        <v>151.6</v>
      </c>
      <c r="T61" s="42">
        <v>151.69999999999999</v>
      </c>
      <c r="U61" s="42">
        <v>151.80000000000001</v>
      </c>
      <c r="V61" s="42">
        <v>151.9</v>
      </c>
      <c r="W61" s="42">
        <v>152.1</v>
      </c>
      <c r="X61" s="42">
        <v>152.19999999999999</v>
      </c>
      <c r="Y61" s="42">
        <v>152.5</v>
      </c>
      <c r="Z61" s="42">
        <v>141.1</v>
      </c>
      <c r="AA61" s="42">
        <v>141.1</v>
      </c>
      <c r="AB61" s="42">
        <v>152.5</v>
      </c>
      <c r="AC61" s="42">
        <v>152.5</v>
      </c>
      <c r="AD61" s="42">
        <v>155.5</v>
      </c>
      <c r="AE61" s="42">
        <v>154.9</v>
      </c>
      <c r="AF61" s="42">
        <v>155.69999999999999</v>
      </c>
      <c r="AG61" s="42">
        <v>156.4</v>
      </c>
      <c r="AH61" s="42">
        <v>156.9</v>
      </c>
      <c r="AI61" s="42">
        <v>156.1</v>
      </c>
      <c r="AJ61" s="42">
        <v>156.6</v>
      </c>
      <c r="AK61" s="42">
        <v>157.6</v>
      </c>
      <c r="AL61" s="42">
        <v>157.6</v>
      </c>
      <c r="AM61" s="42">
        <v>156.6</v>
      </c>
      <c r="AN61" s="42">
        <v>158.1</v>
      </c>
      <c r="AO61" s="42">
        <v>160.30000000000001</v>
      </c>
      <c r="AP61" s="42">
        <v>160.4</v>
      </c>
      <c r="AQ61" s="42">
        <v>160.30000000000001</v>
      </c>
      <c r="AR61" s="42">
        <v>160.30000000000001</v>
      </c>
      <c r="AS61" s="42">
        <v>160.80000000000001</v>
      </c>
      <c r="AT61" s="42">
        <v>160.6</v>
      </c>
      <c r="AU61" s="42">
        <v>161</v>
      </c>
      <c r="AV61" s="42">
        <v>162</v>
      </c>
      <c r="AW61" s="42">
        <v>162.69999999999999</v>
      </c>
      <c r="AX61" s="42">
        <v>164</v>
      </c>
      <c r="AY61" s="42">
        <v>165.2</v>
      </c>
      <c r="AZ61" s="42">
        <v>166.5</v>
      </c>
      <c r="BA61" s="42">
        <v>169.1</v>
      </c>
      <c r="BB61" s="42">
        <v>169.9</v>
      </c>
      <c r="BC61" s="42">
        <v>170.9</v>
      </c>
      <c r="BD61" s="42">
        <v>171.2</v>
      </c>
      <c r="BE61" s="42">
        <v>171.5</v>
      </c>
      <c r="BF61" s="42">
        <v>171.8</v>
      </c>
      <c r="BG61" s="42">
        <v>171.8</v>
      </c>
      <c r="BH61" s="42">
        <v>172.5</v>
      </c>
    </row>
    <row r="62" spans="1:66" x14ac:dyDescent="0.5">
      <c r="A62" s="44" t="s">
        <v>155</v>
      </c>
      <c r="B62" s="42">
        <v>127.1</v>
      </c>
      <c r="C62" s="42">
        <v>128.19999999999999</v>
      </c>
      <c r="D62" s="42">
        <v>128.9</v>
      </c>
      <c r="E62" s="42">
        <v>129.5</v>
      </c>
      <c r="F62" s="42">
        <v>130.19999999999999</v>
      </c>
      <c r="G62" s="42">
        <v>131</v>
      </c>
      <c r="H62" s="42">
        <v>131.9</v>
      </c>
      <c r="I62" s="42">
        <v>132.5</v>
      </c>
      <c r="J62" s="42">
        <v>132.19999999999999</v>
      </c>
      <c r="K62" s="42">
        <v>131.69999999999999</v>
      </c>
      <c r="L62" s="42">
        <v>131.80000000000001</v>
      </c>
      <c r="M62" s="42">
        <v>132.4</v>
      </c>
      <c r="N62" s="42">
        <v>132.80000000000001</v>
      </c>
      <c r="O62" s="42">
        <v>133.30000000000001</v>
      </c>
      <c r="P62" s="42">
        <v>133.6</v>
      </c>
      <c r="Q62" s="42">
        <v>134.5</v>
      </c>
      <c r="R62" s="42">
        <v>135.30000000000001</v>
      </c>
      <c r="S62" s="42">
        <v>135.69999999999999</v>
      </c>
      <c r="T62" s="42">
        <v>136</v>
      </c>
      <c r="U62" s="42">
        <v>136.30000000000001</v>
      </c>
      <c r="V62" s="42">
        <v>137.69999999999999</v>
      </c>
      <c r="W62" s="42">
        <v>138.4</v>
      </c>
      <c r="X62" s="42">
        <v>138.4</v>
      </c>
      <c r="Y62" s="42">
        <v>138.69999999999999</v>
      </c>
      <c r="Z62" s="42">
        <v>134.19999999999999</v>
      </c>
      <c r="AA62" s="42">
        <v>134.19999999999999</v>
      </c>
      <c r="AB62" s="42">
        <v>142</v>
      </c>
      <c r="AC62" s="42">
        <v>142</v>
      </c>
      <c r="AD62" s="42">
        <v>144.80000000000001</v>
      </c>
      <c r="AE62" s="42">
        <v>146</v>
      </c>
      <c r="AF62" s="42">
        <v>146.19999999999999</v>
      </c>
      <c r="AG62" s="42">
        <v>146.6</v>
      </c>
      <c r="AH62" s="42">
        <v>146.9</v>
      </c>
      <c r="AI62" s="42">
        <v>147.6</v>
      </c>
      <c r="AJ62" s="42">
        <v>149.30000000000001</v>
      </c>
      <c r="AK62" s="42">
        <v>150</v>
      </c>
      <c r="AL62" s="42">
        <v>150.5</v>
      </c>
      <c r="AM62" s="42">
        <v>152.30000000000001</v>
      </c>
      <c r="AN62" s="42">
        <v>153.4</v>
      </c>
      <c r="AO62" s="42">
        <v>155</v>
      </c>
      <c r="AP62" s="42">
        <v>156</v>
      </c>
      <c r="AQ62" s="42">
        <v>156</v>
      </c>
      <c r="AR62" s="42">
        <v>157</v>
      </c>
      <c r="AS62" s="42">
        <v>157.30000000000001</v>
      </c>
      <c r="AT62" s="42">
        <v>157.80000000000001</v>
      </c>
      <c r="AU62" s="42">
        <v>158.6</v>
      </c>
      <c r="AV62" s="42">
        <v>159.4</v>
      </c>
      <c r="AW62" s="42">
        <v>160.6</v>
      </c>
      <c r="AX62" s="42">
        <v>163.1</v>
      </c>
      <c r="AY62" s="42">
        <v>163.80000000000001</v>
      </c>
      <c r="AZ62" s="42">
        <v>163.80000000000001</v>
      </c>
      <c r="BA62" s="42">
        <v>164.7</v>
      </c>
      <c r="BB62" s="42">
        <v>165.4</v>
      </c>
      <c r="BC62" s="42">
        <v>166.1</v>
      </c>
      <c r="BD62" s="42">
        <v>166.8</v>
      </c>
      <c r="BE62" s="42">
        <v>167.4</v>
      </c>
      <c r="BF62" s="42">
        <v>168.2</v>
      </c>
      <c r="BG62" s="42">
        <v>168.9</v>
      </c>
      <c r="BH62" s="42">
        <v>170</v>
      </c>
    </row>
    <row r="64" spans="1:66" ht="26" x14ac:dyDescent="0.6">
      <c r="BJ64" s="215" t="s">
        <v>277</v>
      </c>
      <c r="BK64" s="215"/>
      <c r="BL64" s="215"/>
      <c r="BM64" s="215"/>
      <c r="BN64" s="215"/>
    </row>
    <row r="66" spans="1:63" x14ac:dyDescent="0.5">
      <c r="BJ66" s="114" t="s">
        <v>346</v>
      </c>
    </row>
    <row r="67" spans="1:63" x14ac:dyDescent="0.5">
      <c r="A67" s="229" t="s">
        <v>297</v>
      </c>
      <c r="B67" s="230"/>
      <c r="C67" s="230"/>
      <c r="D67" s="230"/>
      <c r="E67" s="230"/>
      <c r="F67" s="230"/>
      <c r="G67" s="230"/>
      <c r="H67" s="230"/>
      <c r="I67" s="230"/>
      <c r="J67" s="230"/>
      <c r="K67" s="230"/>
      <c r="L67" s="230"/>
      <c r="M67" s="230"/>
      <c r="N67" s="231"/>
      <c r="S67" s="232" t="s">
        <v>297</v>
      </c>
      <c r="T67" s="232"/>
      <c r="U67" s="232"/>
      <c r="V67" s="232"/>
      <c r="W67" s="232"/>
      <c r="BK67" s="113" t="s">
        <v>347</v>
      </c>
    </row>
    <row r="68" spans="1:63" x14ac:dyDescent="0.5">
      <c r="A68" s="39" t="s">
        <v>186</v>
      </c>
      <c r="B68" s="40" t="s">
        <v>245</v>
      </c>
      <c r="C68" s="40" t="s">
        <v>246</v>
      </c>
      <c r="D68" s="40" t="s">
        <v>247</v>
      </c>
      <c r="E68" s="40" t="s">
        <v>248</v>
      </c>
      <c r="F68" s="40" t="s">
        <v>249</v>
      </c>
      <c r="G68" s="40" t="s">
        <v>240</v>
      </c>
      <c r="H68" s="40" t="s">
        <v>241</v>
      </c>
      <c r="I68" s="40" t="s">
        <v>250</v>
      </c>
      <c r="J68" s="40" t="s">
        <v>251</v>
      </c>
      <c r="K68" s="40" t="s">
        <v>252</v>
      </c>
      <c r="L68" s="40" t="s">
        <v>253</v>
      </c>
      <c r="M68" s="40" t="s">
        <v>254</v>
      </c>
      <c r="N68" s="41" t="s">
        <v>255</v>
      </c>
      <c r="S68" s="61" t="s">
        <v>186</v>
      </c>
      <c r="T68" s="62" t="s">
        <v>298</v>
      </c>
      <c r="U68" s="62" t="s">
        <v>241</v>
      </c>
      <c r="V68" s="62" t="s">
        <v>299</v>
      </c>
      <c r="W68" s="62" t="s">
        <v>300</v>
      </c>
      <c r="BK68" s="113" t="s">
        <v>348</v>
      </c>
    </row>
    <row r="69" spans="1:63" x14ac:dyDescent="0.5">
      <c r="A69" s="17" t="s">
        <v>61</v>
      </c>
      <c r="B69">
        <v>145.80000000000001</v>
      </c>
      <c r="C69">
        <v>147.19999999999999</v>
      </c>
      <c r="D69">
        <v>148.6</v>
      </c>
      <c r="E69">
        <v>150.4</v>
      </c>
      <c r="F69">
        <v>150.19999999999999</v>
      </c>
      <c r="G69">
        <v>149.1</v>
      </c>
      <c r="H69">
        <v>148.6</v>
      </c>
      <c r="I69">
        <v>139.6</v>
      </c>
      <c r="J69">
        <v>139.6</v>
      </c>
      <c r="K69">
        <v>151.80000000000001</v>
      </c>
      <c r="L69">
        <v>151.80000000000001</v>
      </c>
      <c r="M69">
        <v>153.9</v>
      </c>
      <c r="N69">
        <v>154.69999999999999</v>
      </c>
      <c r="S69" s="16" t="s">
        <v>61</v>
      </c>
      <c r="T69" s="42">
        <v>148.55000000000001</v>
      </c>
      <c r="U69" s="42">
        <v>148.6</v>
      </c>
      <c r="V69" s="42">
        <v>148.56666666666663</v>
      </c>
      <c r="W69" s="63">
        <v>1.1219566924687368E-4</v>
      </c>
    </row>
    <row r="70" spans="1:63" x14ac:dyDescent="0.5">
      <c r="A70" s="17" t="s">
        <v>57</v>
      </c>
      <c r="B70">
        <v>146.69999999999999</v>
      </c>
      <c r="C70">
        <v>148.30000000000001</v>
      </c>
      <c r="D70">
        <v>149.9</v>
      </c>
      <c r="E70">
        <v>152.30000000000001</v>
      </c>
      <c r="F70">
        <v>151.9</v>
      </c>
      <c r="G70">
        <v>150.4</v>
      </c>
      <c r="H70">
        <v>149.80000000000001</v>
      </c>
      <c r="I70">
        <v>139.6</v>
      </c>
      <c r="J70">
        <v>139.6</v>
      </c>
      <c r="K70">
        <v>152.69999999999999</v>
      </c>
      <c r="L70">
        <v>152.69999999999999</v>
      </c>
      <c r="M70">
        <v>154.69999999999999</v>
      </c>
      <c r="N70">
        <v>155.4</v>
      </c>
      <c r="S70" s="16" t="s">
        <v>57</v>
      </c>
      <c r="T70" s="42">
        <v>149.91666666666666</v>
      </c>
      <c r="U70" s="42">
        <v>149.80000000000001</v>
      </c>
      <c r="V70" s="42">
        <v>149.11666666666665</v>
      </c>
      <c r="W70" s="63">
        <v>-5.3362979433019108E-3</v>
      </c>
    </row>
    <row r="71" spans="1:63" x14ac:dyDescent="0.5">
      <c r="A71" s="21" t="s">
        <v>60</v>
      </c>
      <c r="B71">
        <v>144.69999999999999</v>
      </c>
      <c r="C71">
        <v>146</v>
      </c>
      <c r="D71">
        <v>147</v>
      </c>
      <c r="E71">
        <v>148.30000000000001</v>
      </c>
      <c r="F71">
        <v>148.19999999999999</v>
      </c>
      <c r="G71">
        <v>147.69999999999999</v>
      </c>
      <c r="H71">
        <v>147.30000000000001</v>
      </c>
      <c r="I71">
        <v>139.6</v>
      </c>
      <c r="J71">
        <v>139.6</v>
      </c>
      <c r="K71">
        <v>150.80000000000001</v>
      </c>
      <c r="L71">
        <v>150.80000000000001</v>
      </c>
      <c r="M71">
        <v>152.9</v>
      </c>
      <c r="N71">
        <v>154</v>
      </c>
      <c r="S71" s="16" t="s">
        <v>60</v>
      </c>
      <c r="T71" s="42">
        <v>146.98333333333335</v>
      </c>
      <c r="U71" s="42">
        <v>147.30000000000001</v>
      </c>
      <c r="V71" s="42">
        <v>147.94999999999999</v>
      </c>
      <c r="W71" s="63">
        <v>6.5767093774802589E-3</v>
      </c>
    </row>
    <row r="75" spans="1:63" x14ac:dyDescent="0.5">
      <c r="A75" s="229" t="s">
        <v>296</v>
      </c>
      <c r="B75" s="230"/>
      <c r="C75" s="230"/>
      <c r="D75" s="230"/>
      <c r="E75" s="230"/>
      <c r="F75" s="230"/>
      <c r="G75" s="230"/>
      <c r="H75" s="230"/>
      <c r="I75" s="230"/>
      <c r="J75" s="230"/>
      <c r="K75" s="230"/>
      <c r="L75" s="230"/>
      <c r="M75" s="230"/>
      <c r="N75" s="231"/>
      <c r="S75" s="232" t="s">
        <v>301</v>
      </c>
      <c r="T75" s="232"/>
      <c r="U75" s="232"/>
      <c r="V75" s="232"/>
      <c r="W75" s="232"/>
    </row>
    <row r="76" spans="1:63" x14ac:dyDescent="0.5">
      <c r="A76" s="39" t="s">
        <v>186</v>
      </c>
      <c r="B76" s="40" t="s">
        <v>245</v>
      </c>
      <c r="C76" s="40" t="s">
        <v>246</v>
      </c>
      <c r="D76" s="40" t="s">
        <v>247</v>
      </c>
      <c r="E76" s="40" t="s">
        <v>248</v>
      </c>
      <c r="F76" s="40" t="s">
        <v>249</v>
      </c>
      <c r="G76" s="40" t="s">
        <v>240</v>
      </c>
      <c r="H76" s="40" t="s">
        <v>241</v>
      </c>
      <c r="I76" s="40" t="s">
        <v>250</v>
      </c>
      <c r="J76" s="40" t="s">
        <v>251</v>
      </c>
      <c r="K76" s="40" t="s">
        <v>252</v>
      </c>
      <c r="L76" s="40" t="s">
        <v>253</v>
      </c>
      <c r="M76" s="40" t="s">
        <v>254</v>
      </c>
      <c r="N76" s="41" t="s">
        <v>255</v>
      </c>
      <c r="S76" s="61" t="s">
        <v>186</v>
      </c>
      <c r="T76" s="62" t="s">
        <v>298</v>
      </c>
      <c r="U76" s="62" t="s">
        <v>241</v>
      </c>
      <c r="V76" s="62" t="s">
        <v>299</v>
      </c>
      <c r="W76" s="62" t="s">
        <v>300</v>
      </c>
    </row>
    <row r="77" spans="1:63" x14ac:dyDescent="0.5">
      <c r="A77" s="17" t="s">
        <v>147</v>
      </c>
      <c r="B77" s="3">
        <v>142.89999999999998</v>
      </c>
      <c r="C77" s="3">
        <v>145.04615384615383</v>
      </c>
      <c r="D77" s="3">
        <v>146.99230769230769</v>
      </c>
      <c r="E77" s="3">
        <v>149.70000000000002</v>
      </c>
      <c r="F77" s="3">
        <v>149.26153846153846</v>
      </c>
      <c r="G77" s="3">
        <v>147.04615384615383</v>
      </c>
      <c r="H77" s="3">
        <v>145.80000000000001</v>
      </c>
      <c r="I77" s="3">
        <v>148.3153846153846</v>
      </c>
      <c r="J77" s="3">
        <v>140.40769230769232</v>
      </c>
      <c r="K77" s="3">
        <v>151.2923076923077</v>
      </c>
      <c r="L77" s="3">
        <v>151.2923076923077</v>
      </c>
      <c r="M77" s="3">
        <v>153.47692307692307</v>
      </c>
      <c r="N77" s="3">
        <v>154.38461538461539</v>
      </c>
      <c r="S77" s="16" t="s">
        <v>147</v>
      </c>
      <c r="T77" s="42">
        <v>146.824358974359</v>
      </c>
      <c r="U77" s="42">
        <v>145.80000000000001</v>
      </c>
      <c r="V77" s="42">
        <v>149.86153846153846</v>
      </c>
      <c r="W77" s="63">
        <v>2.0685801105454597E-2</v>
      </c>
    </row>
    <row r="78" spans="1:63" x14ac:dyDescent="0.5">
      <c r="A78" s="17" t="s">
        <v>148</v>
      </c>
      <c r="B78" s="3">
        <v>166.5</v>
      </c>
      <c r="C78" s="3">
        <v>167.1</v>
      </c>
      <c r="D78" s="3">
        <v>167.9</v>
      </c>
      <c r="E78" s="3">
        <v>168.5</v>
      </c>
      <c r="F78" s="3">
        <v>169.2</v>
      </c>
      <c r="G78" s="3">
        <v>170.1</v>
      </c>
      <c r="H78" s="3">
        <v>171.2</v>
      </c>
      <c r="I78" s="3">
        <v>155.4</v>
      </c>
      <c r="J78" s="3">
        <v>155.4</v>
      </c>
      <c r="K78" s="3">
        <v>183.5</v>
      </c>
      <c r="L78" s="3">
        <v>183.5</v>
      </c>
      <c r="M78" s="3">
        <v>182.6</v>
      </c>
      <c r="N78" s="3">
        <v>184.4</v>
      </c>
      <c r="S78" s="16" t="s">
        <v>148</v>
      </c>
      <c r="T78" s="42">
        <v>168.21666666666667</v>
      </c>
      <c r="U78" s="42">
        <v>171.2</v>
      </c>
      <c r="V78" s="42">
        <v>174.13333333333333</v>
      </c>
      <c r="W78" s="63">
        <v>3.5172892103437971E-2</v>
      </c>
    </row>
    <row r="79" spans="1:63" x14ac:dyDescent="0.5">
      <c r="A79" s="17" t="s">
        <v>149</v>
      </c>
      <c r="B79" s="3">
        <v>145.89999999999998</v>
      </c>
      <c r="C79" s="3">
        <v>146.13333333333335</v>
      </c>
      <c r="D79" s="3">
        <v>146.5</v>
      </c>
      <c r="E79" s="3">
        <v>146.86666666666667</v>
      </c>
      <c r="F79" s="3">
        <v>147.06666666666666</v>
      </c>
      <c r="G79" s="3">
        <v>147.33333333333334</v>
      </c>
      <c r="H79" s="3">
        <v>147.63333333333335</v>
      </c>
      <c r="I79" s="3">
        <v>140.13333333333333</v>
      </c>
      <c r="J79" s="3">
        <v>140.13333333333333</v>
      </c>
      <c r="K79" s="3">
        <v>149.43333333333331</v>
      </c>
      <c r="L79" s="3">
        <v>149.43333333333331</v>
      </c>
      <c r="M79" s="3">
        <v>149.4</v>
      </c>
      <c r="N79" s="3">
        <v>149.9</v>
      </c>
      <c r="S79" s="16" t="s">
        <v>149</v>
      </c>
      <c r="T79" s="42">
        <v>146.63333333333335</v>
      </c>
      <c r="U79" s="42">
        <v>147.63333333333335</v>
      </c>
      <c r="V79" s="42">
        <v>146.40555555555554</v>
      </c>
      <c r="W79" s="63">
        <v>-1.5533833446998197E-3</v>
      </c>
    </row>
    <row r="80" spans="1:63" x14ac:dyDescent="0.5">
      <c r="A80" s="17" t="s">
        <v>150</v>
      </c>
      <c r="B80" s="3">
        <v>145.69999999999999</v>
      </c>
      <c r="C80" s="3">
        <v>146.80000000000001</v>
      </c>
      <c r="D80" s="3">
        <v>147.9</v>
      </c>
      <c r="E80" s="3">
        <v>148.25</v>
      </c>
      <c r="F80" s="3">
        <v>149.25</v>
      </c>
      <c r="G80" s="3">
        <v>151</v>
      </c>
      <c r="H80" s="3">
        <v>151.69999999999999</v>
      </c>
      <c r="I80" s="3">
        <v>149.85</v>
      </c>
      <c r="J80" s="3">
        <v>137.9</v>
      </c>
      <c r="K80" s="3">
        <v>148.30000000000001</v>
      </c>
      <c r="L80" s="3">
        <v>148.30000000000001</v>
      </c>
      <c r="M80" s="3">
        <v>149.25</v>
      </c>
      <c r="N80" s="3">
        <v>149.60000000000002</v>
      </c>
      <c r="S80" s="16" t="s">
        <v>150</v>
      </c>
      <c r="T80" s="42">
        <v>148.15</v>
      </c>
      <c r="U80" s="42">
        <v>151.69999999999999</v>
      </c>
      <c r="V80" s="42">
        <v>147.20000000000002</v>
      </c>
      <c r="W80" s="63">
        <v>-6.4124198447518639E-3</v>
      </c>
    </row>
    <row r="81" spans="1:23" x14ac:dyDescent="0.5">
      <c r="A81" s="17" t="s">
        <v>151</v>
      </c>
      <c r="B81" s="3">
        <v>144.6</v>
      </c>
      <c r="C81" s="3">
        <v>145</v>
      </c>
      <c r="D81" s="3">
        <v>145.30000000000001</v>
      </c>
      <c r="E81" s="3">
        <v>145.80000000000001</v>
      </c>
      <c r="F81" s="3">
        <v>146.19999999999999</v>
      </c>
      <c r="G81" s="3">
        <v>146.4</v>
      </c>
      <c r="H81" s="3">
        <v>146.4</v>
      </c>
      <c r="I81" s="3">
        <v>136.69999999999999</v>
      </c>
      <c r="J81" s="3">
        <v>136.69999999999999</v>
      </c>
      <c r="K81" s="3">
        <v>146.4</v>
      </c>
      <c r="L81" s="3">
        <v>146.4</v>
      </c>
      <c r="M81" s="3">
        <v>148.4</v>
      </c>
      <c r="N81" s="3">
        <v>148.69999999999999</v>
      </c>
      <c r="S81" s="16" t="s">
        <v>151</v>
      </c>
      <c r="T81" s="42">
        <v>145.55000000000001</v>
      </c>
      <c r="U81" s="42">
        <v>146.4</v>
      </c>
      <c r="V81" s="42">
        <v>143.88333333333333</v>
      </c>
      <c r="W81" s="63">
        <v>-1.1450818733539578E-2</v>
      </c>
    </row>
    <row r="82" spans="1:23" x14ac:dyDescent="0.5">
      <c r="A82" s="17" t="s">
        <v>156</v>
      </c>
      <c r="B82" s="3">
        <v>144.35</v>
      </c>
      <c r="C82" s="3">
        <v>144.69999999999999</v>
      </c>
      <c r="D82" s="3">
        <v>145.10000000000002</v>
      </c>
      <c r="E82" s="3">
        <v>145.4</v>
      </c>
      <c r="F82" s="3">
        <v>146.75</v>
      </c>
      <c r="G82" s="3">
        <v>147.55000000000001</v>
      </c>
      <c r="H82" s="3">
        <v>148.75</v>
      </c>
      <c r="I82" s="3">
        <v>142.05000000000001</v>
      </c>
      <c r="J82" s="3">
        <v>135.94999999999999</v>
      </c>
      <c r="K82" s="3">
        <v>153</v>
      </c>
      <c r="L82" s="3">
        <v>153</v>
      </c>
      <c r="M82" s="3">
        <v>154.65</v>
      </c>
      <c r="N82" s="3">
        <v>157</v>
      </c>
      <c r="S82" s="16" t="s">
        <v>156</v>
      </c>
      <c r="T82" s="42">
        <v>145.64166666666665</v>
      </c>
      <c r="U82" s="42">
        <v>148.75</v>
      </c>
      <c r="V82" s="42">
        <v>149.27500000000001</v>
      </c>
      <c r="W82" s="63">
        <v>2.4947073296332469E-2</v>
      </c>
    </row>
    <row r="83" spans="1:23" x14ac:dyDescent="0.5">
      <c r="A83" s="17" t="s">
        <v>152</v>
      </c>
      <c r="B83" s="3">
        <v>126.1</v>
      </c>
      <c r="C83" s="3">
        <v>126.3</v>
      </c>
      <c r="D83" s="3">
        <v>126.6</v>
      </c>
      <c r="E83" s="3">
        <v>129.80000000000001</v>
      </c>
      <c r="F83" s="3">
        <v>130.9</v>
      </c>
      <c r="G83" s="3">
        <v>130.30000000000001</v>
      </c>
      <c r="H83" s="3">
        <v>129.9</v>
      </c>
      <c r="I83" s="3">
        <v>127.2</v>
      </c>
      <c r="J83" s="3">
        <v>127.2</v>
      </c>
      <c r="K83" s="3">
        <v>135</v>
      </c>
      <c r="L83" s="3">
        <v>135</v>
      </c>
      <c r="M83" s="3">
        <v>138.5</v>
      </c>
      <c r="N83" s="3">
        <v>139.6</v>
      </c>
      <c r="S83" s="16" t="s">
        <v>152</v>
      </c>
      <c r="T83" s="42">
        <v>128.33333333333334</v>
      </c>
      <c r="U83" s="42">
        <v>129.9</v>
      </c>
      <c r="V83" s="42">
        <v>133.75</v>
      </c>
      <c r="W83" s="63">
        <v>4.2207792207792132E-2</v>
      </c>
    </row>
    <row r="84" spans="1:23" x14ac:dyDescent="0.5">
      <c r="A84" s="17" t="s">
        <v>153</v>
      </c>
      <c r="B84" s="3">
        <v>141.30000000000001</v>
      </c>
      <c r="C84" s="3">
        <v>141.69999999999999</v>
      </c>
      <c r="D84" s="3">
        <v>142.1</v>
      </c>
      <c r="E84" s="3">
        <v>142.30000000000001</v>
      </c>
      <c r="F84" s="3">
        <v>142.80000000000001</v>
      </c>
      <c r="G84" s="3">
        <v>143.19999999999999</v>
      </c>
      <c r="H84" s="3">
        <v>143.69999999999999</v>
      </c>
      <c r="I84" s="3">
        <v>133.9</v>
      </c>
      <c r="J84" s="3">
        <v>133.9</v>
      </c>
      <c r="K84" s="3">
        <v>148.30000000000001</v>
      </c>
      <c r="L84" s="3">
        <v>148.30000000000001</v>
      </c>
      <c r="M84" s="3">
        <v>146</v>
      </c>
      <c r="N84" s="3">
        <v>146.6</v>
      </c>
      <c r="S84" s="16" t="s">
        <v>153</v>
      </c>
      <c r="T84" s="42">
        <v>142.23333333333335</v>
      </c>
      <c r="U84" s="42">
        <v>143.69999999999999</v>
      </c>
      <c r="V84" s="42">
        <v>142.83333333333334</v>
      </c>
      <c r="W84" s="63">
        <v>4.218420435903405E-3</v>
      </c>
    </row>
    <row r="85" spans="1:23" x14ac:dyDescent="0.5">
      <c r="A85" s="17" t="s">
        <v>154</v>
      </c>
      <c r="B85" s="3">
        <v>155.19999999999999</v>
      </c>
      <c r="C85" s="3">
        <v>155.4</v>
      </c>
      <c r="D85" s="3">
        <v>155.5</v>
      </c>
      <c r="E85" s="3">
        <v>155.69999999999999</v>
      </c>
      <c r="F85" s="3">
        <v>156.1</v>
      </c>
      <c r="G85" s="3">
        <v>156.19999999999999</v>
      </c>
      <c r="H85" s="3">
        <v>156.1</v>
      </c>
      <c r="I85" s="3">
        <v>141.1</v>
      </c>
      <c r="J85" s="3">
        <v>141.1</v>
      </c>
      <c r="K85" s="3">
        <v>156.4</v>
      </c>
      <c r="L85" s="3">
        <v>156.4</v>
      </c>
      <c r="M85" s="3">
        <v>158.5</v>
      </c>
      <c r="N85" s="3">
        <v>157.5</v>
      </c>
      <c r="S85" s="16" t="s">
        <v>154</v>
      </c>
      <c r="T85" s="42">
        <v>155.68333333333331</v>
      </c>
      <c r="U85" s="42">
        <v>156.1</v>
      </c>
      <c r="V85" s="42">
        <v>151.83333333333334</v>
      </c>
      <c r="W85" s="63">
        <v>-2.4729686329086606E-2</v>
      </c>
    </row>
    <row r="86" spans="1:23" x14ac:dyDescent="0.5">
      <c r="A86" s="21" t="s">
        <v>155</v>
      </c>
      <c r="B86" s="3">
        <v>140.69999999999999</v>
      </c>
      <c r="C86" s="3">
        <v>141</v>
      </c>
      <c r="D86" s="3">
        <v>141.30000000000001</v>
      </c>
      <c r="E86" s="3">
        <v>142.5</v>
      </c>
      <c r="F86" s="3">
        <v>143.4</v>
      </c>
      <c r="G86" s="3">
        <v>143.6</v>
      </c>
      <c r="H86" s="3">
        <v>143.80000000000001</v>
      </c>
      <c r="I86" s="3">
        <v>134.19999999999999</v>
      </c>
      <c r="J86" s="3">
        <v>134.19999999999999</v>
      </c>
      <c r="K86" s="3">
        <v>147</v>
      </c>
      <c r="L86" s="3">
        <v>147</v>
      </c>
      <c r="M86" s="3">
        <v>149</v>
      </c>
      <c r="N86" s="3">
        <v>150</v>
      </c>
      <c r="S86" s="16" t="s">
        <v>155</v>
      </c>
      <c r="T86" s="42">
        <v>142.08333333333334</v>
      </c>
      <c r="U86" s="42">
        <v>143.80000000000001</v>
      </c>
      <c r="V86" s="42">
        <v>143.56666666666666</v>
      </c>
      <c r="W86" s="63">
        <v>1.043988269794712E-2</v>
      </c>
    </row>
    <row r="90" spans="1:23" x14ac:dyDescent="0.5">
      <c r="A90" s="229" t="s">
        <v>295</v>
      </c>
      <c r="B90" s="230"/>
      <c r="C90" s="230"/>
      <c r="D90" s="230"/>
      <c r="E90" s="230"/>
      <c r="F90" s="230"/>
      <c r="G90" s="230"/>
      <c r="H90" s="230"/>
      <c r="I90" s="230"/>
      <c r="J90" s="230"/>
      <c r="K90" s="230"/>
      <c r="L90" s="230"/>
      <c r="M90" s="230"/>
      <c r="N90" s="231"/>
      <c r="S90" s="232" t="s">
        <v>302</v>
      </c>
      <c r="T90" s="232"/>
      <c r="U90" s="232"/>
      <c r="V90" s="232"/>
      <c r="W90" s="232"/>
    </row>
    <row r="91" spans="1:23" x14ac:dyDescent="0.5">
      <c r="A91" s="39" t="s">
        <v>186</v>
      </c>
      <c r="B91" s="40" t="s">
        <v>245</v>
      </c>
      <c r="C91" s="40" t="s">
        <v>246</v>
      </c>
      <c r="D91" s="40" t="s">
        <v>247</v>
      </c>
      <c r="E91" s="40" t="s">
        <v>248</v>
      </c>
      <c r="F91" s="40" t="s">
        <v>249</v>
      </c>
      <c r="G91" s="40" t="s">
        <v>240</v>
      </c>
      <c r="H91" s="40" t="s">
        <v>241</v>
      </c>
      <c r="I91" s="40" t="s">
        <v>250</v>
      </c>
      <c r="J91" s="40" t="s">
        <v>251</v>
      </c>
      <c r="K91" s="40" t="s">
        <v>252</v>
      </c>
      <c r="L91" s="40" t="s">
        <v>253</v>
      </c>
      <c r="M91" s="40" t="s">
        <v>254</v>
      </c>
      <c r="N91" s="41" t="s">
        <v>255</v>
      </c>
      <c r="S91" s="61" t="s">
        <v>186</v>
      </c>
      <c r="T91" s="62" t="s">
        <v>298</v>
      </c>
      <c r="U91" s="62" t="s">
        <v>241</v>
      </c>
      <c r="V91" s="62" t="s">
        <v>299</v>
      </c>
      <c r="W91" s="62" t="s">
        <v>300</v>
      </c>
    </row>
    <row r="92" spans="1:23" x14ac:dyDescent="0.5">
      <c r="A92" s="17" t="s">
        <v>147</v>
      </c>
      <c r="B92" s="3">
        <v>142.2076923076923</v>
      </c>
      <c r="C92" s="3">
        <v>144.37692307692305</v>
      </c>
      <c r="D92" s="3">
        <v>146.50769230769231</v>
      </c>
      <c r="E92" s="3">
        <v>149.30769230769226</v>
      </c>
      <c r="F92" s="3">
        <v>149.12307692307692</v>
      </c>
      <c r="G92" s="3">
        <v>146.90769230769229</v>
      </c>
      <c r="H92" s="3">
        <v>145.73846153846151</v>
      </c>
      <c r="I92" s="3">
        <v>147.7076923076923</v>
      </c>
      <c r="J92" s="3">
        <v>140.40769230769232</v>
      </c>
      <c r="K92" s="3">
        <v>150.07692307692307</v>
      </c>
      <c r="L92" s="3">
        <v>150.07692307692307</v>
      </c>
      <c r="M92" s="3">
        <v>152.19999999999999</v>
      </c>
      <c r="N92" s="3">
        <v>152.87692307692308</v>
      </c>
      <c r="S92" s="16" t="s">
        <v>147</v>
      </c>
      <c r="T92" s="42">
        <v>146.40512820512819</v>
      </c>
      <c r="U92" s="42">
        <v>145.73846153846151</v>
      </c>
      <c r="V92" s="42">
        <v>148.89102564102564</v>
      </c>
      <c r="W92" s="63">
        <v>1.6979578969491094E-2</v>
      </c>
    </row>
    <row r="93" spans="1:23" x14ac:dyDescent="0.5">
      <c r="A93" s="17" t="s">
        <v>148</v>
      </c>
      <c r="B93" s="3">
        <v>165.7</v>
      </c>
      <c r="C93" s="3">
        <v>166.3</v>
      </c>
      <c r="D93" s="3">
        <v>167.2</v>
      </c>
      <c r="E93" s="3">
        <v>167.8</v>
      </c>
      <c r="F93" s="3">
        <v>168.6</v>
      </c>
      <c r="G93" s="3">
        <v>169.4</v>
      </c>
      <c r="H93" s="3">
        <v>170.5</v>
      </c>
      <c r="I93" s="3">
        <v>155.4</v>
      </c>
      <c r="J93" s="3">
        <v>155.4</v>
      </c>
      <c r="K93" s="3">
        <v>182.4</v>
      </c>
      <c r="L93" s="3">
        <v>182.4</v>
      </c>
      <c r="M93" s="3">
        <v>180.9</v>
      </c>
      <c r="N93" s="3">
        <v>182.9</v>
      </c>
      <c r="S93" s="16" t="s">
        <v>148</v>
      </c>
      <c r="T93" s="42">
        <v>167.5</v>
      </c>
      <c r="U93" s="42">
        <v>170.5</v>
      </c>
      <c r="V93" s="42">
        <v>173.23333333333335</v>
      </c>
      <c r="W93" s="63">
        <v>3.4228855721393128E-2</v>
      </c>
    </row>
    <row r="94" spans="1:23" x14ac:dyDescent="0.5">
      <c r="A94" s="17" t="s">
        <v>149</v>
      </c>
      <c r="B94" s="3">
        <v>149.76666666666665</v>
      </c>
      <c r="C94" s="3">
        <v>149.79999999999998</v>
      </c>
      <c r="D94" s="3">
        <v>150.26666666666668</v>
      </c>
      <c r="E94" s="3">
        <v>150.6</v>
      </c>
      <c r="F94" s="3">
        <v>150.76666666666668</v>
      </c>
      <c r="G94" s="3">
        <v>150.93333333333334</v>
      </c>
      <c r="H94" s="3">
        <v>151.16666666666666</v>
      </c>
      <c r="I94" s="3">
        <v>140.13333333333333</v>
      </c>
      <c r="J94" s="3">
        <v>140.13333333333333</v>
      </c>
      <c r="K94" s="3">
        <v>152.93333333333331</v>
      </c>
      <c r="L94" s="3">
        <v>152.93333333333331</v>
      </c>
      <c r="M94" s="3">
        <v>152.9</v>
      </c>
      <c r="N94" s="3">
        <v>153.29999999999998</v>
      </c>
      <c r="S94" s="16" t="s">
        <v>149</v>
      </c>
      <c r="T94" s="42">
        <v>150.35555555555553</v>
      </c>
      <c r="U94" s="42">
        <v>151.16666666666666</v>
      </c>
      <c r="V94" s="42">
        <v>148.7222222222222</v>
      </c>
      <c r="W94" s="63">
        <v>-1.0863139225539414E-2</v>
      </c>
    </row>
    <row r="95" spans="1:23" x14ac:dyDescent="0.5">
      <c r="A95" s="17" t="s">
        <v>150</v>
      </c>
      <c r="B95" s="3">
        <v>143.10000000000002</v>
      </c>
      <c r="C95" s="3">
        <v>143.5</v>
      </c>
      <c r="D95" s="3">
        <v>143.85000000000002</v>
      </c>
      <c r="E95" s="3">
        <v>144.60000000000002</v>
      </c>
      <c r="F95" s="3">
        <v>144.85000000000002</v>
      </c>
      <c r="G95" s="3">
        <v>145.80000000000001</v>
      </c>
      <c r="H95" s="3">
        <v>146.35000000000002</v>
      </c>
      <c r="I95" s="3">
        <v>143.85000000000002</v>
      </c>
      <c r="J95" s="3">
        <v>137.9</v>
      </c>
      <c r="K95" s="3">
        <v>142.10000000000002</v>
      </c>
      <c r="L95" s="3">
        <v>142.10000000000002</v>
      </c>
      <c r="M95" s="3">
        <v>142.55000000000001</v>
      </c>
      <c r="N95" s="3">
        <v>142.85000000000002</v>
      </c>
      <c r="S95" s="16" t="s">
        <v>150</v>
      </c>
      <c r="T95" s="42">
        <v>144.28333333333333</v>
      </c>
      <c r="U95" s="42">
        <v>146.35000000000002</v>
      </c>
      <c r="V95" s="42">
        <v>141.89166666666668</v>
      </c>
      <c r="W95" s="63">
        <v>-1.657618112510097E-2</v>
      </c>
    </row>
    <row r="96" spans="1:23" x14ac:dyDescent="0.5">
      <c r="A96" s="17" t="s">
        <v>151</v>
      </c>
      <c r="B96" s="3">
        <v>150.30000000000001</v>
      </c>
      <c r="C96" s="3">
        <v>150.6</v>
      </c>
      <c r="D96" s="3">
        <v>150.9</v>
      </c>
      <c r="E96" s="3">
        <v>151.19999999999999</v>
      </c>
      <c r="F96" s="3">
        <v>151.69999999999999</v>
      </c>
      <c r="G96" s="3">
        <v>151.80000000000001</v>
      </c>
      <c r="H96" s="3">
        <v>151.5</v>
      </c>
      <c r="I96" s="3">
        <v>136.69999999999999</v>
      </c>
      <c r="J96" s="3">
        <v>136.69999999999999</v>
      </c>
      <c r="K96" s="3">
        <v>151.69999999999999</v>
      </c>
      <c r="L96" s="3">
        <v>151.69999999999999</v>
      </c>
      <c r="M96" s="3">
        <v>151.9</v>
      </c>
      <c r="N96" s="3">
        <v>151.6</v>
      </c>
      <c r="S96" s="16" t="s">
        <v>151</v>
      </c>
      <c r="T96" s="42">
        <v>151.08333333333334</v>
      </c>
      <c r="U96" s="42">
        <v>151.5</v>
      </c>
      <c r="V96" s="42">
        <v>146.71666666666667</v>
      </c>
      <c r="W96" s="63">
        <v>-2.8902371759514666E-2</v>
      </c>
    </row>
    <row r="97" spans="1:23" x14ac:dyDescent="0.5">
      <c r="A97" s="17" t="s">
        <v>156</v>
      </c>
      <c r="B97" s="3">
        <v>146.80000000000001</v>
      </c>
      <c r="C97" s="3">
        <v>147</v>
      </c>
      <c r="D97" s="3">
        <v>147.44999999999999</v>
      </c>
      <c r="E97" s="3">
        <v>147.69999999999999</v>
      </c>
      <c r="F97" s="3">
        <v>149.1</v>
      </c>
      <c r="G97" s="3">
        <v>149.80000000000001</v>
      </c>
      <c r="H97" s="3">
        <v>150.89999999999998</v>
      </c>
      <c r="I97" s="3">
        <v>143.85000000000002</v>
      </c>
      <c r="J97" s="3">
        <v>135.94999999999999</v>
      </c>
      <c r="K97" s="3">
        <v>154.69999999999999</v>
      </c>
      <c r="L97" s="3">
        <v>154.69999999999999</v>
      </c>
      <c r="M97" s="3">
        <v>156.19999999999999</v>
      </c>
      <c r="N97" s="3">
        <v>158.25</v>
      </c>
      <c r="S97" s="16" t="s">
        <v>156</v>
      </c>
      <c r="T97" s="42">
        <v>147.97500000000002</v>
      </c>
      <c r="U97" s="42">
        <v>150.89999999999998</v>
      </c>
      <c r="V97" s="42">
        <v>150.60833333333335</v>
      </c>
      <c r="W97" s="63">
        <v>1.7795798839894073E-2</v>
      </c>
    </row>
    <row r="98" spans="1:23" x14ac:dyDescent="0.5">
      <c r="A98" s="17" t="s">
        <v>152</v>
      </c>
      <c r="B98" s="3">
        <v>131.6</v>
      </c>
      <c r="C98" s="3">
        <v>131.69999999999999</v>
      </c>
      <c r="D98" s="3">
        <v>132.1</v>
      </c>
      <c r="E98" s="3">
        <v>135</v>
      </c>
      <c r="F98" s="3">
        <v>136.30000000000001</v>
      </c>
      <c r="G98" s="3">
        <v>136</v>
      </c>
      <c r="H98" s="3">
        <v>135.80000000000001</v>
      </c>
      <c r="I98" s="3">
        <v>127.2</v>
      </c>
      <c r="J98" s="3">
        <v>127.2</v>
      </c>
      <c r="K98" s="3">
        <v>141.4</v>
      </c>
      <c r="L98" s="3">
        <v>141.4</v>
      </c>
      <c r="M98" s="3">
        <v>143.6</v>
      </c>
      <c r="N98" s="3">
        <v>144.6</v>
      </c>
      <c r="S98" s="16" t="s">
        <v>152</v>
      </c>
      <c r="T98" s="42">
        <v>133.78333333333333</v>
      </c>
      <c r="U98" s="42">
        <v>135.80000000000001</v>
      </c>
      <c r="V98" s="42">
        <v>137.56666666666669</v>
      </c>
      <c r="W98" s="63">
        <v>2.827955649682342E-2</v>
      </c>
    </row>
    <row r="99" spans="1:23" x14ac:dyDescent="0.5">
      <c r="A99" s="17" t="s">
        <v>153</v>
      </c>
      <c r="B99" s="3">
        <v>148.30000000000001</v>
      </c>
      <c r="C99" s="3">
        <v>148.69999999999999</v>
      </c>
      <c r="D99" s="3">
        <v>149.1</v>
      </c>
      <c r="E99" s="3">
        <v>149.5</v>
      </c>
      <c r="F99" s="3">
        <v>150.1</v>
      </c>
      <c r="G99" s="3">
        <v>150.4</v>
      </c>
      <c r="H99" s="3">
        <v>151.19999999999999</v>
      </c>
      <c r="I99" s="3">
        <v>133.9</v>
      </c>
      <c r="J99" s="3">
        <v>133.9</v>
      </c>
      <c r="K99" s="3">
        <v>153.19999999999999</v>
      </c>
      <c r="L99" s="3">
        <v>153.19999999999999</v>
      </c>
      <c r="M99" s="3">
        <v>152.19999999999999</v>
      </c>
      <c r="N99" s="3">
        <v>152.80000000000001</v>
      </c>
      <c r="S99" s="16" t="s">
        <v>153</v>
      </c>
      <c r="T99" s="42">
        <v>149.35</v>
      </c>
      <c r="U99" s="42">
        <v>151.19999999999999</v>
      </c>
      <c r="V99" s="42">
        <v>146.53333333333333</v>
      </c>
      <c r="W99" s="63">
        <v>-1.8859502287691083E-2</v>
      </c>
    </row>
    <row r="100" spans="1:23" x14ac:dyDescent="0.5">
      <c r="A100" s="17" t="s">
        <v>154</v>
      </c>
      <c r="B100" s="3">
        <v>160.19999999999999</v>
      </c>
      <c r="C100" s="3">
        <v>160.69999999999999</v>
      </c>
      <c r="D100" s="3">
        <v>160.80000000000001</v>
      </c>
      <c r="E100" s="3">
        <v>161.1</v>
      </c>
      <c r="F100" s="3">
        <v>161.69999999999999</v>
      </c>
      <c r="G100" s="3">
        <v>161.9</v>
      </c>
      <c r="H100" s="3">
        <v>161.19999999999999</v>
      </c>
      <c r="I100" s="3">
        <v>141.1</v>
      </c>
      <c r="J100" s="3">
        <v>141.1</v>
      </c>
      <c r="K100" s="3">
        <v>161.80000000000001</v>
      </c>
      <c r="L100" s="3">
        <v>161.80000000000001</v>
      </c>
      <c r="M100" s="3">
        <v>162.69999999999999</v>
      </c>
      <c r="N100" s="3">
        <v>161.1</v>
      </c>
      <c r="S100" s="16" t="s">
        <v>154</v>
      </c>
      <c r="T100" s="42">
        <v>161.06666666666666</v>
      </c>
      <c r="U100" s="42">
        <v>161.19999999999999</v>
      </c>
      <c r="V100" s="42">
        <v>154.93333333333334</v>
      </c>
      <c r="W100" s="63">
        <v>-3.8079470198675448E-2</v>
      </c>
    </row>
    <row r="101" spans="1:23" x14ac:dyDescent="0.5">
      <c r="A101" s="21" t="s">
        <v>155</v>
      </c>
      <c r="B101" s="3">
        <v>145.4</v>
      </c>
      <c r="C101" s="3">
        <v>145.69999999999999</v>
      </c>
      <c r="D101" s="3">
        <v>146.1</v>
      </c>
      <c r="E101" s="3">
        <v>147.1</v>
      </c>
      <c r="F101" s="3">
        <v>148.1</v>
      </c>
      <c r="G101" s="3">
        <v>148.4</v>
      </c>
      <c r="H101" s="3">
        <v>148.6</v>
      </c>
      <c r="I101" s="3">
        <v>134.19999999999999</v>
      </c>
      <c r="J101" s="3">
        <v>134.19999999999999</v>
      </c>
      <c r="K101" s="3">
        <v>151.69999999999999</v>
      </c>
      <c r="L101" s="3">
        <v>151.69999999999999</v>
      </c>
      <c r="M101" s="3">
        <v>153</v>
      </c>
      <c r="N101" s="3">
        <v>153.69999999999999</v>
      </c>
      <c r="S101" s="16" t="s">
        <v>155</v>
      </c>
      <c r="T101" s="42">
        <v>146.80000000000001</v>
      </c>
      <c r="U101" s="42">
        <v>148.6</v>
      </c>
      <c r="V101" s="42">
        <v>146.41666666666666</v>
      </c>
      <c r="W101" s="63">
        <v>-2.6112624886468266E-3</v>
      </c>
    </row>
    <row r="105" spans="1:23" x14ac:dyDescent="0.5">
      <c r="A105" s="229" t="s">
        <v>294</v>
      </c>
      <c r="B105" s="230"/>
      <c r="C105" s="230"/>
      <c r="D105" s="230"/>
      <c r="E105" s="230"/>
      <c r="F105" s="230"/>
      <c r="G105" s="230"/>
      <c r="H105" s="230"/>
      <c r="I105" s="230"/>
      <c r="J105" s="230"/>
      <c r="K105" s="230"/>
      <c r="L105" s="230"/>
      <c r="M105" s="230"/>
      <c r="N105" s="231"/>
      <c r="S105" s="232" t="s">
        <v>303</v>
      </c>
      <c r="T105" s="232"/>
      <c r="U105" s="232"/>
      <c r="V105" s="232"/>
      <c r="W105" s="232"/>
    </row>
    <row r="106" spans="1:23" x14ac:dyDescent="0.5">
      <c r="A106" s="39" t="s">
        <v>186</v>
      </c>
      <c r="B106" s="40" t="s">
        <v>245</v>
      </c>
      <c r="C106" s="40" t="s">
        <v>246</v>
      </c>
      <c r="D106" s="40" t="s">
        <v>247</v>
      </c>
      <c r="E106" s="40" t="s">
        <v>248</v>
      </c>
      <c r="F106" s="40" t="s">
        <v>249</v>
      </c>
      <c r="G106" s="40" t="s">
        <v>240</v>
      </c>
      <c r="H106" s="40" t="s">
        <v>241</v>
      </c>
      <c r="I106" s="40" t="s">
        <v>250</v>
      </c>
      <c r="J106" s="40" t="s">
        <v>251</v>
      </c>
      <c r="K106" s="40" t="s">
        <v>252</v>
      </c>
      <c r="L106" s="40" t="s">
        <v>253</v>
      </c>
      <c r="M106" s="40" t="s">
        <v>254</v>
      </c>
      <c r="N106" s="41" t="s">
        <v>255</v>
      </c>
      <c r="S106" s="61" t="s">
        <v>186</v>
      </c>
      <c r="T106" s="62" t="s">
        <v>298</v>
      </c>
      <c r="U106" s="62" t="s">
        <v>241</v>
      </c>
      <c r="V106" s="62" t="s">
        <v>299</v>
      </c>
      <c r="W106" s="62" t="s">
        <v>300</v>
      </c>
    </row>
    <row r="107" spans="1:23" x14ac:dyDescent="0.5">
      <c r="A107" s="17" t="s">
        <v>147</v>
      </c>
      <c r="B107" s="3">
        <v>144.22307692307692</v>
      </c>
      <c r="C107" s="3">
        <v>146.35384615384618</v>
      </c>
      <c r="D107" s="3">
        <v>147.99999999999997</v>
      </c>
      <c r="E107" s="3">
        <v>144.69230769230768</v>
      </c>
      <c r="F107" s="3">
        <v>149.64615384615382</v>
      </c>
      <c r="G107" s="3">
        <v>147.43076923076922</v>
      </c>
      <c r="H107" s="3">
        <v>146.03846153846155</v>
      </c>
      <c r="I107" s="3">
        <v>149.3923076923077</v>
      </c>
      <c r="J107" s="3">
        <v>140.40769230769232</v>
      </c>
      <c r="K107" s="3">
        <v>153.46153846153845</v>
      </c>
      <c r="L107" s="3">
        <v>153.46153846153845</v>
      </c>
      <c r="M107" s="3">
        <v>155.76153846153846</v>
      </c>
      <c r="N107" s="3">
        <v>157.04615384615386</v>
      </c>
      <c r="S107" s="16" t="s">
        <v>147</v>
      </c>
      <c r="T107" s="42">
        <v>146.72435897435895</v>
      </c>
      <c r="U107" s="42">
        <v>146.03846153846155</v>
      </c>
      <c r="V107" s="42">
        <v>151.58846153846153</v>
      </c>
      <c r="W107" s="63">
        <v>3.3151295382061373E-2</v>
      </c>
    </row>
    <row r="108" spans="1:23" x14ac:dyDescent="0.5">
      <c r="A108" s="17" t="s">
        <v>148</v>
      </c>
      <c r="B108" s="3">
        <v>168.6</v>
      </c>
      <c r="C108" s="3">
        <v>169.3</v>
      </c>
      <c r="D108" s="3">
        <v>169.9</v>
      </c>
      <c r="E108" s="3">
        <v>170.4</v>
      </c>
      <c r="F108" s="3">
        <v>170.8</v>
      </c>
      <c r="G108" s="3">
        <v>172</v>
      </c>
      <c r="H108" s="3">
        <v>173.3</v>
      </c>
      <c r="I108" s="3">
        <v>155.4</v>
      </c>
      <c r="J108" s="3">
        <v>155.4</v>
      </c>
      <c r="K108" s="3">
        <v>186.7</v>
      </c>
      <c r="L108" s="3">
        <v>186.7</v>
      </c>
      <c r="M108" s="3">
        <v>187.2</v>
      </c>
      <c r="N108" s="3">
        <v>188.7</v>
      </c>
      <c r="S108" s="16" t="s">
        <v>148</v>
      </c>
      <c r="T108" s="42">
        <v>170.16666666666666</v>
      </c>
      <c r="U108" s="42">
        <v>173.3</v>
      </c>
      <c r="V108" s="42">
        <v>176.68333333333337</v>
      </c>
      <c r="W108" s="63">
        <v>3.8295788442703482E-2</v>
      </c>
    </row>
    <row r="109" spans="1:23" x14ac:dyDescent="0.5">
      <c r="A109" s="17" t="s">
        <v>149</v>
      </c>
      <c r="B109" s="3">
        <v>140.26666666666668</v>
      </c>
      <c r="C109" s="3">
        <v>140.73333333333335</v>
      </c>
      <c r="D109" s="3">
        <v>141.03333333333333</v>
      </c>
      <c r="E109" s="3">
        <v>141.4</v>
      </c>
      <c r="F109" s="3">
        <v>141.70000000000002</v>
      </c>
      <c r="G109" s="3">
        <v>142</v>
      </c>
      <c r="H109" s="3">
        <v>142.36666666666667</v>
      </c>
      <c r="I109" s="3">
        <v>140.13333333333333</v>
      </c>
      <c r="J109" s="3">
        <v>140.13333333333333</v>
      </c>
      <c r="K109" s="3">
        <v>144.29999999999998</v>
      </c>
      <c r="L109" s="3">
        <v>144.29999999999998</v>
      </c>
      <c r="M109" s="3">
        <v>144.33333333333334</v>
      </c>
      <c r="N109" s="3">
        <v>144.86666666666667</v>
      </c>
      <c r="S109" s="16" t="s">
        <v>149</v>
      </c>
      <c r="T109" s="42">
        <v>141.1888888888889</v>
      </c>
      <c r="U109" s="42">
        <v>142.36666666666667</v>
      </c>
      <c r="V109" s="42">
        <v>143.01111111111109</v>
      </c>
      <c r="W109" s="63">
        <v>1.2906272133469544E-2</v>
      </c>
    </row>
    <row r="110" spans="1:23" x14ac:dyDescent="0.5">
      <c r="A110" s="17" t="s">
        <v>150</v>
      </c>
      <c r="B110" s="3">
        <v>139.39999999999998</v>
      </c>
      <c r="C110" s="3">
        <v>140.94999999999999</v>
      </c>
      <c r="D110" s="3">
        <v>142.85</v>
      </c>
      <c r="E110" s="3">
        <v>143.19999999999999</v>
      </c>
      <c r="F110" s="3">
        <v>144.5</v>
      </c>
      <c r="G110" s="3">
        <v>146.85000000000002</v>
      </c>
      <c r="H110" s="3">
        <v>147.94999999999999</v>
      </c>
      <c r="I110" s="3">
        <v>146.35</v>
      </c>
      <c r="J110" s="3">
        <v>137.9</v>
      </c>
      <c r="K110" s="3">
        <v>145.89999999999998</v>
      </c>
      <c r="L110" s="3">
        <v>145.89999999999998</v>
      </c>
      <c r="M110" s="3">
        <v>146.9</v>
      </c>
      <c r="N110" s="3">
        <v>146.75</v>
      </c>
      <c r="S110" s="16" t="s">
        <v>150</v>
      </c>
      <c r="T110" s="42">
        <v>142.95833333333331</v>
      </c>
      <c r="U110" s="42">
        <v>147.94999999999999</v>
      </c>
      <c r="V110" s="42">
        <v>144.94999999999999</v>
      </c>
      <c r="W110" s="63">
        <v>1.3931798309530804E-2</v>
      </c>
    </row>
    <row r="111" spans="1:23" x14ac:dyDescent="0.5">
      <c r="A111" s="17" t="s">
        <v>151</v>
      </c>
      <c r="B111" s="3">
        <v>138.30000000000001</v>
      </c>
      <c r="C111" s="3">
        <v>138.69999999999999</v>
      </c>
      <c r="D111" s="3">
        <v>139.1</v>
      </c>
      <c r="E111" s="3">
        <v>139.80000000000001</v>
      </c>
      <c r="F111" s="3">
        <v>140.1</v>
      </c>
      <c r="G111" s="3">
        <v>140.4</v>
      </c>
      <c r="H111" s="3">
        <v>140.80000000000001</v>
      </c>
      <c r="I111" s="3">
        <v>136.69999999999999</v>
      </c>
      <c r="J111" s="3">
        <v>136.69999999999999</v>
      </c>
      <c r="K111" s="3">
        <v>140.4</v>
      </c>
      <c r="L111" s="3">
        <v>140.4</v>
      </c>
      <c r="M111" s="3">
        <v>144.5</v>
      </c>
      <c r="N111" s="3">
        <v>145.4</v>
      </c>
      <c r="S111" s="16" t="s">
        <v>151</v>
      </c>
      <c r="T111" s="42">
        <v>139.4</v>
      </c>
      <c r="U111" s="42">
        <v>140.80000000000001</v>
      </c>
      <c r="V111" s="42">
        <v>140.68333333333331</v>
      </c>
      <c r="W111" s="63">
        <v>9.2061214729792177E-3</v>
      </c>
    </row>
    <row r="112" spans="1:23" x14ac:dyDescent="0.5">
      <c r="A112" s="17" t="s">
        <v>156</v>
      </c>
      <c r="B112" s="3">
        <v>140.44999999999999</v>
      </c>
      <c r="C112" s="3">
        <v>140.94999999999999</v>
      </c>
      <c r="D112" s="3">
        <v>141.30000000000001</v>
      </c>
      <c r="E112" s="3">
        <v>141.69999999999999</v>
      </c>
      <c r="F112" s="3">
        <v>142.94999999999999</v>
      </c>
      <c r="G112" s="3">
        <v>143.94999999999999</v>
      </c>
      <c r="H112" s="3">
        <v>145.15</v>
      </c>
      <c r="I112" s="3">
        <v>139.10000000000002</v>
      </c>
      <c r="J112" s="3">
        <v>135.94999999999999</v>
      </c>
      <c r="K112" s="3">
        <v>150.14999999999998</v>
      </c>
      <c r="L112" s="3">
        <v>150.14999999999998</v>
      </c>
      <c r="M112" s="3">
        <v>151.94999999999999</v>
      </c>
      <c r="N112" s="3">
        <v>154.9</v>
      </c>
      <c r="S112" s="16" t="s">
        <v>156</v>
      </c>
      <c r="T112" s="42">
        <v>141.88333333333333</v>
      </c>
      <c r="U112" s="42">
        <v>145.15</v>
      </c>
      <c r="V112" s="42">
        <v>147.03333333333333</v>
      </c>
      <c r="W112" s="63">
        <v>3.6297427463878817E-2</v>
      </c>
    </row>
    <row r="113" spans="1:23" x14ac:dyDescent="0.5">
      <c r="A113" s="17" t="s">
        <v>152</v>
      </c>
      <c r="B113" s="3">
        <v>121.2</v>
      </c>
      <c r="C113" s="3">
        <v>121.5</v>
      </c>
      <c r="D113" s="3">
        <v>121.7</v>
      </c>
      <c r="E113" s="3">
        <v>125.2</v>
      </c>
      <c r="F113" s="3">
        <v>126.1</v>
      </c>
      <c r="G113" s="3">
        <v>125.2</v>
      </c>
      <c r="H113" s="3">
        <v>124.6</v>
      </c>
      <c r="I113" s="3">
        <v>127.2</v>
      </c>
      <c r="J113" s="3">
        <v>127.2</v>
      </c>
      <c r="K113" s="3">
        <v>129.30000000000001</v>
      </c>
      <c r="L113" s="3">
        <v>129.30000000000001</v>
      </c>
      <c r="M113" s="3">
        <v>133.9</v>
      </c>
      <c r="N113" s="3">
        <v>135.1</v>
      </c>
      <c r="S113" s="16" t="s">
        <v>152</v>
      </c>
      <c r="T113" s="42">
        <v>123.48333333333333</v>
      </c>
      <c r="U113" s="42">
        <v>124.6</v>
      </c>
      <c r="V113" s="42">
        <v>130.33333333333334</v>
      </c>
      <c r="W113" s="63">
        <v>5.5473073289242884E-2</v>
      </c>
    </row>
    <row r="114" spans="1:23" x14ac:dyDescent="0.5">
      <c r="A114" s="17" t="s">
        <v>153</v>
      </c>
      <c r="B114" s="3">
        <v>135.9</v>
      </c>
      <c r="C114" s="3">
        <v>136.19999999999999</v>
      </c>
      <c r="D114" s="3">
        <v>136.69999999999999</v>
      </c>
      <c r="E114" s="3">
        <v>136.80000000000001</v>
      </c>
      <c r="F114" s="3">
        <v>137.19999999999999</v>
      </c>
      <c r="G114" s="3">
        <v>137.69999999999999</v>
      </c>
      <c r="H114" s="3">
        <v>137.9</v>
      </c>
      <c r="I114" s="3">
        <v>133.9</v>
      </c>
      <c r="J114" s="3">
        <v>133.9</v>
      </c>
      <c r="K114" s="3">
        <v>144.5</v>
      </c>
      <c r="L114" s="3">
        <v>144.5</v>
      </c>
      <c r="M114" s="3">
        <v>141.19999999999999</v>
      </c>
      <c r="N114" s="3">
        <v>141.80000000000001</v>
      </c>
      <c r="S114" s="16" t="s">
        <v>153</v>
      </c>
      <c r="T114" s="42">
        <v>136.75</v>
      </c>
      <c r="U114" s="42">
        <v>137.9</v>
      </c>
      <c r="V114" s="42">
        <v>139.96666666666667</v>
      </c>
      <c r="W114" s="63">
        <v>2.3522242535039622E-2</v>
      </c>
    </row>
    <row r="115" spans="1:23" x14ac:dyDescent="0.5">
      <c r="A115" s="17" t="s">
        <v>154</v>
      </c>
      <c r="B115" s="3">
        <v>151.6</v>
      </c>
      <c r="C115" s="3">
        <v>151.69999999999999</v>
      </c>
      <c r="D115" s="3">
        <v>151.80000000000001</v>
      </c>
      <c r="E115" s="3">
        <v>151.9</v>
      </c>
      <c r="F115" s="3">
        <v>152.1</v>
      </c>
      <c r="G115" s="3">
        <v>152.19999999999999</v>
      </c>
      <c r="H115" s="3">
        <v>152.5</v>
      </c>
      <c r="I115" s="3">
        <v>141.1</v>
      </c>
      <c r="J115" s="3">
        <v>141.1</v>
      </c>
      <c r="K115" s="3">
        <v>152.5</v>
      </c>
      <c r="L115" s="3">
        <v>152.5</v>
      </c>
      <c r="M115" s="3">
        <v>155.5</v>
      </c>
      <c r="N115" s="3">
        <v>154.9</v>
      </c>
      <c r="S115" s="16" t="s">
        <v>154</v>
      </c>
      <c r="T115" s="42">
        <v>151.88333333333333</v>
      </c>
      <c r="U115" s="42">
        <v>152.5</v>
      </c>
      <c r="V115" s="42">
        <v>149.6</v>
      </c>
      <c r="W115" s="63">
        <v>-1.5033468671129145E-2</v>
      </c>
    </row>
    <row r="116" spans="1:23" x14ac:dyDescent="0.5">
      <c r="A116" s="21" t="s">
        <v>155</v>
      </c>
      <c r="B116" s="3">
        <v>135.69999999999999</v>
      </c>
      <c r="C116" s="3">
        <v>136</v>
      </c>
      <c r="D116" s="3">
        <v>136.30000000000001</v>
      </c>
      <c r="E116" s="3">
        <v>137.69999999999999</v>
      </c>
      <c r="F116" s="3">
        <v>138.4</v>
      </c>
      <c r="G116" s="3">
        <v>138.4</v>
      </c>
      <c r="H116" s="3">
        <v>138.69999999999999</v>
      </c>
      <c r="I116" s="3">
        <v>134.19999999999999</v>
      </c>
      <c r="J116" s="3">
        <v>134.19999999999999</v>
      </c>
      <c r="K116" s="3">
        <v>142</v>
      </c>
      <c r="L116" s="3">
        <v>142</v>
      </c>
      <c r="M116" s="3">
        <v>144.80000000000001</v>
      </c>
      <c r="N116" s="3">
        <v>146</v>
      </c>
      <c r="S116" s="16" t="s">
        <v>155</v>
      </c>
      <c r="T116" s="42">
        <v>137.08333333333334</v>
      </c>
      <c r="U116" s="42">
        <v>138.69999999999999</v>
      </c>
      <c r="V116" s="42">
        <v>140.53333333333333</v>
      </c>
      <c r="W116" s="63">
        <v>2.5167173252279549E-2</v>
      </c>
    </row>
  </sheetData>
  <mergeCells count="30">
    <mergeCell ref="A67:N67"/>
    <mergeCell ref="A75:N75"/>
    <mergeCell ref="A90:N90"/>
    <mergeCell ref="A105:N105"/>
    <mergeCell ref="S67:W67"/>
    <mergeCell ref="S75:W75"/>
    <mergeCell ref="S90:W90"/>
    <mergeCell ref="S105:W105"/>
    <mergeCell ref="A14:BH14"/>
    <mergeCell ref="B15:K15"/>
    <mergeCell ref="L15:V15"/>
    <mergeCell ref="W15:AH15"/>
    <mergeCell ref="AI15:AT15"/>
    <mergeCell ref="AU15:BF15"/>
    <mergeCell ref="BG15:BH15"/>
    <mergeCell ref="BJ64:BN64"/>
    <mergeCell ref="A32:BH32"/>
    <mergeCell ref="B33:K33"/>
    <mergeCell ref="L33:V33"/>
    <mergeCell ref="W33:AH33"/>
    <mergeCell ref="AI33:AT33"/>
    <mergeCell ref="AU33:BF33"/>
    <mergeCell ref="BG33:BH33"/>
    <mergeCell ref="A50:BH50"/>
    <mergeCell ref="B51:K51"/>
    <mergeCell ref="L51:V51"/>
    <mergeCell ref="W51:AH51"/>
    <mergeCell ref="AI51:AT51"/>
    <mergeCell ref="AU51:BF51"/>
    <mergeCell ref="BG51:BH51"/>
  </mergeCells>
  <pageMargins left="0.7" right="0.7" top="0.75" bottom="0.75" header="0.3" footer="0.3"/>
  <pageSetup orientation="portrait" r:id="rId2"/>
  <drawing r:id="rId3"/>
  <tableParts count="8">
    <tablePart r:id="rId4"/>
    <tablePart r:id="rId5"/>
    <tablePart r:id="rId6"/>
    <tablePart r:id="rId7"/>
    <tablePart r:id="rId8"/>
    <tablePart r:id="rId9"/>
    <tablePart r:id="rId10"/>
    <tablePart r:id="rId1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B9AE5-3499-4C95-B32B-2C34277D56A0}">
  <sheetPr>
    <tabColor theme="7"/>
  </sheetPr>
  <dimension ref="A1:BO180"/>
  <sheetViews>
    <sheetView showGridLines="0" topLeftCell="AJ106" zoomScale="44" zoomScaleNormal="60" workbookViewId="0">
      <selection activeCell="AV108" sqref="AV108"/>
    </sheetView>
  </sheetViews>
  <sheetFormatPr defaultRowHeight="21" x14ac:dyDescent="0.5"/>
  <cols>
    <col min="1" max="1" width="52.1796875" bestFit="1" customWidth="1"/>
    <col min="2" max="2" width="22.54296875" bestFit="1" customWidth="1"/>
    <col min="3" max="3" width="11.36328125" bestFit="1" customWidth="1"/>
    <col min="4" max="4" width="8.26953125" bestFit="1" customWidth="1"/>
    <col min="5" max="8" width="7.54296875" bestFit="1" customWidth="1"/>
    <col min="9" max="9" width="9.36328125" bestFit="1" customWidth="1"/>
    <col min="10" max="10" width="13.26953125" bestFit="1" customWidth="1"/>
    <col min="11" max="11" width="10.08984375" bestFit="1" customWidth="1"/>
    <col min="12" max="13" width="12.36328125" bestFit="1" customWidth="1"/>
    <col min="14" max="14" width="10.26953125" bestFit="1" customWidth="1"/>
    <col min="15" max="15" width="11.453125" bestFit="1" customWidth="1"/>
    <col min="16" max="16" width="8.36328125" bestFit="1" customWidth="1"/>
    <col min="17" max="18" width="7.6328125" bestFit="1" customWidth="1"/>
    <col min="19" max="19" width="7" bestFit="1" customWidth="1"/>
    <col min="20" max="20" width="7.6328125" bestFit="1" customWidth="1"/>
    <col min="21" max="21" width="9.453125" bestFit="1" customWidth="1"/>
    <col min="22" max="22" width="13.36328125" bestFit="1" customWidth="1"/>
    <col min="23" max="23" width="10.1796875" bestFit="1" customWidth="1"/>
    <col min="24" max="25" width="12.453125" bestFit="1" customWidth="1"/>
    <col min="26" max="26" width="10.36328125" bestFit="1" customWidth="1"/>
    <col min="27" max="27" width="11.453125" bestFit="1" customWidth="1"/>
    <col min="28" max="28" width="8.36328125" bestFit="1" customWidth="1"/>
    <col min="29" max="29" width="9.1796875" bestFit="1" customWidth="1"/>
    <col min="30" max="30" width="7.54296875" bestFit="1" customWidth="1"/>
    <col min="31" max="32" width="6.81640625" bestFit="1" customWidth="1"/>
    <col min="33" max="33" width="10.08984375" bestFit="1" customWidth="1"/>
    <col min="34" max="34" width="7.81640625" bestFit="1" customWidth="1"/>
    <col min="35" max="35" width="33.90625" bestFit="1" customWidth="1"/>
    <col min="36" max="36" width="18.7265625" bestFit="1" customWidth="1"/>
    <col min="37" max="37" width="23.1796875" bestFit="1" customWidth="1"/>
    <col min="38" max="38" width="34.08984375" bestFit="1" customWidth="1"/>
    <col min="39" max="39" width="18.7265625" bestFit="1" customWidth="1"/>
    <col min="40" max="40" width="21.453125" customWidth="1"/>
    <col min="41" max="41" width="34.08984375" bestFit="1" customWidth="1"/>
    <col min="42" max="42" width="18.6328125" bestFit="1" customWidth="1"/>
    <col min="43" max="43" width="15.1796875" customWidth="1"/>
    <col min="44" max="44" width="10.90625" bestFit="1" customWidth="1"/>
    <col min="45" max="45" width="19.26953125" customWidth="1"/>
    <col min="46" max="46" width="13.81640625" customWidth="1"/>
    <col min="47" max="47" width="9.7265625" bestFit="1" customWidth="1"/>
    <col min="48" max="48" width="38.90625" bestFit="1" customWidth="1"/>
    <col min="49" max="49" width="21.08984375" customWidth="1"/>
    <col min="50" max="50" width="25" customWidth="1"/>
    <col min="51" max="51" width="8.453125" customWidth="1"/>
    <col min="52" max="52" width="24.81640625" customWidth="1"/>
    <col min="53" max="53" width="34.81640625" customWidth="1"/>
    <col min="54" max="54" width="21.08984375" customWidth="1"/>
    <col min="55" max="55" width="28.81640625" customWidth="1"/>
    <col min="56" max="56" width="10.26953125" customWidth="1"/>
    <col min="57" max="57" width="11.36328125" customWidth="1"/>
    <col min="58" max="58" width="22.90625" customWidth="1"/>
    <col min="59" max="59" width="10.26953125" customWidth="1"/>
    <col min="60" max="60" width="14.81640625" customWidth="1"/>
    <col min="61" max="61" width="30.26953125" customWidth="1"/>
    <col min="62" max="62" width="8.81640625" customWidth="1"/>
    <col min="63" max="63" width="30.1796875" style="114" customWidth="1"/>
    <col min="64" max="64" width="27.54296875" style="113" customWidth="1"/>
    <col min="65" max="65" width="12" customWidth="1"/>
    <col min="66" max="116" width="42.6328125" bestFit="1" customWidth="1"/>
    <col min="117" max="117" width="36.36328125" bestFit="1" customWidth="1"/>
    <col min="118" max="118" width="41.26953125" bestFit="1" customWidth="1"/>
    <col min="119" max="119" width="40.1796875" bestFit="1" customWidth="1"/>
    <col min="120" max="120" width="32.6328125" bestFit="1" customWidth="1"/>
    <col min="121" max="121" width="47.1796875" bestFit="1" customWidth="1"/>
    <col min="122" max="122" width="42.08984375" bestFit="1" customWidth="1"/>
    <col min="123" max="123" width="47.54296875" bestFit="1" customWidth="1"/>
    <col min="124" max="124" width="43.6328125" bestFit="1" customWidth="1"/>
    <col min="125" max="125" width="26.54296875" bestFit="1" customWidth="1"/>
    <col min="126" max="126" width="30.453125" bestFit="1" customWidth="1"/>
    <col min="127" max="286" width="42.7265625" bestFit="1" customWidth="1"/>
    <col min="287" max="287" width="34.90625" bestFit="1" customWidth="1"/>
    <col min="288" max="288" width="28.6328125" bestFit="1" customWidth="1"/>
    <col min="289" max="289" width="19.7265625" bestFit="1" customWidth="1"/>
    <col min="290" max="290" width="32.36328125" bestFit="1" customWidth="1"/>
    <col min="291" max="291" width="27.453125" bestFit="1" customWidth="1"/>
    <col min="292" max="292" width="21.7265625" bestFit="1" customWidth="1"/>
    <col min="293" max="293" width="26.26953125" bestFit="1" customWidth="1"/>
    <col min="294" max="294" width="34.08984375" bestFit="1" customWidth="1"/>
    <col min="295" max="295" width="37.81640625" bestFit="1" customWidth="1"/>
    <col min="296" max="296" width="22.08984375" bestFit="1" customWidth="1"/>
    <col min="297" max="297" width="37.6328125" bestFit="1" customWidth="1"/>
    <col min="298" max="298" width="47.54296875" bestFit="1" customWidth="1"/>
    <col min="299" max="299" width="34" bestFit="1" customWidth="1"/>
    <col min="300" max="300" width="41.54296875" bestFit="1" customWidth="1"/>
    <col min="301" max="301" width="23.90625" bestFit="1" customWidth="1"/>
    <col min="302" max="302" width="25" bestFit="1" customWidth="1"/>
    <col min="303" max="303" width="36" bestFit="1" customWidth="1"/>
    <col min="304" max="304" width="23.7265625" bestFit="1" customWidth="1"/>
    <col min="305" max="305" width="28.26953125" bestFit="1" customWidth="1"/>
    <col min="306" max="306" width="42.54296875" bestFit="1" customWidth="1"/>
    <col min="307" max="307" width="22.54296875" bestFit="1" customWidth="1"/>
    <col min="308" max="308" width="42.81640625" bestFit="1" customWidth="1"/>
    <col min="309" max="309" width="40.453125" bestFit="1" customWidth="1"/>
    <col min="310" max="310" width="25.453125" bestFit="1" customWidth="1"/>
    <col min="311" max="311" width="38.36328125" bestFit="1" customWidth="1"/>
    <col min="312" max="312" width="28.90625" bestFit="1" customWidth="1"/>
  </cols>
  <sheetData>
    <row r="1" spans="1:30" x14ac:dyDescent="0.5">
      <c r="A1" s="13" t="s">
        <v>0</v>
      </c>
      <c r="B1" t="s">
        <v>60</v>
      </c>
    </row>
    <row r="3" spans="1:30" x14ac:dyDescent="0.5">
      <c r="B3" s="13" t="s">
        <v>159</v>
      </c>
    </row>
    <row r="4" spans="1:30" x14ac:dyDescent="0.5">
      <c r="B4">
        <v>2021</v>
      </c>
      <c r="N4">
        <v>2022</v>
      </c>
      <c r="Z4">
        <v>2023</v>
      </c>
    </row>
    <row r="5" spans="1:30" x14ac:dyDescent="0.5">
      <c r="A5" s="13" t="s">
        <v>186</v>
      </c>
      <c r="B5" t="s">
        <v>58</v>
      </c>
      <c r="C5" t="s">
        <v>62</v>
      </c>
      <c r="D5" t="s">
        <v>63</v>
      </c>
      <c r="E5" t="s">
        <v>64</v>
      </c>
      <c r="F5" t="s">
        <v>65</v>
      </c>
      <c r="G5" t="s">
        <v>66</v>
      </c>
      <c r="H5" t="s">
        <v>67</v>
      </c>
      <c r="I5" t="s">
        <v>68</v>
      </c>
      <c r="J5" t="s">
        <v>69</v>
      </c>
      <c r="K5" t="s">
        <v>70</v>
      </c>
      <c r="L5" t="s">
        <v>72</v>
      </c>
      <c r="M5" t="s">
        <v>73</v>
      </c>
      <c r="N5" t="s">
        <v>58</v>
      </c>
      <c r="O5" t="s">
        <v>62</v>
      </c>
      <c r="P5" t="s">
        <v>63</v>
      </c>
      <c r="Q5" t="s">
        <v>64</v>
      </c>
      <c r="R5" t="s">
        <v>65</v>
      </c>
      <c r="S5" t="s">
        <v>66</v>
      </c>
      <c r="T5" t="s">
        <v>67</v>
      </c>
      <c r="U5" t="s">
        <v>68</v>
      </c>
      <c r="V5" t="s">
        <v>69</v>
      </c>
      <c r="W5" t="s">
        <v>70</v>
      </c>
      <c r="X5" t="s">
        <v>72</v>
      </c>
      <c r="Y5" t="s">
        <v>73</v>
      </c>
      <c r="Z5" t="s">
        <v>58</v>
      </c>
      <c r="AA5" t="s">
        <v>62</v>
      </c>
      <c r="AB5" t="s">
        <v>63</v>
      </c>
      <c r="AC5" t="s">
        <v>64</v>
      </c>
      <c r="AD5" t="s">
        <v>65</v>
      </c>
    </row>
    <row r="6" spans="1:30" x14ac:dyDescent="0.5">
      <c r="A6" s="14" t="s">
        <v>160</v>
      </c>
      <c r="B6">
        <v>148</v>
      </c>
      <c r="C6">
        <v>147.6</v>
      </c>
      <c r="D6">
        <v>147.5</v>
      </c>
      <c r="E6">
        <v>147.6</v>
      </c>
      <c r="F6">
        <v>148.80000000000001</v>
      </c>
      <c r="G6">
        <v>149.19999999999999</v>
      </c>
      <c r="H6">
        <v>149.1</v>
      </c>
      <c r="I6">
        <v>149.30000000000001</v>
      </c>
      <c r="J6">
        <v>149.30000000000001</v>
      </c>
      <c r="K6">
        <v>150.1</v>
      </c>
      <c r="L6">
        <v>151</v>
      </c>
      <c r="M6">
        <v>151.6</v>
      </c>
      <c r="N6">
        <v>152.19999999999999</v>
      </c>
      <c r="O6">
        <v>152.5</v>
      </c>
      <c r="P6">
        <v>153.69999999999999</v>
      </c>
      <c r="Q6">
        <v>155.4</v>
      </c>
      <c r="R6">
        <v>156.69999999999999</v>
      </c>
      <c r="S6">
        <v>157.5</v>
      </c>
      <c r="T6">
        <v>159.30000000000001</v>
      </c>
      <c r="U6">
        <v>162.1</v>
      </c>
      <c r="V6">
        <v>164.9</v>
      </c>
      <c r="W6">
        <v>166.4</v>
      </c>
      <c r="X6">
        <v>168.4</v>
      </c>
      <c r="Y6">
        <v>170.2</v>
      </c>
      <c r="Z6">
        <v>173.3</v>
      </c>
      <c r="AA6">
        <v>174.7</v>
      </c>
      <c r="AB6">
        <v>174.7</v>
      </c>
      <c r="AC6">
        <v>174.8</v>
      </c>
      <c r="AD6">
        <v>174.7</v>
      </c>
    </row>
    <row r="7" spans="1:30" x14ac:dyDescent="0.5">
      <c r="A7" s="14" t="s">
        <v>161</v>
      </c>
      <c r="B7">
        <v>194.8</v>
      </c>
      <c r="C7">
        <v>191.2</v>
      </c>
      <c r="D7">
        <v>197.5</v>
      </c>
      <c r="E7">
        <v>202.5</v>
      </c>
      <c r="F7">
        <v>204.3</v>
      </c>
      <c r="G7">
        <v>205.5</v>
      </c>
      <c r="H7">
        <v>210.9</v>
      </c>
      <c r="I7">
        <v>207.4</v>
      </c>
      <c r="J7">
        <v>207.4</v>
      </c>
      <c r="K7">
        <v>208.4</v>
      </c>
      <c r="L7">
        <v>204.9</v>
      </c>
      <c r="M7">
        <v>202.2</v>
      </c>
      <c r="N7">
        <v>202.1</v>
      </c>
      <c r="O7">
        <v>205.2</v>
      </c>
      <c r="P7">
        <v>215.8</v>
      </c>
      <c r="Q7">
        <v>215.8</v>
      </c>
      <c r="R7">
        <v>221.2</v>
      </c>
      <c r="S7">
        <v>223.4</v>
      </c>
      <c r="T7">
        <v>217.1</v>
      </c>
      <c r="U7">
        <v>210.9</v>
      </c>
      <c r="V7">
        <v>213.7</v>
      </c>
      <c r="W7">
        <v>214.9</v>
      </c>
      <c r="X7">
        <v>213.4</v>
      </c>
      <c r="Y7">
        <v>212.9</v>
      </c>
      <c r="Z7">
        <v>215.2</v>
      </c>
      <c r="AA7">
        <v>212.2</v>
      </c>
      <c r="AB7">
        <v>212.2</v>
      </c>
      <c r="AC7">
        <v>213.7</v>
      </c>
      <c r="AD7">
        <v>219.4</v>
      </c>
    </row>
    <row r="8" spans="1:30" x14ac:dyDescent="0.5">
      <c r="A8" s="14" t="s">
        <v>162</v>
      </c>
      <c r="B8">
        <v>178.4</v>
      </c>
      <c r="C8">
        <v>169.9</v>
      </c>
      <c r="D8">
        <v>164.7</v>
      </c>
      <c r="E8">
        <v>166.4</v>
      </c>
      <c r="F8">
        <v>173</v>
      </c>
      <c r="G8">
        <v>182.8</v>
      </c>
      <c r="H8">
        <v>185</v>
      </c>
      <c r="I8">
        <v>174.1</v>
      </c>
      <c r="J8">
        <v>174.1</v>
      </c>
      <c r="K8">
        <v>173</v>
      </c>
      <c r="L8">
        <v>175.4</v>
      </c>
      <c r="M8">
        <v>180</v>
      </c>
      <c r="N8">
        <v>180.1</v>
      </c>
      <c r="O8">
        <v>176.4</v>
      </c>
      <c r="P8">
        <v>167.7</v>
      </c>
      <c r="Q8">
        <v>164.6</v>
      </c>
      <c r="R8">
        <v>164.1</v>
      </c>
      <c r="S8">
        <v>172.8</v>
      </c>
      <c r="T8">
        <v>176.6</v>
      </c>
      <c r="U8">
        <v>170.6</v>
      </c>
      <c r="V8">
        <v>170.9</v>
      </c>
      <c r="W8">
        <v>171.9</v>
      </c>
      <c r="X8">
        <v>183.2</v>
      </c>
      <c r="Y8">
        <v>191.9</v>
      </c>
      <c r="Z8">
        <v>197</v>
      </c>
      <c r="AA8">
        <v>177.2</v>
      </c>
      <c r="AB8">
        <v>177.2</v>
      </c>
      <c r="AC8">
        <v>172.4</v>
      </c>
      <c r="AD8">
        <v>176.7</v>
      </c>
    </row>
    <row r="9" spans="1:30" x14ac:dyDescent="0.5">
      <c r="A9" s="14" t="s">
        <v>163</v>
      </c>
      <c r="B9">
        <v>154.4</v>
      </c>
      <c r="C9">
        <v>155.1</v>
      </c>
      <c r="D9">
        <v>155.6</v>
      </c>
      <c r="E9">
        <v>156</v>
      </c>
      <c r="F9">
        <v>156.5</v>
      </c>
      <c r="G9">
        <v>156.5</v>
      </c>
      <c r="H9">
        <v>158.19999999999999</v>
      </c>
      <c r="I9">
        <v>159.19999999999999</v>
      </c>
      <c r="J9">
        <v>159.1</v>
      </c>
      <c r="K9">
        <v>159.19999999999999</v>
      </c>
      <c r="L9">
        <v>159.6</v>
      </c>
      <c r="M9">
        <v>160</v>
      </c>
      <c r="N9">
        <v>160.4</v>
      </c>
      <c r="O9">
        <v>160.6</v>
      </c>
      <c r="P9">
        <v>162.6</v>
      </c>
      <c r="Q9">
        <v>164.2</v>
      </c>
      <c r="R9">
        <v>165.4</v>
      </c>
      <c r="S9">
        <v>166.4</v>
      </c>
      <c r="T9">
        <v>167.1</v>
      </c>
      <c r="U9">
        <v>168.4</v>
      </c>
      <c r="V9">
        <v>170.1</v>
      </c>
      <c r="W9">
        <v>171</v>
      </c>
      <c r="X9">
        <v>172.3</v>
      </c>
      <c r="Y9">
        <v>173.9</v>
      </c>
      <c r="Z9">
        <v>175.2</v>
      </c>
      <c r="AA9">
        <v>177.9</v>
      </c>
      <c r="AB9">
        <v>177.9</v>
      </c>
      <c r="AC9">
        <v>178.8</v>
      </c>
      <c r="AD9">
        <v>179.4</v>
      </c>
    </row>
    <row r="10" spans="1:30" x14ac:dyDescent="0.5">
      <c r="A10" s="14" t="s">
        <v>164</v>
      </c>
      <c r="B10">
        <v>144.1</v>
      </c>
      <c r="C10">
        <v>151.4</v>
      </c>
      <c r="D10">
        <v>156.4</v>
      </c>
      <c r="E10">
        <v>161.4</v>
      </c>
      <c r="F10">
        <v>168.8</v>
      </c>
      <c r="G10">
        <v>172.2</v>
      </c>
      <c r="H10">
        <v>170.6</v>
      </c>
      <c r="I10">
        <v>175</v>
      </c>
      <c r="J10">
        <v>175</v>
      </c>
      <c r="K10">
        <v>176.6</v>
      </c>
      <c r="L10">
        <v>175.8</v>
      </c>
      <c r="M10">
        <v>173.5</v>
      </c>
      <c r="N10">
        <v>171</v>
      </c>
      <c r="O10">
        <v>171.5</v>
      </c>
      <c r="P10">
        <v>180</v>
      </c>
      <c r="Q10">
        <v>186</v>
      </c>
      <c r="R10">
        <v>132.1</v>
      </c>
      <c r="S10">
        <v>132.1</v>
      </c>
      <c r="T10">
        <v>184.8</v>
      </c>
      <c r="U10">
        <v>182.5</v>
      </c>
      <c r="V10">
        <v>179.3</v>
      </c>
      <c r="W10">
        <v>177.7</v>
      </c>
      <c r="X10">
        <v>180</v>
      </c>
      <c r="Y10">
        <v>179.1</v>
      </c>
      <c r="Z10">
        <v>178</v>
      </c>
      <c r="AA10">
        <v>172.2</v>
      </c>
      <c r="AB10">
        <v>172.2</v>
      </c>
      <c r="AC10">
        <v>168.7</v>
      </c>
      <c r="AD10">
        <v>164.4</v>
      </c>
    </row>
    <row r="11" spans="1:30" x14ac:dyDescent="0.5">
      <c r="A11" s="14" t="s">
        <v>165</v>
      </c>
      <c r="B11">
        <v>152.6</v>
      </c>
      <c r="C11">
        <v>154</v>
      </c>
      <c r="D11">
        <v>157.30000000000001</v>
      </c>
      <c r="E11">
        <v>168.8</v>
      </c>
      <c r="F11">
        <v>172.5</v>
      </c>
      <c r="G11">
        <v>171.5</v>
      </c>
      <c r="H11">
        <v>170.9</v>
      </c>
      <c r="I11">
        <v>161.30000000000001</v>
      </c>
      <c r="J11">
        <v>161.19999999999999</v>
      </c>
      <c r="K11">
        <v>159.30000000000001</v>
      </c>
      <c r="L11">
        <v>160.30000000000001</v>
      </c>
      <c r="M11">
        <v>158.30000000000001</v>
      </c>
      <c r="N11">
        <v>156.5</v>
      </c>
      <c r="O11">
        <v>156.4</v>
      </c>
      <c r="P11">
        <v>159.6</v>
      </c>
      <c r="Q11">
        <v>175.9</v>
      </c>
      <c r="R11">
        <v>174.5</v>
      </c>
      <c r="S11">
        <v>174.1</v>
      </c>
      <c r="T11">
        <v>179.5</v>
      </c>
      <c r="U11">
        <v>177.1</v>
      </c>
      <c r="V11">
        <v>167.5</v>
      </c>
      <c r="W11">
        <v>165.7</v>
      </c>
      <c r="X11">
        <v>162.6</v>
      </c>
      <c r="Y11">
        <v>159.5</v>
      </c>
      <c r="Z11">
        <v>160.5</v>
      </c>
      <c r="AA11">
        <v>172.1</v>
      </c>
      <c r="AB11">
        <v>172.1</v>
      </c>
      <c r="AC11">
        <v>179.2</v>
      </c>
      <c r="AD11">
        <v>175.8</v>
      </c>
    </row>
    <row r="12" spans="1:30" x14ac:dyDescent="0.5">
      <c r="A12" s="14" t="s">
        <v>166</v>
      </c>
      <c r="B12">
        <v>206.8</v>
      </c>
      <c r="C12">
        <v>180.2</v>
      </c>
      <c r="D12">
        <v>166.1</v>
      </c>
      <c r="E12">
        <v>161.6</v>
      </c>
      <c r="F12">
        <v>166.5</v>
      </c>
      <c r="G12">
        <v>176.2</v>
      </c>
      <c r="H12">
        <v>186.4</v>
      </c>
      <c r="I12">
        <v>183.3</v>
      </c>
      <c r="J12">
        <v>183.5</v>
      </c>
      <c r="K12">
        <v>214.4</v>
      </c>
      <c r="L12">
        <v>155.80000000000001</v>
      </c>
      <c r="M12">
        <v>219.5</v>
      </c>
      <c r="N12">
        <v>203.6</v>
      </c>
      <c r="O12">
        <v>198</v>
      </c>
      <c r="P12">
        <v>188.4</v>
      </c>
      <c r="Q12">
        <v>190.7</v>
      </c>
      <c r="R12">
        <v>203.2</v>
      </c>
      <c r="S12">
        <v>211.5</v>
      </c>
      <c r="T12">
        <v>208.5</v>
      </c>
      <c r="U12">
        <v>213.1</v>
      </c>
      <c r="V12">
        <v>220.8</v>
      </c>
      <c r="W12">
        <v>155.80000000000001</v>
      </c>
      <c r="X12">
        <v>205.5</v>
      </c>
      <c r="Y12">
        <v>178.7</v>
      </c>
      <c r="Z12">
        <v>175.3</v>
      </c>
      <c r="AA12">
        <v>175.8</v>
      </c>
      <c r="AB12">
        <v>175.9</v>
      </c>
      <c r="AC12">
        <v>179.9</v>
      </c>
      <c r="AD12">
        <v>185</v>
      </c>
    </row>
    <row r="13" spans="1:30" x14ac:dyDescent="0.5">
      <c r="A13" s="14" t="s">
        <v>167</v>
      </c>
      <c r="B13">
        <v>162.1</v>
      </c>
      <c r="C13">
        <v>159.80000000000001</v>
      </c>
      <c r="D13">
        <v>161.1</v>
      </c>
      <c r="E13">
        <v>162.80000000000001</v>
      </c>
      <c r="F13">
        <v>165.9</v>
      </c>
      <c r="G13">
        <v>166.9</v>
      </c>
      <c r="H13">
        <v>164.7</v>
      </c>
      <c r="I13">
        <v>164.5</v>
      </c>
      <c r="J13">
        <v>164.5</v>
      </c>
      <c r="K13">
        <v>165.3</v>
      </c>
      <c r="L13">
        <v>165.1</v>
      </c>
      <c r="M13">
        <v>164.2</v>
      </c>
      <c r="N13">
        <v>163.80000000000001</v>
      </c>
      <c r="O13">
        <v>163.19999999999999</v>
      </c>
      <c r="P13">
        <v>163.4</v>
      </c>
      <c r="Q13">
        <v>164</v>
      </c>
      <c r="R13">
        <v>164.1</v>
      </c>
      <c r="S13">
        <v>163.6</v>
      </c>
      <c r="T13">
        <v>164</v>
      </c>
      <c r="U13">
        <v>167.3</v>
      </c>
      <c r="V13">
        <v>169.2</v>
      </c>
      <c r="W13">
        <v>169.9</v>
      </c>
      <c r="X13">
        <v>171</v>
      </c>
      <c r="Y13">
        <v>171.3</v>
      </c>
      <c r="Z13">
        <v>171.2</v>
      </c>
      <c r="AA13">
        <v>172.2</v>
      </c>
      <c r="AB13">
        <v>172.2</v>
      </c>
      <c r="AC13">
        <v>174.7</v>
      </c>
      <c r="AD13">
        <v>176.9</v>
      </c>
    </row>
    <row r="14" spans="1:30" x14ac:dyDescent="0.5">
      <c r="A14" s="14" t="s">
        <v>168</v>
      </c>
      <c r="B14">
        <v>116.3</v>
      </c>
      <c r="C14">
        <v>114.9</v>
      </c>
      <c r="D14">
        <v>114.3</v>
      </c>
      <c r="E14">
        <v>114.8</v>
      </c>
      <c r="F14">
        <v>115.9</v>
      </c>
      <c r="G14">
        <v>116.1</v>
      </c>
      <c r="H14">
        <v>115.7</v>
      </c>
      <c r="I14">
        <v>120.4</v>
      </c>
      <c r="J14">
        <v>120.4</v>
      </c>
      <c r="K14">
        <v>122.5</v>
      </c>
      <c r="L14">
        <v>123.1</v>
      </c>
      <c r="M14">
        <v>121.9</v>
      </c>
      <c r="N14">
        <v>121.3</v>
      </c>
      <c r="O14">
        <v>120.6</v>
      </c>
      <c r="P14">
        <v>120.3</v>
      </c>
      <c r="Q14">
        <v>120.5</v>
      </c>
      <c r="R14">
        <v>121.2</v>
      </c>
      <c r="S14">
        <v>121.4</v>
      </c>
      <c r="T14">
        <v>121.5</v>
      </c>
      <c r="U14">
        <v>122.2</v>
      </c>
      <c r="V14">
        <v>123.1</v>
      </c>
      <c r="W14">
        <v>123.4</v>
      </c>
      <c r="X14">
        <v>123.4</v>
      </c>
      <c r="Y14">
        <v>123.1</v>
      </c>
      <c r="Z14">
        <v>122.7</v>
      </c>
      <c r="AA14">
        <v>121.9</v>
      </c>
      <c r="AB14">
        <v>121.9</v>
      </c>
      <c r="AC14">
        <v>123.1</v>
      </c>
      <c r="AD14">
        <v>124.2</v>
      </c>
    </row>
    <row r="15" spans="1:30" x14ac:dyDescent="0.5">
      <c r="A15" s="14" t="s">
        <v>169</v>
      </c>
      <c r="B15">
        <v>163</v>
      </c>
      <c r="C15">
        <v>162.5</v>
      </c>
      <c r="D15">
        <v>162.6</v>
      </c>
      <c r="E15">
        <v>162.80000000000001</v>
      </c>
      <c r="F15">
        <v>165.2</v>
      </c>
      <c r="G15">
        <v>165.5</v>
      </c>
      <c r="H15">
        <v>165.5</v>
      </c>
      <c r="I15">
        <v>166.2</v>
      </c>
      <c r="J15">
        <v>166.2</v>
      </c>
      <c r="K15">
        <v>166.8</v>
      </c>
      <c r="L15">
        <v>167.2</v>
      </c>
      <c r="M15">
        <v>168.2</v>
      </c>
      <c r="N15">
        <v>169.8</v>
      </c>
      <c r="O15">
        <v>172.2</v>
      </c>
      <c r="P15">
        <v>174.7</v>
      </c>
      <c r="Q15">
        <v>178</v>
      </c>
      <c r="R15">
        <v>181.4</v>
      </c>
      <c r="S15">
        <v>183.5</v>
      </c>
      <c r="T15">
        <v>186.3</v>
      </c>
      <c r="U15">
        <v>189.7</v>
      </c>
      <c r="V15">
        <v>193.6</v>
      </c>
      <c r="W15">
        <v>196.4</v>
      </c>
      <c r="X15">
        <v>198.8</v>
      </c>
      <c r="Y15">
        <v>200.5</v>
      </c>
      <c r="Z15">
        <v>204.3</v>
      </c>
      <c r="AA15">
        <v>204.8</v>
      </c>
      <c r="AB15">
        <v>204.8</v>
      </c>
      <c r="AC15">
        <v>207.8</v>
      </c>
      <c r="AD15">
        <v>211.9</v>
      </c>
    </row>
    <row r="16" spans="1:30" x14ac:dyDescent="0.5">
      <c r="A16" s="14" t="s">
        <v>170</v>
      </c>
      <c r="B16">
        <v>145.9</v>
      </c>
      <c r="C16">
        <v>149.19999999999999</v>
      </c>
      <c r="D16">
        <v>150.69999999999999</v>
      </c>
      <c r="E16">
        <v>151.5</v>
      </c>
      <c r="F16">
        <v>152</v>
      </c>
      <c r="G16">
        <v>152.30000000000001</v>
      </c>
      <c r="H16">
        <v>153.4</v>
      </c>
      <c r="I16">
        <v>154.80000000000001</v>
      </c>
      <c r="J16">
        <v>154.80000000000001</v>
      </c>
      <c r="K16">
        <v>155.4</v>
      </c>
      <c r="L16">
        <v>156.1</v>
      </c>
      <c r="M16">
        <v>156.5</v>
      </c>
      <c r="N16">
        <v>156.6</v>
      </c>
      <c r="O16">
        <v>156.69999999999999</v>
      </c>
      <c r="P16">
        <v>157.1</v>
      </c>
      <c r="Q16">
        <v>157.5</v>
      </c>
      <c r="R16">
        <v>158.5</v>
      </c>
      <c r="S16">
        <v>159.1</v>
      </c>
      <c r="T16">
        <v>159.80000000000001</v>
      </c>
      <c r="U16">
        <v>160.5</v>
      </c>
      <c r="V16">
        <v>161.1</v>
      </c>
      <c r="W16">
        <v>161.6</v>
      </c>
      <c r="X16">
        <v>162.1</v>
      </c>
      <c r="Y16">
        <v>162.80000000000001</v>
      </c>
      <c r="Z16">
        <v>163.69999999999999</v>
      </c>
      <c r="AA16">
        <v>164.9</v>
      </c>
      <c r="AB16">
        <v>164.9</v>
      </c>
      <c r="AC16">
        <v>165.5</v>
      </c>
      <c r="AD16">
        <v>165.9</v>
      </c>
    </row>
    <row r="17" spans="1:30" x14ac:dyDescent="0.5">
      <c r="A17" s="14" t="s">
        <v>171</v>
      </c>
      <c r="B17">
        <v>167.2</v>
      </c>
      <c r="C17">
        <v>169.4</v>
      </c>
      <c r="D17">
        <v>170.3</v>
      </c>
      <c r="E17">
        <v>171.4</v>
      </c>
      <c r="F17">
        <v>171.1</v>
      </c>
      <c r="G17">
        <v>173.3</v>
      </c>
      <c r="H17">
        <v>173.5</v>
      </c>
      <c r="I17">
        <v>175.1</v>
      </c>
      <c r="J17">
        <v>175.1</v>
      </c>
      <c r="K17">
        <v>175.9</v>
      </c>
      <c r="L17">
        <v>176.8</v>
      </c>
      <c r="M17">
        <v>178.2</v>
      </c>
      <c r="N17">
        <v>179</v>
      </c>
      <c r="O17">
        <v>180</v>
      </c>
      <c r="P17">
        <v>181.5</v>
      </c>
      <c r="Q17">
        <v>183.3</v>
      </c>
      <c r="R17">
        <v>184.9</v>
      </c>
      <c r="S17">
        <v>186.3</v>
      </c>
      <c r="T17">
        <v>187.7</v>
      </c>
      <c r="U17">
        <v>188.9</v>
      </c>
      <c r="V17">
        <v>190.4</v>
      </c>
      <c r="W17">
        <v>191.5</v>
      </c>
      <c r="X17">
        <v>192.4</v>
      </c>
      <c r="Y17">
        <v>193.3</v>
      </c>
      <c r="Z17">
        <v>194.3</v>
      </c>
      <c r="AA17">
        <v>196.6</v>
      </c>
      <c r="AB17">
        <v>196.6</v>
      </c>
      <c r="AC17">
        <v>197</v>
      </c>
      <c r="AD17">
        <v>197.7</v>
      </c>
    </row>
    <row r="18" spans="1:30" x14ac:dyDescent="0.5">
      <c r="A18" s="14" t="s">
        <v>172</v>
      </c>
      <c r="B18">
        <v>163.4</v>
      </c>
      <c r="C18">
        <v>160.80000000000001</v>
      </c>
      <c r="D18">
        <v>160.4</v>
      </c>
      <c r="E18">
        <v>162</v>
      </c>
      <c r="F18">
        <v>164.2</v>
      </c>
      <c r="G18">
        <v>166.2</v>
      </c>
      <c r="H18">
        <v>167.9</v>
      </c>
      <c r="I18">
        <v>167.3</v>
      </c>
      <c r="J18">
        <v>167.3</v>
      </c>
      <c r="K18">
        <v>171.5</v>
      </c>
      <c r="L18">
        <v>173.5</v>
      </c>
      <c r="M18">
        <v>172.2</v>
      </c>
      <c r="N18">
        <v>170.3</v>
      </c>
      <c r="O18">
        <v>170.2</v>
      </c>
      <c r="P18">
        <v>171.5</v>
      </c>
      <c r="Q18">
        <v>174.5</v>
      </c>
      <c r="R18">
        <v>177.5</v>
      </c>
      <c r="S18">
        <v>179.3</v>
      </c>
      <c r="T18">
        <v>179.4</v>
      </c>
      <c r="U18">
        <v>180.4</v>
      </c>
      <c r="V18">
        <v>181.8</v>
      </c>
      <c r="W18">
        <v>183.3</v>
      </c>
      <c r="X18">
        <v>181.3</v>
      </c>
      <c r="Y18">
        <v>178.6</v>
      </c>
      <c r="Z18">
        <v>179.5</v>
      </c>
      <c r="AA18">
        <v>180.7</v>
      </c>
      <c r="AB18">
        <v>180.8</v>
      </c>
      <c r="AC18">
        <v>182.1</v>
      </c>
      <c r="AD18">
        <v>183.1</v>
      </c>
    </row>
    <row r="19" spans="1:30" x14ac:dyDescent="0.5">
      <c r="A19" s="14" t="s">
        <v>173</v>
      </c>
      <c r="B19">
        <v>191.8</v>
      </c>
      <c r="C19">
        <v>193.3</v>
      </c>
      <c r="D19">
        <v>193.5</v>
      </c>
      <c r="E19">
        <v>194.4</v>
      </c>
      <c r="F19">
        <v>198.2</v>
      </c>
      <c r="G19">
        <v>195.6</v>
      </c>
      <c r="H19">
        <v>195.5</v>
      </c>
      <c r="I19">
        <v>196.5</v>
      </c>
      <c r="J19">
        <v>196.5</v>
      </c>
      <c r="K19">
        <v>197</v>
      </c>
      <c r="L19">
        <v>197</v>
      </c>
      <c r="M19">
        <v>196.8</v>
      </c>
      <c r="N19">
        <v>196.4</v>
      </c>
      <c r="O19">
        <v>196.5</v>
      </c>
      <c r="P19">
        <v>197.5</v>
      </c>
      <c r="Q19">
        <v>197.1</v>
      </c>
      <c r="R19">
        <v>197.5</v>
      </c>
      <c r="S19">
        <v>198.3</v>
      </c>
      <c r="T19">
        <v>198.6</v>
      </c>
      <c r="U19">
        <v>198.7</v>
      </c>
      <c r="V19">
        <v>199.7</v>
      </c>
      <c r="W19">
        <v>200.1</v>
      </c>
      <c r="X19">
        <v>200.6</v>
      </c>
      <c r="Y19">
        <v>201.1</v>
      </c>
      <c r="Z19">
        <v>201.6</v>
      </c>
      <c r="AA19">
        <v>202.7</v>
      </c>
      <c r="AB19">
        <v>202.7</v>
      </c>
      <c r="AC19">
        <v>203.5</v>
      </c>
      <c r="AD19">
        <v>204.2</v>
      </c>
    </row>
    <row r="20" spans="1:30" x14ac:dyDescent="0.5">
      <c r="A20" s="14" t="s">
        <v>174</v>
      </c>
      <c r="B20">
        <v>152.5</v>
      </c>
      <c r="C20">
        <v>154.19999999999999</v>
      </c>
      <c r="D20">
        <v>155.1</v>
      </c>
      <c r="E20">
        <v>155.9</v>
      </c>
      <c r="F20">
        <v>156.5</v>
      </c>
      <c r="G20">
        <v>157.30000000000001</v>
      </c>
      <c r="H20">
        <v>157.9</v>
      </c>
      <c r="I20">
        <v>159.80000000000001</v>
      </c>
      <c r="J20">
        <v>159.80000000000001</v>
      </c>
      <c r="K20">
        <v>160.80000000000001</v>
      </c>
      <c r="L20">
        <v>162.30000000000001</v>
      </c>
      <c r="M20">
        <v>163.30000000000001</v>
      </c>
      <c r="N20">
        <v>164.7</v>
      </c>
      <c r="O20">
        <v>165.7</v>
      </c>
      <c r="P20">
        <v>167.1</v>
      </c>
      <c r="Q20">
        <v>168.4</v>
      </c>
      <c r="R20">
        <v>170</v>
      </c>
      <c r="S20">
        <v>171.6</v>
      </c>
      <c r="T20">
        <v>172.7</v>
      </c>
      <c r="U20">
        <v>173.7</v>
      </c>
      <c r="V20">
        <v>175</v>
      </c>
      <c r="W20">
        <v>175.5</v>
      </c>
      <c r="X20">
        <v>176.7</v>
      </c>
      <c r="Y20">
        <v>177.7</v>
      </c>
      <c r="Z20">
        <v>178.7</v>
      </c>
      <c r="AA20">
        <v>180.3</v>
      </c>
      <c r="AB20">
        <v>180.2</v>
      </c>
      <c r="AC20">
        <v>181</v>
      </c>
      <c r="AD20">
        <v>181.3</v>
      </c>
    </row>
    <row r="21" spans="1:30" x14ac:dyDescent="0.5">
      <c r="A21" s="14" t="s">
        <v>175</v>
      </c>
      <c r="B21">
        <v>137.30000000000001</v>
      </c>
      <c r="C21">
        <v>138.19999999999999</v>
      </c>
      <c r="D21">
        <v>138.69999999999999</v>
      </c>
      <c r="E21">
        <v>139.30000000000001</v>
      </c>
      <c r="F21">
        <v>140.19999999999999</v>
      </c>
      <c r="G21">
        <v>140.5</v>
      </c>
      <c r="H21">
        <v>141.9</v>
      </c>
      <c r="I21">
        <v>143.6</v>
      </c>
      <c r="J21">
        <v>143.6</v>
      </c>
      <c r="K21">
        <v>144.4</v>
      </c>
      <c r="L21">
        <v>145.30000000000001</v>
      </c>
      <c r="M21">
        <v>146.69999999999999</v>
      </c>
      <c r="N21">
        <v>148.5</v>
      </c>
      <c r="O21">
        <v>150.4</v>
      </c>
      <c r="P21">
        <v>152.6</v>
      </c>
      <c r="Q21">
        <v>154.5</v>
      </c>
      <c r="R21">
        <v>155.9</v>
      </c>
      <c r="S21">
        <v>157.4</v>
      </c>
      <c r="T21">
        <v>158.69999999999999</v>
      </c>
      <c r="U21">
        <v>160</v>
      </c>
      <c r="V21">
        <v>161.69999999999999</v>
      </c>
      <c r="W21">
        <v>162.6</v>
      </c>
      <c r="X21">
        <v>163.5</v>
      </c>
      <c r="Y21">
        <v>164.5</v>
      </c>
      <c r="Z21">
        <v>165.3</v>
      </c>
      <c r="AA21">
        <v>167</v>
      </c>
      <c r="AB21">
        <v>167</v>
      </c>
      <c r="AC21">
        <v>167.7</v>
      </c>
      <c r="AD21">
        <v>168.1</v>
      </c>
    </row>
    <row r="22" spans="1:30" x14ac:dyDescent="0.5">
      <c r="A22" s="14" t="s">
        <v>176</v>
      </c>
      <c r="B22">
        <v>150.19999999999999</v>
      </c>
      <c r="C22">
        <v>151.80000000000001</v>
      </c>
      <c r="D22">
        <v>152.6</v>
      </c>
      <c r="E22">
        <v>153.4</v>
      </c>
      <c r="F22">
        <v>154.1</v>
      </c>
      <c r="G22">
        <v>154.80000000000001</v>
      </c>
      <c r="H22">
        <v>155.5</v>
      </c>
      <c r="I22">
        <v>157.30000000000001</v>
      </c>
      <c r="J22">
        <v>157.4</v>
      </c>
      <c r="K22">
        <v>158.30000000000001</v>
      </c>
      <c r="L22">
        <v>159.69999999999999</v>
      </c>
      <c r="M22">
        <v>160.69999999999999</v>
      </c>
      <c r="N22">
        <v>162.19999999999999</v>
      </c>
      <c r="O22">
        <v>163.4</v>
      </c>
      <c r="P22">
        <v>164.9</v>
      </c>
      <c r="Q22">
        <v>166.3</v>
      </c>
      <c r="R22">
        <v>167.8</v>
      </c>
      <c r="S22">
        <v>169.4</v>
      </c>
      <c r="T22">
        <v>170.6</v>
      </c>
      <c r="U22">
        <v>171.6</v>
      </c>
      <c r="V22">
        <v>173</v>
      </c>
      <c r="W22">
        <v>173.6</v>
      </c>
      <c r="X22">
        <v>174.7</v>
      </c>
      <c r="Y22">
        <v>175.7</v>
      </c>
      <c r="Z22">
        <v>176.6</v>
      </c>
      <c r="AA22">
        <v>178.2</v>
      </c>
      <c r="AB22">
        <v>178.2</v>
      </c>
      <c r="AC22">
        <v>178.9</v>
      </c>
      <c r="AD22">
        <v>179.3</v>
      </c>
    </row>
    <row r="23" spans="1:30" x14ac:dyDescent="0.5">
      <c r="A23" s="14" t="s">
        <v>177</v>
      </c>
      <c r="B23">
        <v>157.69999999999999</v>
      </c>
      <c r="C23">
        <v>159.80000000000001</v>
      </c>
      <c r="D23">
        <v>159.9</v>
      </c>
      <c r="E23">
        <v>161.4</v>
      </c>
      <c r="F23">
        <v>161.6</v>
      </c>
      <c r="G23">
        <v>160.5</v>
      </c>
      <c r="H23">
        <v>161.5</v>
      </c>
      <c r="I23">
        <v>162.1</v>
      </c>
      <c r="J23">
        <v>162.1</v>
      </c>
      <c r="K23">
        <v>163.6</v>
      </c>
      <c r="L23">
        <v>164.2</v>
      </c>
      <c r="M23">
        <v>163.4</v>
      </c>
      <c r="N23">
        <v>164.5</v>
      </c>
      <c r="O23">
        <v>165.5</v>
      </c>
      <c r="P23">
        <v>165.3</v>
      </c>
      <c r="Q23">
        <v>167</v>
      </c>
      <c r="R23">
        <v>167.5</v>
      </c>
      <c r="S23">
        <v>166.8</v>
      </c>
      <c r="T23">
        <v>167.8</v>
      </c>
      <c r="U23">
        <v>169</v>
      </c>
      <c r="V23">
        <v>169.5</v>
      </c>
      <c r="W23">
        <v>171.2</v>
      </c>
      <c r="X23">
        <v>171.8</v>
      </c>
      <c r="Y23">
        <v>170.7</v>
      </c>
      <c r="Z23">
        <v>172.1</v>
      </c>
      <c r="AA23">
        <v>173.5</v>
      </c>
      <c r="AB23">
        <v>173.5</v>
      </c>
      <c r="AC23">
        <v>175.2</v>
      </c>
      <c r="AD23">
        <v>175.6</v>
      </c>
    </row>
    <row r="24" spans="1:30" x14ac:dyDescent="0.5">
      <c r="A24" s="14" t="s">
        <v>178</v>
      </c>
      <c r="B24">
        <v>142.9</v>
      </c>
      <c r="C24">
        <v>149.1</v>
      </c>
      <c r="D24">
        <v>154.80000000000001</v>
      </c>
      <c r="E24">
        <v>154.9</v>
      </c>
      <c r="F24">
        <v>155.5</v>
      </c>
      <c r="G24">
        <v>156.1</v>
      </c>
      <c r="H24">
        <v>157.69999999999999</v>
      </c>
      <c r="I24">
        <v>160.69999999999999</v>
      </c>
      <c r="J24">
        <v>160.80000000000001</v>
      </c>
      <c r="K24">
        <v>162.19999999999999</v>
      </c>
      <c r="L24">
        <v>161.6</v>
      </c>
      <c r="M24">
        <v>161.69999999999999</v>
      </c>
      <c r="N24">
        <v>161.6</v>
      </c>
      <c r="O24">
        <v>163</v>
      </c>
      <c r="P24">
        <v>164.5</v>
      </c>
      <c r="Q24">
        <v>170.5</v>
      </c>
      <c r="R24">
        <v>173.5</v>
      </c>
      <c r="S24">
        <v>174.9</v>
      </c>
      <c r="T24">
        <v>179.5</v>
      </c>
      <c r="U24">
        <v>178.4</v>
      </c>
      <c r="V24">
        <v>179.2</v>
      </c>
      <c r="W24">
        <v>180</v>
      </c>
      <c r="X24">
        <v>180.3</v>
      </c>
      <c r="Y24">
        <v>180.6</v>
      </c>
      <c r="Z24">
        <v>180.1</v>
      </c>
      <c r="AA24">
        <v>182.8</v>
      </c>
      <c r="AB24">
        <v>182.6</v>
      </c>
      <c r="AC24">
        <v>182.1</v>
      </c>
      <c r="AD24">
        <v>183.4</v>
      </c>
    </row>
    <row r="25" spans="1:30" x14ac:dyDescent="0.5">
      <c r="A25" s="14" t="s">
        <v>179</v>
      </c>
      <c r="B25">
        <v>145.69999999999999</v>
      </c>
      <c r="C25">
        <v>146.5</v>
      </c>
      <c r="D25">
        <v>147.19999999999999</v>
      </c>
      <c r="E25">
        <v>147.6</v>
      </c>
      <c r="F25">
        <v>150.1</v>
      </c>
      <c r="G25">
        <v>149.80000000000001</v>
      </c>
      <c r="H25">
        <v>150.69999999999999</v>
      </c>
      <c r="I25">
        <v>153.19999999999999</v>
      </c>
      <c r="J25">
        <v>153.30000000000001</v>
      </c>
      <c r="K25">
        <v>154.30000000000001</v>
      </c>
      <c r="L25">
        <v>155.19999999999999</v>
      </c>
      <c r="M25">
        <v>156</v>
      </c>
      <c r="N25">
        <v>156.80000000000001</v>
      </c>
      <c r="O25">
        <v>157.4</v>
      </c>
      <c r="P25">
        <v>158.6</v>
      </c>
      <c r="Q25">
        <v>159.80000000000001</v>
      </c>
      <c r="R25">
        <v>161.1</v>
      </c>
      <c r="S25">
        <v>162.1</v>
      </c>
      <c r="T25">
        <v>163.1</v>
      </c>
      <c r="U25">
        <v>164.2</v>
      </c>
      <c r="V25">
        <v>165</v>
      </c>
      <c r="W25">
        <v>166</v>
      </c>
      <c r="X25">
        <v>166.9</v>
      </c>
      <c r="Y25">
        <v>167.3</v>
      </c>
      <c r="Z25">
        <v>168</v>
      </c>
      <c r="AA25">
        <v>169.2</v>
      </c>
      <c r="AB25">
        <v>169.2</v>
      </c>
      <c r="AC25">
        <v>169.6</v>
      </c>
      <c r="AD25">
        <v>170.1</v>
      </c>
    </row>
    <row r="26" spans="1:30" x14ac:dyDescent="0.5">
      <c r="A26" s="14" t="s">
        <v>180</v>
      </c>
      <c r="B26">
        <v>154.1</v>
      </c>
      <c r="C26">
        <v>156.30000000000001</v>
      </c>
      <c r="D26">
        <v>156.9</v>
      </c>
      <c r="E26">
        <v>157.5</v>
      </c>
      <c r="F26">
        <v>160.4</v>
      </c>
      <c r="G26">
        <v>160.80000000000001</v>
      </c>
      <c r="H26">
        <v>161.5</v>
      </c>
      <c r="I26">
        <v>162.80000000000001</v>
      </c>
      <c r="J26">
        <v>162.80000000000001</v>
      </c>
      <c r="K26">
        <v>163.5</v>
      </c>
      <c r="L26">
        <v>164.2</v>
      </c>
      <c r="M26">
        <v>165.1</v>
      </c>
      <c r="N26">
        <v>166.1</v>
      </c>
      <c r="O26">
        <v>167.2</v>
      </c>
      <c r="P26">
        <v>168.2</v>
      </c>
      <c r="Q26">
        <v>169</v>
      </c>
      <c r="R26">
        <v>170.1</v>
      </c>
      <c r="S26">
        <v>170.9</v>
      </c>
      <c r="T26">
        <v>171.7</v>
      </c>
      <c r="U26">
        <v>172.6</v>
      </c>
      <c r="V26">
        <v>173.8</v>
      </c>
      <c r="W26">
        <v>174.7</v>
      </c>
      <c r="X26">
        <v>175.8</v>
      </c>
      <c r="Y26">
        <v>177.2</v>
      </c>
      <c r="Z26">
        <v>178.5</v>
      </c>
      <c r="AA26">
        <v>180.8</v>
      </c>
      <c r="AB26">
        <v>180.8</v>
      </c>
      <c r="AC26">
        <v>181.5</v>
      </c>
      <c r="AD26">
        <v>182.2</v>
      </c>
    </row>
    <row r="27" spans="1:30" x14ac:dyDescent="0.5">
      <c r="A27" s="14" t="s">
        <v>181</v>
      </c>
      <c r="B27">
        <v>136.9</v>
      </c>
      <c r="C27">
        <v>140.5</v>
      </c>
      <c r="D27">
        <v>141.69999999999999</v>
      </c>
      <c r="E27">
        <v>142.1</v>
      </c>
      <c r="F27">
        <v>145</v>
      </c>
      <c r="G27">
        <v>147.5</v>
      </c>
      <c r="H27">
        <v>149.5</v>
      </c>
      <c r="I27">
        <v>150.4</v>
      </c>
      <c r="J27">
        <v>150.5</v>
      </c>
      <c r="K27">
        <v>152.19999999999999</v>
      </c>
      <c r="L27">
        <v>151.19999999999999</v>
      </c>
      <c r="M27">
        <v>151.80000000000001</v>
      </c>
      <c r="N27">
        <v>152.69999999999999</v>
      </c>
      <c r="O27">
        <v>153.1</v>
      </c>
      <c r="P27">
        <v>154.19999999999999</v>
      </c>
      <c r="Q27">
        <v>159.30000000000001</v>
      </c>
      <c r="R27">
        <v>159.4</v>
      </c>
      <c r="S27">
        <v>157.19999999999999</v>
      </c>
      <c r="T27">
        <v>157.4</v>
      </c>
      <c r="U27">
        <v>157.69999999999999</v>
      </c>
      <c r="V27">
        <v>158.19999999999999</v>
      </c>
      <c r="W27">
        <v>158.80000000000001</v>
      </c>
      <c r="X27">
        <v>158.9</v>
      </c>
      <c r="Y27">
        <v>159.4</v>
      </c>
      <c r="Z27">
        <v>159.5</v>
      </c>
      <c r="AA27">
        <v>159.80000000000001</v>
      </c>
      <c r="AB27">
        <v>159.80000000000001</v>
      </c>
      <c r="AC27">
        <v>160.1</v>
      </c>
      <c r="AD27">
        <v>160.4</v>
      </c>
    </row>
    <row r="28" spans="1:30" x14ac:dyDescent="0.5">
      <c r="A28" s="14" t="s">
        <v>182</v>
      </c>
      <c r="B28">
        <v>145.4</v>
      </c>
      <c r="C28">
        <v>147.30000000000001</v>
      </c>
      <c r="D28">
        <v>148.6</v>
      </c>
      <c r="E28">
        <v>149.1</v>
      </c>
      <c r="F28">
        <v>152.6</v>
      </c>
      <c r="G28">
        <v>150.69999999999999</v>
      </c>
      <c r="H28">
        <v>151.19999999999999</v>
      </c>
      <c r="I28">
        <v>153.69999999999999</v>
      </c>
      <c r="J28">
        <v>153.9</v>
      </c>
      <c r="K28">
        <v>155.1</v>
      </c>
      <c r="L28">
        <v>156.69999999999999</v>
      </c>
      <c r="M28">
        <v>157.6</v>
      </c>
      <c r="N28">
        <v>158.4</v>
      </c>
      <c r="O28">
        <v>159.5</v>
      </c>
      <c r="P28">
        <v>160.80000000000001</v>
      </c>
      <c r="Q28">
        <v>162.19999999999999</v>
      </c>
      <c r="R28">
        <v>163.19999999999999</v>
      </c>
      <c r="S28">
        <v>164.1</v>
      </c>
      <c r="T28">
        <v>164.6</v>
      </c>
      <c r="U28">
        <v>165.1</v>
      </c>
      <c r="V28">
        <v>165.8</v>
      </c>
      <c r="W28">
        <v>166.3</v>
      </c>
      <c r="X28">
        <v>166.7</v>
      </c>
      <c r="Y28">
        <v>167.1</v>
      </c>
      <c r="Z28">
        <v>167.8</v>
      </c>
      <c r="AA28">
        <v>168.4</v>
      </c>
      <c r="AB28">
        <v>168.4</v>
      </c>
      <c r="AC28">
        <v>168.8</v>
      </c>
      <c r="AD28">
        <v>169.2</v>
      </c>
    </row>
    <row r="29" spans="1:30" x14ac:dyDescent="0.5">
      <c r="A29" s="14" t="s">
        <v>183</v>
      </c>
      <c r="B29">
        <v>156.1</v>
      </c>
      <c r="C29">
        <v>156.6</v>
      </c>
      <c r="D29">
        <v>157.6</v>
      </c>
      <c r="E29">
        <v>157.6</v>
      </c>
      <c r="F29">
        <v>156.6</v>
      </c>
      <c r="G29">
        <v>158.1</v>
      </c>
      <c r="H29">
        <v>160.30000000000001</v>
      </c>
      <c r="I29">
        <v>160.4</v>
      </c>
      <c r="J29">
        <v>160.30000000000001</v>
      </c>
      <c r="K29">
        <v>160.30000000000001</v>
      </c>
      <c r="L29">
        <v>160.80000000000001</v>
      </c>
      <c r="M29">
        <v>160.6</v>
      </c>
      <c r="N29">
        <v>161</v>
      </c>
      <c r="O29">
        <v>162</v>
      </c>
      <c r="P29">
        <v>162.69999999999999</v>
      </c>
      <c r="Q29">
        <v>164</v>
      </c>
      <c r="R29">
        <v>165.2</v>
      </c>
      <c r="S29">
        <v>166.5</v>
      </c>
      <c r="T29">
        <v>169.1</v>
      </c>
      <c r="U29">
        <v>169.9</v>
      </c>
      <c r="V29">
        <v>170.9</v>
      </c>
      <c r="W29">
        <v>171.2</v>
      </c>
      <c r="X29">
        <v>171.5</v>
      </c>
      <c r="Y29">
        <v>171.8</v>
      </c>
      <c r="Z29">
        <v>171.8</v>
      </c>
      <c r="AA29">
        <v>172.5</v>
      </c>
      <c r="AB29">
        <v>172.5</v>
      </c>
      <c r="AC29">
        <v>174.2</v>
      </c>
      <c r="AD29">
        <v>174.8</v>
      </c>
    </row>
    <row r="30" spans="1:30" x14ac:dyDescent="0.5">
      <c r="A30" s="14" t="s">
        <v>184</v>
      </c>
      <c r="B30">
        <v>157.69999999999999</v>
      </c>
      <c r="C30">
        <v>156.69999999999999</v>
      </c>
      <c r="D30">
        <v>154.9</v>
      </c>
      <c r="E30">
        <v>156.6</v>
      </c>
      <c r="F30">
        <v>157.5</v>
      </c>
      <c r="G30">
        <v>158</v>
      </c>
      <c r="H30">
        <v>159.6</v>
      </c>
      <c r="I30">
        <v>159.6</v>
      </c>
      <c r="J30">
        <v>159.6</v>
      </c>
      <c r="K30">
        <v>160.30000000000001</v>
      </c>
      <c r="L30">
        <v>161.80000000000001</v>
      </c>
      <c r="M30">
        <v>162.4</v>
      </c>
      <c r="N30">
        <v>162.80000000000001</v>
      </c>
      <c r="O30">
        <v>164.2</v>
      </c>
      <c r="P30">
        <v>166.8</v>
      </c>
      <c r="Q30">
        <v>168.4</v>
      </c>
      <c r="R30">
        <v>168.2</v>
      </c>
      <c r="S30">
        <v>169.2</v>
      </c>
      <c r="T30">
        <v>169.8</v>
      </c>
      <c r="U30">
        <v>171.4</v>
      </c>
      <c r="V30">
        <v>171.1</v>
      </c>
      <c r="W30">
        <v>172.3</v>
      </c>
      <c r="X30">
        <v>173.8</v>
      </c>
      <c r="Y30">
        <v>176</v>
      </c>
      <c r="Z30">
        <v>178.8</v>
      </c>
      <c r="AA30">
        <v>181.4</v>
      </c>
      <c r="AB30">
        <v>181.5</v>
      </c>
      <c r="AC30">
        <v>184.4</v>
      </c>
      <c r="AD30">
        <v>185.6</v>
      </c>
    </row>
    <row r="31" spans="1:30" x14ac:dyDescent="0.5">
      <c r="A31" s="14" t="s">
        <v>185</v>
      </c>
      <c r="B31">
        <v>147.6</v>
      </c>
      <c r="C31">
        <v>149.30000000000001</v>
      </c>
      <c r="D31">
        <v>150</v>
      </c>
      <c r="E31">
        <v>150.5</v>
      </c>
      <c r="F31">
        <v>152.30000000000001</v>
      </c>
      <c r="G31">
        <v>153.4</v>
      </c>
      <c r="H31">
        <v>155</v>
      </c>
      <c r="I31">
        <v>156</v>
      </c>
      <c r="J31">
        <v>156</v>
      </c>
      <c r="K31">
        <v>157</v>
      </c>
      <c r="L31">
        <v>157.30000000000001</v>
      </c>
      <c r="M31">
        <v>157.80000000000001</v>
      </c>
      <c r="N31">
        <v>158.6</v>
      </c>
      <c r="O31">
        <v>159.4</v>
      </c>
      <c r="P31">
        <v>160.6</v>
      </c>
      <c r="Q31">
        <v>163.1</v>
      </c>
      <c r="R31">
        <v>163.80000000000001</v>
      </c>
      <c r="S31">
        <v>163.80000000000001</v>
      </c>
      <c r="T31">
        <v>164.7</v>
      </c>
      <c r="U31">
        <v>165.4</v>
      </c>
      <c r="V31">
        <v>166.1</v>
      </c>
      <c r="W31">
        <v>166.8</v>
      </c>
      <c r="X31">
        <v>167.4</v>
      </c>
      <c r="Y31">
        <v>168.2</v>
      </c>
      <c r="Z31">
        <v>168.9</v>
      </c>
      <c r="AA31">
        <v>170</v>
      </c>
      <c r="AB31">
        <v>170</v>
      </c>
      <c r="AC31">
        <v>170.9</v>
      </c>
      <c r="AD31">
        <v>171.6</v>
      </c>
    </row>
    <row r="32" spans="1:30" x14ac:dyDescent="0.5">
      <c r="A32" t="s">
        <v>274</v>
      </c>
      <c r="B32" s="3">
        <v>55990.924602459359</v>
      </c>
      <c r="C32" s="3">
        <v>48033.558892131798</v>
      </c>
      <c r="D32" s="3">
        <v>61518.692284107237</v>
      </c>
      <c r="E32" s="3">
        <v>63309.498622749867</v>
      </c>
      <c r="F32" s="3">
        <v>60800.383481587211</v>
      </c>
      <c r="G32" s="3">
        <v>61073.298999169296</v>
      </c>
      <c r="H32" s="3">
        <v>59460.950438057756</v>
      </c>
      <c r="I32" s="3">
        <v>67310.659830633638</v>
      </c>
      <c r="J32" s="3">
        <v>69109.876194440018</v>
      </c>
      <c r="K32" s="3">
        <v>72054.19693085934</v>
      </c>
      <c r="L32" s="3">
        <v>79009.388695268004</v>
      </c>
      <c r="M32" s="3">
        <v>81771.141778992853</v>
      </c>
      <c r="N32" s="3">
        <v>86692.515382787504</v>
      </c>
      <c r="O32" s="3">
        <v>87441.416368947481</v>
      </c>
      <c r="P32" s="3">
        <v>113228.86524779514</v>
      </c>
      <c r="Q32" s="3">
        <v>128800.06584155018</v>
      </c>
      <c r="R32" s="3">
        <v>119633.62181054099</v>
      </c>
      <c r="S32" s="3">
        <v>121897.63969956485</v>
      </c>
      <c r="T32" s="3">
        <v>128755.46490262874</v>
      </c>
      <c r="U32" s="3">
        <v>104567.31614182114</v>
      </c>
      <c r="V32" s="3">
        <v>95157.741525290738</v>
      </c>
      <c r="W32" s="3">
        <v>99194.385511237808</v>
      </c>
      <c r="X32" s="3">
        <v>100258.75918442282</v>
      </c>
      <c r="Y32" s="3">
        <v>94253.237400611397</v>
      </c>
      <c r="Z32" s="3">
        <v>92441.854830099124</v>
      </c>
      <c r="AA32" s="3">
        <v>85798.258921224522</v>
      </c>
      <c r="AB32" s="3">
        <v>89613.478577777831</v>
      </c>
      <c r="AC32" s="3">
        <v>89110.692374873179</v>
      </c>
      <c r="AD32" s="3">
        <v>87422.236418291985</v>
      </c>
    </row>
    <row r="36" spans="1:67" x14ac:dyDescent="0.5">
      <c r="A36" s="233" t="s">
        <v>276</v>
      </c>
      <c r="B36" s="233"/>
      <c r="C36" s="233"/>
      <c r="D36" s="233"/>
      <c r="E36" s="233"/>
      <c r="F36" s="233"/>
      <c r="G36" s="233"/>
      <c r="H36" s="233"/>
      <c r="I36" s="233"/>
      <c r="J36" s="233"/>
      <c r="K36" s="233"/>
      <c r="L36" s="233"/>
      <c r="M36" s="233"/>
      <c r="N36" s="233"/>
    </row>
    <row r="37" spans="1:67" x14ac:dyDescent="0.5">
      <c r="A37" s="16" t="s">
        <v>186</v>
      </c>
      <c r="B37" s="46" t="s">
        <v>256</v>
      </c>
      <c r="C37" s="46" t="s">
        <v>257</v>
      </c>
      <c r="D37" s="46" t="s">
        <v>258</v>
      </c>
      <c r="E37" s="46" t="s">
        <v>259</v>
      </c>
      <c r="F37" s="46" t="s">
        <v>260</v>
      </c>
      <c r="G37" s="46" t="s">
        <v>261</v>
      </c>
      <c r="H37" s="46" t="s">
        <v>262</v>
      </c>
      <c r="I37" s="46" t="s">
        <v>263</v>
      </c>
      <c r="J37" s="46" t="s">
        <v>264</v>
      </c>
      <c r="K37" s="46" t="s">
        <v>265</v>
      </c>
      <c r="L37" s="46" t="s">
        <v>266</v>
      </c>
      <c r="M37" s="46" t="s">
        <v>267</v>
      </c>
      <c r="N37" s="46" t="s">
        <v>268</v>
      </c>
    </row>
    <row r="38" spans="1:67" x14ac:dyDescent="0.5">
      <c r="A38" s="46" t="s">
        <v>269</v>
      </c>
      <c r="B38" s="16">
        <v>23097.82128634103</v>
      </c>
      <c r="C38" s="16">
        <v>17134.221652653792</v>
      </c>
      <c r="D38" s="16">
        <v>24391.22860384245</v>
      </c>
      <c r="E38" s="16">
        <v>28431.99353711386</v>
      </c>
      <c r="F38" s="16">
        <v>40659.068498646011</v>
      </c>
      <c r="G38" s="16">
        <v>34353.850793896505</v>
      </c>
      <c r="H38" s="16">
        <v>33074.491674390949</v>
      </c>
      <c r="I38" s="16">
        <v>40926.853933740225</v>
      </c>
      <c r="J38" s="16">
        <v>52165.863453700425</v>
      </c>
      <c r="K38" s="16">
        <v>55990.924602459359</v>
      </c>
      <c r="L38" s="16">
        <v>48033.558892131798</v>
      </c>
      <c r="M38" s="16">
        <v>61518.692284107237</v>
      </c>
      <c r="N38" s="16">
        <f>SUM(B38:M38)</f>
        <v>459778.56921302364</v>
      </c>
    </row>
    <row r="39" spans="1:67" x14ac:dyDescent="0.5">
      <c r="A39" s="46" t="s">
        <v>270</v>
      </c>
      <c r="B39" s="16">
        <v>63309.498622749867</v>
      </c>
      <c r="C39" s="16">
        <v>60800.383481587211</v>
      </c>
      <c r="D39" s="16">
        <v>61073.298999169296</v>
      </c>
      <c r="E39" s="16">
        <v>59460.950438057756</v>
      </c>
      <c r="F39" s="16">
        <v>67310.659830633638</v>
      </c>
      <c r="G39" s="16">
        <v>69109.876194440018</v>
      </c>
      <c r="H39" s="16">
        <v>72054.19693085934</v>
      </c>
      <c r="I39" s="16">
        <v>79009.388695268004</v>
      </c>
      <c r="J39" s="16">
        <v>81771.141778992853</v>
      </c>
      <c r="K39" s="16">
        <v>86692.515382787504</v>
      </c>
      <c r="L39" s="16">
        <v>87441.416368947481</v>
      </c>
      <c r="M39" s="16">
        <v>113228.86524779514</v>
      </c>
      <c r="N39" s="16">
        <f t="shared" ref="N39:N41" si="0">SUM(B39:M39)</f>
        <v>901262.19197128818</v>
      </c>
    </row>
    <row r="40" spans="1:67" x14ac:dyDescent="0.5">
      <c r="A40" s="46" t="s">
        <v>271</v>
      </c>
      <c r="B40" s="16">
        <v>128800.06584155018</v>
      </c>
      <c r="C40" s="16">
        <v>119633.62181054099</v>
      </c>
      <c r="D40" s="16">
        <v>121897.63969956485</v>
      </c>
      <c r="E40" s="16">
        <v>128755.46490262874</v>
      </c>
      <c r="F40" s="16">
        <v>104567.31614182114</v>
      </c>
      <c r="G40" s="16">
        <v>95157.741525290738</v>
      </c>
      <c r="H40" s="16">
        <v>99194.385511237808</v>
      </c>
      <c r="I40" s="16">
        <v>100258.75918442282</v>
      </c>
      <c r="J40" s="16">
        <v>94253.237400611397</v>
      </c>
      <c r="K40" s="16">
        <v>92441.854830099124</v>
      </c>
      <c r="L40" s="16">
        <v>85798.258921224522</v>
      </c>
      <c r="M40" s="16">
        <v>89613.478577777831</v>
      </c>
      <c r="N40" s="16">
        <f t="shared" si="0"/>
        <v>1260371.8243467701</v>
      </c>
    </row>
    <row r="41" spans="1:67" x14ac:dyDescent="0.5">
      <c r="A41" s="46" t="s">
        <v>272</v>
      </c>
      <c r="B41" s="16">
        <v>89110.692374873179</v>
      </c>
      <c r="C41" s="16">
        <v>87422.236418291985</v>
      </c>
      <c r="D41" s="16">
        <v>82585.737886446586</v>
      </c>
      <c r="E41" s="16">
        <v>85313.440252868793</v>
      </c>
      <c r="F41" s="16">
        <v>90474.40213668361</v>
      </c>
      <c r="G41" s="16">
        <v>90511.649591366731</v>
      </c>
      <c r="H41" s="16">
        <v>98750.371797356958</v>
      </c>
      <c r="I41" s="16">
        <v>95369.31670117547</v>
      </c>
      <c r="J41" s="16">
        <v>94758.833036083728</v>
      </c>
      <c r="K41" s="16">
        <v>101436.00014400476</v>
      </c>
      <c r="L41" s="16">
        <v>84496.994328354049</v>
      </c>
      <c r="M41" s="16">
        <v>100359.03501725396</v>
      </c>
      <c r="N41" s="16">
        <f t="shared" si="0"/>
        <v>1100588.7096847601</v>
      </c>
    </row>
    <row r="47" spans="1:67" ht="26" x14ac:dyDescent="0.6">
      <c r="A47" s="233" t="s">
        <v>237</v>
      </c>
      <c r="B47" s="233"/>
      <c r="C47" s="233"/>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H47" s="239" t="s">
        <v>237</v>
      </c>
      <c r="AI47" s="239"/>
      <c r="AJ47" s="239"/>
      <c r="AK47" s="239"/>
      <c r="AL47" s="239"/>
      <c r="AM47" s="239"/>
      <c r="AN47" s="239"/>
      <c r="AO47" s="239"/>
      <c r="AP47" s="239"/>
      <c r="AQ47" s="239"/>
      <c r="AR47" s="239"/>
      <c r="AS47" s="239"/>
      <c r="AT47" s="239"/>
      <c r="AV47" s="233" t="s">
        <v>237</v>
      </c>
      <c r="AW47" s="233"/>
      <c r="AZ47" s="237" t="s">
        <v>237</v>
      </c>
      <c r="BA47" s="238"/>
      <c r="BK47" s="215" t="s">
        <v>277</v>
      </c>
      <c r="BL47" s="215"/>
      <c r="BM47" s="215"/>
      <c r="BN47" s="215"/>
      <c r="BO47" s="215"/>
    </row>
    <row r="48" spans="1:67" ht="15.5" customHeight="1" x14ac:dyDescent="0.5">
      <c r="A48" s="16"/>
      <c r="B48" s="16" t="s">
        <v>186</v>
      </c>
      <c r="C48" s="16" t="s">
        <v>3</v>
      </c>
      <c r="D48" s="16" t="s">
        <v>4</v>
      </c>
      <c r="E48" s="16" t="s">
        <v>5</v>
      </c>
      <c r="F48" s="16" t="s">
        <v>6</v>
      </c>
      <c r="G48" s="16" t="s">
        <v>7</v>
      </c>
      <c r="H48" s="16" t="s">
        <v>8</v>
      </c>
      <c r="I48" s="16" t="s">
        <v>9</v>
      </c>
      <c r="J48" s="16" t="s">
        <v>10</v>
      </c>
      <c r="K48" s="16" t="s">
        <v>11</v>
      </c>
      <c r="L48" s="16" t="s">
        <v>12</v>
      </c>
      <c r="M48" s="16" t="s">
        <v>13</v>
      </c>
      <c r="N48" s="16" t="s">
        <v>14</v>
      </c>
      <c r="O48" s="16" t="s">
        <v>15</v>
      </c>
      <c r="P48" s="16" t="s">
        <v>16</v>
      </c>
      <c r="Q48" s="16" t="s">
        <v>17</v>
      </c>
      <c r="R48" s="16" t="s">
        <v>18</v>
      </c>
      <c r="S48" s="16" t="s">
        <v>19</v>
      </c>
      <c r="T48" s="16" t="s">
        <v>20</v>
      </c>
      <c r="U48" s="16" t="s">
        <v>21</v>
      </c>
      <c r="V48" s="16" t="s">
        <v>22</v>
      </c>
      <c r="W48" s="16" t="s">
        <v>23</v>
      </c>
      <c r="X48" s="16" t="s">
        <v>24</v>
      </c>
      <c r="Y48" s="16" t="s">
        <v>25</v>
      </c>
      <c r="Z48" s="16" t="s">
        <v>26</v>
      </c>
      <c r="AA48" s="16" t="s">
        <v>27</v>
      </c>
      <c r="AB48" s="16" t="s">
        <v>28</v>
      </c>
      <c r="AC48" s="16" t="s">
        <v>274</v>
      </c>
      <c r="AH48" s="16"/>
      <c r="AI48" s="16" t="s">
        <v>186</v>
      </c>
      <c r="AJ48" s="16" t="s">
        <v>147</v>
      </c>
      <c r="AK48" s="16" t="s">
        <v>148</v>
      </c>
      <c r="AL48" s="16" t="s">
        <v>149</v>
      </c>
      <c r="AM48" s="16" t="s">
        <v>150</v>
      </c>
      <c r="AN48" s="16" t="s">
        <v>151</v>
      </c>
      <c r="AO48" s="16" t="s">
        <v>156</v>
      </c>
      <c r="AP48" s="16" t="s">
        <v>152</v>
      </c>
      <c r="AQ48" s="16" t="s">
        <v>153</v>
      </c>
      <c r="AR48" s="16" t="s">
        <v>154</v>
      </c>
      <c r="AS48" s="16" t="s">
        <v>155</v>
      </c>
      <c r="AT48" s="16" t="s">
        <v>274</v>
      </c>
      <c r="AV48" s="126" t="s">
        <v>187</v>
      </c>
      <c r="AW48" s="126" t="s">
        <v>275</v>
      </c>
      <c r="AZ48" s="49" t="s">
        <v>187</v>
      </c>
      <c r="BA48" s="50" t="s">
        <v>275</v>
      </c>
    </row>
    <row r="49" spans="1:64" ht="15.5" customHeight="1" x14ac:dyDescent="0.5">
      <c r="A49" s="234">
        <v>2021</v>
      </c>
      <c r="B49" s="16" t="s">
        <v>58</v>
      </c>
      <c r="C49" s="42">
        <v>144.9</v>
      </c>
      <c r="D49" s="42">
        <v>190.1</v>
      </c>
      <c r="E49" s="42">
        <v>175.3</v>
      </c>
      <c r="F49" s="42">
        <v>154.1</v>
      </c>
      <c r="G49" s="42">
        <v>150.9</v>
      </c>
      <c r="H49" s="42">
        <v>149.6</v>
      </c>
      <c r="I49" s="42">
        <v>194.2</v>
      </c>
      <c r="J49" s="42">
        <v>160.4</v>
      </c>
      <c r="K49" s="42">
        <v>114.6</v>
      </c>
      <c r="L49" s="42">
        <v>164</v>
      </c>
      <c r="M49" s="42">
        <v>151.80000000000001</v>
      </c>
      <c r="N49" s="42">
        <v>165.6</v>
      </c>
      <c r="O49" s="42">
        <v>161</v>
      </c>
      <c r="P49" s="42">
        <v>186.5</v>
      </c>
      <c r="Q49" s="42">
        <v>155.5</v>
      </c>
      <c r="R49" s="42">
        <v>146.1</v>
      </c>
      <c r="S49" s="42">
        <v>154.19999999999999</v>
      </c>
      <c r="T49" s="42">
        <v>157.69999999999999</v>
      </c>
      <c r="U49" s="42">
        <v>147.9</v>
      </c>
      <c r="V49" s="42">
        <v>150</v>
      </c>
      <c r="W49" s="42">
        <v>159.30000000000001</v>
      </c>
      <c r="X49" s="42">
        <v>141.9</v>
      </c>
      <c r="Y49" s="42">
        <v>149.6</v>
      </c>
      <c r="Z49" s="42">
        <v>159.19999999999999</v>
      </c>
      <c r="AA49" s="42">
        <v>156.80000000000001</v>
      </c>
      <c r="AB49" s="42">
        <v>151.9</v>
      </c>
      <c r="AC49" s="42">
        <v>55990.924602459359</v>
      </c>
      <c r="AH49" s="187">
        <v>2021</v>
      </c>
      <c r="AI49" s="16" t="s">
        <v>58</v>
      </c>
      <c r="AJ49" s="42">
        <v>2076.5</v>
      </c>
      <c r="AK49" s="42">
        <v>186.5</v>
      </c>
      <c r="AL49" s="42">
        <v>455.8</v>
      </c>
      <c r="AM49" s="42">
        <v>305.60000000000002</v>
      </c>
      <c r="AN49" s="42">
        <v>150</v>
      </c>
      <c r="AO49" s="42">
        <v>316.10000000000002</v>
      </c>
      <c r="AP49" s="42">
        <v>141.9</v>
      </c>
      <c r="AQ49" s="42">
        <v>149.6</v>
      </c>
      <c r="AR49" s="42">
        <v>159.19999999999999</v>
      </c>
      <c r="AS49" s="42">
        <v>151.9</v>
      </c>
      <c r="AT49" s="42">
        <v>55990.924602459359</v>
      </c>
      <c r="AV49" s="16" t="s">
        <v>147</v>
      </c>
      <c r="AW49" s="127">
        <f>CORREL($AJ49:$AJ77,$AT49:$AT77)</f>
        <v>0.57810448057556574</v>
      </c>
      <c r="AZ49" s="47" t="s">
        <v>3</v>
      </c>
      <c r="BA49" s="48">
        <f>CORREL($C$49:$C$77,$AC$49:$AC$77)</f>
        <v>0.44287698145795273</v>
      </c>
      <c r="BK49" s="114" t="s">
        <v>349</v>
      </c>
    </row>
    <row r="50" spans="1:64" x14ac:dyDescent="0.5">
      <c r="A50" s="235"/>
      <c r="B50" s="16" t="s">
        <v>62</v>
      </c>
      <c r="C50" s="42">
        <v>144.30000000000001</v>
      </c>
      <c r="D50" s="42">
        <v>186.5</v>
      </c>
      <c r="E50" s="42">
        <v>168.7</v>
      </c>
      <c r="F50" s="42">
        <v>154.69999999999999</v>
      </c>
      <c r="G50" s="42">
        <v>158.69999999999999</v>
      </c>
      <c r="H50" s="42">
        <v>150.69999999999999</v>
      </c>
      <c r="I50" s="42">
        <v>160</v>
      </c>
      <c r="J50" s="42">
        <v>158.80000000000001</v>
      </c>
      <c r="K50" s="42">
        <v>112.8</v>
      </c>
      <c r="L50" s="42">
        <v>164.2</v>
      </c>
      <c r="M50" s="42">
        <v>155.5</v>
      </c>
      <c r="N50" s="42">
        <v>167.5</v>
      </c>
      <c r="O50" s="42">
        <v>156.9</v>
      </c>
      <c r="P50" s="42">
        <v>188.3</v>
      </c>
      <c r="Q50" s="42">
        <v>157.19999999999999</v>
      </c>
      <c r="R50" s="42">
        <v>147.4</v>
      </c>
      <c r="S50" s="42">
        <v>155.80000000000001</v>
      </c>
      <c r="T50" s="42">
        <v>159.80000000000001</v>
      </c>
      <c r="U50" s="42">
        <v>152.4</v>
      </c>
      <c r="V50" s="42">
        <v>150.9</v>
      </c>
      <c r="W50" s="42">
        <v>161.30000000000001</v>
      </c>
      <c r="X50" s="42">
        <v>145.1</v>
      </c>
      <c r="Y50" s="42">
        <v>151.5</v>
      </c>
      <c r="Z50" s="42">
        <v>159.5</v>
      </c>
      <c r="AA50" s="42">
        <v>155.80000000000001</v>
      </c>
      <c r="AB50" s="42">
        <v>153.4</v>
      </c>
      <c r="AC50" s="42">
        <v>48033.558892131798</v>
      </c>
      <c r="AH50" s="187"/>
      <c r="AI50" s="16" t="s">
        <v>62</v>
      </c>
      <c r="AJ50" s="42">
        <v>2039.3000000000002</v>
      </c>
      <c r="AK50" s="42">
        <v>188.3</v>
      </c>
      <c r="AL50" s="42">
        <v>460.40000000000003</v>
      </c>
      <c r="AM50" s="42">
        <v>312.20000000000005</v>
      </c>
      <c r="AN50" s="42">
        <v>150.9</v>
      </c>
      <c r="AO50" s="42">
        <v>317.10000000000002</v>
      </c>
      <c r="AP50" s="42">
        <v>145.1</v>
      </c>
      <c r="AQ50" s="42">
        <v>151.5</v>
      </c>
      <c r="AR50" s="42">
        <v>159.5</v>
      </c>
      <c r="AS50" s="42">
        <v>153.4</v>
      </c>
      <c r="AT50" s="42">
        <v>48033.558892131798</v>
      </c>
      <c r="AV50" s="16" t="s">
        <v>148</v>
      </c>
      <c r="AW50" s="127">
        <f>CORREL($AK49:$AK77,$AT49:$AT77)</f>
        <v>0.53198804801284261</v>
      </c>
      <c r="AZ50" s="47" t="s">
        <v>4</v>
      </c>
      <c r="BA50" s="48">
        <f>CORREL($D$49:$D$77,$AC$49:$AC$77)</f>
        <v>0.80025710624521984</v>
      </c>
      <c r="BL50" s="113" t="s">
        <v>350</v>
      </c>
    </row>
    <row r="51" spans="1:64" x14ac:dyDescent="0.5">
      <c r="A51" s="235"/>
      <c r="B51" s="16" t="s">
        <v>63</v>
      </c>
      <c r="C51" s="42">
        <v>144.1</v>
      </c>
      <c r="D51" s="42">
        <v>192.2</v>
      </c>
      <c r="E51" s="42">
        <v>163.80000000000001</v>
      </c>
      <c r="F51" s="42">
        <v>154.9</v>
      </c>
      <c r="G51" s="42">
        <v>163.9</v>
      </c>
      <c r="H51" s="42">
        <v>153.69999999999999</v>
      </c>
      <c r="I51" s="42">
        <v>149.5</v>
      </c>
      <c r="J51" s="42">
        <v>159.80000000000001</v>
      </c>
      <c r="K51" s="42">
        <v>112.6</v>
      </c>
      <c r="L51" s="42">
        <v>163.5</v>
      </c>
      <c r="M51" s="42">
        <v>156.5</v>
      </c>
      <c r="N51" s="42">
        <v>168.2</v>
      </c>
      <c r="O51" s="42">
        <v>156.69999999999999</v>
      </c>
      <c r="P51" s="42">
        <v>188.1</v>
      </c>
      <c r="Q51" s="42">
        <v>157.80000000000001</v>
      </c>
      <c r="R51" s="42">
        <v>147.9</v>
      </c>
      <c r="S51" s="42">
        <v>156.4</v>
      </c>
      <c r="T51" s="42">
        <v>159.9</v>
      </c>
      <c r="U51" s="42">
        <v>155.5</v>
      </c>
      <c r="V51" s="42">
        <v>151.19999999999999</v>
      </c>
      <c r="W51" s="42">
        <v>161.69999999999999</v>
      </c>
      <c r="X51" s="42">
        <v>146.19999999999999</v>
      </c>
      <c r="Y51" s="42">
        <v>152.6</v>
      </c>
      <c r="Z51" s="42">
        <v>160.19999999999999</v>
      </c>
      <c r="AA51" s="42">
        <v>153.80000000000001</v>
      </c>
      <c r="AB51" s="42">
        <v>153.80000000000001</v>
      </c>
      <c r="AC51" s="42">
        <v>61518.692284107237</v>
      </c>
      <c r="AH51" s="187"/>
      <c r="AI51" s="16" t="s">
        <v>63</v>
      </c>
      <c r="AJ51" s="42">
        <v>2039.3999999999999</v>
      </c>
      <c r="AK51" s="42">
        <v>188.1</v>
      </c>
      <c r="AL51" s="42">
        <v>462.1</v>
      </c>
      <c r="AM51" s="42">
        <v>315.39999999999998</v>
      </c>
      <c r="AN51" s="42">
        <v>151.19999999999999</v>
      </c>
      <c r="AO51" s="42">
        <v>315.5</v>
      </c>
      <c r="AP51" s="42">
        <v>146.19999999999999</v>
      </c>
      <c r="AQ51" s="42">
        <v>152.6</v>
      </c>
      <c r="AR51" s="42">
        <v>160.19999999999999</v>
      </c>
      <c r="AS51" s="42">
        <v>153.80000000000001</v>
      </c>
      <c r="AT51" s="42">
        <v>61518.692284107237</v>
      </c>
      <c r="AV51" s="16" t="s">
        <v>149</v>
      </c>
      <c r="AW51" s="127">
        <f>CORREL($AL49:$AL77,$AT49:$AT77)</f>
        <v>0.68047870812523537</v>
      </c>
      <c r="AZ51" s="47" t="s">
        <v>5</v>
      </c>
      <c r="BA51" s="48">
        <f>CORREL($E$49:$E$77,$AC$49:$AC$77)</f>
        <v>-9.2572691117940073E-2</v>
      </c>
      <c r="BL51" s="113" t="s">
        <v>351</v>
      </c>
    </row>
    <row r="52" spans="1:64" x14ac:dyDescent="0.5">
      <c r="A52" s="235"/>
      <c r="B52" s="16" t="s">
        <v>64</v>
      </c>
      <c r="C52" s="42">
        <v>144.30000000000001</v>
      </c>
      <c r="D52" s="42">
        <v>198</v>
      </c>
      <c r="E52" s="42">
        <v>164.6</v>
      </c>
      <c r="F52" s="42">
        <v>155.4</v>
      </c>
      <c r="G52" s="42">
        <v>170.1</v>
      </c>
      <c r="H52" s="42">
        <v>164.4</v>
      </c>
      <c r="I52" s="42">
        <v>144.1</v>
      </c>
      <c r="J52" s="42">
        <v>161.69999999999999</v>
      </c>
      <c r="K52" s="42">
        <v>113.1</v>
      </c>
      <c r="L52" s="42">
        <v>163.9</v>
      </c>
      <c r="M52" s="42">
        <v>157.6</v>
      </c>
      <c r="N52" s="42">
        <v>168.9</v>
      </c>
      <c r="O52" s="42">
        <v>158</v>
      </c>
      <c r="P52" s="42">
        <v>188.8</v>
      </c>
      <c r="Q52" s="42">
        <v>158.80000000000001</v>
      </c>
      <c r="R52" s="42">
        <v>148.5</v>
      </c>
      <c r="S52" s="42">
        <v>157.30000000000001</v>
      </c>
      <c r="T52" s="42">
        <v>161.4</v>
      </c>
      <c r="U52" s="42">
        <v>155.6</v>
      </c>
      <c r="V52" s="42">
        <v>151.80000000000001</v>
      </c>
      <c r="W52" s="42">
        <v>162.30000000000001</v>
      </c>
      <c r="X52" s="42">
        <v>146.6</v>
      </c>
      <c r="Y52" s="42">
        <v>153.19999999999999</v>
      </c>
      <c r="Z52" s="42">
        <v>160.30000000000001</v>
      </c>
      <c r="AA52" s="42">
        <v>155.4</v>
      </c>
      <c r="AB52" s="42">
        <v>154.4</v>
      </c>
      <c r="AC52" s="42">
        <v>63309.498622749867</v>
      </c>
      <c r="AH52" s="187"/>
      <c r="AI52" s="16" t="s">
        <v>64</v>
      </c>
      <c r="AJ52" s="42">
        <v>2064.1</v>
      </c>
      <c r="AK52" s="42">
        <v>188.8</v>
      </c>
      <c r="AL52" s="42">
        <v>464.6</v>
      </c>
      <c r="AM52" s="42">
        <v>317</v>
      </c>
      <c r="AN52" s="42">
        <v>151.80000000000001</v>
      </c>
      <c r="AO52" s="42">
        <v>317.70000000000005</v>
      </c>
      <c r="AP52" s="42">
        <v>146.6</v>
      </c>
      <c r="AQ52" s="42">
        <v>153.19999999999999</v>
      </c>
      <c r="AR52" s="42">
        <v>160.30000000000001</v>
      </c>
      <c r="AS52" s="42">
        <v>154.4</v>
      </c>
      <c r="AT52" s="42">
        <v>63309.498622749867</v>
      </c>
      <c r="AV52" s="16" t="s">
        <v>150</v>
      </c>
      <c r="AW52" s="127">
        <f>CORREL($AM49:$AM77,$AT49:$AT77)</f>
        <v>0.67852511370740187</v>
      </c>
      <c r="AZ52" s="47" t="s">
        <v>6</v>
      </c>
      <c r="BA52" s="48">
        <f>CORREL($F$49:$F$77,$AC$49:$AC$77)</f>
        <v>0.52994522290044233</v>
      </c>
    </row>
    <row r="53" spans="1:64" x14ac:dyDescent="0.5">
      <c r="A53" s="235"/>
      <c r="B53" s="16" t="s">
        <v>65</v>
      </c>
      <c r="C53" s="42">
        <v>146.30000000000001</v>
      </c>
      <c r="D53" s="42">
        <v>200.5</v>
      </c>
      <c r="E53" s="42">
        <v>170.3</v>
      </c>
      <c r="F53" s="42">
        <v>156.1</v>
      </c>
      <c r="G53" s="42">
        <v>178.7</v>
      </c>
      <c r="H53" s="42">
        <v>167.1</v>
      </c>
      <c r="I53" s="42">
        <v>147.9</v>
      </c>
      <c r="J53" s="42">
        <v>165.4</v>
      </c>
      <c r="K53" s="42">
        <v>114.8</v>
      </c>
      <c r="L53" s="42">
        <v>168.2</v>
      </c>
      <c r="M53" s="42">
        <v>159.30000000000001</v>
      </c>
      <c r="N53" s="42">
        <v>170.4</v>
      </c>
      <c r="O53" s="42">
        <v>160.69999999999999</v>
      </c>
      <c r="P53" s="42">
        <v>191.9</v>
      </c>
      <c r="Q53" s="42">
        <v>161.80000000000001</v>
      </c>
      <c r="R53" s="42">
        <v>152.1</v>
      </c>
      <c r="S53" s="42">
        <v>160.4</v>
      </c>
      <c r="T53" s="42">
        <v>161.6</v>
      </c>
      <c r="U53" s="42">
        <v>159.4</v>
      </c>
      <c r="V53" s="42">
        <v>154.69999999999999</v>
      </c>
      <c r="W53" s="42">
        <v>165.8</v>
      </c>
      <c r="X53" s="42">
        <v>148.9</v>
      </c>
      <c r="Y53" s="42">
        <v>155.80000000000001</v>
      </c>
      <c r="Z53" s="42">
        <v>161.19999999999999</v>
      </c>
      <c r="AA53" s="42">
        <v>158.6</v>
      </c>
      <c r="AB53" s="42">
        <v>156.80000000000001</v>
      </c>
      <c r="AC53" s="42">
        <v>60800.383481587211</v>
      </c>
      <c r="AH53" s="187"/>
      <c r="AI53" s="16" t="s">
        <v>65</v>
      </c>
      <c r="AJ53" s="42">
        <v>2105.7000000000003</v>
      </c>
      <c r="AK53" s="42">
        <v>191.9</v>
      </c>
      <c r="AL53" s="42">
        <v>474.29999999999995</v>
      </c>
      <c r="AM53" s="42">
        <v>321</v>
      </c>
      <c r="AN53" s="42">
        <v>154.69999999999999</v>
      </c>
      <c r="AO53" s="42">
        <v>324.39999999999998</v>
      </c>
      <c r="AP53" s="42">
        <v>148.9</v>
      </c>
      <c r="AQ53" s="42">
        <v>155.80000000000001</v>
      </c>
      <c r="AR53" s="42">
        <v>161.19999999999999</v>
      </c>
      <c r="AS53" s="42">
        <v>156.80000000000001</v>
      </c>
      <c r="AT53" s="42">
        <v>60800.383481587211</v>
      </c>
      <c r="AV53" s="16" t="s">
        <v>151</v>
      </c>
      <c r="AW53" s="127">
        <f>CORREL($AN49:$AN77,$AT49:$AT77)</f>
        <v>0.65529572408233072</v>
      </c>
      <c r="AZ53" s="47" t="s">
        <v>7</v>
      </c>
      <c r="BA53" s="48">
        <f>CORREL($G$49:$G$77,$AC$49:$AC$77)</f>
        <v>-0.48037364936285298</v>
      </c>
    </row>
    <row r="54" spans="1:64" x14ac:dyDescent="0.5">
      <c r="A54" s="235"/>
      <c r="B54" s="16" t="s">
        <v>66</v>
      </c>
      <c r="C54" s="42">
        <v>146.69999999999999</v>
      </c>
      <c r="D54" s="42">
        <v>202</v>
      </c>
      <c r="E54" s="42">
        <v>180.7</v>
      </c>
      <c r="F54" s="42">
        <v>156.19999999999999</v>
      </c>
      <c r="G54" s="42">
        <v>183.7</v>
      </c>
      <c r="H54" s="42">
        <v>164.6</v>
      </c>
      <c r="I54" s="42">
        <v>155.4</v>
      </c>
      <c r="J54" s="42">
        <v>166</v>
      </c>
      <c r="K54" s="42">
        <v>115.1</v>
      </c>
      <c r="L54" s="42">
        <v>168.5</v>
      </c>
      <c r="M54" s="42">
        <v>160</v>
      </c>
      <c r="N54" s="42">
        <v>172.4</v>
      </c>
      <c r="O54" s="42">
        <v>162.6</v>
      </c>
      <c r="P54" s="42">
        <v>190.8</v>
      </c>
      <c r="Q54" s="42">
        <v>162.19999999999999</v>
      </c>
      <c r="R54" s="42">
        <v>151.80000000000001</v>
      </c>
      <c r="S54" s="42">
        <v>160.69999999999999</v>
      </c>
      <c r="T54" s="42">
        <v>160.5</v>
      </c>
      <c r="U54" s="42">
        <v>159.80000000000001</v>
      </c>
      <c r="V54" s="42">
        <v>154.80000000000001</v>
      </c>
      <c r="W54" s="42">
        <v>166.3</v>
      </c>
      <c r="X54" s="42">
        <v>150.69999999999999</v>
      </c>
      <c r="Y54" s="42">
        <v>154.9</v>
      </c>
      <c r="Z54" s="42">
        <v>161.69999999999999</v>
      </c>
      <c r="AA54" s="42">
        <v>158.80000000000001</v>
      </c>
      <c r="AB54" s="42">
        <v>157.6</v>
      </c>
      <c r="AC54" s="42">
        <v>61073.298999169296</v>
      </c>
      <c r="AH54" s="187"/>
      <c r="AI54" s="16" t="s">
        <v>66</v>
      </c>
      <c r="AJ54" s="42">
        <v>2133.9</v>
      </c>
      <c r="AK54" s="42">
        <v>190.8</v>
      </c>
      <c r="AL54" s="42">
        <v>474.7</v>
      </c>
      <c r="AM54" s="42">
        <v>320.3</v>
      </c>
      <c r="AN54" s="42">
        <v>154.80000000000001</v>
      </c>
      <c r="AO54" s="42">
        <v>325.10000000000002</v>
      </c>
      <c r="AP54" s="42">
        <v>150.69999999999999</v>
      </c>
      <c r="AQ54" s="42">
        <v>154.9</v>
      </c>
      <c r="AR54" s="42">
        <v>161.69999999999999</v>
      </c>
      <c r="AS54" s="42">
        <v>157.6</v>
      </c>
      <c r="AT54" s="42">
        <v>61073.298999169296</v>
      </c>
      <c r="AV54" s="16" t="s">
        <v>156</v>
      </c>
      <c r="AW54" s="127">
        <f>CORREL($AO49:$AO77,$AT49:$AT77)</f>
        <v>0.59070707815160128</v>
      </c>
      <c r="AZ54" s="47" t="s">
        <v>8</v>
      </c>
      <c r="BA54" s="48">
        <f>CORREL($H$49:$H$77,$AC$49:$AC$77)</f>
        <v>0.55714276424458797</v>
      </c>
    </row>
    <row r="55" spans="1:64" x14ac:dyDescent="0.5">
      <c r="A55" s="235"/>
      <c r="B55" s="16" t="s">
        <v>67</v>
      </c>
      <c r="C55" s="42">
        <v>146.4</v>
      </c>
      <c r="D55" s="42">
        <v>206.8</v>
      </c>
      <c r="E55" s="42">
        <v>182.2</v>
      </c>
      <c r="F55" s="42">
        <v>157.5</v>
      </c>
      <c r="G55" s="42">
        <v>182.1</v>
      </c>
      <c r="H55" s="42">
        <v>163.9</v>
      </c>
      <c r="I55" s="42">
        <v>164.2</v>
      </c>
      <c r="J55" s="42">
        <v>164</v>
      </c>
      <c r="K55" s="42">
        <v>114.5</v>
      </c>
      <c r="L55" s="42">
        <v>168.3</v>
      </c>
      <c r="M55" s="42">
        <v>160.9</v>
      </c>
      <c r="N55" s="42">
        <v>172.2</v>
      </c>
      <c r="O55" s="42">
        <v>164</v>
      </c>
      <c r="P55" s="42">
        <v>191.2</v>
      </c>
      <c r="Q55" s="42">
        <v>162.80000000000001</v>
      </c>
      <c r="R55" s="42">
        <v>153.1</v>
      </c>
      <c r="S55" s="42">
        <v>161.4</v>
      </c>
      <c r="T55" s="42">
        <v>161.5</v>
      </c>
      <c r="U55" s="42">
        <v>160.69999999999999</v>
      </c>
      <c r="V55" s="42">
        <v>155.80000000000001</v>
      </c>
      <c r="W55" s="42">
        <v>167</v>
      </c>
      <c r="X55" s="42">
        <v>153.1</v>
      </c>
      <c r="Y55" s="42">
        <v>155.30000000000001</v>
      </c>
      <c r="Z55" s="42">
        <v>163.19999999999999</v>
      </c>
      <c r="AA55" s="42">
        <v>160.1</v>
      </c>
      <c r="AB55" s="42">
        <v>159</v>
      </c>
      <c r="AC55" s="42">
        <v>59460.950438057756</v>
      </c>
      <c r="AH55" s="187"/>
      <c r="AI55" s="16" t="s">
        <v>67</v>
      </c>
      <c r="AJ55" s="42">
        <v>2147</v>
      </c>
      <c r="AK55" s="42">
        <v>191.2</v>
      </c>
      <c r="AL55" s="42">
        <v>477.29999999999995</v>
      </c>
      <c r="AM55" s="42">
        <v>322.2</v>
      </c>
      <c r="AN55" s="42">
        <v>155.80000000000001</v>
      </c>
      <c r="AO55" s="42">
        <v>327.10000000000002</v>
      </c>
      <c r="AP55" s="42">
        <v>153.1</v>
      </c>
      <c r="AQ55" s="42">
        <v>155.30000000000001</v>
      </c>
      <c r="AR55" s="42">
        <v>163.19999999999999</v>
      </c>
      <c r="AS55" s="42">
        <v>159</v>
      </c>
      <c r="AT55" s="42">
        <v>59460.950438057756</v>
      </c>
      <c r="AV55" s="16" t="s">
        <v>152</v>
      </c>
      <c r="AW55" s="127">
        <f>CORREL($AP49:$AP77,$AT49:$AT77)</f>
        <v>0.77467889235032394</v>
      </c>
      <c r="AZ55" s="47" t="s">
        <v>9</v>
      </c>
      <c r="BA55" s="48">
        <f>CORREL($I$49:$I$77,$AC$49:$AC$77)</f>
        <v>0.3181809911993515</v>
      </c>
    </row>
    <row r="56" spans="1:64" x14ac:dyDescent="0.5">
      <c r="A56" s="235"/>
      <c r="B56" s="16" t="s">
        <v>68</v>
      </c>
      <c r="C56" s="42">
        <v>146.6</v>
      </c>
      <c r="D56" s="42">
        <v>204</v>
      </c>
      <c r="E56" s="42">
        <v>172.8</v>
      </c>
      <c r="F56" s="42">
        <v>158.4</v>
      </c>
      <c r="G56" s="42">
        <v>132.1</v>
      </c>
      <c r="H56" s="42">
        <v>156.80000000000001</v>
      </c>
      <c r="I56" s="42">
        <v>162.19999999999999</v>
      </c>
      <c r="J56" s="42">
        <v>164.1</v>
      </c>
      <c r="K56" s="42">
        <v>119.7</v>
      </c>
      <c r="L56" s="42">
        <v>168.8</v>
      </c>
      <c r="M56" s="42">
        <v>162.69999999999999</v>
      </c>
      <c r="N56" s="42">
        <v>173.9</v>
      </c>
      <c r="O56" s="42">
        <v>164</v>
      </c>
      <c r="P56" s="42">
        <v>192.1</v>
      </c>
      <c r="Q56" s="42">
        <v>164.5</v>
      </c>
      <c r="R56" s="42">
        <v>155.30000000000001</v>
      </c>
      <c r="S56" s="42">
        <v>163.19999999999999</v>
      </c>
      <c r="T56" s="42">
        <v>162.1</v>
      </c>
      <c r="U56" s="42">
        <v>162.6</v>
      </c>
      <c r="V56" s="42">
        <v>157.5</v>
      </c>
      <c r="W56" s="42">
        <v>168.4</v>
      </c>
      <c r="X56" s="42">
        <v>154</v>
      </c>
      <c r="Y56" s="42">
        <v>157.6</v>
      </c>
      <c r="Z56" s="42">
        <v>163.80000000000001</v>
      </c>
      <c r="AA56" s="42">
        <v>160</v>
      </c>
      <c r="AB56" s="42">
        <v>160</v>
      </c>
      <c r="AC56" s="42">
        <v>67310.659830633638</v>
      </c>
      <c r="AH56" s="187"/>
      <c r="AI56" s="16" t="s">
        <v>68</v>
      </c>
      <c r="AJ56" s="42">
        <v>2086.1000000000004</v>
      </c>
      <c r="AK56" s="42">
        <v>192.1</v>
      </c>
      <c r="AL56" s="42">
        <v>483</v>
      </c>
      <c r="AM56" s="42">
        <v>324.7</v>
      </c>
      <c r="AN56" s="42">
        <v>157.5</v>
      </c>
      <c r="AO56" s="42">
        <v>328.4</v>
      </c>
      <c r="AP56" s="42">
        <v>154</v>
      </c>
      <c r="AQ56" s="42">
        <v>157.6</v>
      </c>
      <c r="AR56" s="42">
        <v>163.80000000000001</v>
      </c>
      <c r="AS56" s="42">
        <v>160</v>
      </c>
      <c r="AT56" s="42">
        <v>67310.659830633638</v>
      </c>
      <c r="AV56" s="16" t="s">
        <v>153</v>
      </c>
      <c r="AW56" s="127">
        <f>CORREL($AQ49:$AQ77,$AT49:$AT77)</f>
        <v>0.72468118622294608</v>
      </c>
      <c r="AZ56" s="47" t="s">
        <v>10</v>
      </c>
      <c r="BA56" s="48">
        <f>CORREL($J$49:$J$77,$AC$49:$AC$77)</f>
        <v>0.32827955780966361</v>
      </c>
    </row>
    <row r="57" spans="1:64" x14ac:dyDescent="0.5">
      <c r="A57" s="235"/>
      <c r="B57" s="16" t="s">
        <v>69</v>
      </c>
      <c r="C57" s="42">
        <v>146.6</v>
      </c>
      <c r="D57" s="42">
        <v>204</v>
      </c>
      <c r="E57" s="42">
        <v>172.8</v>
      </c>
      <c r="F57" s="42">
        <v>158.4</v>
      </c>
      <c r="G57" s="42">
        <v>132.1</v>
      </c>
      <c r="H57" s="42">
        <v>156.69999999999999</v>
      </c>
      <c r="I57" s="42">
        <v>162.30000000000001</v>
      </c>
      <c r="J57" s="42">
        <v>164.1</v>
      </c>
      <c r="K57" s="42">
        <v>119.7</v>
      </c>
      <c r="L57" s="42">
        <v>168.8</v>
      </c>
      <c r="M57" s="42">
        <v>162.69999999999999</v>
      </c>
      <c r="N57" s="42">
        <v>173.9</v>
      </c>
      <c r="O57" s="42">
        <v>164</v>
      </c>
      <c r="P57" s="42">
        <v>192.1</v>
      </c>
      <c r="Q57" s="42">
        <v>164.6</v>
      </c>
      <c r="R57" s="42">
        <v>155.30000000000001</v>
      </c>
      <c r="S57" s="42">
        <v>163.30000000000001</v>
      </c>
      <c r="T57" s="42">
        <v>162.1</v>
      </c>
      <c r="U57" s="42">
        <v>162.6</v>
      </c>
      <c r="V57" s="42">
        <v>157.5</v>
      </c>
      <c r="W57" s="42">
        <v>168.4</v>
      </c>
      <c r="X57" s="42">
        <v>154</v>
      </c>
      <c r="Y57" s="42">
        <v>157.69999999999999</v>
      </c>
      <c r="Z57" s="42">
        <v>163.69999999999999</v>
      </c>
      <c r="AA57" s="42">
        <v>160</v>
      </c>
      <c r="AB57" s="42">
        <v>160</v>
      </c>
      <c r="AC57" s="42">
        <v>69109.876194440018</v>
      </c>
      <c r="AH57" s="187"/>
      <c r="AI57" s="16" t="s">
        <v>69</v>
      </c>
      <c r="AJ57" s="42">
        <v>2086.1000000000004</v>
      </c>
      <c r="AK57" s="42">
        <v>192.1</v>
      </c>
      <c r="AL57" s="42">
        <v>483.2</v>
      </c>
      <c r="AM57" s="42">
        <v>324.7</v>
      </c>
      <c r="AN57" s="42">
        <v>157.5</v>
      </c>
      <c r="AO57" s="42">
        <v>328.4</v>
      </c>
      <c r="AP57" s="42">
        <v>154</v>
      </c>
      <c r="AQ57" s="42">
        <v>157.69999999999999</v>
      </c>
      <c r="AR57" s="42">
        <v>163.69999999999999</v>
      </c>
      <c r="AS57" s="42">
        <v>160</v>
      </c>
      <c r="AT57" s="42">
        <v>69109.876194440018</v>
      </c>
      <c r="AV57" s="16" t="s">
        <v>154</v>
      </c>
      <c r="AW57" s="127">
        <f>CORREL($AR49:$AR77,$AT49:$AT77)</f>
        <v>0.60020938982186933</v>
      </c>
      <c r="AZ57" s="47" t="s">
        <v>11</v>
      </c>
      <c r="BA57" s="48">
        <f>CORREL($K$49:$K$77,$AC$49:$AC$77)</f>
        <v>0.59320610876757995</v>
      </c>
    </row>
    <row r="58" spans="1:64" x14ac:dyDescent="0.5">
      <c r="A58" s="235"/>
      <c r="B58" s="16" t="s">
        <v>70</v>
      </c>
      <c r="C58" s="42">
        <v>147.4</v>
      </c>
      <c r="D58" s="42">
        <v>204.6</v>
      </c>
      <c r="E58" s="42">
        <v>171.2</v>
      </c>
      <c r="F58" s="42">
        <v>158.69999999999999</v>
      </c>
      <c r="G58" s="42">
        <v>132.1</v>
      </c>
      <c r="H58" s="42">
        <v>155.69999999999999</v>
      </c>
      <c r="I58" s="42">
        <v>185.3</v>
      </c>
      <c r="J58" s="42">
        <v>165.2</v>
      </c>
      <c r="K58" s="42">
        <v>121.9</v>
      </c>
      <c r="L58" s="42">
        <v>169.3</v>
      </c>
      <c r="M58" s="42">
        <v>163.19999999999999</v>
      </c>
      <c r="N58" s="42">
        <v>174.7</v>
      </c>
      <c r="O58" s="42">
        <v>167.7</v>
      </c>
      <c r="P58" s="42">
        <v>192.7</v>
      </c>
      <c r="Q58" s="42">
        <v>165.7</v>
      </c>
      <c r="R58" s="42">
        <v>156.30000000000001</v>
      </c>
      <c r="S58" s="42">
        <v>164.3</v>
      </c>
      <c r="T58" s="42">
        <v>163.6</v>
      </c>
      <c r="U58" s="42">
        <v>164.2</v>
      </c>
      <c r="V58" s="42">
        <v>158.4</v>
      </c>
      <c r="W58" s="42">
        <v>169.1</v>
      </c>
      <c r="X58" s="42">
        <v>155.69999999999999</v>
      </c>
      <c r="Y58" s="42">
        <v>158.6</v>
      </c>
      <c r="Z58" s="42">
        <v>163.9</v>
      </c>
      <c r="AA58" s="42">
        <v>160.80000000000001</v>
      </c>
      <c r="AB58" s="42">
        <v>161</v>
      </c>
      <c r="AC58" s="42">
        <v>72054.19693085934</v>
      </c>
      <c r="AH58" s="187"/>
      <c r="AI58" s="16" t="s">
        <v>70</v>
      </c>
      <c r="AJ58" s="42">
        <v>2117</v>
      </c>
      <c r="AK58" s="42">
        <v>192.7</v>
      </c>
      <c r="AL58" s="42">
        <v>486.3</v>
      </c>
      <c r="AM58" s="42">
        <v>327.79999999999995</v>
      </c>
      <c r="AN58" s="42">
        <v>158.4</v>
      </c>
      <c r="AO58" s="42">
        <v>329.9</v>
      </c>
      <c r="AP58" s="42">
        <v>155.69999999999999</v>
      </c>
      <c r="AQ58" s="42">
        <v>158.6</v>
      </c>
      <c r="AR58" s="42">
        <v>163.9</v>
      </c>
      <c r="AS58" s="42">
        <v>161</v>
      </c>
      <c r="AT58" s="42">
        <v>72054.19693085934</v>
      </c>
      <c r="AV58" s="16" t="s">
        <v>155</v>
      </c>
      <c r="AW58" s="127">
        <f>CORREL($AS49:$AS77,$AT49:$AT77)</f>
        <v>0.67557116447265553</v>
      </c>
      <c r="AZ58" s="47" t="s">
        <v>12</v>
      </c>
      <c r="BA58" s="48">
        <f>CORREL($L$49:$L$77,$AC$49:$AC$77)</f>
        <v>0.48407259348339088</v>
      </c>
    </row>
    <row r="59" spans="1:64" x14ac:dyDescent="0.5">
      <c r="A59" s="235"/>
      <c r="B59" s="16" t="s">
        <v>72</v>
      </c>
      <c r="C59" s="42">
        <v>148.19999999999999</v>
      </c>
      <c r="D59" s="42">
        <v>201.6</v>
      </c>
      <c r="E59" s="42">
        <v>173</v>
      </c>
      <c r="F59" s="42">
        <v>159.30000000000001</v>
      </c>
      <c r="G59" s="42">
        <v>132.1</v>
      </c>
      <c r="H59" s="42">
        <v>156.5</v>
      </c>
      <c r="I59" s="42">
        <v>199.2</v>
      </c>
      <c r="J59" s="42">
        <v>165.3</v>
      </c>
      <c r="K59" s="42">
        <v>122.4</v>
      </c>
      <c r="L59" s="42">
        <v>169.6</v>
      </c>
      <c r="M59" s="42">
        <v>163.69999999999999</v>
      </c>
      <c r="N59" s="42">
        <v>175.5</v>
      </c>
      <c r="O59" s="42">
        <v>169.7</v>
      </c>
      <c r="P59" s="42">
        <v>192.9</v>
      </c>
      <c r="Q59" s="42">
        <v>167.2</v>
      </c>
      <c r="R59" s="42">
        <v>157.4</v>
      </c>
      <c r="S59" s="42">
        <v>165.8</v>
      </c>
      <c r="T59" s="42">
        <v>164.2</v>
      </c>
      <c r="U59" s="42">
        <v>163.9</v>
      </c>
      <c r="V59" s="42">
        <v>159.30000000000001</v>
      </c>
      <c r="W59" s="42">
        <v>169.9</v>
      </c>
      <c r="X59" s="42">
        <v>154.80000000000001</v>
      </c>
      <c r="Y59" s="42">
        <v>159.80000000000001</v>
      </c>
      <c r="Z59" s="42">
        <v>164.3</v>
      </c>
      <c r="AA59" s="42">
        <v>162.19999999999999</v>
      </c>
      <c r="AB59" s="42">
        <v>161.4</v>
      </c>
      <c r="AC59" s="42">
        <v>79009.388695268004</v>
      </c>
      <c r="AH59" s="187"/>
      <c r="AI59" s="16" t="s">
        <v>72</v>
      </c>
      <c r="AJ59" s="42">
        <v>2136.1</v>
      </c>
      <c r="AK59" s="42">
        <v>192.9</v>
      </c>
      <c r="AL59" s="42">
        <v>490.40000000000003</v>
      </c>
      <c r="AM59" s="42">
        <v>328.1</v>
      </c>
      <c r="AN59" s="42">
        <v>159.30000000000001</v>
      </c>
      <c r="AO59" s="42">
        <v>332.1</v>
      </c>
      <c r="AP59" s="42">
        <v>154.80000000000001</v>
      </c>
      <c r="AQ59" s="42">
        <v>159.80000000000001</v>
      </c>
      <c r="AR59" s="42">
        <v>164.3</v>
      </c>
      <c r="AS59" s="42">
        <v>161.4</v>
      </c>
      <c r="AT59" s="42">
        <v>79009.388695268004</v>
      </c>
      <c r="AZ59" s="47" t="s">
        <v>13</v>
      </c>
      <c r="BA59" s="48">
        <f>CORREL($M$49:$M$77,$AC$49:$AC$77)</f>
        <v>0.67363560853303528</v>
      </c>
    </row>
    <row r="60" spans="1:64" x14ac:dyDescent="0.5">
      <c r="A60" s="236"/>
      <c r="B60" s="16" t="s">
        <v>73</v>
      </c>
      <c r="C60" s="42">
        <v>148.69999999999999</v>
      </c>
      <c r="D60" s="42">
        <v>198.8</v>
      </c>
      <c r="E60" s="42">
        <v>177.9</v>
      </c>
      <c r="F60" s="42">
        <v>159.9</v>
      </c>
      <c r="G60" s="42">
        <v>132.1</v>
      </c>
      <c r="H60" s="42">
        <v>154.9</v>
      </c>
      <c r="I60" s="42">
        <v>188.3</v>
      </c>
      <c r="J60" s="42">
        <v>164.4</v>
      </c>
      <c r="K60" s="42">
        <v>121</v>
      </c>
      <c r="L60" s="42">
        <v>170.5</v>
      </c>
      <c r="M60" s="42">
        <v>164.2</v>
      </c>
      <c r="N60" s="42">
        <v>176.5</v>
      </c>
      <c r="O60" s="42">
        <v>168.2</v>
      </c>
      <c r="P60" s="42">
        <v>192.4</v>
      </c>
      <c r="Q60" s="42">
        <v>168.5</v>
      </c>
      <c r="R60" s="42">
        <v>158.69999999999999</v>
      </c>
      <c r="S60" s="42">
        <v>167</v>
      </c>
      <c r="T60" s="42">
        <v>163.4</v>
      </c>
      <c r="U60" s="42">
        <v>164.1</v>
      </c>
      <c r="V60" s="42">
        <v>160.19999999999999</v>
      </c>
      <c r="W60" s="42">
        <v>170.6</v>
      </c>
      <c r="X60" s="42">
        <v>155.69999999999999</v>
      </c>
      <c r="Y60" s="42">
        <v>160.6</v>
      </c>
      <c r="Z60" s="42">
        <v>164.4</v>
      </c>
      <c r="AA60" s="42">
        <v>162.6</v>
      </c>
      <c r="AB60" s="42">
        <v>162</v>
      </c>
      <c r="AC60" s="42">
        <v>81771.141778992853</v>
      </c>
      <c r="AH60" s="187"/>
      <c r="AI60" s="16" t="s">
        <v>73</v>
      </c>
      <c r="AJ60" s="42">
        <v>2125.4</v>
      </c>
      <c r="AK60" s="42">
        <v>192.4</v>
      </c>
      <c r="AL60" s="42">
        <v>494.2</v>
      </c>
      <c r="AM60" s="42">
        <v>327.5</v>
      </c>
      <c r="AN60" s="42">
        <v>160.19999999999999</v>
      </c>
      <c r="AO60" s="42">
        <v>333.2</v>
      </c>
      <c r="AP60" s="42">
        <v>155.69999999999999</v>
      </c>
      <c r="AQ60" s="42">
        <v>160.6</v>
      </c>
      <c r="AR60" s="42">
        <v>164.4</v>
      </c>
      <c r="AS60" s="42">
        <v>162</v>
      </c>
      <c r="AT60" s="42">
        <v>81771.141778992853</v>
      </c>
      <c r="AZ60" s="47" t="s">
        <v>14</v>
      </c>
      <c r="BA60" s="48">
        <f>CORREL($N$49:$N$77,$AC$49:$AC$77)</f>
        <v>0.6372776218727122</v>
      </c>
    </row>
    <row r="61" spans="1:64" x14ac:dyDescent="0.5">
      <c r="A61" s="234">
        <v>2022</v>
      </c>
      <c r="B61" s="16" t="s">
        <v>58</v>
      </c>
      <c r="C61" s="42">
        <v>149.5</v>
      </c>
      <c r="D61" s="42">
        <v>198.7</v>
      </c>
      <c r="E61" s="42">
        <v>178.8</v>
      </c>
      <c r="F61" s="42">
        <v>160.5</v>
      </c>
      <c r="G61" s="42">
        <v>184.7</v>
      </c>
      <c r="H61" s="42">
        <v>153.69999999999999</v>
      </c>
      <c r="I61" s="42">
        <v>174.3</v>
      </c>
      <c r="J61" s="42">
        <v>163.9</v>
      </c>
      <c r="K61" s="42">
        <v>120</v>
      </c>
      <c r="L61" s="42">
        <v>172.1</v>
      </c>
      <c r="M61" s="42">
        <v>164.3</v>
      </c>
      <c r="N61" s="42">
        <v>177.3</v>
      </c>
      <c r="O61" s="42">
        <v>166.4</v>
      </c>
      <c r="P61" s="42">
        <v>192.2</v>
      </c>
      <c r="Q61" s="42">
        <v>169.9</v>
      </c>
      <c r="R61" s="42">
        <v>160.69999999999999</v>
      </c>
      <c r="S61" s="42">
        <v>168.5</v>
      </c>
      <c r="T61" s="42">
        <v>164.5</v>
      </c>
      <c r="U61" s="42">
        <v>164.2</v>
      </c>
      <c r="V61" s="42">
        <v>161.1</v>
      </c>
      <c r="W61" s="42">
        <v>171.4</v>
      </c>
      <c r="X61" s="42">
        <v>156.5</v>
      </c>
      <c r="Y61" s="42">
        <v>161.19999999999999</v>
      </c>
      <c r="Z61" s="42">
        <v>164.7</v>
      </c>
      <c r="AA61" s="42">
        <v>163</v>
      </c>
      <c r="AB61" s="42">
        <v>162.69999999999999</v>
      </c>
      <c r="AC61" s="42">
        <v>86692.515382787504</v>
      </c>
      <c r="AH61" s="187">
        <v>2022</v>
      </c>
      <c r="AI61" s="16" t="s">
        <v>58</v>
      </c>
      <c r="AJ61" s="42">
        <v>2164.1999999999998</v>
      </c>
      <c r="AK61" s="42">
        <v>192.2</v>
      </c>
      <c r="AL61" s="42">
        <v>499.1</v>
      </c>
      <c r="AM61" s="42">
        <v>328.7</v>
      </c>
      <c r="AN61" s="42">
        <v>161.1</v>
      </c>
      <c r="AO61" s="42">
        <v>334.4</v>
      </c>
      <c r="AP61" s="42">
        <v>156.5</v>
      </c>
      <c r="AQ61" s="42">
        <v>161.19999999999999</v>
      </c>
      <c r="AR61" s="42">
        <v>164.7</v>
      </c>
      <c r="AS61" s="42">
        <v>162.69999999999999</v>
      </c>
      <c r="AT61" s="42">
        <v>86692.515382787504</v>
      </c>
      <c r="AZ61" s="47" t="s">
        <v>15</v>
      </c>
      <c r="BA61" s="48">
        <f>CORREL($O$49:$O$77,$AC$49:$AC$77)</f>
        <v>0.71062473987820551</v>
      </c>
    </row>
    <row r="62" spans="1:64" x14ac:dyDescent="0.5">
      <c r="A62" s="235"/>
      <c r="B62" s="16" t="s">
        <v>62</v>
      </c>
      <c r="C62" s="42">
        <v>150</v>
      </c>
      <c r="D62" s="42">
        <v>200.6</v>
      </c>
      <c r="E62" s="42">
        <v>175.8</v>
      </c>
      <c r="F62" s="42">
        <v>160.69999999999999</v>
      </c>
      <c r="G62" s="42">
        <v>184.9</v>
      </c>
      <c r="H62" s="42">
        <v>153.69999999999999</v>
      </c>
      <c r="I62" s="42">
        <v>169.7</v>
      </c>
      <c r="J62" s="42">
        <v>163.69999999999999</v>
      </c>
      <c r="K62" s="42">
        <v>118.9</v>
      </c>
      <c r="L62" s="42">
        <v>174.3</v>
      </c>
      <c r="M62" s="42">
        <v>164.7</v>
      </c>
      <c r="N62" s="42">
        <v>178</v>
      </c>
      <c r="O62" s="42">
        <v>166.2</v>
      </c>
      <c r="P62" s="42">
        <v>192.8</v>
      </c>
      <c r="Q62" s="42">
        <v>170.8</v>
      </c>
      <c r="R62" s="42">
        <v>162.4</v>
      </c>
      <c r="S62" s="42">
        <v>169.6</v>
      </c>
      <c r="T62" s="42">
        <v>165.5</v>
      </c>
      <c r="U62" s="42">
        <v>165.7</v>
      </c>
      <c r="V62" s="42">
        <v>161.80000000000001</v>
      </c>
      <c r="W62" s="42">
        <v>172.2</v>
      </c>
      <c r="X62" s="42">
        <v>156.9</v>
      </c>
      <c r="Y62" s="42">
        <v>162.1</v>
      </c>
      <c r="Z62" s="42">
        <v>165.4</v>
      </c>
      <c r="AA62" s="42">
        <v>164.4</v>
      </c>
      <c r="AB62" s="42">
        <v>163.5</v>
      </c>
      <c r="AC62" s="42">
        <v>87441.416368947481</v>
      </c>
      <c r="AH62" s="187"/>
      <c r="AI62" s="16" t="s">
        <v>62</v>
      </c>
      <c r="AJ62" s="42">
        <v>2161.2000000000003</v>
      </c>
      <c r="AK62" s="42">
        <v>192.8</v>
      </c>
      <c r="AL62" s="42">
        <v>502.80000000000007</v>
      </c>
      <c r="AM62" s="42">
        <v>331.2</v>
      </c>
      <c r="AN62" s="42">
        <v>161.80000000000001</v>
      </c>
      <c r="AO62" s="42">
        <v>336.6</v>
      </c>
      <c r="AP62" s="42">
        <v>156.9</v>
      </c>
      <c r="AQ62" s="42">
        <v>162.1</v>
      </c>
      <c r="AR62" s="42">
        <v>165.4</v>
      </c>
      <c r="AS62" s="42">
        <v>163.5</v>
      </c>
      <c r="AT62" s="42">
        <v>87441.416368947481</v>
      </c>
      <c r="AZ62" s="47" t="s">
        <v>16</v>
      </c>
      <c r="BA62" s="48">
        <f>CORREL($P$49:$P$77,$AC$49:$AC$77)</f>
        <v>0.53198804801284261</v>
      </c>
    </row>
    <row r="63" spans="1:64" x14ac:dyDescent="0.5">
      <c r="A63" s="235"/>
      <c r="B63" s="16" t="s">
        <v>63</v>
      </c>
      <c r="C63" s="42">
        <v>151.30000000000001</v>
      </c>
      <c r="D63" s="42">
        <v>210.7</v>
      </c>
      <c r="E63" s="42">
        <v>167.8</v>
      </c>
      <c r="F63" s="42">
        <v>162.19999999999999</v>
      </c>
      <c r="G63" s="42">
        <v>132.1</v>
      </c>
      <c r="H63" s="42">
        <v>157.6</v>
      </c>
      <c r="I63" s="42">
        <v>166.9</v>
      </c>
      <c r="J63" s="42">
        <v>163.9</v>
      </c>
      <c r="K63" s="42">
        <v>118.8</v>
      </c>
      <c r="L63" s="42">
        <v>177.4</v>
      </c>
      <c r="M63" s="42">
        <v>165.3</v>
      </c>
      <c r="N63" s="42">
        <v>179.3</v>
      </c>
      <c r="O63" s="42">
        <v>168.4</v>
      </c>
      <c r="P63" s="42">
        <v>193.7</v>
      </c>
      <c r="Q63" s="42">
        <v>172.1</v>
      </c>
      <c r="R63" s="42">
        <v>164.6</v>
      </c>
      <c r="S63" s="42">
        <v>171.1</v>
      </c>
      <c r="T63" s="42">
        <v>165.3</v>
      </c>
      <c r="U63" s="42">
        <v>167.2</v>
      </c>
      <c r="V63" s="42">
        <v>162.80000000000001</v>
      </c>
      <c r="W63" s="42">
        <v>173</v>
      </c>
      <c r="X63" s="42">
        <v>157.9</v>
      </c>
      <c r="Y63" s="42">
        <v>163.30000000000001</v>
      </c>
      <c r="Z63" s="42">
        <v>166</v>
      </c>
      <c r="AA63" s="42">
        <v>167.2</v>
      </c>
      <c r="AB63" s="42">
        <v>164.6</v>
      </c>
      <c r="AC63" s="42">
        <v>113228.86524779514</v>
      </c>
      <c r="AH63" s="187"/>
      <c r="AI63" s="16" t="s">
        <v>63</v>
      </c>
      <c r="AJ63" s="42">
        <v>2121.7000000000003</v>
      </c>
      <c r="AK63" s="42">
        <v>193.7</v>
      </c>
      <c r="AL63" s="42">
        <v>507.79999999999995</v>
      </c>
      <c r="AM63" s="42">
        <v>332.5</v>
      </c>
      <c r="AN63" s="42">
        <v>162.80000000000001</v>
      </c>
      <c r="AO63" s="42">
        <v>340.2</v>
      </c>
      <c r="AP63" s="42">
        <v>157.9</v>
      </c>
      <c r="AQ63" s="42">
        <v>163.30000000000001</v>
      </c>
      <c r="AR63" s="42">
        <v>166</v>
      </c>
      <c r="AS63" s="42">
        <v>164.6</v>
      </c>
      <c r="AT63" s="42">
        <v>113228.86524779514</v>
      </c>
      <c r="AZ63" s="47" t="s">
        <v>17</v>
      </c>
      <c r="BA63" s="48">
        <f>CORREL($Q$49:$Q$77,$AC$49:$AC$77)</f>
        <v>0.66973199895598479</v>
      </c>
    </row>
    <row r="64" spans="1:64" x14ac:dyDescent="0.5">
      <c r="A64" s="235"/>
      <c r="B64" s="16" t="s">
        <v>64</v>
      </c>
      <c r="C64" s="42">
        <v>152.9</v>
      </c>
      <c r="D64" s="42">
        <v>211.8</v>
      </c>
      <c r="E64" s="42">
        <v>164.5</v>
      </c>
      <c r="F64" s="42">
        <v>163.9</v>
      </c>
      <c r="G64" s="42">
        <v>132.1</v>
      </c>
      <c r="H64" s="42">
        <v>172.6</v>
      </c>
      <c r="I64" s="42">
        <v>166.2</v>
      </c>
      <c r="J64" s="42">
        <v>164.7</v>
      </c>
      <c r="K64" s="42">
        <v>119</v>
      </c>
      <c r="L64" s="42">
        <v>181.3</v>
      </c>
      <c r="M64" s="42">
        <v>166.2</v>
      </c>
      <c r="N64" s="42">
        <v>180.9</v>
      </c>
      <c r="O64" s="42">
        <v>170.8</v>
      </c>
      <c r="P64" s="42">
        <v>193.9</v>
      </c>
      <c r="Q64" s="42">
        <v>173.9</v>
      </c>
      <c r="R64" s="42">
        <v>166.5</v>
      </c>
      <c r="S64" s="42">
        <v>172.8</v>
      </c>
      <c r="T64" s="42">
        <v>167</v>
      </c>
      <c r="U64" s="42">
        <v>172.2</v>
      </c>
      <c r="V64" s="42">
        <v>164</v>
      </c>
      <c r="W64" s="42">
        <v>174</v>
      </c>
      <c r="X64" s="42">
        <v>162.6</v>
      </c>
      <c r="Y64" s="42">
        <v>164.4</v>
      </c>
      <c r="Z64" s="42">
        <v>166.9</v>
      </c>
      <c r="AA64" s="42">
        <v>168.8</v>
      </c>
      <c r="AB64" s="42">
        <v>166.8</v>
      </c>
      <c r="AC64" s="42">
        <v>128800.06584155018</v>
      </c>
      <c r="AH64" s="187"/>
      <c r="AI64" s="16" t="s">
        <v>64</v>
      </c>
      <c r="AJ64" s="42">
        <v>2146.9</v>
      </c>
      <c r="AK64" s="42">
        <v>193.9</v>
      </c>
      <c r="AL64" s="42">
        <v>513.20000000000005</v>
      </c>
      <c r="AM64" s="42">
        <v>339.2</v>
      </c>
      <c r="AN64" s="42">
        <v>164</v>
      </c>
      <c r="AO64" s="42">
        <v>342.8</v>
      </c>
      <c r="AP64" s="42">
        <v>162.6</v>
      </c>
      <c r="AQ64" s="42">
        <v>164.4</v>
      </c>
      <c r="AR64" s="42">
        <v>166.9</v>
      </c>
      <c r="AS64" s="42">
        <v>166.8</v>
      </c>
      <c r="AT64" s="42">
        <v>128800.06584155018</v>
      </c>
      <c r="AZ64" s="47" t="s">
        <v>18</v>
      </c>
      <c r="BA64" s="48">
        <f>CORREL($R$49:$R$77,$AC$49:$AC$77)</f>
        <v>0.69542611371821583</v>
      </c>
    </row>
    <row r="65" spans="1:59" x14ac:dyDescent="0.5">
      <c r="A65" s="235"/>
      <c r="B65" s="16" t="s">
        <v>65</v>
      </c>
      <c r="C65" s="42">
        <v>154.1</v>
      </c>
      <c r="D65" s="42">
        <v>217</v>
      </c>
      <c r="E65" s="42">
        <v>162.4</v>
      </c>
      <c r="F65" s="42">
        <v>164.9</v>
      </c>
      <c r="G65" s="42">
        <v>132.1</v>
      </c>
      <c r="H65" s="42">
        <v>171</v>
      </c>
      <c r="I65" s="42">
        <v>174.9</v>
      </c>
      <c r="J65" s="42">
        <v>164.7</v>
      </c>
      <c r="K65" s="42">
        <v>119.7</v>
      </c>
      <c r="L65" s="42">
        <v>184.9</v>
      </c>
      <c r="M65" s="42">
        <v>167.1</v>
      </c>
      <c r="N65" s="42">
        <v>182.5</v>
      </c>
      <c r="O65" s="42">
        <v>173.3</v>
      </c>
      <c r="P65" s="42">
        <v>194.1</v>
      </c>
      <c r="Q65" s="42">
        <v>175.6</v>
      </c>
      <c r="R65" s="42">
        <v>168.4</v>
      </c>
      <c r="S65" s="42">
        <v>174.6</v>
      </c>
      <c r="T65" s="42">
        <v>167.5</v>
      </c>
      <c r="U65" s="42">
        <v>174.6</v>
      </c>
      <c r="V65" s="42">
        <v>165.2</v>
      </c>
      <c r="W65" s="42">
        <v>174.8</v>
      </c>
      <c r="X65" s="42">
        <v>163</v>
      </c>
      <c r="Y65" s="42">
        <v>165.1</v>
      </c>
      <c r="Z65" s="42">
        <v>167.9</v>
      </c>
      <c r="AA65" s="42">
        <v>168.4</v>
      </c>
      <c r="AB65" s="42">
        <v>167.5</v>
      </c>
      <c r="AC65" s="42">
        <v>119633.62181054099</v>
      </c>
      <c r="AH65" s="187"/>
      <c r="AI65" s="16" t="s">
        <v>65</v>
      </c>
      <c r="AJ65" s="42">
        <v>2168.6000000000004</v>
      </c>
      <c r="AK65" s="42">
        <v>194.1</v>
      </c>
      <c r="AL65" s="42">
        <v>518.6</v>
      </c>
      <c r="AM65" s="42">
        <v>342.1</v>
      </c>
      <c r="AN65" s="42">
        <v>165.2</v>
      </c>
      <c r="AO65" s="42">
        <v>343.20000000000005</v>
      </c>
      <c r="AP65" s="42">
        <v>163</v>
      </c>
      <c r="AQ65" s="42">
        <v>165.1</v>
      </c>
      <c r="AR65" s="42">
        <v>167.9</v>
      </c>
      <c r="AS65" s="42">
        <v>167.5</v>
      </c>
      <c r="AT65" s="42">
        <v>119633.62181054099</v>
      </c>
      <c r="AZ65" s="47" t="s">
        <v>19</v>
      </c>
      <c r="BA65" s="48">
        <f>CORREL($S$49:$S$77,$AC$49:$AC$77)</f>
        <v>0.67404706817547133</v>
      </c>
    </row>
    <row r="66" spans="1:59" x14ac:dyDescent="0.5">
      <c r="A66" s="235"/>
      <c r="B66" s="16" t="s">
        <v>66</v>
      </c>
      <c r="C66" s="42">
        <v>155</v>
      </c>
      <c r="D66" s="42">
        <v>219.4</v>
      </c>
      <c r="E66" s="42">
        <v>170.8</v>
      </c>
      <c r="F66" s="42">
        <v>165.8</v>
      </c>
      <c r="G66" s="42">
        <v>132.1</v>
      </c>
      <c r="H66" s="42">
        <v>169.7</v>
      </c>
      <c r="I66" s="42">
        <v>182.3</v>
      </c>
      <c r="J66" s="42">
        <v>164.3</v>
      </c>
      <c r="K66" s="42">
        <v>119.9</v>
      </c>
      <c r="L66" s="42">
        <v>187.1</v>
      </c>
      <c r="M66" s="42">
        <v>167.9</v>
      </c>
      <c r="N66" s="42">
        <v>183.9</v>
      </c>
      <c r="O66" s="42">
        <v>174.9</v>
      </c>
      <c r="P66" s="42">
        <v>194.3</v>
      </c>
      <c r="Q66" s="42">
        <v>177.1</v>
      </c>
      <c r="R66" s="42">
        <v>169.9</v>
      </c>
      <c r="S66" s="42">
        <v>176</v>
      </c>
      <c r="T66" s="42">
        <v>166.8</v>
      </c>
      <c r="U66" s="42">
        <v>176</v>
      </c>
      <c r="V66" s="42">
        <v>166.4</v>
      </c>
      <c r="W66" s="42">
        <v>175.4</v>
      </c>
      <c r="X66" s="42">
        <v>161.1</v>
      </c>
      <c r="Y66" s="42">
        <v>165.8</v>
      </c>
      <c r="Z66" s="42">
        <v>169</v>
      </c>
      <c r="AA66" s="42">
        <v>169.4</v>
      </c>
      <c r="AB66" s="42">
        <v>167.5</v>
      </c>
      <c r="AC66" s="42">
        <v>121897.63969956485</v>
      </c>
      <c r="AH66" s="187"/>
      <c r="AI66" s="16" t="s">
        <v>66</v>
      </c>
      <c r="AJ66" s="42">
        <v>2193.1</v>
      </c>
      <c r="AK66" s="42">
        <v>194.3</v>
      </c>
      <c r="AL66" s="42">
        <v>523</v>
      </c>
      <c r="AM66" s="42">
        <v>342.8</v>
      </c>
      <c r="AN66" s="42">
        <v>166.4</v>
      </c>
      <c r="AO66" s="42">
        <v>344.8</v>
      </c>
      <c r="AP66" s="42">
        <v>161.1</v>
      </c>
      <c r="AQ66" s="42">
        <v>165.8</v>
      </c>
      <c r="AR66" s="42">
        <v>169</v>
      </c>
      <c r="AS66" s="42">
        <v>167.5</v>
      </c>
      <c r="AT66" s="42">
        <v>121897.63969956485</v>
      </c>
      <c r="AZ66" s="47" t="s">
        <v>20</v>
      </c>
      <c r="BA66" s="48">
        <f>CORREL($T$49:$T$77,$AC$49:$AC$77)</f>
        <v>0.58516043867432177</v>
      </c>
    </row>
    <row r="67" spans="1:59" x14ac:dyDescent="0.5">
      <c r="A67" s="235"/>
      <c r="B67" s="16" t="s">
        <v>67</v>
      </c>
      <c r="C67" s="42">
        <v>156.5</v>
      </c>
      <c r="D67" s="42">
        <v>213</v>
      </c>
      <c r="E67" s="42">
        <v>175.2</v>
      </c>
      <c r="F67" s="42">
        <v>166.6</v>
      </c>
      <c r="G67" s="42">
        <v>132.1</v>
      </c>
      <c r="H67" s="42">
        <v>174.2</v>
      </c>
      <c r="I67" s="42">
        <v>182.1</v>
      </c>
      <c r="J67" s="42">
        <v>164.3</v>
      </c>
      <c r="K67" s="42">
        <v>120</v>
      </c>
      <c r="L67" s="42">
        <v>190</v>
      </c>
      <c r="M67" s="42">
        <v>168.4</v>
      </c>
      <c r="N67" s="42">
        <v>185.2</v>
      </c>
      <c r="O67" s="42">
        <v>175</v>
      </c>
      <c r="P67" s="42">
        <v>194.6</v>
      </c>
      <c r="Q67" s="42">
        <v>178.3</v>
      </c>
      <c r="R67" s="42">
        <v>171.3</v>
      </c>
      <c r="S67" s="42">
        <v>177.3</v>
      </c>
      <c r="T67" s="42">
        <v>167.8</v>
      </c>
      <c r="U67" s="42">
        <v>179.6</v>
      </c>
      <c r="V67" s="42">
        <v>167.4</v>
      </c>
      <c r="W67" s="42">
        <v>176.1</v>
      </c>
      <c r="X67" s="42">
        <v>161.6</v>
      </c>
      <c r="Y67" s="42">
        <v>166.3</v>
      </c>
      <c r="Z67" s="42">
        <v>171.4</v>
      </c>
      <c r="AA67" s="42">
        <v>169.7</v>
      </c>
      <c r="AB67" s="42">
        <v>168.4</v>
      </c>
      <c r="AC67" s="42">
        <v>128755.46490262874</v>
      </c>
      <c r="AH67" s="187"/>
      <c r="AI67" s="16" t="s">
        <v>67</v>
      </c>
      <c r="AJ67" s="42">
        <v>2202.6000000000004</v>
      </c>
      <c r="AK67" s="42">
        <v>194.6</v>
      </c>
      <c r="AL67" s="42">
        <v>526.90000000000009</v>
      </c>
      <c r="AM67" s="42">
        <v>347.4</v>
      </c>
      <c r="AN67" s="42">
        <v>167.4</v>
      </c>
      <c r="AO67" s="42">
        <v>345.79999999999995</v>
      </c>
      <c r="AP67" s="42">
        <v>161.6</v>
      </c>
      <c r="AQ67" s="42">
        <v>166.3</v>
      </c>
      <c r="AR67" s="42">
        <v>171.4</v>
      </c>
      <c r="AS67" s="42">
        <v>168.4</v>
      </c>
      <c r="AT67" s="42">
        <v>128755.46490262874</v>
      </c>
      <c r="AZ67" s="47" t="s">
        <v>21</v>
      </c>
      <c r="BA67" s="48">
        <f>CORREL($U$49:$U$77,$AC$49:$AC$77)</f>
        <v>0.71309992458713189</v>
      </c>
    </row>
    <row r="68" spans="1:59" x14ac:dyDescent="0.5">
      <c r="A68" s="235"/>
      <c r="B68" s="16" t="s">
        <v>68</v>
      </c>
      <c r="C68" s="42">
        <v>160.30000000000001</v>
      </c>
      <c r="D68" s="42">
        <v>206.5</v>
      </c>
      <c r="E68" s="42">
        <v>169.2</v>
      </c>
      <c r="F68" s="42">
        <v>168.1</v>
      </c>
      <c r="G68" s="42">
        <v>132.1</v>
      </c>
      <c r="H68" s="42">
        <v>172.9</v>
      </c>
      <c r="I68" s="42">
        <v>186.7</v>
      </c>
      <c r="J68" s="42">
        <v>167.2</v>
      </c>
      <c r="K68" s="42">
        <v>120.9</v>
      </c>
      <c r="L68" s="42">
        <v>193.6</v>
      </c>
      <c r="M68" s="42">
        <v>168.8</v>
      </c>
      <c r="N68" s="42">
        <v>186.3</v>
      </c>
      <c r="O68" s="42">
        <v>176.3</v>
      </c>
      <c r="P68" s="42">
        <v>195</v>
      </c>
      <c r="Q68" s="42">
        <v>179.5</v>
      </c>
      <c r="R68" s="42">
        <v>172.7</v>
      </c>
      <c r="S68" s="42">
        <v>178.5</v>
      </c>
      <c r="T68" s="42">
        <v>169</v>
      </c>
      <c r="U68" s="42">
        <v>178.8</v>
      </c>
      <c r="V68" s="42">
        <v>168.5</v>
      </c>
      <c r="W68" s="42">
        <v>176.8</v>
      </c>
      <c r="X68" s="42">
        <v>161.9</v>
      </c>
      <c r="Y68" s="42">
        <v>166.9</v>
      </c>
      <c r="Z68" s="42">
        <v>172.3</v>
      </c>
      <c r="AA68" s="42">
        <v>171.2</v>
      </c>
      <c r="AB68" s="42">
        <v>169.1</v>
      </c>
      <c r="AC68" s="42">
        <v>104567.31614182114</v>
      </c>
      <c r="AH68" s="187"/>
      <c r="AI68" s="16" t="s">
        <v>68</v>
      </c>
      <c r="AJ68" s="42">
        <v>2208.9</v>
      </c>
      <c r="AK68" s="42">
        <v>195</v>
      </c>
      <c r="AL68" s="42">
        <v>530.70000000000005</v>
      </c>
      <c r="AM68" s="42">
        <v>347.8</v>
      </c>
      <c r="AN68" s="42">
        <v>168.5</v>
      </c>
      <c r="AO68" s="42">
        <v>348</v>
      </c>
      <c r="AP68" s="42">
        <v>161.9</v>
      </c>
      <c r="AQ68" s="42">
        <v>166.9</v>
      </c>
      <c r="AR68" s="42">
        <v>172.3</v>
      </c>
      <c r="AS68" s="42">
        <v>169.1</v>
      </c>
      <c r="AT68" s="42">
        <v>104567.31614182114</v>
      </c>
      <c r="AZ68" s="47" t="s">
        <v>22</v>
      </c>
      <c r="BA68" s="48">
        <f>CORREL($V$49:$V$77,$AC$49:$AC$77)</f>
        <v>0.65529572408233072</v>
      </c>
    </row>
    <row r="69" spans="1:59" x14ac:dyDescent="0.5">
      <c r="A69" s="235"/>
      <c r="B69" s="16" t="s">
        <v>69</v>
      </c>
      <c r="C69" s="42">
        <v>163.5</v>
      </c>
      <c r="D69" s="42">
        <v>209.2</v>
      </c>
      <c r="E69" s="42">
        <v>169.7</v>
      </c>
      <c r="F69" s="42">
        <v>169.7</v>
      </c>
      <c r="G69" s="42">
        <v>132.1</v>
      </c>
      <c r="H69" s="42">
        <v>165.7</v>
      </c>
      <c r="I69" s="42">
        <v>191.8</v>
      </c>
      <c r="J69" s="42">
        <v>169.1</v>
      </c>
      <c r="K69" s="42">
        <v>121.6</v>
      </c>
      <c r="L69" s="42">
        <v>197.3</v>
      </c>
      <c r="M69" s="42">
        <v>169.4</v>
      </c>
      <c r="N69" s="42">
        <v>187.4</v>
      </c>
      <c r="O69" s="42">
        <v>177.8</v>
      </c>
      <c r="P69" s="42">
        <v>195.9</v>
      </c>
      <c r="Q69" s="42">
        <v>180.9</v>
      </c>
      <c r="R69" s="42">
        <v>174.3</v>
      </c>
      <c r="S69" s="42">
        <v>179.9</v>
      </c>
      <c r="T69" s="42">
        <v>169.5</v>
      </c>
      <c r="U69" s="42">
        <v>179.5</v>
      </c>
      <c r="V69" s="42">
        <v>169.5</v>
      </c>
      <c r="W69" s="42">
        <v>177.8</v>
      </c>
      <c r="X69" s="42">
        <v>162.30000000000001</v>
      </c>
      <c r="Y69" s="42">
        <v>167.6</v>
      </c>
      <c r="Z69" s="42">
        <v>173.1</v>
      </c>
      <c r="AA69" s="42">
        <v>170.9</v>
      </c>
      <c r="AB69" s="42">
        <v>169.7</v>
      </c>
      <c r="AC69" s="42">
        <v>95157.741525290738</v>
      </c>
      <c r="AH69" s="187"/>
      <c r="AI69" s="16" t="s">
        <v>69</v>
      </c>
      <c r="AJ69" s="42">
        <v>2224.2999999999997</v>
      </c>
      <c r="AK69" s="42">
        <v>195.9</v>
      </c>
      <c r="AL69" s="42">
        <v>535.1</v>
      </c>
      <c r="AM69" s="42">
        <v>349</v>
      </c>
      <c r="AN69" s="42">
        <v>169.5</v>
      </c>
      <c r="AO69" s="42">
        <v>348.70000000000005</v>
      </c>
      <c r="AP69" s="42">
        <v>162.30000000000001</v>
      </c>
      <c r="AQ69" s="42">
        <v>167.6</v>
      </c>
      <c r="AR69" s="42">
        <v>173.1</v>
      </c>
      <c r="AS69" s="42">
        <v>169.7</v>
      </c>
      <c r="AT69" s="42">
        <v>95157.741525290738</v>
      </c>
      <c r="AZ69" s="47" t="s">
        <v>23</v>
      </c>
      <c r="BA69" s="48">
        <f>CORREL($W$49:$W$77,$AC$49:$AC$77)</f>
        <v>0.61803081568928886</v>
      </c>
    </row>
    <row r="70" spans="1:59" x14ac:dyDescent="0.5">
      <c r="A70" s="235"/>
      <c r="B70" s="16" t="s">
        <v>70</v>
      </c>
      <c r="C70" s="42">
        <v>165.2</v>
      </c>
      <c r="D70" s="42">
        <v>210.9</v>
      </c>
      <c r="E70" s="42">
        <v>170.9</v>
      </c>
      <c r="F70" s="42">
        <v>170.9</v>
      </c>
      <c r="G70" s="42">
        <v>132.1</v>
      </c>
      <c r="H70" s="42">
        <v>163.80000000000001</v>
      </c>
      <c r="I70" s="42">
        <v>199.7</v>
      </c>
      <c r="J70" s="42">
        <v>169.8</v>
      </c>
      <c r="K70" s="42">
        <v>121.9</v>
      </c>
      <c r="L70" s="42">
        <v>199.9</v>
      </c>
      <c r="M70" s="42">
        <v>169.9</v>
      </c>
      <c r="N70" s="42">
        <v>188.3</v>
      </c>
      <c r="O70" s="42">
        <v>179.6</v>
      </c>
      <c r="P70" s="42">
        <v>196.3</v>
      </c>
      <c r="Q70" s="42">
        <v>181.9</v>
      </c>
      <c r="R70" s="42">
        <v>175.3</v>
      </c>
      <c r="S70" s="42">
        <v>181</v>
      </c>
      <c r="T70" s="42">
        <v>171.2</v>
      </c>
      <c r="U70" s="42">
        <v>180.5</v>
      </c>
      <c r="V70" s="42">
        <v>170.4</v>
      </c>
      <c r="W70" s="42">
        <v>178.7</v>
      </c>
      <c r="X70" s="42">
        <v>162.9</v>
      </c>
      <c r="Y70" s="42">
        <v>168.2</v>
      </c>
      <c r="Z70" s="42">
        <v>173.4</v>
      </c>
      <c r="AA70" s="42">
        <v>172.1</v>
      </c>
      <c r="AB70" s="42">
        <v>170.5</v>
      </c>
      <c r="AC70" s="42">
        <v>99194.385511237808</v>
      </c>
      <c r="AH70" s="187"/>
      <c r="AI70" s="16" t="s">
        <v>70</v>
      </c>
      <c r="AJ70" s="42">
        <v>2242.9</v>
      </c>
      <c r="AK70" s="42">
        <v>196.3</v>
      </c>
      <c r="AL70" s="42">
        <v>538.20000000000005</v>
      </c>
      <c r="AM70" s="42">
        <v>351.7</v>
      </c>
      <c r="AN70" s="42">
        <v>170.4</v>
      </c>
      <c r="AO70" s="42">
        <v>350.79999999999995</v>
      </c>
      <c r="AP70" s="42">
        <v>162.9</v>
      </c>
      <c r="AQ70" s="42">
        <v>168.2</v>
      </c>
      <c r="AR70" s="42">
        <v>173.4</v>
      </c>
      <c r="AS70" s="42">
        <v>170.5</v>
      </c>
      <c r="AT70" s="42">
        <v>99194.385511237808</v>
      </c>
      <c r="AZ70" s="47" t="s">
        <v>24</v>
      </c>
      <c r="BA70" s="48">
        <f>CORREL($X$49:$X$77,$AC$49:$AC$77)</f>
        <v>0.77467889235032394</v>
      </c>
    </row>
    <row r="71" spans="1:59" x14ac:dyDescent="0.5">
      <c r="A71" s="235"/>
      <c r="B71" s="16" t="s">
        <v>72</v>
      </c>
      <c r="C71" s="42">
        <v>167.4</v>
      </c>
      <c r="D71" s="42">
        <v>209.4</v>
      </c>
      <c r="E71" s="42">
        <v>181.4</v>
      </c>
      <c r="F71" s="42">
        <v>172.3</v>
      </c>
      <c r="G71" s="42">
        <v>132.1</v>
      </c>
      <c r="H71" s="42">
        <v>160.69999999999999</v>
      </c>
      <c r="I71" s="42">
        <v>183.1</v>
      </c>
      <c r="J71" s="42">
        <v>170.5</v>
      </c>
      <c r="K71" s="42">
        <v>122.1</v>
      </c>
      <c r="L71" s="42">
        <v>202.8</v>
      </c>
      <c r="M71" s="42">
        <v>170.4</v>
      </c>
      <c r="N71" s="42">
        <v>189.5</v>
      </c>
      <c r="O71" s="42">
        <v>178.3</v>
      </c>
      <c r="P71" s="42">
        <v>196.9</v>
      </c>
      <c r="Q71" s="42">
        <v>183.1</v>
      </c>
      <c r="R71" s="42">
        <v>176.2</v>
      </c>
      <c r="S71" s="42">
        <v>182.1</v>
      </c>
      <c r="T71" s="42">
        <v>171.8</v>
      </c>
      <c r="U71" s="42">
        <v>181.3</v>
      </c>
      <c r="V71" s="42">
        <v>171.4</v>
      </c>
      <c r="W71" s="42">
        <v>179.8</v>
      </c>
      <c r="X71" s="42">
        <v>163</v>
      </c>
      <c r="Y71" s="42">
        <v>168.5</v>
      </c>
      <c r="Z71" s="42">
        <v>173.7</v>
      </c>
      <c r="AA71" s="42">
        <v>173.6</v>
      </c>
      <c r="AB71" s="42">
        <v>171.1</v>
      </c>
      <c r="AC71" s="42">
        <v>100258.75918442282</v>
      </c>
      <c r="AH71" s="187"/>
      <c r="AI71" s="16" t="s">
        <v>72</v>
      </c>
      <c r="AJ71" s="42">
        <v>2240</v>
      </c>
      <c r="AK71" s="42">
        <v>196.9</v>
      </c>
      <c r="AL71" s="42">
        <v>541.4</v>
      </c>
      <c r="AM71" s="42">
        <v>353.1</v>
      </c>
      <c r="AN71" s="42">
        <v>171.4</v>
      </c>
      <c r="AO71" s="42">
        <v>353.4</v>
      </c>
      <c r="AP71" s="42">
        <v>163</v>
      </c>
      <c r="AQ71" s="42">
        <v>168.5</v>
      </c>
      <c r="AR71" s="42">
        <v>173.7</v>
      </c>
      <c r="AS71" s="42">
        <v>171.1</v>
      </c>
      <c r="AT71" s="42">
        <v>100258.75918442282</v>
      </c>
      <c r="AZ71" s="47" t="s">
        <v>25</v>
      </c>
      <c r="BA71" s="48">
        <f>CORREL($Y$49:$Y$77,$AC$49:$AC$77)</f>
        <v>0.72468118622294608</v>
      </c>
    </row>
    <row r="72" spans="1:59" x14ac:dyDescent="0.5">
      <c r="A72" s="236"/>
      <c r="B72" s="16" t="s">
        <v>73</v>
      </c>
      <c r="C72" s="42">
        <v>169.2</v>
      </c>
      <c r="D72" s="42">
        <v>209</v>
      </c>
      <c r="E72" s="42">
        <v>190.2</v>
      </c>
      <c r="F72" s="42">
        <v>173.6</v>
      </c>
      <c r="G72" s="42">
        <v>132.1</v>
      </c>
      <c r="H72" s="42">
        <v>158</v>
      </c>
      <c r="I72" s="42">
        <v>159.9</v>
      </c>
      <c r="J72" s="42">
        <v>170.8</v>
      </c>
      <c r="K72" s="42">
        <v>121.8</v>
      </c>
      <c r="L72" s="42">
        <v>205.2</v>
      </c>
      <c r="M72" s="42">
        <v>171</v>
      </c>
      <c r="N72" s="42">
        <v>190.3</v>
      </c>
      <c r="O72" s="42">
        <v>175.9</v>
      </c>
      <c r="P72" s="42">
        <v>197.3</v>
      </c>
      <c r="Q72" s="42">
        <v>184</v>
      </c>
      <c r="R72" s="42">
        <v>177</v>
      </c>
      <c r="S72" s="42">
        <v>183</v>
      </c>
      <c r="T72" s="42">
        <v>170.7</v>
      </c>
      <c r="U72" s="42">
        <v>182</v>
      </c>
      <c r="V72" s="42">
        <v>172.1</v>
      </c>
      <c r="W72" s="42">
        <v>181.1</v>
      </c>
      <c r="X72" s="42">
        <v>163.4</v>
      </c>
      <c r="Y72" s="42">
        <v>168.9</v>
      </c>
      <c r="Z72" s="42">
        <v>174.1</v>
      </c>
      <c r="AA72" s="42">
        <v>175.8</v>
      </c>
      <c r="AB72" s="42">
        <v>172</v>
      </c>
      <c r="AC72" s="42">
        <v>94253.237400611397</v>
      </c>
      <c r="AH72" s="187"/>
      <c r="AI72" s="16" t="s">
        <v>73</v>
      </c>
      <c r="AJ72" s="42">
        <v>2227</v>
      </c>
      <c r="AK72" s="42">
        <v>197.3</v>
      </c>
      <c r="AL72" s="42">
        <v>544</v>
      </c>
      <c r="AM72" s="42">
        <v>352.7</v>
      </c>
      <c r="AN72" s="42">
        <v>172.1</v>
      </c>
      <c r="AO72" s="42">
        <v>356.9</v>
      </c>
      <c r="AP72" s="42">
        <v>163.4</v>
      </c>
      <c r="AQ72" s="42">
        <v>168.9</v>
      </c>
      <c r="AR72" s="42">
        <v>174.1</v>
      </c>
      <c r="AS72" s="42">
        <v>172</v>
      </c>
      <c r="AT72" s="42">
        <v>94253.237400611397</v>
      </c>
      <c r="AZ72" s="47" t="s">
        <v>26</v>
      </c>
      <c r="BA72" s="48">
        <f>CORREL($Z$49:$Z$77,$AC$49:$AC$77)</f>
        <v>0.60020938982186933</v>
      </c>
    </row>
    <row r="73" spans="1:59" x14ac:dyDescent="0.5">
      <c r="A73" s="234">
        <v>2023</v>
      </c>
      <c r="B73" s="16" t="s">
        <v>58</v>
      </c>
      <c r="C73" s="42">
        <v>173.8</v>
      </c>
      <c r="D73" s="42">
        <v>210.7</v>
      </c>
      <c r="E73" s="42">
        <v>194.5</v>
      </c>
      <c r="F73" s="42">
        <v>174.6</v>
      </c>
      <c r="G73" s="42">
        <v>132.1</v>
      </c>
      <c r="H73" s="42">
        <v>158.30000000000001</v>
      </c>
      <c r="I73" s="42">
        <v>153.9</v>
      </c>
      <c r="J73" s="42">
        <v>170.9</v>
      </c>
      <c r="K73" s="42">
        <v>121.1</v>
      </c>
      <c r="L73" s="42">
        <v>208.4</v>
      </c>
      <c r="M73" s="42">
        <v>171.4</v>
      </c>
      <c r="N73" s="42">
        <v>191.2</v>
      </c>
      <c r="O73" s="42">
        <v>176.7</v>
      </c>
      <c r="P73" s="42">
        <v>198.2</v>
      </c>
      <c r="Q73" s="42">
        <v>184.9</v>
      </c>
      <c r="R73" s="42">
        <v>177.6</v>
      </c>
      <c r="S73" s="42">
        <v>183.8</v>
      </c>
      <c r="T73" s="42">
        <v>172.1</v>
      </c>
      <c r="U73" s="42">
        <v>182</v>
      </c>
      <c r="V73" s="42">
        <v>172.9</v>
      </c>
      <c r="W73" s="42">
        <v>182.3</v>
      </c>
      <c r="X73" s="42">
        <v>163.6</v>
      </c>
      <c r="Y73" s="42">
        <v>169.5</v>
      </c>
      <c r="Z73" s="42">
        <v>174.3</v>
      </c>
      <c r="AA73" s="42">
        <v>178.6</v>
      </c>
      <c r="AB73" s="42">
        <v>172.8</v>
      </c>
      <c r="AC73" s="42">
        <v>92441.854830099124</v>
      </c>
      <c r="AH73" s="187">
        <v>2023</v>
      </c>
      <c r="AI73" s="16" t="s">
        <v>58</v>
      </c>
      <c r="AJ73" s="42">
        <v>2237.6</v>
      </c>
      <c r="AK73" s="42">
        <v>198.2</v>
      </c>
      <c r="AL73" s="42">
        <v>546.29999999999995</v>
      </c>
      <c r="AM73" s="42">
        <v>354.1</v>
      </c>
      <c r="AN73" s="42">
        <v>172.9</v>
      </c>
      <c r="AO73" s="42">
        <v>360.9</v>
      </c>
      <c r="AP73" s="42">
        <v>163.6</v>
      </c>
      <c r="AQ73" s="42">
        <v>169.5</v>
      </c>
      <c r="AR73" s="42">
        <v>174.3</v>
      </c>
      <c r="AS73" s="42">
        <v>172.8</v>
      </c>
      <c r="AT73" s="42">
        <v>92441.854830099124</v>
      </c>
      <c r="AZ73" s="47" t="s">
        <v>27</v>
      </c>
      <c r="BA73" s="48">
        <f>CORREL($AA$49:$AA$77,$AC$49:$AC$77)</f>
        <v>0.56206288710108587</v>
      </c>
    </row>
    <row r="74" spans="1:59" x14ac:dyDescent="0.5">
      <c r="A74" s="235"/>
      <c r="B74" s="16" t="s">
        <v>62</v>
      </c>
      <c r="C74" s="42">
        <v>174.4</v>
      </c>
      <c r="D74" s="42">
        <v>207.7</v>
      </c>
      <c r="E74" s="42">
        <v>175.2</v>
      </c>
      <c r="F74" s="42">
        <v>177.3</v>
      </c>
      <c r="G74" s="42">
        <v>179.3</v>
      </c>
      <c r="H74" s="42">
        <v>169.5</v>
      </c>
      <c r="I74" s="42">
        <v>152.69999999999999</v>
      </c>
      <c r="J74" s="42">
        <v>171</v>
      </c>
      <c r="K74" s="42">
        <v>120</v>
      </c>
      <c r="L74" s="42">
        <v>209.7</v>
      </c>
      <c r="M74" s="42">
        <v>172.3</v>
      </c>
      <c r="N74" s="42">
        <v>193</v>
      </c>
      <c r="O74" s="42">
        <v>177</v>
      </c>
      <c r="P74" s="42">
        <v>199.5</v>
      </c>
      <c r="Q74" s="42">
        <v>186.2</v>
      </c>
      <c r="R74" s="42">
        <v>178.7</v>
      </c>
      <c r="S74" s="42">
        <v>185.1</v>
      </c>
      <c r="T74" s="42">
        <v>173.5</v>
      </c>
      <c r="U74" s="42">
        <v>182.1</v>
      </c>
      <c r="V74" s="42">
        <v>174.2</v>
      </c>
      <c r="W74" s="42">
        <v>184.4</v>
      </c>
      <c r="X74" s="42">
        <v>164.2</v>
      </c>
      <c r="Y74" s="42">
        <v>170.3</v>
      </c>
      <c r="Z74" s="42">
        <v>175</v>
      </c>
      <c r="AA74" s="42">
        <v>181</v>
      </c>
      <c r="AB74" s="42">
        <v>174.1</v>
      </c>
      <c r="AC74" s="42">
        <v>85798.258921224522</v>
      </c>
      <c r="AH74" s="187"/>
      <c r="AI74" s="16" t="s">
        <v>62</v>
      </c>
      <c r="AJ74" s="42">
        <v>2279.1</v>
      </c>
      <c r="AK74" s="42">
        <v>199.5</v>
      </c>
      <c r="AL74" s="42">
        <v>550</v>
      </c>
      <c r="AM74" s="42">
        <v>355.6</v>
      </c>
      <c r="AN74" s="42">
        <v>174.2</v>
      </c>
      <c r="AO74" s="42">
        <v>365.4</v>
      </c>
      <c r="AP74" s="42">
        <v>164.2</v>
      </c>
      <c r="AQ74" s="42">
        <v>170.3</v>
      </c>
      <c r="AR74" s="42">
        <v>175</v>
      </c>
      <c r="AS74" s="42">
        <v>174.1</v>
      </c>
      <c r="AT74" s="42">
        <v>85798.258921224522</v>
      </c>
      <c r="AZ74" s="51" t="s">
        <v>28</v>
      </c>
      <c r="BA74" s="52">
        <f>CORREL($AB$49:$AB$77,$AC$49:$AC$77)</f>
        <v>0.67557116447265553</v>
      </c>
    </row>
    <row r="75" spans="1:59" x14ac:dyDescent="0.5">
      <c r="A75" s="235"/>
      <c r="B75" s="16" t="s">
        <v>63</v>
      </c>
      <c r="C75" s="42">
        <v>174.4</v>
      </c>
      <c r="D75" s="42">
        <v>207.7</v>
      </c>
      <c r="E75" s="42">
        <v>175.2</v>
      </c>
      <c r="F75" s="42">
        <v>177.3</v>
      </c>
      <c r="G75" s="42">
        <v>179.2</v>
      </c>
      <c r="H75" s="42">
        <v>169.5</v>
      </c>
      <c r="I75" s="42">
        <v>152.80000000000001</v>
      </c>
      <c r="J75" s="42">
        <v>171.1</v>
      </c>
      <c r="K75" s="42">
        <v>120</v>
      </c>
      <c r="L75" s="42">
        <v>209.7</v>
      </c>
      <c r="M75" s="42">
        <v>172.3</v>
      </c>
      <c r="N75" s="42">
        <v>193</v>
      </c>
      <c r="O75" s="42">
        <v>177</v>
      </c>
      <c r="P75" s="42">
        <v>199.5</v>
      </c>
      <c r="Q75" s="42">
        <v>186.1</v>
      </c>
      <c r="R75" s="42">
        <v>178.7</v>
      </c>
      <c r="S75" s="42">
        <v>185.1</v>
      </c>
      <c r="T75" s="42">
        <v>173.5</v>
      </c>
      <c r="U75" s="42">
        <v>181.9</v>
      </c>
      <c r="V75" s="42">
        <v>174.2</v>
      </c>
      <c r="W75" s="42">
        <v>184.4</v>
      </c>
      <c r="X75" s="42">
        <v>164.2</v>
      </c>
      <c r="Y75" s="42">
        <v>170.3</v>
      </c>
      <c r="Z75" s="42">
        <v>175</v>
      </c>
      <c r="AA75" s="42">
        <v>181</v>
      </c>
      <c r="AB75" s="42">
        <v>174.1</v>
      </c>
      <c r="AC75" s="42">
        <v>89613.478577777831</v>
      </c>
      <c r="AH75" s="187"/>
      <c r="AI75" s="16" t="s">
        <v>63</v>
      </c>
      <c r="AJ75" s="42">
        <v>2279.1999999999998</v>
      </c>
      <c r="AK75" s="42">
        <v>199.5</v>
      </c>
      <c r="AL75" s="42">
        <v>549.9</v>
      </c>
      <c r="AM75" s="42">
        <v>355.4</v>
      </c>
      <c r="AN75" s="42">
        <v>174.2</v>
      </c>
      <c r="AO75" s="42">
        <v>365.4</v>
      </c>
      <c r="AP75" s="42">
        <v>164.2</v>
      </c>
      <c r="AQ75" s="42">
        <v>170.3</v>
      </c>
      <c r="AR75" s="42">
        <v>175</v>
      </c>
      <c r="AS75" s="42">
        <v>174.1</v>
      </c>
      <c r="AT75" s="42">
        <v>89613.478577777831</v>
      </c>
    </row>
    <row r="76" spans="1:59" x14ac:dyDescent="0.5">
      <c r="A76" s="235"/>
      <c r="B76" s="16" t="s">
        <v>64</v>
      </c>
      <c r="C76" s="42">
        <v>173.8</v>
      </c>
      <c r="D76" s="42">
        <v>209.3</v>
      </c>
      <c r="E76" s="42">
        <v>169.6</v>
      </c>
      <c r="F76" s="42">
        <v>178.4</v>
      </c>
      <c r="G76" s="42">
        <v>174.9</v>
      </c>
      <c r="H76" s="42">
        <v>176.3</v>
      </c>
      <c r="I76" s="42">
        <v>155.4</v>
      </c>
      <c r="J76" s="42">
        <v>173.4</v>
      </c>
      <c r="K76" s="42">
        <v>121.3</v>
      </c>
      <c r="L76" s="42">
        <v>144.5</v>
      </c>
      <c r="M76" s="42">
        <v>172.9</v>
      </c>
      <c r="N76" s="42">
        <v>193.5</v>
      </c>
      <c r="O76" s="42">
        <v>177.9</v>
      </c>
      <c r="P76" s="42">
        <v>200.6</v>
      </c>
      <c r="Q76" s="42">
        <v>186.9</v>
      </c>
      <c r="R76" s="42">
        <v>179.2</v>
      </c>
      <c r="S76" s="42">
        <v>185.7</v>
      </c>
      <c r="T76" s="42">
        <v>175.2</v>
      </c>
      <c r="U76" s="42">
        <v>181.7</v>
      </c>
      <c r="V76" s="42">
        <v>174.6</v>
      </c>
      <c r="W76" s="42">
        <v>185</v>
      </c>
      <c r="X76" s="42">
        <v>164.5</v>
      </c>
      <c r="Y76" s="42">
        <v>170.7</v>
      </c>
      <c r="Z76" s="42">
        <v>176.4</v>
      </c>
      <c r="AA76" s="42">
        <v>184</v>
      </c>
      <c r="AB76" s="42">
        <v>175</v>
      </c>
      <c r="AC76" s="42">
        <v>89110.692374873179</v>
      </c>
      <c r="AH76" s="187"/>
      <c r="AI76" s="16" t="s">
        <v>64</v>
      </c>
      <c r="AJ76" s="42">
        <v>2221.2000000000003</v>
      </c>
      <c r="AK76" s="42">
        <v>200.6</v>
      </c>
      <c r="AL76" s="42">
        <v>551.79999999999995</v>
      </c>
      <c r="AM76" s="42">
        <v>356.9</v>
      </c>
      <c r="AN76" s="42">
        <v>174.6</v>
      </c>
      <c r="AO76" s="42">
        <v>369</v>
      </c>
      <c r="AP76" s="42">
        <v>164.5</v>
      </c>
      <c r="AQ76" s="42">
        <v>170.7</v>
      </c>
      <c r="AR76" s="42">
        <v>176.4</v>
      </c>
      <c r="AS76" s="42">
        <v>175</v>
      </c>
      <c r="AT76" s="42">
        <v>89110.692374873179</v>
      </c>
    </row>
    <row r="77" spans="1:59" x14ac:dyDescent="0.5">
      <c r="A77" s="236"/>
      <c r="B77" s="16" t="s">
        <v>65</v>
      </c>
      <c r="C77" s="42">
        <v>173.7</v>
      </c>
      <c r="D77" s="42">
        <v>214.3</v>
      </c>
      <c r="E77" s="42">
        <v>173.2</v>
      </c>
      <c r="F77" s="42">
        <v>179.5</v>
      </c>
      <c r="G77" s="42">
        <v>170</v>
      </c>
      <c r="H77" s="42">
        <v>172.2</v>
      </c>
      <c r="I77" s="42">
        <v>161</v>
      </c>
      <c r="J77" s="42">
        <v>175.6</v>
      </c>
      <c r="K77" s="42">
        <v>122.7</v>
      </c>
      <c r="L77" s="42">
        <v>144.5</v>
      </c>
      <c r="M77" s="42">
        <v>173.4</v>
      </c>
      <c r="N77" s="42">
        <v>194.2</v>
      </c>
      <c r="O77" s="42">
        <v>179.1</v>
      </c>
      <c r="P77" s="42">
        <v>201</v>
      </c>
      <c r="Q77" s="42">
        <v>187.3</v>
      </c>
      <c r="R77" s="42">
        <v>179.7</v>
      </c>
      <c r="S77" s="42">
        <v>186.2</v>
      </c>
      <c r="T77" s="42">
        <v>175.6</v>
      </c>
      <c r="U77" s="42">
        <v>182.8</v>
      </c>
      <c r="V77" s="42">
        <v>175.2</v>
      </c>
      <c r="W77" s="42">
        <v>185.7</v>
      </c>
      <c r="X77" s="42">
        <v>164.8</v>
      </c>
      <c r="Y77" s="42">
        <v>171.2</v>
      </c>
      <c r="Z77" s="42">
        <v>177.1</v>
      </c>
      <c r="AA77" s="42">
        <v>185.2</v>
      </c>
      <c r="AB77" s="42">
        <v>175.7</v>
      </c>
      <c r="AC77" s="42">
        <v>87422.236418291985</v>
      </c>
      <c r="AH77" s="187"/>
      <c r="AI77" s="16" t="s">
        <v>65</v>
      </c>
      <c r="AJ77" s="42">
        <v>2233.4</v>
      </c>
      <c r="AK77" s="42">
        <v>201</v>
      </c>
      <c r="AL77" s="42">
        <v>553.20000000000005</v>
      </c>
      <c r="AM77" s="42">
        <v>358.4</v>
      </c>
      <c r="AN77" s="42">
        <v>175.2</v>
      </c>
      <c r="AO77" s="42">
        <v>370.9</v>
      </c>
      <c r="AP77" s="42">
        <v>164.8</v>
      </c>
      <c r="AQ77" s="42">
        <v>171.2</v>
      </c>
      <c r="AR77" s="42">
        <v>177.1</v>
      </c>
      <c r="AS77" s="42">
        <v>175.7</v>
      </c>
      <c r="AT77" s="42">
        <v>87422.236418291985</v>
      </c>
    </row>
    <row r="78" spans="1:59" x14ac:dyDescent="0.5">
      <c r="AZ78" s="233" t="s">
        <v>236</v>
      </c>
      <c r="BA78" s="233"/>
    </row>
    <row r="79" spans="1:59" x14ac:dyDescent="0.5">
      <c r="AZ79" s="49" t="s">
        <v>187</v>
      </c>
      <c r="BA79" s="50" t="s">
        <v>275</v>
      </c>
    </row>
    <row r="80" spans="1:59" x14ac:dyDescent="0.5">
      <c r="A80" s="233" t="s">
        <v>236</v>
      </c>
      <c r="B80" s="233"/>
      <c r="C80" s="233"/>
      <c r="D80" s="233"/>
      <c r="E80" s="233"/>
      <c r="F80" s="233"/>
      <c r="G80" s="233"/>
      <c r="H80" s="233"/>
      <c r="I80" s="233"/>
      <c r="J80" s="233"/>
      <c r="K80" s="233"/>
      <c r="L80" s="233"/>
      <c r="M80" s="233"/>
      <c r="N80" s="233"/>
      <c r="O80" s="233"/>
      <c r="P80" s="233"/>
      <c r="Q80" s="233"/>
      <c r="R80" s="233"/>
      <c r="S80" s="233"/>
      <c r="T80" s="233"/>
      <c r="U80" s="233"/>
      <c r="V80" s="233"/>
      <c r="W80" s="233"/>
      <c r="X80" s="233"/>
      <c r="Y80" s="233"/>
      <c r="Z80" s="233"/>
      <c r="AA80" s="233"/>
      <c r="AB80" s="233"/>
      <c r="AC80" s="233"/>
      <c r="AH80" s="239" t="s">
        <v>236</v>
      </c>
      <c r="AI80" s="239"/>
      <c r="AJ80" s="239"/>
      <c r="AK80" s="239"/>
      <c r="AL80" s="239"/>
      <c r="AM80" s="239"/>
      <c r="AN80" s="239"/>
      <c r="AO80" s="239"/>
      <c r="AP80" s="239"/>
      <c r="AQ80" s="239"/>
      <c r="AR80" s="239"/>
      <c r="AS80" s="239"/>
      <c r="AT80" s="239"/>
      <c r="AV80" s="233" t="s">
        <v>236</v>
      </c>
      <c r="AW80" s="233"/>
      <c r="AZ80" s="47" t="s">
        <v>3</v>
      </c>
      <c r="BA80" s="48">
        <f>CORREL($C$82:$C$110,$AC$82:$AC$110)</f>
        <v>0.43967741350151651</v>
      </c>
      <c r="BD80" s="45"/>
      <c r="BF80" s="45"/>
      <c r="BG80" s="45"/>
    </row>
    <row r="81" spans="1:53" x14ac:dyDescent="0.5">
      <c r="A81" s="16"/>
      <c r="B81" s="16" t="s">
        <v>186</v>
      </c>
      <c r="C81" s="16" t="s">
        <v>3</v>
      </c>
      <c r="D81" s="16" t="s">
        <v>4</v>
      </c>
      <c r="E81" s="16" t="s">
        <v>5</v>
      </c>
      <c r="F81" s="16" t="s">
        <v>6</v>
      </c>
      <c r="G81" s="16" t="s">
        <v>7</v>
      </c>
      <c r="H81" s="16" t="s">
        <v>8</v>
      </c>
      <c r="I81" s="16" t="s">
        <v>9</v>
      </c>
      <c r="J81" s="16" t="s">
        <v>10</v>
      </c>
      <c r="K81" s="16" t="s">
        <v>11</v>
      </c>
      <c r="L81" s="16" t="s">
        <v>12</v>
      </c>
      <c r="M81" s="16" t="s">
        <v>13</v>
      </c>
      <c r="N81" s="16" t="s">
        <v>14</v>
      </c>
      <c r="O81" s="16" t="s">
        <v>15</v>
      </c>
      <c r="P81" s="16" t="s">
        <v>16</v>
      </c>
      <c r="Q81" s="16" t="s">
        <v>17</v>
      </c>
      <c r="R81" s="16" t="s">
        <v>18</v>
      </c>
      <c r="S81" s="16" t="s">
        <v>19</v>
      </c>
      <c r="T81" s="16" t="s">
        <v>20</v>
      </c>
      <c r="U81" s="16" t="s">
        <v>21</v>
      </c>
      <c r="V81" s="16" t="s">
        <v>22</v>
      </c>
      <c r="W81" s="16" t="s">
        <v>23</v>
      </c>
      <c r="X81" s="16" t="s">
        <v>24</v>
      </c>
      <c r="Y81" s="16" t="s">
        <v>25</v>
      </c>
      <c r="Z81" s="16" t="s">
        <v>26</v>
      </c>
      <c r="AA81" s="16" t="s">
        <v>27</v>
      </c>
      <c r="AB81" s="16" t="s">
        <v>28</v>
      </c>
      <c r="AC81" s="16" t="s">
        <v>274</v>
      </c>
      <c r="AH81" s="16"/>
      <c r="AI81" s="16" t="s">
        <v>186</v>
      </c>
      <c r="AJ81" s="16" t="s">
        <v>147</v>
      </c>
      <c r="AK81" s="16" t="s">
        <v>148</v>
      </c>
      <c r="AL81" s="16" t="s">
        <v>149</v>
      </c>
      <c r="AM81" s="16" t="s">
        <v>150</v>
      </c>
      <c r="AN81" s="16" t="s">
        <v>151</v>
      </c>
      <c r="AO81" s="16" t="s">
        <v>156</v>
      </c>
      <c r="AP81" s="16" t="s">
        <v>152</v>
      </c>
      <c r="AQ81" s="16" t="s">
        <v>153</v>
      </c>
      <c r="AR81" s="16" t="s">
        <v>154</v>
      </c>
      <c r="AS81" s="16" t="s">
        <v>155</v>
      </c>
      <c r="AT81" s="16" t="s">
        <v>274</v>
      </c>
      <c r="AV81" s="126" t="s">
        <v>187</v>
      </c>
      <c r="AW81" s="126" t="s">
        <v>275</v>
      </c>
      <c r="AZ81" s="47" t="s">
        <v>4</v>
      </c>
      <c r="BA81" s="48">
        <f>CORREL($D$82:$D$110,$AC$82:$AC$110)</f>
        <v>0.79800414752255533</v>
      </c>
    </row>
    <row r="82" spans="1:53" x14ac:dyDescent="0.5">
      <c r="A82" s="187">
        <v>2021</v>
      </c>
      <c r="B82" s="16" t="s">
        <v>58</v>
      </c>
      <c r="C82" s="42">
        <v>143.4</v>
      </c>
      <c r="D82" s="42">
        <v>187.5</v>
      </c>
      <c r="E82" s="42">
        <v>173.4</v>
      </c>
      <c r="F82" s="42">
        <v>154</v>
      </c>
      <c r="G82" s="42">
        <v>154.80000000000001</v>
      </c>
      <c r="H82" s="42">
        <v>147</v>
      </c>
      <c r="I82" s="42">
        <v>187.8</v>
      </c>
      <c r="J82" s="42">
        <v>159.5</v>
      </c>
      <c r="K82" s="42">
        <v>113.8</v>
      </c>
      <c r="L82" s="42">
        <v>164.5</v>
      </c>
      <c r="M82" s="42">
        <v>156.1</v>
      </c>
      <c r="N82" s="42">
        <v>164.3</v>
      </c>
      <c r="O82" s="42">
        <v>159.6</v>
      </c>
      <c r="P82" s="42">
        <v>184.6</v>
      </c>
      <c r="Q82" s="42">
        <v>157.5</v>
      </c>
      <c r="R82" s="42">
        <v>152.4</v>
      </c>
      <c r="S82" s="42">
        <v>156.80000000000001</v>
      </c>
      <c r="T82" s="42">
        <v>139.30000000000001</v>
      </c>
      <c r="U82" s="42">
        <v>150.9</v>
      </c>
      <c r="V82" s="42">
        <v>153.9</v>
      </c>
      <c r="W82" s="42">
        <v>162.5</v>
      </c>
      <c r="X82" s="42">
        <v>147.5</v>
      </c>
      <c r="Y82" s="42">
        <v>155.1</v>
      </c>
      <c r="Z82" s="42">
        <v>163.5</v>
      </c>
      <c r="AA82" s="42">
        <v>156.19999999999999</v>
      </c>
      <c r="AB82" s="42">
        <v>155.9</v>
      </c>
      <c r="AC82" s="42">
        <v>55990.924602459359</v>
      </c>
      <c r="AH82" s="187">
        <v>2021</v>
      </c>
      <c r="AI82" s="16" t="s">
        <v>58</v>
      </c>
      <c r="AJ82" s="16">
        <v>2065.6999999999998</v>
      </c>
      <c r="AK82" s="16">
        <v>184.6</v>
      </c>
      <c r="AL82" s="16">
        <v>466.7</v>
      </c>
      <c r="AM82" s="16">
        <v>290.20000000000005</v>
      </c>
      <c r="AN82" s="16">
        <v>153.9</v>
      </c>
      <c r="AO82" s="16">
        <v>318.7</v>
      </c>
      <c r="AP82" s="16">
        <v>147.5</v>
      </c>
      <c r="AQ82" s="16">
        <v>155.1</v>
      </c>
      <c r="AR82" s="16">
        <v>163.5</v>
      </c>
      <c r="AS82" s="16">
        <v>155.9</v>
      </c>
      <c r="AT82" s="42">
        <v>55990.924602459359</v>
      </c>
      <c r="AV82" s="16" t="s">
        <v>147</v>
      </c>
      <c r="AW82" s="127">
        <f>CORREL($AJ82:$AJ110,$AT82:$AT110)</f>
        <v>0.65012789813906591</v>
      </c>
      <c r="AZ82" s="47" t="s">
        <v>5</v>
      </c>
      <c r="BA82" s="48">
        <f>CORREL($E$82:$E$110,$AC$82:$AC$110)</f>
        <v>-8.5100464778394405E-2</v>
      </c>
    </row>
    <row r="83" spans="1:53" x14ac:dyDescent="0.5">
      <c r="A83" s="187"/>
      <c r="B83" s="16" t="s">
        <v>62</v>
      </c>
      <c r="C83" s="42">
        <v>142.80000000000001</v>
      </c>
      <c r="D83" s="42">
        <v>184</v>
      </c>
      <c r="E83" s="42">
        <v>168</v>
      </c>
      <c r="F83" s="42">
        <v>154.4</v>
      </c>
      <c r="G83" s="42">
        <v>163</v>
      </c>
      <c r="H83" s="42">
        <v>147.80000000000001</v>
      </c>
      <c r="I83" s="42">
        <v>149.69999999999999</v>
      </c>
      <c r="J83" s="42">
        <v>158.30000000000001</v>
      </c>
      <c r="K83" s="42">
        <v>111.8</v>
      </c>
      <c r="L83" s="42">
        <v>165</v>
      </c>
      <c r="M83" s="42">
        <v>160</v>
      </c>
      <c r="N83" s="42">
        <v>165.8</v>
      </c>
      <c r="O83" s="42">
        <v>154.69999999999999</v>
      </c>
      <c r="P83" s="42">
        <v>186.5</v>
      </c>
      <c r="Q83" s="42">
        <v>159.1</v>
      </c>
      <c r="R83" s="42">
        <v>153.9</v>
      </c>
      <c r="S83" s="42">
        <v>158.4</v>
      </c>
      <c r="T83" s="42">
        <v>139.30000000000001</v>
      </c>
      <c r="U83" s="42">
        <v>154.4</v>
      </c>
      <c r="V83" s="42">
        <v>154.80000000000001</v>
      </c>
      <c r="W83" s="42">
        <v>164.3</v>
      </c>
      <c r="X83" s="42">
        <v>150.19999999999999</v>
      </c>
      <c r="Y83" s="42">
        <v>157</v>
      </c>
      <c r="Z83" s="42">
        <v>163.6</v>
      </c>
      <c r="AA83" s="42">
        <v>155.19999999999999</v>
      </c>
      <c r="AB83" s="42">
        <v>157.19999999999999</v>
      </c>
      <c r="AC83" s="42">
        <v>48033.558892131798</v>
      </c>
      <c r="AH83" s="187"/>
      <c r="AI83" s="16" t="s">
        <v>62</v>
      </c>
      <c r="AJ83" s="16">
        <v>2025.3</v>
      </c>
      <c r="AK83" s="16">
        <v>186.5</v>
      </c>
      <c r="AL83" s="16">
        <v>471.4</v>
      </c>
      <c r="AM83" s="16">
        <v>293.70000000000005</v>
      </c>
      <c r="AN83" s="16">
        <v>154.80000000000001</v>
      </c>
      <c r="AO83" s="16">
        <v>319.5</v>
      </c>
      <c r="AP83" s="16">
        <v>150.19999999999999</v>
      </c>
      <c r="AQ83" s="16">
        <v>157</v>
      </c>
      <c r="AR83" s="16">
        <v>163.6</v>
      </c>
      <c r="AS83" s="16">
        <v>157.19999999999999</v>
      </c>
      <c r="AT83" s="42">
        <v>48033.558892131798</v>
      </c>
      <c r="AV83" s="16" t="s">
        <v>148</v>
      </c>
      <c r="AW83" s="127">
        <f>CORREL($AK82:$AK110,$AT82:$AT110)</f>
        <v>0.55257466315110326</v>
      </c>
      <c r="AZ83" s="47" t="s">
        <v>6</v>
      </c>
      <c r="BA83" s="48">
        <f>CORREL($F$82:$F$110,$AC$82:$AC$110)</f>
        <v>0.53178113782795255</v>
      </c>
    </row>
    <row r="84" spans="1:53" x14ac:dyDescent="0.5">
      <c r="A84" s="187"/>
      <c r="B84" s="16" t="s">
        <v>63</v>
      </c>
      <c r="C84" s="42">
        <v>142.5</v>
      </c>
      <c r="D84" s="42">
        <v>189.4</v>
      </c>
      <c r="E84" s="42">
        <v>163.19999999999999</v>
      </c>
      <c r="F84" s="42">
        <v>154.5</v>
      </c>
      <c r="G84" s="42">
        <v>168.2</v>
      </c>
      <c r="H84" s="42">
        <v>150.5</v>
      </c>
      <c r="I84" s="42">
        <v>141</v>
      </c>
      <c r="J84" s="42">
        <v>159.19999999999999</v>
      </c>
      <c r="K84" s="42">
        <v>111.7</v>
      </c>
      <c r="L84" s="42">
        <v>164</v>
      </c>
      <c r="M84" s="42">
        <v>160.6</v>
      </c>
      <c r="N84" s="42">
        <v>166.4</v>
      </c>
      <c r="O84" s="42">
        <v>154.5</v>
      </c>
      <c r="P84" s="42">
        <v>186.1</v>
      </c>
      <c r="Q84" s="42">
        <v>159.6</v>
      </c>
      <c r="R84" s="42">
        <v>154.4</v>
      </c>
      <c r="S84" s="42">
        <v>158.9</v>
      </c>
      <c r="T84" s="42">
        <v>139.30000000000001</v>
      </c>
      <c r="U84" s="42">
        <v>156</v>
      </c>
      <c r="V84" s="42">
        <v>154.80000000000001</v>
      </c>
      <c r="W84" s="42">
        <v>164.6</v>
      </c>
      <c r="X84" s="42">
        <v>151.30000000000001</v>
      </c>
      <c r="Y84" s="42">
        <v>157.80000000000001</v>
      </c>
      <c r="Z84" s="42">
        <v>163.80000000000001</v>
      </c>
      <c r="AA84" s="42">
        <v>153.1</v>
      </c>
      <c r="AB84" s="42">
        <v>157.30000000000001</v>
      </c>
      <c r="AC84" s="42">
        <v>61518.692284107237</v>
      </c>
      <c r="AH84" s="187"/>
      <c r="AI84" s="16" t="s">
        <v>63</v>
      </c>
      <c r="AJ84" s="16">
        <v>2025.7</v>
      </c>
      <c r="AK84" s="16">
        <v>186.1</v>
      </c>
      <c r="AL84" s="16">
        <v>472.9</v>
      </c>
      <c r="AM84" s="16">
        <v>295.3</v>
      </c>
      <c r="AN84" s="16">
        <v>154.80000000000001</v>
      </c>
      <c r="AO84" s="16">
        <v>317.7</v>
      </c>
      <c r="AP84" s="16">
        <v>151.30000000000001</v>
      </c>
      <c r="AQ84" s="16">
        <v>157.80000000000001</v>
      </c>
      <c r="AR84" s="16">
        <v>163.80000000000001</v>
      </c>
      <c r="AS84" s="16">
        <v>157.30000000000001</v>
      </c>
      <c r="AT84" s="42">
        <v>61518.692284107237</v>
      </c>
      <c r="AV84" s="16" t="s">
        <v>149</v>
      </c>
      <c r="AW84" s="127">
        <f>CORREL($AL82:$AL110,$AT82:$AT110)</f>
        <v>0.8423356535426112</v>
      </c>
      <c r="AZ84" s="47" t="s">
        <v>7</v>
      </c>
      <c r="BA84" s="48">
        <f>CORREL($G$82:$G$110,$AC$82:$AC$110)</f>
        <v>-0.37402221512606959</v>
      </c>
    </row>
    <row r="85" spans="1:53" x14ac:dyDescent="0.5">
      <c r="A85" s="187"/>
      <c r="B85" s="16" t="s">
        <v>64</v>
      </c>
      <c r="C85" s="42">
        <v>142.69999999999999</v>
      </c>
      <c r="D85" s="42">
        <v>195.5</v>
      </c>
      <c r="E85" s="42">
        <v>163.4</v>
      </c>
      <c r="F85" s="42">
        <v>155</v>
      </c>
      <c r="G85" s="42">
        <v>175.2</v>
      </c>
      <c r="H85" s="42">
        <v>160.6</v>
      </c>
      <c r="I85" s="42">
        <v>135.1</v>
      </c>
      <c r="J85" s="42">
        <v>161.1</v>
      </c>
      <c r="K85" s="42">
        <v>112.2</v>
      </c>
      <c r="L85" s="42">
        <v>164.4</v>
      </c>
      <c r="M85" s="42">
        <v>161.9</v>
      </c>
      <c r="N85" s="42">
        <v>166.8</v>
      </c>
      <c r="O85" s="42">
        <v>155.6</v>
      </c>
      <c r="P85" s="42">
        <v>186.8</v>
      </c>
      <c r="Q85" s="42">
        <v>160.69999999999999</v>
      </c>
      <c r="R85" s="42">
        <v>155.1</v>
      </c>
      <c r="S85" s="42">
        <v>159.9</v>
      </c>
      <c r="T85" s="42">
        <v>139.30000000000001</v>
      </c>
      <c r="U85" s="42">
        <v>156</v>
      </c>
      <c r="V85" s="42">
        <v>155.5</v>
      </c>
      <c r="W85" s="42">
        <v>165.3</v>
      </c>
      <c r="X85" s="42">
        <v>151.69999999999999</v>
      </c>
      <c r="Y85" s="42">
        <v>158.6</v>
      </c>
      <c r="Z85" s="42">
        <v>164.1</v>
      </c>
      <c r="AA85" s="42">
        <v>154.6</v>
      </c>
      <c r="AB85" s="42">
        <v>158</v>
      </c>
      <c r="AC85" s="42">
        <v>63309.498622749867</v>
      </c>
      <c r="AH85" s="187"/>
      <c r="AI85" s="16" t="s">
        <v>64</v>
      </c>
      <c r="AJ85" s="16">
        <v>2049.5</v>
      </c>
      <c r="AK85" s="16">
        <v>186.8</v>
      </c>
      <c r="AL85" s="16">
        <v>475.69999999999993</v>
      </c>
      <c r="AM85" s="16">
        <v>295.3</v>
      </c>
      <c r="AN85" s="16">
        <v>155.5</v>
      </c>
      <c r="AO85" s="16">
        <v>319.89999999999998</v>
      </c>
      <c r="AP85" s="16">
        <v>151.69999999999999</v>
      </c>
      <c r="AQ85" s="16">
        <v>158.6</v>
      </c>
      <c r="AR85" s="16">
        <v>164.1</v>
      </c>
      <c r="AS85" s="16">
        <v>158</v>
      </c>
      <c r="AT85" s="42">
        <v>63309.498622749867</v>
      </c>
      <c r="AV85" s="16" t="s">
        <v>150</v>
      </c>
      <c r="AW85" s="127">
        <f>CORREL($AM82:$AM110,$AT82:$AT110)</f>
        <v>0.71983801699214078</v>
      </c>
      <c r="AZ85" s="47" t="s">
        <v>8</v>
      </c>
      <c r="BA85" s="48">
        <f>CORREL($H$82:$H$110,$AC$82:$AC$110)</f>
        <v>0.61570176385429909</v>
      </c>
    </row>
    <row r="86" spans="1:53" x14ac:dyDescent="0.5">
      <c r="A86" s="187"/>
      <c r="B86" s="16" t="s">
        <v>65</v>
      </c>
      <c r="C86" s="42">
        <v>145.1</v>
      </c>
      <c r="D86" s="42">
        <v>198.5</v>
      </c>
      <c r="E86" s="42">
        <v>168.6</v>
      </c>
      <c r="F86" s="42">
        <v>155.80000000000001</v>
      </c>
      <c r="G86" s="42">
        <v>184.4</v>
      </c>
      <c r="H86" s="42">
        <v>162.30000000000001</v>
      </c>
      <c r="I86" s="42">
        <v>138.4</v>
      </c>
      <c r="J86" s="42">
        <v>165.1</v>
      </c>
      <c r="K86" s="42">
        <v>114.3</v>
      </c>
      <c r="L86" s="42">
        <v>169.7</v>
      </c>
      <c r="M86" s="42">
        <v>164.6</v>
      </c>
      <c r="N86" s="42">
        <v>169.8</v>
      </c>
      <c r="O86" s="42">
        <v>158.69999999999999</v>
      </c>
      <c r="P86" s="42">
        <v>189.6</v>
      </c>
      <c r="Q86" s="42">
        <v>165.3</v>
      </c>
      <c r="R86" s="42">
        <v>160.6</v>
      </c>
      <c r="S86" s="42">
        <v>164.5</v>
      </c>
      <c r="T86" s="42">
        <v>139.30000000000001</v>
      </c>
      <c r="U86" s="42">
        <v>161.69999999999999</v>
      </c>
      <c r="V86" s="42">
        <v>158.80000000000001</v>
      </c>
      <c r="W86" s="42">
        <v>169.1</v>
      </c>
      <c r="X86" s="42">
        <v>153.19999999999999</v>
      </c>
      <c r="Y86" s="42">
        <v>160</v>
      </c>
      <c r="Z86" s="42">
        <v>167.6</v>
      </c>
      <c r="AA86" s="42">
        <v>159.30000000000001</v>
      </c>
      <c r="AB86" s="42">
        <v>161.1</v>
      </c>
      <c r="AC86" s="42">
        <v>60800.383481587211</v>
      </c>
      <c r="AH86" s="187"/>
      <c r="AI86" s="16" t="s">
        <v>65</v>
      </c>
      <c r="AJ86" s="16">
        <v>2095.2999999999997</v>
      </c>
      <c r="AK86" s="16">
        <v>189.6</v>
      </c>
      <c r="AL86" s="16">
        <v>490.4</v>
      </c>
      <c r="AM86" s="16">
        <v>301</v>
      </c>
      <c r="AN86" s="16">
        <v>158.80000000000001</v>
      </c>
      <c r="AO86" s="16">
        <v>328.4</v>
      </c>
      <c r="AP86" s="16">
        <v>153.19999999999999</v>
      </c>
      <c r="AQ86" s="16">
        <v>160</v>
      </c>
      <c r="AR86" s="16">
        <v>167.6</v>
      </c>
      <c r="AS86" s="16">
        <v>161.1</v>
      </c>
      <c r="AT86" s="42">
        <v>60800.383481587211</v>
      </c>
      <c r="AV86" s="16" t="s">
        <v>151</v>
      </c>
      <c r="AW86" s="127">
        <f>CORREL($AN82:$AN110,$AT82:$AT110)</f>
        <v>0.63935857372233784</v>
      </c>
      <c r="AZ86" s="47" t="s">
        <v>9</v>
      </c>
      <c r="BA86" s="48">
        <f>CORREL($I$82:$I$110,$AC$82:$AC$110)</f>
        <v>0.25710793882310806</v>
      </c>
    </row>
    <row r="87" spans="1:53" x14ac:dyDescent="0.5">
      <c r="A87" s="187"/>
      <c r="B87" s="16" t="s">
        <v>66</v>
      </c>
      <c r="C87" s="42">
        <v>145.6</v>
      </c>
      <c r="D87" s="42">
        <v>200.1</v>
      </c>
      <c r="E87" s="42">
        <v>179.3</v>
      </c>
      <c r="F87" s="42">
        <v>156.1</v>
      </c>
      <c r="G87" s="42">
        <v>132.1</v>
      </c>
      <c r="H87" s="42">
        <v>158.6</v>
      </c>
      <c r="I87" s="42">
        <v>144.69999999999999</v>
      </c>
      <c r="J87" s="42">
        <v>165.5</v>
      </c>
      <c r="K87" s="42">
        <v>114.6</v>
      </c>
      <c r="L87" s="42">
        <v>170</v>
      </c>
      <c r="M87" s="42">
        <v>165.5</v>
      </c>
      <c r="N87" s="42">
        <v>171.7</v>
      </c>
      <c r="O87" s="42">
        <v>160.5</v>
      </c>
      <c r="P87" s="42">
        <v>189.1</v>
      </c>
      <c r="Q87" s="42">
        <v>165.3</v>
      </c>
      <c r="R87" s="42">
        <v>159.9</v>
      </c>
      <c r="S87" s="42">
        <v>164.6</v>
      </c>
      <c r="T87" s="42">
        <v>139.30000000000001</v>
      </c>
      <c r="U87" s="42">
        <v>162.1</v>
      </c>
      <c r="V87" s="42">
        <v>159.19999999999999</v>
      </c>
      <c r="W87" s="42">
        <v>169.7</v>
      </c>
      <c r="X87" s="42">
        <v>154.19999999999999</v>
      </c>
      <c r="Y87" s="42">
        <v>160.4</v>
      </c>
      <c r="Z87" s="42">
        <v>166.8</v>
      </c>
      <c r="AA87" s="42">
        <v>159.4</v>
      </c>
      <c r="AB87" s="42">
        <v>161.5</v>
      </c>
      <c r="AC87" s="42">
        <v>61073.298999169296</v>
      </c>
      <c r="AH87" s="187"/>
      <c r="AI87" s="16" t="s">
        <v>66</v>
      </c>
      <c r="AJ87" s="16">
        <v>2064.3000000000002</v>
      </c>
      <c r="AK87" s="16">
        <v>189.1</v>
      </c>
      <c r="AL87" s="16">
        <v>489.80000000000007</v>
      </c>
      <c r="AM87" s="16">
        <v>301.39999999999998</v>
      </c>
      <c r="AN87" s="16">
        <v>159.19999999999999</v>
      </c>
      <c r="AO87" s="16">
        <v>329.1</v>
      </c>
      <c r="AP87" s="16">
        <v>154.19999999999999</v>
      </c>
      <c r="AQ87" s="16">
        <v>160.4</v>
      </c>
      <c r="AR87" s="16">
        <v>166.8</v>
      </c>
      <c r="AS87" s="16">
        <v>161.5</v>
      </c>
      <c r="AT87" s="42">
        <v>61073.298999169296</v>
      </c>
      <c r="AV87" s="16" t="s">
        <v>156</v>
      </c>
      <c r="AW87" s="127">
        <f>CORREL($AO82:$AO110,$AT82:$AT110)</f>
        <v>0.5970643242271958</v>
      </c>
      <c r="AZ87" s="47" t="s">
        <v>10</v>
      </c>
      <c r="BA87" s="48">
        <f>CORREL($J$82:$J$110,$AC$82:$AC$110)</f>
        <v>0.39591751844887518</v>
      </c>
    </row>
    <row r="88" spans="1:53" x14ac:dyDescent="0.5">
      <c r="A88" s="187"/>
      <c r="B88" s="16" t="s">
        <v>67</v>
      </c>
      <c r="C88" s="42">
        <v>145.1</v>
      </c>
      <c r="D88" s="42">
        <v>204.5</v>
      </c>
      <c r="E88" s="42">
        <v>180.4</v>
      </c>
      <c r="F88" s="42">
        <v>157.1</v>
      </c>
      <c r="G88" s="42">
        <v>132.1</v>
      </c>
      <c r="H88" s="42">
        <v>157.69999999999999</v>
      </c>
      <c r="I88" s="42">
        <v>152.80000000000001</v>
      </c>
      <c r="J88" s="42">
        <v>163.6</v>
      </c>
      <c r="K88" s="42">
        <v>113.9</v>
      </c>
      <c r="L88" s="42">
        <v>169.7</v>
      </c>
      <c r="M88" s="42">
        <v>166.2</v>
      </c>
      <c r="N88" s="42">
        <v>171</v>
      </c>
      <c r="O88" s="42">
        <v>161.69999999999999</v>
      </c>
      <c r="P88" s="42">
        <v>189.7</v>
      </c>
      <c r="Q88" s="42">
        <v>166</v>
      </c>
      <c r="R88" s="42">
        <v>161.1</v>
      </c>
      <c r="S88" s="42">
        <v>165.3</v>
      </c>
      <c r="T88" s="42">
        <v>139.30000000000001</v>
      </c>
      <c r="U88" s="42">
        <v>162.5</v>
      </c>
      <c r="V88" s="42">
        <v>160.30000000000001</v>
      </c>
      <c r="W88" s="42">
        <v>170.4</v>
      </c>
      <c r="X88" s="42">
        <v>157.1</v>
      </c>
      <c r="Y88" s="42">
        <v>160.69999999999999</v>
      </c>
      <c r="Z88" s="42">
        <v>167.2</v>
      </c>
      <c r="AA88" s="42">
        <v>160.4</v>
      </c>
      <c r="AB88" s="42">
        <v>162.80000000000001</v>
      </c>
      <c r="AC88" s="42">
        <v>59460.950438057756</v>
      </c>
      <c r="AH88" s="187"/>
      <c r="AI88" s="16" t="s">
        <v>67</v>
      </c>
      <c r="AJ88" s="16">
        <v>2075.8000000000002</v>
      </c>
      <c r="AK88" s="16">
        <v>189.7</v>
      </c>
      <c r="AL88" s="16">
        <v>492.40000000000003</v>
      </c>
      <c r="AM88" s="16">
        <v>301.8</v>
      </c>
      <c r="AN88" s="16">
        <v>160.30000000000001</v>
      </c>
      <c r="AO88" s="16">
        <v>330.8</v>
      </c>
      <c r="AP88" s="16">
        <v>157.1</v>
      </c>
      <c r="AQ88" s="16">
        <v>160.69999999999999</v>
      </c>
      <c r="AR88" s="16">
        <v>167.2</v>
      </c>
      <c r="AS88" s="16">
        <v>162.80000000000001</v>
      </c>
      <c r="AT88" s="42">
        <v>59460.950438057756</v>
      </c>
      <c r="AV88" s="16" t="s">
        <v>152</v>
      </c>
      <c r="AW88" s="127">
        <f>CORREL($AP82:$AP110,$AT82:$AT110)</f>
        <v>0.76938126984421429</v>
      </c>
      <c r="AZ88" s="47" t="s">
        <v>11</v>
      </c>
      <c r="BA88" s="48">
        <f>CORREL($K$82:$K$110,$AC$82:$AC$110)</f>
        <v>0.59931102676795189</v>
      </c>
    </row>
    <row r="89" spans="1:53" x14ac:dyDescent="0.5">
      <c r="A89" s="187"/>
      <c r="B89" s="16" t="s">
        <v>68</v>
      </c>
      <c r="C89" s="42">
        <v>144.9</v>
      </c>
      <c r="D89" s="42">
        <v>202.3</v>
      </c>
      <c r="E89" s="42">
        <v>176.5</v>
      </c>
      <c r="F89" s="42">
        <v>157.5</v>
      </c>
      <c r="G89" s="42">
        <v>132.1</v>
      </c>
      <c r="H89" s="42">
        <v>155.69999999999999</v>
      </c>
      <c r="I89" s="42">
        <v>153.9</v>
      </c>
      <c r="J89" s="42">
        <v>162.80000000000001</v>
      </c>
      <c r="K89" s="42">
        <v>115.2</v>
      </c>
      <c r="L89" s="42">
        <v>169.8</v>
      </c>
      <c r="M89" s="42">
        <v>167.6</v>
      </c>
      <c r="N89" s="42">
        <v>171.9</v>
      </c>
      <c r="O89" s="42">
        <v>161.80000000000001</v>
      </c>
      <c r="P89" s="42">
        <v>190.2</v>
      </c>
      <c r="Q89" s="42">
        <v>167</v>
      </c>
      <c r="R89" s="42">
        <v>162.6</v>
      </c>
      <c r="S89" s="42">
        <v>166.3</v>
      </c>
      <c r="T89" s="42">
        <v>139.30000000000001</v>
      </c>
      <c r="U89" s="42">
        <v>163.1</v>
      </c>
      <c r="V89" s="42">
        <v>160.9</v>
      </c>
      <c r="W89" s="42">
        <v>171.1</v>
      </c>
      <c r="X89" s="42">
        <v>157.69999999999999</v>
      </c>
      <c r="Y89" s="42">
        <v>161.1</v>
      </c>
      <c r="Z89" s="42">
        <v>167.5</v>
      </c>
      <c r="AA89" s="42">
        <v>160.30000000000001</v>
      </c>
      <c r="AB89" s="42">
        <v>163.30000000000001</v>
      </c>
      <c r="AC89" s="42">
        <v>67310.659830633638</v>
      </c>
      <c r="AH89" s="187"/>
      <c r="AI89" s="16" t="s">
        <v>68</v>
      </c>
      <c r="AJ89" s="16">
        <v>2072</v>
      </c>
      <c r="AK89" s="16">
        <v>190.2</v>
      </c>
      <c r="AL89" s="16">
        <v>495.90000000000003</v>
      </c>
      <c r="AM89" s="16">
        <v>302.39999999999998</v>
      </c>
      <c r="AN89" s="16">
        <v>160.9</v>
      </c>
      <c r="AO89" s="16">
        <v>331.4</v>
      </c>
      <c r="AP89" s="16">
        <v>157.69999999999999</v>
      </c>
      <c r="AQ89" s="16">
        <v>161.1</v>
      </c>
      <c r="AR89" s="16">
        <v>167.5</v>
      </c>
      <c r="AS89" s="16">
        <v>163.30000000000001</v>
      </c>
      <c r="AT89" s="42">
        <v>67310.659830633638</v>
      </c>
      <c r="AV89" s="16" t="s">
        <v>153</v>
      </c>
      <c r="AW89" s="127">
        <f>CORREL($AQ82:$AQ110,$AT82:$AT110)</f>
        <v>0.6904560612455668</v>
      </c>
      <c r="AZ89" s="47" t="s">
        <v>12</v>
      </c>
      <c r="BA89" s="48">
        <f>CORREL($L$82:$L$110,$AC$82:$AC$110)</f>
        <v>0.47021074456900253</v>
      </c>
    </row>
    <row r="90" spans="1:53" x14ac:dyDescent="0.5">
      <c r="A90" s="187"/>
      <c r="B90" s="16" t="s">
        <v>69</v>
      </c>
      <c r="C90" s="42">
        <v>145.4</v>
      </c>
      <c r="D90" s="42">
        <v>202.1</v>
      </c>
      <c r="E90" s="42">
        <v>172</v>
      </c>
      <c r="F90" s="42">
        <v>158</v>
      </c>
      <c r="G90" s="42">
        <v>132.1</v>
      </c>
      <c r="H90" s="42">
        <v>152.69999999999999</v>
      </c>
      <c r="I90" s="42">
        <v>151.4</v>
      </c>
      <c r="J90" s="42">
        <v>163.9</v>
      </c>
      <c r="K90" s="42">
        <v>119.3</v>
      </c>
      <c r="L90" s="42">
        <v>170.1</v>
      </c>
      <c r="M90" s="42">
        <v>168.3</v>
      </c>
      <c r="N90" s="42">
        <v>172.8</v>
      </c>
      <c r="O90" s="42">
        <v>162.1</v>
      </c>
      <c r="P90" s="42">
        <v>190.5</v>
      </c>
      <c r="Q90" s="42">
        <v>167.7</v>
      </c>
      <c r="R90" s="42">
        <v>163.6</v>
      </c>
      <c r="S90" s="42">
        <v>167.1</v>
      </c>
      <c r="T90" s="42">
        <v>139.30000000000001</v>
      </c>
      <c r="U90" s="42">
        <v>163.69999999999999</v>
      </c>
      <c r="V90" s="42">
        <v>161.30000000000001</v>
      </c>
      <c r="W90" s="42">
        <v>171.9</v>
      </c>
      <c r="X90" s="42">
        <v>157.80000000000001</v>
      </c>
      <c r="Y90" s="42">
        <v>162.69999999999999</v>
      </c>
      <c r="Z90" s="42">
        <v>168.5</v>
      </c>
      <c r="AA90" s="42">
        <v>160.19999999999999</v>
      </c>
      <c r="AB90" s="42">
        <v>163.80000000000001</v>
      </c>
      <c r="AC90" s="42">
        <v>69109.876194440018</v>
      </c>
      <c r="AH90" s="187"/>
      <c r="AI90" s="16" t="s">
        <v>69</v>
      </c>
      <c r="AJ90" s="16">
        <v>2070.1999999999998</v>
      </c>
      <c r="AK90" s="16">
        <v>190.5</v>
      </c>
      <c r="AL90" s="16">
        <v>498.4</v>
      </c>
      <c r="AM90" s="16">
        <v>303</v>
      </c>
      <c r="AN90" s="16">
        <v>161.30000000000001</v>
      </c>
      <c r="AO90" s="16">
        <v>332.1</v>
      </c>
      <c r="AP90" s="16">
        <v>157.80000000000001</v>
      </c>
      <c r="AQ90" s="16">
        <v>162.69999999999999</v>
      </c>
      <c r="AR90" s="16">
        <v>168.5</v>
      </c>
      <c r="AS90" s="16">
        <v>163.80000000000001</v>
      </c>
      <c r="AT90" s="42">
        <v>69109.876194440018</v>
      </c>
      <c r="AV90" s="16" t="s">
        <v>154</v>
      </c>
      <c r="AW90" s="127">
        <f>CORREL($AR82:$AR110,$AT82:$AT110)</f>
        <v>0.59896562649382146</v>
      </c>
      <c r="AZ90" s="47" t="s">
        <v>13</v>
      </c>
      <c r="BA90" s="48">
        <f>CORREL($M$82:$M$110,$AC$82:$AC$110)</f>
        <v>0.70793975468007342</v>
      </c>
    </row>
    <row r="91" spans="1:53" x14ac:dyDescent="0.5">
      <c r="A91" s="187"/>
      <c r="B91" s="16" t="s">
        <v>70</v>
      </c>
      <c r="C91" s="42">
        <v>146.1</v>
      </c>
      <c r="D91" s="42">
        <v>202.5</v>
      </c>
      <c r="E91" s="42">
        <v>170.1</v>
      </c>
      <c r="F91" s="42">
        <v>158.4</v>
      </c>
      <c r="G91" s="42">
        <v>132.1</v>
      </c>
      <c r="H91" s="42">
        <v>152.6</v>
      </c>
      <c r="I91" s="42">
        <v>170.4</v>
      </c>
      <c r="J91" s="42">
        <v>165.2</v>
      </c>
      <c r="K91" s="42">
        <v>121.6</v>
      </c>
      <c r="L91" s="42">
        <v>170.6</v>
      </c>
      <c r="M91" s="42">
        <v>168.8</v>
      </c>
      <c r="N91" s="42">
        <v>173.6</v>
      </c>
      <c r="O91" s="42">
        <v>165.5</v>
      </c>
      <c r="P91" s="42">
        <v>191.2</v>
      </c>
      <c r="Q91" s="42">
        <v>168.9</v>
      </c>
      <c r="R91" s="42">
        <v>164.8</v>
      </c>
      <c r="S91" s="42">
        <v>168.3</v>
      </c>
      <c r="T91" s="42">
        <v>139.30000000000001</v>
      </c>
      <c r="U91" s="42">
        <v>165.5</v>
      </c>
      <c r="V91" s="42">
        <v>162</v>
      </c>
      <c r="W91" s="42">
        <v>172.5</v>
      </c>
      <c r="X91" s="42">
        <v>159.5</v>
      </c>
      <c r="Y91" s="42">
        <v>163.19999999999999</v>
      </c>
      <c r="Z91" s="42">
        <v>169</v>
      </c>
      <c r="AA91" s="42">
        <v>161.1</v>
      </c>
      <c r="AB91" s="42">
        <v>164.7</v>
      </c>
      <c r="AC91" s="42">
        <v>72054.19693085934</v>
      </c>
      <c r="AH91" s="187"/>
      <c r="AI91" s="16" t="s">
        <v>70</v>
      </c>
      <c r="AJ91" s="16">
        <v>2097.5</v>
      </c>
      <c r="AK91" s="16">
        <v>191.2</v>
      </c>
      <c r="AL91" s="16">
        <v>502.00000000000006</v>
      </c>
      <c r="AM91" s="16">
        <v>304.8</v>
      </c>
      <c r="AN91" s="16">
        <v>162</v>
      </c>
      <c r="AO91" s="16">
        <v>333.6</v>
      </c>
      <c r="AP91" s="16">
        <v>159.5</v>
      </c>
      <c r="AQ91" s="16">
        <v>163.19999999999999</v>
      </c>
      <c r="AR91" s="16">
        <v>169</v>
      </c>
      <c r="AS91" s="16">
        <v>164.7</v>
      </c>
      <c r="AT91" s="42">
        <v>72054.19693085934</v>
      </c>
      <c r="AV91" s="16" t="s">
        <v>155</v>
      </c>
      <c r="AW91" s="127">
        <f>CORREL($AS82:$AS110,$AT82:$AT110)</f>
        <v>0.66353503489468635</v>
      </c>
      <c r="AZ91" s="47" t="s">
        <v>14</v>
      </c>
      <c r="BA91" s="48">
        <f>CORREL($N$82:$N$110,$AC$82:$AC$110)</f>
        <v>0.64315356890690223</v>
      </c>
    </row>
    <row r="92" spans="1:53" x14ac:dyDescent="0.5">
      <c r="A92" s="187"/>
      <c r="B92" s="16" t="s">
        <v>72</v>
      </c>
      <c r="C92" s="42">
        <v>146.9</v>
      </c>
      <c r="D92" s="42">
        <v>199.8</v>
      </c>
      <c r="E92" s="42">
        <v>171.5</v>
      </c>
      <c r="F92" s="42">
        <v>159.1</v>
      </c>
      <c r="G92" s="42">
        <v>132.1</v>
      </c>
      <c r="H92" s="42">
        <v>153.19999999999999</v>
      </c>
      <c r="I92" s="42">
        <v>183.9</v>
      </c>
      <c r="J92" s="42">
        <v>165.4</v>
      </c>
      <c r="K92" s="42">
        <v>122.1</v>
      </c>
      <c r="L92" s="42">
        <v>170.8</v>
      </c>
      <c r="M92" s="42">
        <v>169.1</v>
      </c>
      <c r="N92" s="42">
        <v>174.3</v>
      </c>
      <c r="O92" s="42">
        <v>167.5</v>
      </c>
      <c r="P92" s="42">
        <v>191.4</v>
      </c>
      <c r="Q92" s="42">
        <v>170.4</v>
      </c>
      <c r="R92" s="42">
        <v>166</v>
      </c>
      <c r="S92" s="42">
        <v>169.8</v>
      </c>
      <c r="T92" s="42">
        <v>139.30000000000001</v>
      </c>
      <c r="U92" s="42">
        <v>165.3</v>
      </c>
      <c r="V92" s="42">
        <v>162.9</v>
      </c>
      <c r="W92" s="42">
        <v>173.4</v>
      </c>
      <c r="X92" s="42">
        <v>158.9</v>
      </c>
      <c r="Y92" s="42">
        <v>163.80000000000001</v>
      </c>
      <c r="Z92" s="42">
        <v>169.3</v>
      </c>
      <c r="AA92" s="42">
        <v>162.4</v>
      </c>
      <c r="AB92" s="42">
        <v>165.2</v>
      </c>
      <c r="AC92" s="42">
        <v>79009.388695268004</v>
      </c>
      <c r="AH92" s="187"/>
      <c r="AI92" s="16" t="s">
        <v>72</v>
      </c>
      <c r="AJ92" s="16">
        <v>2115.6999999999998</v>
      </c>
      <c r="AK92" s="16">
        <v>191.4</v>
      </c>
      <c r="AL92" s="16">
        <v>506.2</v>
      </c>
      <c r="AM92" s="16">
        <v>304.60000000000002</v>
      </c>
      <c r="AN92" s="16">
        <v>162.9</v>
      </c>
      <c r="AO92" s="16">
        <v>335.8</v>
      </c>
      <c r="AP92" s="16">
        <v>158.9</v>
      </c>
      <c r="AQ92" s="16">
        <v>163.80000000000001</v>
      </c>
      <c r="AR92" s="16">
        <v>169.3</v>
      </c>
      <c r="AS92" s="16">
        <v>165.2</v>
      </c>
      <c r="AT92" s="42">
        <v>79009.388695268004</v>
      </c>
      <c r="AZ92" s="47" t="s">
        <v>15</v>
      </c>
      <c r="BA92" s="48">
        <f>CORREL($O$82:$O$110,$AC$82:$AC$110)</f>
        <v>0.70332138373781061</v>
      </c>
    </row>
    <row r="93" spans="1:53" x14ac:dyDescent="0.5">
      <c r="A93" s="187"/>
      <c r="B93" s="16" t="s">
        <v>73</v>
      </c>
      <c r="C93" s="42">
        <v>147.4</v>
      </c>
      <c r="D93" s="42">
        <v>197</v>
      </c>
      <c r="E93" s="42">
        <v>176.5</v>
      </c>
      <c r="F93" s="42">
        <v>159.80000000000001</v>
      </c>
      <c r="G93" s="42">
        <v>132.1</v>
      </c>
      <c r="H93" s="42">
        <v>152</v>
      </c>
      <c r="I93" s="42">
        <v>172.3</v>
      </c>
      <c r="J93" s="42">
        <v>164.5</v>
      </c>
      <c r="K93" s="42">
        <v>120.6</v>
      </c>
      <c r="L93" s="42">
        <v>171.7</v>
      </c>
      <c r="M93" s="42">
        <v>169.7</v>
      </c>
      <c r="N93" s="42">
        <v>175.1</v>
      </c>
      <c r="O93" s="42">
        <v>165.8</v>
      </c>
      <c r="P93" s="42">
        <v>190.8</v>
      </c>
      <c r="Q93" s="42">
        <v>171.8</v>
      </c>
      <c r="R93" s="42">
        <v>167.3</v>
      </c>
      <c r="S93" s="42">
        <v>171.2</v>
      </c>
      <c r="T93" s="42">
        <v>139.30000000000001</v>
      </c>
      <c r="U93" s="42">
        <v>165.6</v>
      </c>
      <c r="V93" s="42">
        <v>163.9</v>
      </c>
      <c r="W93" s="42">
        <v>174</v>
      </c>
      <c r="X93" s="42">
        <v>160.1</v>
      </c>
      <c r="Y93" s="42">
        <v>164.5</v>
      </c>
      <c r="Z93" s="42">
        <v>169.7</v>
      </c>
      <c r="AA93" s="42">
        <v>162.80000000000001</v>
      </c>
      <c r="AB93" s="42">
        <v>166</v>
      </c>
      <c r="AC93" s="42">
        <v>81771.141778992853</v>
      </c>
      <c r="AH93" s="187"/>
      <c r="AI93" s="16" t="s">
        <v>73</v>
      </c>
      <c r="AJ93" s="16">
        <v>2104.5</v>
      </c>
      <c r="AK93" s="16">
        <v>190.8</v>
      </c>
      <c r="AL93" s="16">
        <v>510.3</v>
      </c>
      <c r="AM93" s="16">
        <v>304.89999999999998</v>
      </c>
      <c r="AN93" s="16">
        <v>163.9</v>
      </c>
      <c r="AO93" s="16">
        <v>336.8</v>
      </c>
      <c r="AP93" s="16">
        <v>160.1</v>
      </c>
      <c r="AQ93" s="16">
        <v>164.5</v>
      </c>
      <c r="AR93" s="16">
        <v>169.7</v>
      </c>
      <c r="AS93" s="16">
        <v>166</v>
      </c>
      <c r="AT93" s="42">
        <v>81771.141778992853</v>
      </c>
      <c r="AZ93" s="47" t="s">
        <v>16</v>
      </c>
      <c r="BA93" s="48">
        <f>CORREL($P$82:$P$110,$AC$82:$AC$110)</f>
        <v>0.55257466315110326</v>
      </c>
    </row>
    <row r="94" spans="1:53" x14ac:dyDescent="0.5">
      <c r="A94" s="187">
        <v>2022</v>
      </c>
      <c r="B94" s="16" t="s">
        <v>58</v>
      </c>
      <c r="C94" s="42">
        <v>148.30000000000001</v>
      </c>
      <c r="D94" s="42">
        <v>196.9</v>
      </c>
      <c r="E94" s="42">
        <v>178</v>
      </c>
      <c r="F94" s="42">
        <v>160.5</v>
      </c>
      <c r="G94" s="42">
        <v>132.1</v>
      </c>
      <c r="H94" s="42">
        <v>151.19999999999999</v>
      </c>
      <c r="I94" s="42">
        <v>159.19999999999999</v>
      </c>
      <c r="J94" s="42">
        <v>164</v>
      </c>
      <c r="K94" s="42">
        <v>119.3</v>
      </c>
      <c r="L94" s="42">
        <v>173.3</v>
      </c>
      <c r="M94" s="42">
        <v>169.8</v>
      </c>
      <c r="N94" s="42">
        <v>175.8</v>
      </c>
      <c r="O94" s="42">
        <v>164.1</v>
      </c>
      <c r="P94" s="42">
        <v>190.7</v>
      </c>
      <c r="Q94" s="42">
        <v>173.2</v>
      </c>
      <c r="R94" s="42">
        <v>169.3</v>
      </c>
      <c r="S94" s="42">
        <v>172.7</v>
      </c>
      <c r="T94" s="42">
        <v>139.30000000000001</v>
      </c>
      <c r="U94" s="42">
        <v>165.8</v>
      </c>
      <c r="V94" s="42">
        <v>164.9</v>
      </c>
      <c r="W94" s="42">
        <v>174.7</v>
      </c>
      <c r="X94" s="42">
        <v>160.80000000000001</v>
      </c>
      <c r="Y94" s="42">
        <v>164.9</v>
      </c>
      <c r="Z94" s="42">
        <v>169.9</v>
      </c>
      <c r="AA94" s="42">
        <v>163.19999999999999</v>
      </c>
      <c r="AB94" s="42">
        <v>166.6</v>
      </c>
      <c r="AC94" s="42">
        <v>86692.515382787504</v>
      </c>
      <c r="AH94" s="187">
        <v>2022</v>
      </c>
      <c r="AI94" s="16" t="s">
        <v>58</v>
      </c>
      <c r="AJ94" s="16">
        <v>2092.5</v>
      </c>
      <c r="AK94" s="16">
        <v>190.7</v>
      </c>
      <c r="AL94" s="16">
        <v>515.20000000000005</v>
      </c>
      <c r="AM94" s="16">
        <v>305.10000000000002</v>
      </c>
      <c r="AN94" s="16">
        <v>164.9</v>
      </c>
      <c r="AO94" s="16">
        <v>337.9</v>
      </c>
      <c r="AP94" s="16">
        <v>160.80000000000001</v>
      </c>
      <c r="AQ94" s="16">
        <v>164.9</v>
      </c>
      <c r="AR94" s="16">
        <v>169.9</v>
      </c>
      <c r="AS94" s="16">
        <v>166.6</v>
      </c>
      <c r="AT94" s="42">
        <v>86692.515382787504</v>
      </c>
      <c r="AZ94" s="47" t="s">
        <v>17</v>
      </c>
      <c r="BA94" s="48">
        <f>CORREL($Q$82:$Q$110,$AC$82:$AC$110)</f>
        <v>0.67435563452530056</v>
      </c>
    </row>
    <row r="95" spans="1:53" x14ac:dyDescent="0.5">
      <c r="A95" s="187"/>
      <c r="B95" s="16" t="s">
        <v>62</v>
      </c>
      <c r="C95" s="42">
        <v>148.80000000000001</v>
      </c>
      <c r="D95" s="42">
        <v>198.1</v>
      </c>
      <c r="E95" s="42">
        <v>175.5</v>
      </c>
      <c r="F95" s="42">
        <v>160.69999999999999</v>
      </c>
      <c r="G95" s="42">
        <v>132.1</v>
      </c>
      <c r="H95" s="42">
        <v>151.4</v>
      </c>
      <c r="I95" s="42">
        <v>155.19999999999999</v>
      </c>
      <c r="J95" s="42">
        <v>163.9</v>
      </c>
      <c r="K95" s="42">
        <v>118.1</v>
      </c>
      <c r="L95" s="42">
        <v>175.4</v>
      </c>
      <c r="M95" s="42">
        <v>170.5</v>
      </c>
      <c r="N95" s="42">
        <v>176.3</v>
      </c>
      <c r="O95" s="42">
        <v>163.9</v>
      </c>
      <c r="P95" s="42">
        <v>191.5</v>
      </c>
      <c r="Q95" s="42">
        <v>174.1</v>
      </c>
      <c r="R95" s="42">
        <v>171</v>
      </c>
      <c r="S95" s="42">
        <v>173.7</v>
      </c>
      <c r="T95" s="42">
        <v>139.30000000000001</v>
      </c>
      <c r="U95" s="42">
        <v>167.4</v>
      </c>
      <c r="V95" s="42">
        <v>165.7</v>
      </c>
      <c r="W95" s="42">
        <v>175.3</v>
      </c>
      <c r="X95" s="42">
        <v>161.19999999999999</v>
      </c>
      <c r="Y95" s="42">
        <v>165.5</v>
      </c>
      <c r="Z95" s="42">
        <v>170.3</v>
      </c>
      <c r="AA95" s="42">
        <v>164.5</v>
      </c>
      <c r="AB95" s="42">
        <v>167.3</v>
      </c>
      <c r="AC95" s="42">
        <v>87441.416368947481</v>
      </c>
      <c r="AH95" s="187"/>
      <c r="AI95" s="16" t="s">
        <v>62</v>
      </c>
      <c r="AJ95" s="16">
        <v>2089.9</v>
      </c>
      <c r="AK95" s="16">
        <v>191.5</v>
      </c>
      <c r="AL95" s="16">
        <v>518.79999999999995</v>
      </c>
      <c r="AM95" s="16">
        <v>306.70000000000005</v>
      </c>
      <c r="AN95" s="16">
        <v>165.7</v>
      </c>
      <c r="AO95" s="16">
        <v>339.8</v>
      </c>
      <c r="AP95" s="16">
        <v>161.19999999999999</v>
      </c>
      <c r="AQ95" s="16">
        <v>165.5</v>
      </c>
      <c r="AR95" s="16">
        <v>170.3</v>
      </c>
      <c r="AS95" s="16">
        <v>167.3</v>
      </c>
      <c r="AT95" s="42">
        <v>87441.416368947481</v>
      </c>
      <c r="AZ95" s="47" t="s">
        <v>18</v>
      </c>
      <c r="BA95" s="48">
        <f>CORREL($R$82:$R$110,$AC$82:$AC$110)</f>
        <v>0.41723597031600562</v>
      </c>
    </row>
    <row r="96" spans="1:53" x14ac:dyDescent="0.5">
      <c r="A96" s="187"/>
      <c r="B96" s="16" t="s">
        <v>63</v>
      </c>
      <c r="C96" s="42">
        <v>150.19999999999999</v>
      </c>
      <c r="D96" s="42">
        <v>208</v>
      </c>
      <c r="E96" s="42">
        <v>167.9</v>
      </c>
      <c r="F96" s="42">
        <v>162</v>
      </c>
      <c r="G96" s="42">
        <v>132.1</v>
      </c>
      <c r="H96" s="42">
        <v>155.9</v>
      </c>
      <c r="I96" s="42">
        <v>155.80000000000001</v>
      </c>
      <c r="J96" s="42">
        <v>164.2</v>
      </c>
      <c r="K96" s="42">
        <v>118.1</v>
      </c>
      <c r="L96" s="42">
        <v>178.7</v>
      </c>
      <c r="M96" s="42">
        <v>171.2</v>
      </c>
      <c r="N96" s="42">
        <v>177.4</v>
      </c>
      <c r="O96" s="42">
        <v>166.6</v>
      </c>
      <c r="P96" s="42">
        <v>192.3</v>
      </c>
      <c r="Q96" s="42">
        <v>175.4</v>
      </c>
      <c r="R96" s="42">
        <v>173.2</v>
      </c>
      <c r="S96" s="42">
        <v>175.1</v>
      </c>
      <c r="T96" s="42">
        <v>139.30000000000001</v>
      </c>
      <c r="U96" s="42">
        <v>168.9</v>
      </c>
      <c r="V96" s="42">
        <v>166.5</v>
      </c>
      <c r="W96" s="42">
        <v>176</v>
      </c>
      <c r="X96" s="42">
        <v>162</v>
      </c>
      <c r="Y96" s="42">
        <v>166.6</v>
      </c>
      <c r="Z96" s="42">
        <v>170.6</v>
      </c>
      <c r="AA96" s="42">
        <v>167.4</v>
      </c>
      <c r="AB96" s="42">
        <v>168.3</v>
      </c>
      <c r="AC96" s="42">
        <v>113228.86524779514</v>
      </c>
      <c r="AH96" s="187"/>
      <c r="AI96" s="16" t="s">
        <v>63</v>
      </c>
      <c r="AJ96" s="16">
        <v>2108.1000000000004</v>
      </c>
      <c r="AK96" s="16">
        <v>192.3</v>
      </c>
      <c r="AL96" s="16">
        <v>523.70000000000005</v>
      </c>
      <c r="AM96" s="16">
        <v>308.20000000000005</v>
      </c>
      <c r="AN96" s="16">
        <v>166.5</v>
      </c>
      <c r="AO96" s="16">
        <v>343.4</v>
      </c>
      <c r="AP96" s="16">
        <v>162</v>
      </c>
      <c r="AQ96" s="16">
        <v>166.6</v>
      </c>
      <c r="AR96" s="16">
        <v>170.6</v>
      </c>
      <c r="AS96" s="16">
        <v>168.3</v>
      </c>
      <c r="AT96" s="42">
        <v>113228.86524779514</v>
      </c>
      <c r="AZ96" s="47" t="s">
        <v>19</v>
      </c>
      <c r="BA96" s="48">
        <f>CORREL($S$82:$S$110,$AC$82:$AC$110)</f>
        <v>0.67941153351696315</v>
      </c>
    </row>
    <row r="97" spans="1:53" x14ac:dyDescent="0.5">
      <c r="A97" s="187"/>
      <c r="B97" s="16" t="s">
        <v>64</v>
      </c>
      <c r="C97" s="42">
        <v>151.80000000000001</v>
      </c>
      <c r="D97" s="42">
        <v>209.7</v>
      </c>
      <c r="E97" s="42">
        <v>164.5</v>
      </c>
      <c r="F97" s="42">
        <v>163.80000000000001</v>
      </c>
      <c r="G97" s="42">
        <v>132.1</v>
      </c>
      <c r="H97" s="42">
        <v>169.7</v>
      </c>
      <c r="I97" s="42">
        <v>153.6</v>
      </c>
      <c r="J97" s="42">
        <v>165.1</v>
      </c>
      <c r="K97" s="42">
        <v>118.2</v>
      </c>
      <c r="L97" s="42">
        <v>182.9</v>
      </c>
      <c r="M97" s="42">
        <v>172.4</v>
      </c>
      <c r="N97" s="42">
        <v>178.9</v>
      </c>
      <c r="O97" s="42">
        <v>168.6</v>
      </c>
      <c r="P97" s="42">
        <v>192.8</v>
      </c>
      <c r="Q97" s="42">
        <v>177.5</v>
      </c>
      <c r="R97" s="42">
        <v>175.1</v>
      </c>
      <c r="S97" s="42">
        <v>177.1</v>
      </c>
      <c r="T97" s="42">
        <v>139.30000000000001</v>
      </c>
      <c r="U97" s="42">
        <v>173.3</v>
      </c>
      <c r="V97" s="42">
        <v>167.7</v>
      </c>
      <c r="W97" s="42">
        <v>177</v>
      </c>
      <c r="X97" s="42">
        <v>166.2</v>
      </c>
      <c r="Y97" s="42">
        <v>167.2</v>
      </c>
      <c r="Z97" s="42">
        <v>170.9</v>
      </c>
      <c r="AA97" s="42">
        <v>169</v>
      </c>
      <c r="AB97" s="42">
        <v>170.2</v>
      </c>
      <c r="AC97" s="42">
        <v>128800.06584155018</v>
      </c>
      <c r="AH97" s="187"/>
      <c r="AI97" s="16" t="s">
        <v>64</v>
      </c>
      <c r="AJ97" s="16">
        <v>2131.3000000000002</v>
      </c>
      <c r="AK97" s="16">
        <v>192.8</v>
      </c>
      <c r="AL97" s="16">
        <v>529.70000000000005</v>
      </c>
      <c r="AM97" s="16">
        <v>312.60000000000002</v>
      </c>
      <c r="AN97" s="16">
        <v>167.7</v>
      </c>
      <c r="AO97" s="16">
        <v>346</v>
      </c>
      <c r="AP97" s="16">
        <v>166.2</v>
      </c>
      <c r="AQ97" s="16">
        <v>167.2</v>
      </c>
      <c r="AR97" s="16">
        <v>170.9</v>
      </c>
      <c r="AS97" s="16">
        <v>170.2</v>
      </c>
      <c r="AT97" s="42">
        <v>128800.06584155018</v>
      </c>
      <c r="AZ97" s="47" t="s">
        <v>20</v>
      </c>
      <c r="BA97" s="48">
        <f>CORREL($T$82:$T$110,$AC$82:$AC$110)</f>
        <v>6.6056760675050477E-16</v>
      </c>
    </row>
    <row r="98" spans="1:53" x14ac:dyDescent="0.5">
      <c r="A98" s="187"/>
      <c r="B98" s="16" t="s">
        <v>65</v>
      </c>
      <c r="C98" s="42">
        <v>152.9</v>
      </c>
      <c r="D98" s="42">
        <v>214.7</v>
      </c>
      <c r="E98" s="42">
        <v>161.4</v>
      </c>
      <c r="F98" s="42">
        <v>164.6</v>
      </c>
      <c r="G98" s="42">
        <v>132.1</v>
      </c>
      <c r="H98" s="42">
        <v>168</v>
      </c>
      <c r="I98" s="42">
        <v>160.4</v>
      </c>
      <c r="J98" s="42">
        <v>165</v>
      </c>
      <c r="K98" s="42">
        <v>118.9</v>
      </c>
      <c r="L98" s="42">
        <v>186.6</v>
      </c>
      <c r="M98" s="42">
        <v>173.2</v>
      </c>
      <c r="N98" s="42">
        <v>180.4</v>
      </c>
      <c r="O98" s="42">
        <v>170.8</v>
      </c>
      <c r="P98" s="42">
        <v>192.9</v>
      </c>
      <c r="Q98" s="42">
        <v>179.3</v>
      </c>
      <c r="R98" s="42">
        <v>177.2</v>
      </c>
      <c r="S98" s="42">
        <v>179</v>
      </c>
      <c r="T98" s="42">
        <v>139.30000000000001</v>
      </c>
      <c r="U98" s="42">
        <v>175.3</v>
      </c>
      <c r="V98" s="42">
        <v>168.9</v>
      </c>
      <c r="W98" s="42">
        <v>177.7</v>
      </c>
      <c r="X98" s="42">
        <v>167.1</v>
      </c>
      <c r="Y98" s="42">
        <v>167.6</v>
      </c>
      <c r="Z98" s="42">
        <v>171.8</v>
      </c>
      <c r="AA98" s="42">
        <v>168.5</v>
      </c>
      <c r="AB98" s="42">
        <v>170.9</v>
      </c>
      <c r="AC98" s="42">
        <v>119633.62181054099</v>
      </c>
      <c r="AH98" s="187"/>
      <c r="AI98" s="16" t="s">
        <v>65</v>
      </c>
      <c r="AJ98" s="16">
        <v>2149.0000000000005</v>
      </c>
      <c r="AK98" s="16">
        <v>192.9</v>
      </c>
      <c r="AL98" s="16">
        <v>535.5</v>
      </c>
      <c r="AM98" s="16">
        <v>314.60000000000002</v>
      </c>
      <c r="AN98" s="16">
        <v>168.9</v>
      </c>
      <c r="AO98" s="16">
        <v>346.2</v>
      </c>
      <c r="AP98" s="16">
        <v>167.1</v>
      </c>
      <c r="AQ98" s="16">
        <v>167.6</v>
      </c>
      <c r="AR98" s="16">
        <v>171.8</v>
      </c>
      <c r="AS98" s="16">
        <v>170.9</v>
      </c>
      <c r="AT98" s="42">
        <v>119633.62181054099</v>
      </c>
      <c r="AZ98" s="47" t="s">
        <v>21</v>
      </c>
      <c r="BA98" s="48">
        <f>CORREL($U$82:$U$110,$AC$82:$AC$110)</f>
        <v>0.71983801699214089</v>
      </c>
    </row>
    <row r="99" spans="1:53" x14ac:dyDescent="0.5">
      <c r="A99" s="187"/>
      <c r="B99" s="16" t="s">
        <v>66</v>
      </c>
      <c r="C99" s="42">
        <v>153.80000000000001</v>
      </c>
      <c r="D99" s="42">
        <v>217.2</v>
      </c>
      <c r="E99" s="42">
        <v>169.6</v>
      </c>
      <c r="F99" s="42">
        <v>165.4</v>
      </c>
      <c r="G99" s="42">
        <v>132.1</v>
      </c>
      <c r="H99" s="42">
        <v>165.8</v>
      </c>
      <c r="I99" s="42">
        <v>167.3</v>
      </c>
      <c r="J99" s="42">
        <v>164.6</v>
      </c>
      <c r="K99" s="42">
        <v>119.1</v>
      </c>
      <c r="L99" s="42">
        <v>188.9</v>
      </c>
      <c r="M99" s="42">
        <v>174.2</v>
      </c>
      <c r="N99" s="42">
        <v>181.9</v>
      </c>
      <c r="O99" s="42">
        <v>172.4</v>
      </c>
      <c r="P99" s="42">
        <v>192.9</v>
      </c>
      <c r="Q99" s="42">
        <v>180.7</v>
      </c>
      <c r="R99" s="42">
        <v>178.7</v>
      </c>
      <c r="S99" s="42">
        <v>180.4</v>
      </c>
      <c r="T99" s="42">
        <v>139.30000000000001</v>
      </c>
      <c r="U99" s="42">
        <v>176.7</v>
      </c>
      <c r="V99" s="42">
        <v>170.3</v>
      </c>
      <c r="W99" s="42">
        <v>178.2</v>
      </c>
      <c r="X99" s="42">
        <v>165.5</v>
      </c>
      <c r="Y99" s="42">
        <v>168</v>
      </c>
      <c r="Z99" s="42">
        <v>172.6</v>
      </c>
      <c r="AA99" s="42">
        <v>169.5</v>
      </c>
      <c r="AB99" s="42">
        <v>171</v>
      </c>
      <c r="AC99" s="42">
        <v>121897.63969956485</v>
      </c>
      <c r="AH99" s="187"/>
      <c r="AI99" s="16" t="s">
        <v>66</v>
      </c>
      <c r="AJ99" s="16">
        <v>2172.3000000000002</v>
      </c>
      <c r="AK99" s="16">
        <v>192.9</v>
      </c>
      <c r="AL99" s="16">
        <v>539.79999999999995</v>
      </c>
      <c r="AM99" s="16">
        <v>316</v>
      </c>
      <c r="AN99" s="16">
        <v>170.3</v>
      </c>
      <c r="AO99" s="16">
        <v>347.7</v>
      </c>
      <c r="AP99" s="16">
        <v>165.5</v>
      </c>
      <c r="AQ99" s="16">
        <v>168</v>
      </c>
      <c r="AR99" s="16">
        <v>172.6</v>
      </c>
      <c r="AS99" s="16">
        <v>171</v>
      </c>
      <c r="AT99" s="42">
        <v>121897.63969956485</v>
      </c>
      <c r="AZ99" s="47" t="s">
        <v>22</v>
      </c>
      <c r="BA99" s="48">
        <f>CORREL($V$82:$V$110,$AC$82:$AC$110)</f>
        <v>0.63935857372233784</v>
      </c>
    </row>
    <row r="100" spans="1:53" x14ac:dyDescent="0.5">
      <c r="A100" s="187"/>
      <c r="B100" s="16" t="s">
        <v>67</v>
      </c>
      <c r="C100" s="42">
        <v>155.19999999999999</v>
      </c>
      <c r="D100" s="42">
        <v>210.8</v>
      </c>
      <c r="E100" s="42">
        <v>174.3</v>
      </c>
      <c r="F100" s="42">
        <v>166.3</v>
      </c>
      <c r="G100" s="42">
        <v>132.1</v>
      </c>
      <c r="H100" s="42">
        <v>169.6</v>
      </c>
      <c r="I100" s="42">
        <v>168.6</v>
      </c>
      <c r="J100" s="42">
        <v>164.4</v>
      </c>
      <c r="K100" s="42">
        <v>119.2</v>
      </c>
      <c r="L100" s="42">
        <v>191.8</v>
      </c>
      <c r="M100" s="42">
        <v>174.5</v>
      </c>
      <c r="N100" s="42">
        <v>183.1</v>
      </c>
      <c r="O100" s="42">
        <v>172.5</v>
      </c>
      <c r="P100" s="42">
        <v>193.2</v>
      </c>
      <c r="Q100" s="42">
        <v>182</v>
      </c>
      <c r="R100" s="42">
        <v>180.3</v>
      </c>
      <c r="S100" s="42">
        <v>181.7</v>
      </c>
      <c r="T100" s="42">
        <v>139.30000000000001</v>
      </c>
      <c r="U100" s="42">
        <v>179.6</v>
      </c>
      <c r="V100" s="42">
        <v>171.3</v>
      </c>
      <c r="W100" s="42">
        <v>178.8</v>
      </c>
      <c r="X100" s="42">
        <v>166.3</v>
      </c>
      <c r="Y100" s="42">
        <v>168.6</v>
      </c>
      <c r="Z100" s="42">
        <v>174.7</v>
      </c>
      <c r="AA100" s="42">
        <v>169.7</v>
      </c>
      <c r="AB100" s="42">
        <v>171.8</v>
      </c>
      <c r="AC100" s="42">
        <v>128755.46490262874</v>
      </c>
      <c r="AH100" s="187"/>
      <c r="AI100" s="16" t="s">
        <v>67</v>
      </c>
      <c r="AJ100" s="16">
        <v>2182.3999999999996</v>
      </c>
      <c r="AK100" s="16">
        <v>193.2</v>
      </c>
      <c r="AL100" s="16">
        <v>544</v>
      </c>
      <c r="AM100" s="16">
        <v>318.89999999999998</v>
      </c>
      <c r="AN100" s="16">
        <v>171.3</v>
      </c>
      <c r="AO100" s="16">
        <v>348.5</v>
      </c>
      <c r="AP100" s="16">
        <v>166.3</v>
      </c>
      <c r="AQ100" s="16">
        <v>168.6</v>
      </c>
      <c r="AR100" s="16">
        <v>174.7</v>
      </c>
      <c r="AS100" s="16">
        <v>171.8</v>
      </c>
      <c r="AT100" s="42">
        <v>128755.46490262874</v>
      </c>
      <c r="AZ100" s="47" t="s">
        <v>23</v>
      </c>
      <c r="BA100" s="48">
        <f>CORREL($W$82:$W$110,$AC$82:$AC$110)</f>
        <v>0.62380785883711687</v>
      </c>
    </row>
    <row r="101" spans="1:53" x14ac:dyDescent="0.5">
      <c r="A101" s="187"/>
      <c r="B101" s="16" t="s">
        <v>68</v>
      </c>
      <c r="C101" s="42">
        <v>159.5</v>
      </c>
      <c r="D101" s="42">
        <v>204.1</v>
      </c>
      <c r="E101" s="42">
        <v>168.3</v>
      </c>
      <c r="F101" s="42">
        <v>167.9</v>
      </c>
      <c r="G101" s="42">
        <v>132.1</v>
      </c>
      <c r="H101" s="42">
        <v>169.2</v>
      </c>
      <c r="I101" s="42">
        <v>173.1</v>
      </c>
      <c r="J101" s="42">
        <v>167.1</v>
      </c>
      <c r="K101" s="42">
        <v>120.2</v>
      </c>
      <c r="L101" s="42">
        <v>195.6</v>
      </c>
      <c r="M101" s="42">
        <v>174.8</v>
      </c>
      <c r="N101" s="42">
        <v>184</v>
      </c>
      <c r="O101" s="42">
        <v>173.9</v>
      </c>
      <c r="P101" s="42">
        <v>193.7</v>
      </c>
      <c r="Q101" s="42">
        <v>183.2</v>
      </c>
      <c r="R101" s="42">
        <v>181.7</v>
      </c>
      <c r="S101" s="42">
        <v>183</v>
      </c>
      <c r="T101" s="42">
        <v>139.30000000000001</v>
      </c>
      <c r="U101" s="42">
        <v>179.1</v>
      </c>
      <c r="V101" s="42">
        <v>172.3</v>
      </c>
      <c r="W101" s="42">
        <v>179.4</v>
      </c>
      <c r="X101" s="42">
        <v>166.6</v>
      </c>
      <c r="Y101" s="42">
        <v>169.3</v>
      </c>
      <c r="Z101" s="42">
        <v>175.7</v>
      </c>
      <c r="AA101" s="42">
        <v>171.1</v>
      </c>
      <c r="AB101" s="42">
        <v>172.6</v>
      </c>
      <c r="AC101" s="42">
        <v>104567.31614182114</v>
      </c>
      <c r="AH101" s="187"/>
      <c r="AI101" s="16" t="s">
        <v>68</v>
      </c>
      <c r="AJ101" s="16">
        <v>2189.7999999999997</v>
      </c>
      <c r="AK101" s="16">
        <v>193.7</v>
      </c>
      <c r="AL101" s="16">
        <v>547.9</v>
      </c>
      <c r="AM101" s="16">
        <v>318.39999999999998</v>
      </c>
      <c r="AN101" s="16">
        <v>172.3</v>
      </c>
      <c r="AO101" s="16">
        <v>350.5</v>
      </c>
      <c r="AP101" s="16">
        <v>166.6</v>
      </c>
      <c r="AQ101" s="16">
        <v>169.3</v>
      </c>
      <c r="AR101" s="16">
        <v>175.7</v>
      </c>
      <c r="AS101" s="16">
        <v>172.6</v>
      </c>
      <c r="AT101" s="42">
        <v>104567.31614182114</v>
      </c>
      <c r="AZ101" s="47" t="s">
        <v>24</v>
      </c>
      <c r="BA101" s="48">
        <f>CORREL($X$82:$X$110,$AC$82:$AC$110)</f>
        <v>0.76938126984421429</v>
      </c>
    </row>
    <row r="102" spans="1:53" x14ac:dyDescent="0.5">
      <c r="A102" s="187"/>
      <c r="B102" s="16" t="s">
        <v>69</v>
      </c>
      <c r="C102" s="42">
        <v>162.9</v>
      </c>
      <c r="D102" s="42">
        <v>206.7</v>
      </c>
      <c r="E102" s="42">
        <v>169</v>
      </c>
      <c r="F102" s="42">
        <v>169.5</v>
      </c>
      <c r="G102" s="42">
        <v>132.1</v>
      </c>
      <c r="H102" s="42">
        <v>164.1</v>
      </c>
      <c r="I102" s="42">
        <v>176.9</v>
      </c>
      <c r="J102" s="42">
        <v>169</v>
      </c>
      <c r="K102" s="42">
        <v>120.8</v>
      </c>
      <c r="L102" s="42">
        <v>199.1</v>
      </c>
      <c r="M102" s="42">
        <v>175.4</v>
      </c>
      <c r="N102" s="42">
        <v>184.8</v>
      </c>
      <c r="O102" s="42">
        <v>175.5</v>
      </c>
      <c r="P102" s="42">
        <v>194.5</v>
      </c>
      <c r="Q102" s="42">
        <v>184.7</v>
      </c>
      <c r="R102" s="42">
        <v>183.3</v>
      </c>
      <c r="S102" s="42">
        <v>184.5</v>
      </c>
      <c r="T102" s="42">
        <v>139.30000000000001</v>
      </c>
      <c r="U102" s="42">
        <v>179.7</v>
      </c>
      <c r="V102" s="42">
        <v>173.6</v>
      </c>
      <c r="W102" s="42">
        <v>180.2</v>
      </c>
      <c r="X102" s="42">
        <v>166.9</v>
      </c>
      <c r="Y102" s="42">
        <v>170</v>
      </c>
      <c r="Z102" s="42">
        <v>176.2</v>
      </c>
      <c r="AA102" s="42">
        <v>170.8</v>
      </c>
      <c r="AB102" s="42">
        <v>173.1</v>
      </c>
      <c r="AC102" s="42">
        <v>95157.741525290738</v>
      </c>
      <c r="AH102" s="187"/>
      <c r="AI102" s="16" t="s">
        <v>69</v>
      </c>
      <c r="AJ102" s="16">
        <v>2205.8000000000002</v>
      </c>
      <c r="AK102" s="16">
        <v>194.5</v>
      </c>
      <c r="AL102" s="16">
        <v>552.5</v>
      </c>
      <c r="AM102" s="16">
        <v>319</v>
      </c>
      <c r="AN102" s="16">
        <v>173.6</v>
      </c>
      <c r="AO102" s="16">
        <v>351</v>
      </c>
      <c r="AP102" s="16">
        <v>166.9</v>
      </c>
      <c r="AQ102" s="16">
        <v>170</v>
      </c>
      <c r="AR102" s="16">
        <v>176.2</v>
      </c>
      <c r="AS102" s="16">
        <v>173.1</v>
      </c>
      <c r="AT102" s="42">
        <v>95157.741525290738</v>
      </c>
      <c r="AZ102" s="47" t="s">
        <v>25</v>
      </c>
      <c r="BA102" s="48">
        <f>CORREL($Y$82:$Y$110,$AC$82:$AC$110)</f>
        <v>0.6904560612455668</v>
      </c>
    </row>
    <row r="103" spans="1:53" x14ac:dyDescent="0.5">
      <c r="A103" s="187"/>
      <c r="B103" s="16" t="s">
        <v>70</v>
      </c>
      <c r="C103" s="42">
        <v>164.7</v>
      </c>
      <c r="D103" s="42">
        <v>208.8</v>
      </c>
      <c r="E103" s="42">
        <v>170.3</v>
      </c>
      <c r="F103" s="42">
        <v>170.9</v>
      </c>
      <c r="G103" s="42">
        <v>132.1</v>
      </c>
      <c r="H103" s="42">
        <v>162.19999999999999</v>
      </c>
      <c r="I103" s="42">
        <v>184.8</v>
      </c>
      <c r="J103" s="42">
        <v>169.7</v>
      </c>
      <c r="K103" s="42">
        <v>121.1</v>
      </c>
      <c r="L103" s="42">
        <v>201.6</v>
      </c>
      <c r="M103" s="42">
        <v>175.8</v>
      </c>
      <c r="N103" s="42">
        <v>185.6</v>
      </c>
      <c r="O103" s="42">
        <v>177.4</v>
      </c>
      <c r="P103" s="42">
        <v>194.9</v>
      </c>
      <c r="Q103" s="42">
        <v>186.1</v>
      </c>
      <c r="R103" s="42">
        <v>184.4</v>
      </c>
      <c r="S103" s="42">
        <v>185.9</v>
      </c>
      <c r="T103" s="42">
        <v>139.30000000000001</v>
      </c>
      <c r="U103" s="42">
        <v>180.8</v>
      </c>
      <c r="V103" s="42">
        <v>174.4</v>
      </c>
      <c r="W103" s="42">
        <v>181.2</v>
      </c>
      <c r="X103" s="42">
        <v>167.4</v>
      </c>
      <c r="Y103" s="42">
        <v>170.6</v>
      </c>
      <c r="Z103" s="42">
        <v>176.5</v>
      </c>
      <c r="AA103" s="42">
        <v>172</v>
      </c>
      <c r="AB103" s="42">
        <v>173.9</v>
      </c>
      <c r="AC103" s="42">
        <v>99194.385511237808</v>
      </c>
      <c r="AH103" s="187"/>
      <c r="AI103" s="16" t="s">
        <v>70</v>
      </c>
      <c r="AJ103" s="16">
        <v>2224.9999999999995</v>
      </c>
      <c r="AK103" s="16">
        <v>194.9</v>
      </c>
      <c r="AL103" s="16">
        <v>556.4</v>
      </c>
      <c r="AM103" s="16">
        <v>320.10000000000002</v>
      </c>
      <c r="AN103" s="16">
        <v>174.4</v>
      </c>
      <c r="AO103" s="16">
        <v>353.2</v>
      </c>
      <c r="AP103" s="16">
        <v>167.4</v>
      </c>
      <c r="AQ103" s="16">
        <v>170.6</v>
      </c>
      <c r="AR103" s="16">
        <v>176.5</v>
      </c>
      <c r="AS103" s="16">
        <v>173.9</v>
      </c>
      <c r="AT103" s="42">
        <v>99194.385511237808</v>
      </c>
      <c r="AZ103" s="47" t="s">
        <v>26</v>
      </c>
      <c r="BA103" s="48">
        <f>CORREL($Z$82:$Z$110,$AC$82:$AC$110)</f>
        <v>0.59896562649382146</v>
      </c>
    </row>
    <row r="104" spans="1:53" x14ac:dyDescent="0.5">
      <c r="A104" s="187"/>
      <c r="B104" s="16" t="s">
        <v>72</v>
      </c>
      <c r="C104" s="42">
        <v>166.9</v>
      </c>
      <c r="D104" s="42">
        <v>207.2</v>
      </c>
      <c r="E104" s="42">
        <v>180.2</v>
      </c>
      <c r="F104" s="42">
        <v>172.3</v>
      </c>
      <c r="G104" s="42">
        <v>132.1</v>
      </c>
      <c r="H104" s="42">
        <v>159.1</v>
      </c>
      <c r="I104" s="42">
        <v>171.6</v>
      </c>
      <c r="J104" s="42">
        <v>170.2</v>
      </c>
      <c r="K104" s="42">
        <v>121.5</v>
      </c>
      <c r="L104" s="42">
        <v>204.8</v>
      </c>
      <c r="M104" s="42">
        <v>176.4</v>
      </c>
      <c r="N104" s="42">
        <v>186.9</v>
      </c>
      <c r="O104" s="42">
        <v>176.6</v>
      </c>
      <c r="P104" s="42">
        <v>195.5</v>
      </c>
      <c r="Q104" s="42">
        <v>187.2</v>
      </c>
      <c r="R104" s="42">
        <v>185.2</v>
      </c>
      <c r="S104" s="42">
        <v>186.9</v>
      </c>
      <c r="T104" s="42">
        <v>139.30000000000001</v>
      </c>
      <c r="U104" s="42">
        <v>181.9</v>
      </c>
      <c r="V104" s="42">
        <v>175.5</v>
      </c>
      <c r="W104" s="42">
        <v>182.3</v>
      </c>
      <c r="X104" s="42">
        <v>167.5</v>
      </c>
      <c r="Y104" s="42">
        <v>170.8</v>
      </c>
      <c r="Z104" s="42">
        <v>176.9</v>
      </c>
      <c r="AA104" s="42">
        <v>173.4</v>
      </c>
      <c r="AB104" s="42">
        <v>174.6</v>
      </c>
      <c r="AC104" s="42">
        <v>100258.75918442282</v>
      </c>
      <c r="AH104" s="187"/>
      <c r="AI104" s="16" t="s">
        <v>72</v>
      </c>
      <c r="AJ104" s="16">
        <v>2225.7999999999997</v>
      </c>
      <c r="AK104" s="16">
        <v>195.5</v>
      </c>
      <c r="AL104" s="16">
        <v>559.29999999999995</v>
      </c>
      <c r="AM104" s="16">
        <v>321.20000000000005</v>
      </c>
      <c r="AN104" s="16">
        <v>175.5</v>
      </c>
      <c r="AO104" s="16">
        <v>355.70000000000005</v>
      </c>
      <c r="AP104" s="16">
        <v>167.5</v>
      </c>
      <c r="AQ104" s="16">
        <v>170.8</v>
      </c>
      <c r="AR104" s="16">
        <v>176.9</v>
      </c>
      <c r="AS104" s="16">
        <v>174.6</v>
      </c>
      <c r="AT104" s="42">
        <v>100258.75918442282</v>
      </c>
      <c r="AZ104" s="47" t="s">
        <v>27</v>
      </c>
      <c r="BA104" s="48">
        <f>CORREL($AA$82:$AA$110,$AC$82:$AC$110)</f>
        <v>0.57000059989610963</v>
      </c>
    </row>
    <row r="105" spans="1:53" x14ac:dyDescent="0.5">
      <c r="A105" s="187"/>
      <c r="B105" s="16" t="s">
        <v>73</v>
      </c>
      <c r="C105" s="42">
        <v>168.8</v>
      </c>
      <c r="D105" s="42">
        <v>206.9</v>
      </c>
      <c r="E105" s="42">
        <v>189.1</v>
      </c>
      <c r="F105" s="42">
        <v>173.4</v>
      </c>
      <c r="G105" s="42">
        <v>132.1</v>
      </c>
      <c r="H105" s="42">
        <v>156.69999999999999</v>
      </c>
      <c r="I105" s="42">
        <v>150.19999999999999</v>
      </c>
      <c r="J105" s="42">
        <v>170.5</v>
      </c>
      <c r="K105" s="42">
        <v>121.2</v>
      </c>
      <c r="L105" s="42">
        <v>207.5</v>
      </c>
      <c r="M105" s="42">
        <v>176.8</v>
      </c>
      <c r="N105" s="42">
        <v>187.7</v>
      </c>
      <c r="O105" s="42">
        <v>174.4</v>
      </c>
      <c r="P105" s="42">
        <v>195.9</v>
      </c>
      <c r="Q105" s="42">
        <v>188.1</v>
      </c>
      <c r="R105" s="42">
        <v>136</v>
      </c>
      <c r="S105" s="42">
        <v>187.8</v>
      </c>
      <c r="T105" s="42">
        <v>139.30000000000001</v>
      </c>
      <c r="U105" s="42">
        <v>182.8</v>
      </c>
      <c r="V105" s="42">
        <v>176.4</v>
      </c>
      <c r="W105" s="42">
        <v>183.5</v>
      </c>
      <c r="X105" s="42">
        <v>167.8</v>
      </c>
      <c r="Y105" s="42">
        <v>171.2</v>
      </c>
      <c r="Z105" s="42">
        <v>177.3</v>
      </c>
      <c r="AA105" s="42">
        <v>175.7</v>
      </c>
      <c r="AB105" s="42">
        <v>175.5</v>
      </c>
      <c r="AC105" s="42">
        <v>94253.237400611397</v>
      </c>
      <c r="AH105" s="187"/>
      <c r="AI105" s="16" t="s">
        <v>73</v>
      </c>
      <c r="AJ105" s="16">
        <v>2215.3000000000002</v>
      </c>
      <c r="AK105" s="16">
        <v>195.9</v>
      </c>
      <c r="AL105" s="16">
        <v>511.90000000000003</v>
      </c>
      <c r="AM105" s="16">
        <v>322.10000000000002</v>
      </c>
      <c r="AN105" s="16">
        <v>176.4</v>
      </c>
      <c r="AO105" s="16">
        <v>359.2</v>
      </c>
      <c r="AP105" s="16">
        <v>167.8</v>
      </c>
      <c r="AQ105" s="16">
        <v>171.2</v>
      </c>
      <c r="AR105" s="16">
        <v>177.3</v>
      </c>
      <c r="AS105" s="16">
        <v>175.5</v>
      </c>
      <c r="AT105" s="42">
        <v>94253.237400611397</v>
      </c>
      <c r="AZ105" s="51" t="s">
        <v>28</v>
      </c>
      <c r="BA105" s="52">
        <f>CORREL($AB$82:$AB$110,$AC$82:$AC$110)</f>
        <v>0.66353503489468635</v>
      </c>
    </row>
    <row r="106" spans="1:53" x14ac:dyDescent="0.5">
      <c r="A106" s="187">
        <v>2023</v>
      </c>
      <c r="B106" s="16" t="s">
        <v>58</v>
      </c>
      <c r="C106" s="42">
        <v>174</v>
      </c>
      <c r="D106" s="42">
        <v>208.3</v>
      </c>
      <c r="E106" s="42">
        <v>192.9</v>
      </c>
      <c r="F106" s="42">
        <v>174.3</v>
      </c>
      <c r="G106" s="42">
        <v>132.1</v>
      </c>
      <c r="H106" s="42">
        <v>156.30000000000001</v>
      </c>
      <c r="I106" s="42">
        <v>142.9</v>
      </c>
      <c r="J106" s="42">
        <v>170.7</v>
      </c>
      <c r="K106" s="42">
        <v>120.3</v>
      </c>
      <c r="L106" s="42">
        <v>210.5</v>
      </c>
      <c r="M106" s="42">
        <v>176.9</v>
      </c>
      <c r="N106" s="42">
        <v>188.5</v>
      </c>
      <c r="O106" s="42">
        <v>175</v>
      </c>
      <c r="P106" s="42">
        <v>196.9</v>
      </c>
      <c r="Q106" s="42">
        <v>189</v>
      </c>
      <c r="R106" s="42">
        <v>136</v>
      </c>
      <c r="S106" s="42">
        <v>188.6</v>
      </c>
      <c r="T106" s="42">
        <v>139.30000000000001</v>
      </c>
      <c r="U106" s="42">
        <v>183.2</v>
      </c>
      <c r="V106" s="42">
        <v>177.2</v>
      </c>
      <c r="W106" s="42">
        <v>184.7</v>
      </c>
      <c r="X106" s="42">
        <v>168.2</v>
      </c>
      <c r="Y106" s="42">
        <v>171.8</v>
      </c>
      <c r="Z106" s="42">
        <v>177.8</v>
      </c>
      <c r="AA106" s="42">
        <v>178.4</v>
      </c>
      <c r="AB106" s="42">
        <v>176.5</v>
      </c>
      <c r="AC106" s="42">
        <v>92441.854830099124</v>
      </c>
      <c r="AH106" s="187">
        <v>2023</v>
      </c>
      <c r="AI106" s="16" t="s">
        <v>58</v>
      </c>
      <c r="AJ106" s="16">
        <v>2222.7000000000003</v>
      </c>
      <c r="AK106" s="16">
        <v>196.9</v>
      </c>
      <c r="AL106" s="16">
        <v>513.6</v>
      </c>
      <c r="AM106" s="16">
        <v>322.5</v>
      </c>
      <c r="AN106" s="16">
        <v>177.2</v>
      </c>
      <c r="AO106" s="16">
        <v>363.1</v>
      </c>
      <c r="AP106" s="16">
        <v>168.2</v>
      </c>
      <c r="AQ106" s="16">
        <v>171.8</v>
      </c>
      <c r="AR106" s="16">
        <v>177.8</v>
      </c>
      <c r="AS106" s="16">
        <v>176.5</v>
      </c>
      <c r="AT106" s="42">
        <v>92441.854830099124</v>
      </c>
    </row>
    <row r="107" spans="1:53" x14ac:dyDescent="0.5">
      <c r="A107" s="187"/>
      <c r="B107" s="16" t="s">
        <v>62</v>
      </c>
      <c r="C107" s="42">
        <v>174.2</v>
      </c>
      <c r="D107" s="42">
        <v>205.2</v>
      </c>
      <c r="E107" s="42">
        <v>173.9</v>
      </c>
      <c r="F107" s="42">
        <v>177</v>
      </c>
      <c r="G107" s="42">
        <v>183.4</v>
      </c>
      <c r="H107" s="42">
        <v>167.2</v>
      </c>
      <c r="I107" s="42">
        <v>140.9</v>
      </c>
      <c r="J107" s="42">
        <v>170.4</v>
      </c>
      <c r="K107" s="42">
        <v>119.1</v>
      </c>
      <c r="L107" s="42">
        <v>144.5</v>
      </c>
      <c r="M107" s="42">
        <v>177.6</v>
      </c>
      <c r="N107" s="42">
        <v>189.9</v>
      </c>
      <c r="O107" s="42">
        <v>174.8</v>
      </c>
      <c r="P107" s="42">
        <v>198.3</v>
      </c>
      <c r="Q107" s="42">
        <v>190</v>
      </c>
      <c r="R107" s="42">
        <v>136</v>
      </c>
      <c r="S107" s="42">
        <v>189.6</v>
      </c>
      <c r="T107" s="42">
        <v>139.30000000000001</v>
      </c>
      <c r="U107" s="42">
        <v>181.6</v>
      </c>
      <c r="V107" s="42">
        <v>178.6</v>
      </c>
      <c r="W107" s="42">
        <v>186.6</v>
      </c>
      <c r="X107" s="42">
        <v>169</v>
      </c>
      <c r="Y107" s="42">
        <v>172.8</v>
      </c>
      <c r="Z107" s="42">
        <v>178.5</v>
      </c>
      <c r="AA107" s="42">
        <v>180.7</v>
      </c>
      <c r="AB107" s="42">
        <v>177.9</v>
      </c>
      <c r="AC107" s="42">
        <v>85798.258921224522</v>
      </c>
      <c r="AH107" s="187"/>
      <c r="AI107" s="16" t="s">
        <v>62</v>
      </c>
      <c r="AJ107" s="16">
        <v>2198.1</v>
      </c>
      <c r="AK107" s="16">
        <v>198.3</v>
      </c>
      <c r="AL107" s="16">
        <v>515.6</v>
      </c>
      <c r="AM107" s="16">
        <v>320.89999999999998</v>
      </c>
      <c r="AN107" s="16">
        <v>178.6</v>
      </c>
      <c r="AO107" s="16">
        <v>367.29999999999995</v>
      </c>
      <c r="AP107" s="16">
        <v>169</v>
      </c>
      <c r="AQ107" s="16">
        <v>172.8</v>
      </c>
      <c r="AR107" s="16">
        <v>178.5</v>
      </c>
      <c r="AS107" s="16">
        <v>177.9</v>
      </c>
      <c r="AT107" s="42">
        <v>85798.258921224522</v>
      </c>
    </row>
    <row r="108" spans="1:53" x14ac:dyDescent="0.5">
      <c r="A108" s="187"/>
      <c r="B108" s="16" t="s">
        <v>63</v>
      </c>
      <c r="C108" s="42">
        <v>174.3</v>
      </c>
      <c r="D108" s="42">
        <v>205.2</v>
      </c>
      <c r="E108" s="42">
        <v>173.9</v>
      </c>
      <c r="F108" s="42">
        <v>177</v>
      </c>
      <c r="G108" s="42">
        <v>183.3</v>
      </c>
      <c r="H108" s="42">
        <v>167.2</v>
      </c>
      <c r="I108" s="42">
        <v>140.9</v>
      </c>
      <c r="J108" s="42">
        <v>170.5</v>
      </c>
      <c r="K108" s="42">
        <v>119.1</v>
      </c>
      <c r="L108" s="42">
        <v>144.5</v>
      </c>
      <c r="M108" s="42">
        <v>177.6</v>
      </c>
      <c r="N108" s="42">
        <v>189.9</v>
      </c>
      <c r="O108" s="42">
        <v>174.8</v>
      </c>
      <c r="P108" s="42">
        <v>198.4</v>
      </c>
      <c r="Q108" s="42">
        <v>190</v>
      </c>
      <c r="R108" s="42">
        <v>136</v>
      </c>
      <c r="S108" s="42">
        <v>189.6</v>
      </c>
      <c r="T108" s="42">
        <v>139.30000000000001</v>
      </c>
      <c r="U108" s="42">
        <v>181.4</v>
      </c>
      <c r="V108" s="42">
        <v>178.6</v>
      </c>
      <c r="W108" s="42">
        <v>186.6</v>
      </c>
      <c r="X108" s="42">
        <v>169</v>
      </c>
      <c r="Y108" s="42">
        <v>172.8</v>
      </c>
      <c r="Z108" s="42">
        <v>178.5</v>
      </c>
      <c r="AA108" s="42">
        <v>180.7</v>
      </c>
      <c r="AB108" s="42">
        <v>177.9</v>
      </c>
      <c r="AC108" s="42">
        <v>89613.478577777831</v>
      </c>
      <c r="AH108" s="187"/>
      <c r="AI108" s="16" t="s">
        <v>63</v>
      </c>
      <c r="AJ108" s="16">
        <v>2198.2000000000003</v>
      </c>
      <c r="AK108" s="16">
        <v>198.4</v>
      </c>
      <c r="AL108" s="16">
        <v>515.6</v>
      </c>
      <c r="AM108" s="16">
        <v>320.70000000000005</v>
      </c>
      <c r="AN108" s="16">
        <v>178.6</v>
      </c>
      <c r="AO108" s="16">
        <v>367.29999999999995</v>
      </c>
      <c r="AP108" s="16">
        <v>169</v>
      </c>
      <c r="AQ108" s="16">
        <v>172.8</v>
      </c>
      <c r="AR108" s="16">
        <v>178.5</v>
      </c>
      <c r="AS108" s="16">
        <v>177.9</v>
      </c>
      <c r="AT108" s="42">
        <v>89613.478577777831</v>
      </c>
    </row>
    <row r="109" spans="1:53" x14ac:dyDescent="0.5">
      <c r="A109" s="187"/>
      <c r="B109" s="16" t="s">
        <v>64</v>
      </c>
      <c r="C109" s="42">
        <v>173.3</v>
      </c>
      <c r="D109" s="42">
        <v>206.9</v>
      </c>
      <c r="E109" s="42">
        <v>167.9</v>
      </c>
      <c r="F109" s="42">
        <v>178.2</v>
      </c>
      <c r="G109" s="42">
        <v>178.5</v>
      </c>
      <c r="H109" s="42">
        <v>173.7</v>
      </c>
      <c r="I109" s="42">
        <v>142.80000000000001</v>
      </c>
      <c r="J109" s="42">
        <v>172.8</v>
      </c>
      <c r="K109" s="42">
        <v>120.4</v>
      </c>
      <c r="L109" s="42">
        <v>144.5</v>
      </c>
      <c r="M109" s="42">
        <v>178.2</v>
      </c>
      <c r="N109" s="42">
        <v>190.5</v>
      </c>
      <c r="O109" s="42">
        <v>175.5</v>
      </c>
      <c r="P109" s="42">
        <v>199.5</v>
      </c>
      <c r="Q109" s="42">
        <v>190.7</v>
      </c>
      <c r="R109" s="42">
        <v>136</v>
      </c>
      <c r="S109" s="42">
        <v>190.2</v>
      </c>
      <c r="T109" s="42">
        <v>139.30000000000001</v>
      </c>
      <c r="U109" s="42">
        <v>181.5</v>
      </c>
      <c r="V109" s="42">
        <v>179.1</v>
      </c>
      <c r="W109" s="42">
        <v>187.2</v>
      </c>
      <c r="X109" s="42">
        <v>169.4</v>
      </c>
      <c r="Y109" s="42">
        <v>173.2</v>
      </c>
      <c r="Z109" s="42">
        <v>179.4</v>
      </c>
      <c r="AA109" s="42">
        <v>183.8</v>
      </c>
      <c r="AB109" s="42">
        <v>178.9</v>
      </c>
      <c r="AC109" s="42">
        <v>89110.692374873179</v>
      </c>
      <c r="AH109" s="187"/>
      <c r="AI109" s="16" t="s">
        <v>64</v>
      </c>
      <c r="AJ109" s="16">
        <v>2203.1999999999998</v>
      </c>
      <c r="AK109" s="16">
        <v>199.5</v>
      </c>
      <c r="AL109" s="16">
        <v>516.9</v>
      </c>
      <c r="AM109" s="16">
        <v>320.8</v>
      </c>
      <c r="AN109" s="16">
        <v>179.1</v>
      </c>
      <c r="AO109" s="16">
        <v>371</v>
      </c>
      <c r="AP109" s="16">
        <v>169.4</v>
      </c>
      <c r="AQ109" s="16">
        <v>173.2</v>
      </c>
      <c r="AR109" s="16">
        <v>179.4</v>
      </c>
      <c r="AS109" s="16">
        <v>178.9</v>
      </c>
      <c r="AT109" s="42">
        <v>89110.692374873179</v>
      </c>
    </row>
    <row r="110" spans="1:53" x14ac:dyDescent="0.5">
      <c r="A110" s="187"/>
      <c r="B110" s="16" t="s">
        <v>65</v>
      </c>
      <c r="C110" s="42">
        <v>173.2</v>
      </c>
      <c r="D110" s="42">
        <v>211.5</v>
      </c>
      <c r="E110" s="42">
        <v>171</v>
      </c>
      <c r="F110" s="42">
        <v>179.6</v>
      </c>
      <c r="G110" s="42">
        <v>173.3</v>
      </c>
      <c r="H110" s="42">
        <v>169</v>
      </c>
      <c r="I110" s="42">
        <v>148.69999999999999</v>
      </c>
      <c r="J110" s="42">
        <v>174.9</v>
      </c>
      <c r="K110" s="42">
        <v>121.9</v>
      </c>
      <c r="L110" s="42">
        <v>144.5</v>
      </c>
      <c r="M110" s="42">
        <v>178.7</v>
      </c>
      <c r="N110" s="42">
        <v>191.1</v>
      </c>
      <c r="O110" s="42">
        <v>176.8</v>
      </c>
      <c r="P110" s="42">
        <v>199.9</v>
      </c>
      <c r="Q110" s="42">
        <v>191.2</v>
      </c>
      <c r="R110" s="42">
        <v>136</v>
      </c>
      <c r="S110" s="42">
        <v>190.8</v>
      </c>
      <c r="T110" s="42">
        <v>139.30000000000001</v>
      </c>
      <c r="U110" s="42">
        <v>182.5</v>
      </c>
      <c r="V110" s="42">
        <v>179.8</v>
      </c>
      <c r="W110" s="42">
        <v>187.8</v>
      </c>
      <c r="X110" s="42">
        <v>169.7</v>
      </c>
      <c r="Y110" s="42">
        <v>173.8</v>
      </c>
      <c r="Z110" s="42">
        <v>180.3</v>
      </c>
      <c r="AA110" s="42">
        <v>184.9</v>
      </c>
      <c r="AB110" s="42">
        <v>179.5</v>
      </c>
      <c r="AC110" s="42">
        <v>87422.236418291985</v>
      </c>
      <c r="AH110" s="187"/>
      <c r="AI110" s="16" t="s">
        <v>65</v>
      </c>
      <c r="AJ110" s="16">
        <v>2214.2000000000003</v>
      </c>
      <c r="AK110" s="16">
        <v>199.9</v>
      </c>
      <c r="AL110" s="16">
        <v>518</v>
      </c>
      <c r="AM110" s="16">
        <v>321.8</v>
      </c>
      <c r="AN110" s="16">
        <v>179.8</v>
      </c>
      <c r="AO110" s="16">
        <v>372.70000000000005</v>
      </c>
      <c r="AP110" s="16">
        <v>169.7</v>
      </c>
      <c r="AQ110" s="16">
        <v>173.8</v>
      </c>
      <c r="AR110" s="16">
        <v>180.3</v>
      </c>
      <c r="AS110" s="16">
        <v>179.5</v>
      </c>
      <c r="AT110" s="42">
        <v>87422.236418291985</v>
      </c>
      <c r="AZ110" s="233" t="s">
        <v>235</v>
      </c>
      <c r="BA110" s="233"/>
    </row>
    <row r="111" spans="1:53" x14ac:dyDescent="0.5">
      <c r="AZ111" s="49" t="s">
        <v>187</v>
      </c>
      <c r="BA111" s="50" t="s">
        <v>275</v>
      </c>
    </row>
    <row r="112" spans="1:53" x14ac:dyDescent="0.5">
      <c r="AZ112" s="47" t="s">
        <v>3</v>
      </c>
      <c r="BA112" s="48">
        <f>CORREL($C$116:$C$144,$AC$116:$AC$144)</f>
        <v>0.45418301312705278</v>
      </c>
    </row>
    <row r="113" spans="1:53" x14ac:dyDescent="0.5">
      <c r="AZ113" s="47" t="s">
        <v>4</v>
      </c>
      <c r="BA113" s="48">
        <f>CORREL($D$116:$D$144,$AC$116:$AC$144)</f>
        <v>0.80354773894547604</v>
      </c>
    </row>
    <row r="114" spans="1:53" x14ac:dyDescent="0.5">
      <c r="A114" s="233" t="s">
        <v>235</v>
      </c>
      <c r="B114" s="233"/>
      <c r="C114" s="233"/>
      <c r="D114" s="233"/>
      <c r="E114" s="233"/>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H114" s="239" t="s">
        <v>235</v>
      </c>
      <c r="AI114" s="239"/>
      <c r="AJ114" s="239"/>
      <c r="AK114" s="239"/>
      <c r="AL114" s="239"/>
      <c r="AM114" s="239"/>
      <c r="AN114" s="239"/>
      <c r="AO114" s="239"/>
      <c r="AP114" s="239"/>
      <c r="AQ114" s="239"/>
      <c r="AR114" s="239"/>
      <c r="AS114" s="239"/>
      <c r="AT114" s="239"/>
      <c r="AV114" s="233" t="s">
        <v>235</v>
      </c>
      <c r="AW114" s="233"/>
      <c r="AZ114" s="47" t="s">
        <v>5</v>
      </c>
      <c r="BA114" s="48">
        <f>CORREL($E$116:$E$144,$AC$116:$AC$144)</f>
        <v>-0.12853003713202737</v>
      </c>
    </row>
    <row r="115" spans="1:53" x14ac:dyDescent="0.5">
      <c r="A115" s="16"/>
      <c r="B115" s="16" t="s">
        <v>186</v>
      </c>
      <c r="C115" s="16" t="s">
        <v>3</v>
      </c>
      <c r="D115" s="16" t="s">
        <v>4</v>
      </c>
      <c r="E115" s="16" t="s">
        <v>5</v>
      </c>
      <c r="F115" s="16" t="s">
        <v>6</v>
      </c>
      <c r="G115" s="16" t="s">
        <v>7</v>
      </c>
      <c r="H115" s="16" t="s">
        <v>8</v>
      </c>
      <c r="I115" s="16" t="s">
        <v>9</v>
      </c>
      <c r="J115" s="16" t="s">
        <v>10</v>
      </c>
      <c r="K115" s="16" t="s">
        <v>11</v>
      </c>
      <c r="L115" s="16" t="s">
        <v>12</v>
      </c>
      <c r="M115" s="16" t="s">
        <v>13</v>
      </c>
      <c r="N115" s="16" t="s">
        <v>14</v>
      </c>
      <c r="O115" s="16" t="s">
        <v>15</v>
      </c>
      <c r="P115" s="16" t="s">
        <v>16</v>
      </c>
      <c r="Q115" s="16" t="s">
        <v>17</v>
      </c>
      <c r="R115" s="16" t="s">
        <v>18</v>
      </c>
      <c r="S115" s="16" t="s">
        <v>19</v>
      </c>
      <c r="T115" s="16" t="s">
        <v>20</v>
      </c>
      <c r="U115" s="16" t="s">
        <v>21</v>
      </c>
      <c r="V115" s="16" t="s">
        <v>22</v>
      </c>
      <c r="W115" s="16" t="s">
        <v>23</v>
      </c>
      <c r="X115" s="16" t="s">
        <v>24</v>
      </c>
      <c r="Y115" s="16" t="s">
        <v>25</v>
      </c>
      <c r="Z115" s="16" t="s">
        <v>26</v>
      </c>
      <c r="AA115" s="16" t="s">
        <v>27</v>
      </c>
      <c r="AB115" s="16" t="s">
        <v>28</v>
      </c>
      <c r="AC115" s="16" t="s">
        <v>274</v>
      </c>
      <c r="AH115" s="16"/>
      <c r="AI115" s="16" t="s">
        <v>186</v>
      </c>
      <c r="AJ115" s="16" t="s">
        <v>147</v>
      </c>
      <c r="AK115" s="16" t="s">
        <v>148</v>
      </c>
      <c r="AL115" s="16" t="s">
        <v>149</v>
      </c>
      <c r="AM115" s="16" t="s">
        <v>150</v>
      </c>
      <c r="AN115" s="16" t="s">
        <v>151</v>
      </c>
      <c r="AO115" s="16" t="s">
        <v>156</v>
      </c>
      <c r="AP115" s="16" t="s">
        <v>152</v>
      </c>
      <c r="AQ115" s="16" t="s">
        <v>153</v>
      </c>
      <c r="AR115" s="16" t="s">
        <v>154</v>
      </c>
      <c r="AS115" s="16" t="s">
        <v>155</v>
      </c>
      <c r="AT115" s="16" t="s">
        <v>274</v>
      </c>
      <c r="AV115" s="126" t="s">
        <v>187</v>
      </c>
      <c r="AW115" s="126" t="s">
        <v>275</v>
      </c>
      <c r="AZ115" s="47" t="s">
        <v>6</v>
      </c>
      <c r="BA115" s="48">
        <f>CORREL($F$116:$F$144,$AC$116:$AC$144)</f>
        <v>0.52712816402664231</v>
      </c>
    </row>
    <row r="116" spans="1:53" x14ac:dyDescent="0.5">
      <c r="A116" s="187">
        <v>2021</v>
      </c>
      <c r="B116" s="16" t="s">
        <v>58</v>
      </c>
      <c r="C116" s="42">
        <v>148</v>
      </c>
      <c r="D116" s="42">
        <v>194.8</v>
      </c>
      <c r="E116" s="42">
        <v>178.4</v>
      </c>
      <c r="F116" s="42">
        <v>154.4</v>
      </c>
      <c r="G116" s="42">
        <v>144.1</v>
      </c>
      <c r="H116" s="42">
        <v>152.6</v>
      </c>
      <c r="I116" s="42">
        <v>206.8</v>
      </c>
      <c r="J116" s="42">
        <v>162.1</v>
      </c>
      <c r="K116" s="42">
        <v>116.3</v>
      </c>
      <c r="L116" s="42">
        <v>163</v>
      </c>
      <c r="M116" s="42">
        <v>145.9</v>
      </c>
      <c r="N116" s="42">
        <v>167.2</v>
      </c>
      <c r="O116" s="42">
        <v>163.4</v>
      </c>
      <c r="P116" s="42">
        <v>191.8</v>
      </c>
      <c r="Q116" s="42">
        <v>152.5</v>
      </c>
      <c r="R116" s="42">
        <v>137.30000000000001</v>
      </c>
      <c r="S116" s="42">
        <v>150.19999999999999</v>
      </c>
      <c r="T116" s="42">
        <v>157.69999999999999</v>
      </c>
      <c r="U116" s="42">
        <v>142.9</v>
      </c>
      <c r="V116" s="42">
        <v>145.69999999999999</v>
      </c>
      <c r="W116" s="42">
        <v>154.1</v>
      </c>
      <c r="X116" s="42">
        <v>136.9</v>
      </c>
      <c r="Y116" s="42">
        <v>145.4</v>
      </c>
      <c r="Z116" s="42">
        <v>156.1</v>
      </c>
      <c r="AA116" s="42">
        <v>157.69999999999999</v>
      </c>
      <c r="AB116" s="42">
        <v>147.6</v>
      </c>
      <c r="AC116" s="42">
        <v>55990.924602459359</v>
      </c>
      <c r="AH116" s="187">
        <v>2021</v>
      </c>
      <c r="AI116" s="16" t="s">
        <v>58</v>
      </c>
      <c r="AJ116" s="16">
        <v>2097</v>
      </c>
      <c r="AK116" s="16">
        <v>191.8</v>
      </c>
      <c r="AL116" s="16">
        <v>440</v>
      </c>
      <c r="AM116" s="16">
        <v>300.60000000000002</v>
      </c>
      <c r="AN116" s="16">
        <v>145.69999999999999</v>
      </c>
      <c r="AO116" s="16">
        <v>311.79999999999995</v>
      </c>
      <c r="AP116" s="16">
        <v>136.9</v>
      </c>
      <c r="AQ116" s="16">
        <v>145.4</v>
      </c>
      <c r="AR116" s="16">
        <v>156.1</v>
      </c>
      <c r="AS116" s="16">
        <v>147.6</v>
      </c>
      <c r="AT116" s="42">
        <v>55990.924602459359</v>
      </c>
      <c r="AV116" s="16" t="s">
        <v>147</v>
      </c>
      <c r="AW116" s="127">
        <f>CORREL($AJ116:$AJ144,$AT116:$AT144)</f>
        <v>0.64353288509025919</v>
      </c>
      <c r="AZ116" s="47" t="s">
        <v>7</v>
      </c>
      <c r="BA116" s="48">
        <f>CORREL($G$116:$G$144,$AC$116:$AC$144)</f>
        <v>0.14754687558497298</v>
      </c>
    </row>
    <row r="117" spans="1:53" x14ac:dyDescent="0.5">
      <c r="A117" s="187"/>
      <c r="B117" s="16" t="s">
        <v>62</v>
      </c>
      <c r="C117" s="42">
        <v>147.6</v>
      </c>
      <c r="D117" s="42">
        <v>191.2</v>
      </c>
      <c r="E117" s="42">
        <v>169.9</v>
      </c>
      <c r="F117" s="42">
        <v>155.1</v>
      </c>
      <c r="G117" s="42">
        <v>151.4</v>
      </c>
      <c r="H117" s="42">
        <v>154</v>
      </c>
      <c r="I117" s="42">
        <v>180.2</v>
      </c>
      <c r="J117" s="42">
        <v>159.80000000000001</v>
      </c>
      <c r="K117" s="42">
        <v>114.9</v>
      </c>
      <c r="L117" s="42">
        <v>162.5</v>
      </c>
      <c r="M117" s="42">
        <v>149.19999999999999</v>
      </c>
      <c r="N117" s="42">
        <v>169.4</v>
      </c>
      <c r="O117" s="42">
        <v>160.80000000000001</v>
      </c>
      <c r="P117" s="42">
        <v>193.3</v>
      </c>
      <c r="Q117" s="42">
        <v>154.19999999999999</v>
      </c>
      <c r="R117" s="42">
        <v>138.19999999999999</v>
      </c>
      <c r="S117" s="42">
        <v>151.80000000000001</v>
      </c>
      <c r="T117" s="42">
        <v>159.80000000000001</v>
      </c>
      <c r="U117" s="42">
        <v>149.1</v>
      </c>
      <c r="V117" s="42">
        <v>146.5</v>
      </c>
      <c r="W117" s="42">
        <v>156.30000000000001</v>
      </c>
      <c r="X117" s="42">
        <v>140.5</v>
      </c>
      <c r="Y117" s="42">
        <v>147.30000000000001</v>
      </c>
      <c r="Z117" s="42">
        <v>156.6</v>
      </c>
      <c r="AA117" s="42">
        <v>156.69999999999999</v>
      </c>
      <c r="AB117" s="42">
        <v>149.30000000000001</v>
      </c>
      <c r="AC117" s="42">
        <v>48033.558892131798</v>
      </c>
      <c r="AH117" s="187"/>
      <c r="AI117" s="16" t="s">
        <v>62</v>
      </c>
      <c r="AJ117" s="16">
        <v>2066</v>
      </c>
      <c r="AK117" s="16">
        <v>193.3</v>
      </c>
      <c r="AL117" s="16">
        <v>444.2</v>
      </c>
      <c r="AM117" s="16">
        <v>308.89999999999998</v>
      </c>
      <c r="AN117" s="16">
        <v>146.5</v>
      </c>
      <c r="AO117" s="16">
        <v>313</v>
      </c>
      <c r="AP117" s="16">
        <v>140.5</v>
      </c>
      <c r="AQ117" s="16">
        <v>147.30000000000001</v>
      </c>
      <c r="AR117" s="16">
        <v>156.6</v>
      </c>
      <c r="AS117" s="16">
        <v>149.30000000000001</v>
      </c>
      <c r="AT117" s="42">
        <v>48033.558892131798</v>
      </c>
      <c r="AV117" s="16" t="s">
        <v>148</v>
      </c>
      <c r="AW117" s="127">
        <f>CORREL($AK116:$AK144,$AT116:$AT144)</f>
        <v>0.46395959906050971</v>
      </c>
      <c r="AZ117" s="47" t="s">
        <v>8</v>
      </c>
      <c r="BA117" s="48">
        <f>CORREL($H$116:$H$144,$AC$116:$AC$144)</f>
        <v>0.47562872369076126</v>
      </c>
    </row>
    <row r="118" spans="1:53" x14ac:dyDescent="0.5">
      <c r="A118" s="187"/>
      <c r="B118" s="16" t="s">
        <v>63</v>
      </c>
      <c r="C118" s="42">
        <v>147.5</v>
      </c>
      <c r="D118" s="42">
        <v>197.5</v>
      </c>
      <c r="E118" s="42">
        <v>164.7</v>
      </c>
      <c r="F118" s="42">
        <v>155.6</v>
      </c>
      <c r="G118" s="42">
        <v>156.4</v>
      </c>
      <c r="H118" s="42">
        <v>157.30000000000001</v>
      </c>
      <c r="I118" s="42">
        <v>166.1</v>
      </c>
      <c r="J118" s="42">
        <v>161.1</v>
      </c>
      <c r="K118" s="42">
        <v>114.3</v>
      </c>
      <c r="L118" s="42">
        <v>162.6</v>
      </c>
      <c r="M118" s="42">
        <v>150.69999999999999</v>
      </c>
      <c r="N118" s="42">
        <v>170.3</v>
      </c>
      <c r="O118" s="42">
        <v>160.4</v>
      </c>
      <c r="P118" s="42">
        <v>193.5</v>
      </c>
      <c r="Q118" s="42">
        <v>155.1</v>
      </c>
      <c r="R118" s="42">
        <v>138.69999999999999</v>
      </c>
      <c r="S118" s="42">
        <v>152.6</v>
      </c>
      <c r="T118" s="42">
        <v>159.9</v>
      </c>
      <c r="U118" s="42">
        <v>154.80000000000001</v>
      </c>
      <c r="V118" s="42">
        <v>147.19999999999999</v>
      </c>
      <c r="W118" s="42">
        <v>156.9</v>
      </c>
      <c r="X118" s="42">
        <v>141.69999999999999</v>
      </c>
      <c r="Y118" s="42">
        <v>148.6</v>
      </c>
      <c r="Z118" s="42">
        <v>157.6</v>
      </c>
      <c r="AA118" s="42">
        <v>154.9</v>
      </c>
      <c r="AB118" s="42">
        <v>150</v>
      </c>
      <c r="AC118" s="42">
        <v>61518.692284107237</v>
      </c>
      <c r="AH118" s="187"/>
      <c r="AI118" s="16" t="s">
        <v>63</v>
      </c>
      <c r="AJ118" s="16">
        <v>2064.4999999999995</v>
      </c>
      <c r="AK118" s="16">
        <v>193.5</v>
      </c>
      <c r="AL118" s="16">
        <v>446.4</v>
      </c>
      <c r="AM118" s="16">
        <v>314.70000000000005</v>
      </c>
      <c r="AN118" s="16">
        <v>147.19999999999999</v>
      </c>
      <c r="AO118" s="16">
        <v>311.8</v>
      </c>
      <c r="AP118" s="16">
        <v>141.69999999999999</v>
      </c>
      <c r="AQ118" s="16">
        <v>148.6</v>
      </c>
      <c r="AR118" s="16">
        <v>157.6</v>
      </c>
      <c r="AS118" s="16">
        <v>150</v>
      </c>
      <c r="AT118" s="42">
        <v>61518.692284107237</v>
      </c>
      <c r="AV118" s="16" t="s">
        <v>149</v>
      </c>
      <c r="AW118" s="127">
        <f>CORREL($AL116:$AL144,$AT116:$AT144)</f>
        <v>0.6657769418502919</v>
      </c>
      <c r="AZ118" s="47" t="s">
        <v>9</v>
      </c>
      <c r="BA118" s="48">
        <f>CORREL($I$116:$I$144,$AC$116:$AC$144)</f>
        <v>0.36537309891406133</v>
      </c>
    </row>
    <row r="119" spans="1:53" x14ac:dyDescent="0.5">
      <c r="A119" s="187"/>
      <c r="B119" s="16" t="s">
        <v>64</v>
      </c>
      <c r="C119" s="42">
        <v>147.6</v>
      </c>
      <c r="D119" s="42">
        <v>202.5</v>
      </c>
      <c r="E119" s="42">
        <v>166.4</v>
      </c>
      <c r="F119" s="42">
        <v>156</v>
      </c>
      <c r="G119" s="42">
        <v>161.4</v>
      </c>
      <c r="H119" s="42">
        <v>168.8</v>
      </c>
      <c r="I119" s="42">
        <v>161.6</v>
      </c>
      <c r="J119" s="42">
        <v>162.80000000000001</v>
      </c>
      <c r="K119" s="42">
        <v>114.8</v>
      </c>
      <c r="L119" s="42">
        <v>162.80000000000001</v>
      </c>
      <c r="M119" s="42">
        <v>151.5</v>
      </c>
      <c r="N119" s="42">
        <v>171.4</v>
      </c>
      <c r="O119" s="42">
        <v>162</v>
      </c>
      <c r="P119" s="42">
        <v>194.4</v>
      </c>
      <c r="Q119" s="42">
        <v>155.9</v>
      </c>
      <c r="R119" s="42">
        <v>139.30000000000001</v>
      </c>
      <c r="S119" s="42">
        <v>153.4</v>
      </c>
      <c r="T119" s="42">
        <v>161.4</v>
      </c>
      <c r="U119" s="42">
        <v>154.9</v>
      </c>
      <c r="V119" s="42">
        <v>147.6</v>
      </c>
      <c r="W119" s="42">
        <v>157.5</v>
      </c>
      <c r="X119" s="42">
        <v>142.1</v>
      </c>
      <c r="Y119" s="42">
        <v>149.1</v>
      </c>
      <c r="Z119" s="42">
        <v>157.6</v>
      </c>
      <c r="AA119" s="42">
        <v>156.6</v>
      </c>
      <c r="AB119" s="42">
        <v>150.5</v>
      </c>
      <c r="AC119" s="42">
        <v>63309.498622749867</v>
      </c>
      <c r="AH119" s="187"/>
      <c r="AI119" s="16" t="s">
        <v>64</v>
      </c>
      <c r="AJ119" s="16">
        <v>2089.6</v>
      </c>
      <c r="AK119" s="16">
        <v>194.4</v>
      </c>
      <c r="AL119" s="16">
        <v>448.6</v>
      </c>
      <c r="AM119" s="16">
        <v>316.3</v>
      </c>
      <c r="AN119" s="16">
        <v>147.6</v>
      </c>
      <c r="AO119" s="16">
        <v>314.10000000000002</v>
      </c>
      <c r="AP119" s="16">
        <v>142.1</v>
      </c>
      <c r="AQ119" s="16">
        <v>149.1</v>
      </c>
      <c r="AR119" s="16">
        <v>157.6</v>
      </c>
      <c r="AS119" s="16">
        <v>150.5</v>
      </c>
      <c r="AT119" s="42">
        <v>63309.498622749867</v>
      </c>
      <c r="AV119" s="16" t="s">
        <v>150</v>
      </c>
      <c r="AW119" s="127">
        <f>CORREL($AM116:$AM144,$AT116:$AT144)</f>
        <v>0.67289221808660737</v>
      </c>
      <c r="AZ119" s="47" t="s">
        <v>10</v>
      </c>
      <c r="BA119" s="48">
        <f>CORREL($J$116:$J$144,$AC$116:$AC$144)</f>
        <v>0.20631870418693474</v>
      </c>
    </row>
    <row r="120" spans="1:53" x14ac:dyDescent="0.5">
      <c r="A120" s="187"/>
      <c r="B120" s="16" t="s">
        <v>65</v>
      </c>
      <c r="C120" s="42">
        <v>148.80000000000001</v>
      </c>
      <c r="D120" s="42">
        <v>204.3</v>
      </c>
      <c r="E120" s="42">
        <v>173</v>
      </c>
      <c r="F120" s="42">
        <v>156.5</v>
      </c>
      <c r="G120" s="42">
        <v>168.8</v>
      </c>
      <c r="H120" s="42">
        <v>172.5</v>
      </c>
      <c r="I120" s="42">
        <v>166.5</v>
      </c>
      <c r="J120" s="42">
        <v>165.9</v>
      </c>
      <c r="K120" s="42">
        <v>115.9</v>
      </c>
      <c r="L120" s="42">
        <v>165.2</v>
      </c>
      <c r="M120" s="42">
        <v>152</v>
      </c>
      <c r="N120" s="42">
        <v>171.1</v>
      </c>
      <c r="O120" s="42">
        <v>164.2</v>
      </c>
      <c r="P120" s="42">
        <v>198.2</v>
      </c>
      <c r="Q120" s="42">
        <v>156.5</v>
      </c>
      <c r="R120" s="42">
        <v>140.19999999999999</v>
      </c>
      <c r="S120" s="42">
        <v>154.1</v>
      </c>
      <c r="T120" s="42">
        <v>161.6</v>
      </c>
      <c r="U120" s="42">
        <v>155.5</v>
      </c>
      <c r="V120" s="42">
        <v>150.1</v>
      </c>
      <c r="W120" s="42">
        <v>160.4</v>
      </c>
      <c r="X120" s="42">
        <v>145</v>
      </c>
      <c r="Y120" s="42">
        <v>152.6</v>
      </c>
      <c r="Z120" s="42">
        <v>156.6</v>
      </c>
      <c r="AA120" s="42">
        <v>157.5</v>
      </c>
      <c r="AB120" s="42">
        <v>152.30000000000001</v>
      </c>
      <c r="AC120" s="42">
        <v>60800.383481587211</v>
      </c>
      <c r="AH120" s="187"/>
      <c r="AI120" s="16" t="s">
        <v>65</v>
      </c>
      <c r="AJ120" s="16">
        <v>2124.7000000000003</v>
      </c>
      <c r="AK120" s="16">
        <v>198.2</v>
      </c>
      <c r="AL120" s="16">
        <v>450.79999999999995</v>
      </c>
      <c r="AM120" s="16">
        <v>317.10000000000002</v>
      </c>
      <c r="AN120" s="16">
        <v>150.1</v>
      </c>
      <c r="AO120" s="16">
        <v>317.89999999999998</v>
      </c>
      <c r="AP120" s="16">
        <v>145</v>
      </c>
      <c r="AQ120" s="16">
        <v>152.6</v>
      </c>
      <c r="AR120" s="16">
        <v>156.6</v>
      </c>
      <c r="AS120" s="16">
        <v>152.30000000000001</v>
      </c>
      <c r="AT120" s="42">
        <v>60800.383481587211</v>
      </c>
      <c r="AV120" s="16" t="s">
        <v>151</v>
      </c>
      <c r="AW120" s="127">
        <f>CORREL($AN116:$AN144,$AT116:$AT144)</f>
        <v>0.67467459355115278</v>
      </c>
      <c r="AZ120" s="47" t="s">
        <v>11</v>
      </c>
      <c r="BA120" s="48">
        <f>CORREL($K$116:$K$144,$AC$116:$AC$144)</f>
        <v>0.62960039294013392</v>
      </c>
    </row>
    <row r="121" spans="1:53" x14ac:dyDescent="0.5">
      <c r="A121" s="187"/>
      <c r="B121" s="16" t="s">
        <v>66</v>
      </c>
      <c r="C121" s="42">
        <v>149.19999999999999</v>
      </c>
      <c r="D121" s="42">
        <v>205.5</v>
      </c>
      <c r="E121" s="42">
        <v>182.8</v>
      </c>
      <c r="F121" s="42">
        <v>156.5</v>
      </c>
      <c r="G121" s="42">
        <v>172.2</v>
      </c>
      <c r="H121" s="42">
        <v>171.5</v>
      </c>
      <c r="I121" s="42">
        <v>176.2</v>
      </c>
      <c r="J121" s="42">
        <v>166.9</v>
      </c>
      <c r="K121" s="42">
        <v>116.1</v>
      </c>
      <c r="L121" s="42">
        <v>165.5</v>
      </c>
      <c r="M121" s="42">
        <v>152.30000000000001</v>
      </c>
      <c r="N121" s="42">
        <v>173.3</v>
      </c>
      <c r="O121" s="42">
        <v>166.2</v>
      </c>
      <c r="P121" s="42">
        <v>195.6</v>
      </c>
      <c r="Q121" s="42">
        <v>157.30000000000001</v>
      </c>
      <c r="R121" s="42">
        <v>140.5</v>
      </c>
      <c r="S121" s="42">
        <v>154.80000000000001</v>
      </c>
      <c r="T121" s="42">
        <v>160.5</v>
      </c>
      <c r="U121" s="42">
        <v>156.1</v>
      </c>
      <c r="V121" s="42">
        <v>149.80000000000001</v>
      </c>
      <c r="W121" s="42">
        <v>160.80000000000001</v>
      </c>
      <c r="X121" s="42">
        <v>147.5</v>
      </c>
      <c r="Y121" s="42">
        <v>150.69999999999999</v>
      </c>
      <c r="Z121" s="42">
        <v>158.1</v>
      </c>
      <c r="AA121" s="42">
        <v>158</v>
      </c>
      <c r="AB121" s="42">
        <v>153.4</v>
      </c>
      <c r="AC121" s="42">
        <v>61073.298999169296</v>
      </c>
      <c r="AH121" s="187"/>
      <c r="AI121" s="16" t="s">
        <v>66</v>
      </c>
      <c r="AJ121" s="16">
        <v>2154.1999999999998</v>
      </c>
      <c r="AK121" s="16">
        <v>195.6</v>
      </c>
      <c r="AL121" s="16">
        <v>452.6</v>
      </c>
      <c r="AM121" s="16">
        <v>316.60000000000002</v>
      </c>
      <c r="AN121" s="16">
        <v>149.80000000000001</v>
      </c>
      <c r="AO121" s="16">
        <v>318.8</v>
      </c>
      <c r="AP121" s="16">
        <v>147.5</v>
      </c>
      <c r="AQ121" s="16">
        <v>150.69999999999999</v>
      </c>
      <c r="AR121" s="16">
        <v>158.1</v>
      </c>
      <c r="AS121" s="16">
        <v>153.4</v>
      </c>
      <c r="AT121" s="42">
        <v>61073.298999169296</v>
      </c>
      <c r="AV121" s="16" t="s">
        <v>156</v>
      </c>
      <c r="AW121" s="127">
        <f>CORREL($AO116:$AO144,$AT116:$AT144)</f>
        <v>0.58098928443967424</v>
      </c>
      <c r="AZ121" s="47" t="s">
        <v>12</v>
      </c>
      <c r="BA121" s="48">
        <f>CORREL($L$116:$L$144,$AC$116:$AC$144)</f>
        <v>0.5174696746483991</v>
      </c>
    </row>
    <row r="122" spans="1:53" x14ac:dyDescent="0.5">
      <c r="A122" s="187"/>
      <c r="B122" s="16" t="s">
        <v>67</v>
      </c>
      <c r="C122" s="42">
        <v>149.1</v>
      </c>
      <c r="D122" s="42">
        <v>210.9</v>
      </c>
      <c r="E122" s="42">
        <v>185</v>
      </c>
      <c r="F122" s="42">
        <v>158.19999999999999</v>
      </c>
      <c r="G122" s="42">
        <v>170.6</v>
      </c>
      <c r="H122" s="42">
        <v>170.9</v>
      </c>
      <c r="I122" s="42">
        <v>186.4</v>
      </c>
      <c r="J122" s="42">
        <v>164.7</v>
      </c>
      <c r="K122" s="42">
        <v>115.7</v>
      </c>
      <c r="L122" s="42">
        <v>165.5</v>
      </c>
      <c r="M122" s="42">
        <v>153.4</v>
      </c>
      <c r="N122" s="42">
        <v>173.5</v>
      </c>
      <c r="O122" s="42">
        <v>167.9</v>
      </c>
      <c r="P122" s="42">
        <v>195.5</v>
      </c>
      <c r="Q122" s="42">
        <v>157.9</v>
      </c>
      <c r="R122" s="42">
        <v>141.9</v>
      </c>
      <c r="S122" s="42">
        <v>155.5</v>
      </c>
      <c r="T122" s="42">
        <v>161.5</v>
      </c>
      <c r="U122" s="42">
        <v>157.69999999999999</v>
      </c>
      <c r="V122" s="42">
        <v>150.69999999999999</v>
      </c>
      <c r="W122" s="42">
        <v>161.5</v>
      </c>
      <c r="X122" s="42">
        <v>149.5</v>
      </c>
      <c r="Y122" s="42">
        <v>151.19999999999999</v>
      </c>
      <c r="Z122" s="42">
        <v>160.30000000000001</v>
      </c>
      <c r="AA122" s="42">
        <v>159.6</v>
      </c>
      <c r="AB122" s="42">
        <v>155</v>
      </c>
      <c r="AC122" s="42">
        <v>59460.950438057756</v>
      </c>
      <c r="AH122" s="187"/>
      <c r="AI122" s="16" t="s">
        <v>67</v>
      </c>
      <c r="AJ122" s="16">
        <v>2171.8000000000002</v>
      </c>
      <c r="AK122" s="16">
        <v>195.5</v>
      </c>
      <c r="AL122" s="16">
        <v>455.3</v>
      </c>
      <c r="AM122" s="16">
        <v>319.2</v>
      </c>
      <c r="AN122" s="16">
        <v>150.69999999999999</v>
      </c>
      <c r="AO122" s="16">
        <v>321.10000000000002</v>
      </c>
      <c r="AP122" s="16">
        <v>149.5</v>
      </c>
      <c r="AQ122" s="16">
        <v>151.19999999999999</v>
      </c>
      <c r="AR122" s="16">
        <v>160.30000000000001</v>
      </c>
      <c r="AS122" s="16">
        <v>155</v>
      </c>
      <c r="AT122" s="42">
        <v>59460.950438057756</v>
      </c>
      <c r="AV122" s="16" t="s">
        <v>152</v>
      </c>
      <c r="AW122" s="127">
        <f>CORREL($AP116:$AP144,$AT116:$AT144)</f>
        <v>0.77850127956786552</v>
      </c>
      <c r="AZ122" s="47" t="s">
        <v>13</v>
      </c>
      <c r="BA122" s="48">
        <f>CORREL($M$116:$M$144,$AC$116:$AC$144)</f>
        <v>0.61424497610827677</v>
      </c>
    </row>
    <row r="123" spans="1:53" x14ac:dyDescent="0.5">
      <c r="A123" s="187"/>
      <c r="B123" s="16" t="s">
        <v>68</v>
      </c>
      <c r="C123" s="42">
        <v>149.30000000000001</v>
      </c>
      <c r="D123" s="42">
        <v>207.4</v>
      </c>
      <c r="E123" s="42">
        <v>174.1</v>
      </c>
      <c r="F123" s="42">
        <v>159.19999999999999</v>
      </c>
      <c r="G123" s="42">
        <v>175</v>
      </c>
      <c r="H123" s="42">
        <v>161.30000000000001</v>
      </c>
      <c r="I123" s="42">
        <v>183.3</v>
      </c>
      <c r="J123" s="42">
        <v>164.5</v>
      </c>
      <c r="K123" s="42">
        <v>120.4</v>
      </c>
      <c r="L123" s="42">
        <v>166.2</v>
      </c>
      <c r="M123" s="42">
        <v>154.80000000000001</v>
      </c>
      <c r="N123" s="42">
        <v>175.1</v>
      </c>
      <c r="O123" s="42">
        <v>167.3</v>
      </c>
      <c r="P123" s="42">
        <v>196.5</v>
      </c>
      <c r="Q123" s="42">
        <v>159.80000000000001</v>
      </c>
      <c r="R123" s="42">
        <v>143.6</v>
      </c>
      <c r="S123" s="42">
        <v>157.30000000000001</v>
      </c>
      <c r="T123" s="42">
        <v>162.1</v>
      </c>
      <c r="U123" s="42">
        <v>160.69999999999999</v>
      </c>
      <c r="V123" s="42">
        <v>153.19999999999999</v>
      </c>
      <c r="W123" s="42">
        <v>162.80000000000001</v>
      </c>
      <c r="X123" s="42">
        <v>150.4</v>
      </c>
      <c r="Y123" s="42">
        <v>153.69999999999999</v>
      </c>
      <c r="Z123" s="42">
        <v>160.4</v>
      </c>
      <c r="AA123" s="42">
        <v>159.6</v>
      </c>
      <c r="AB123" s="42">
        <v>156</v>
      </c>
      <c r="AC123" s="42">
        <v>67310.659830633638</v>
      </c>
      <c r="AH123" s="187"/>
      <c r="AI123" s="16" t="s">
        <v>68</v>
      </c>
      <c r="AJ123" s="16">
        <v>2157.9</v>
      </c>
      <c r="AK123" s="16">
        <v>196.5</v>
      </c>
      <c r="AL123" s="16">
        <v>460.7</v>
      </c>
      <c r="AM123" s="16">
        <v>322.79999999999995</v>
      </c>
      <c r="AN123" s="16">
        <v>153.19999999999999</v>
      </c>
      <c r="AO123" s="16">
        <v>322.39999999999998</v>
      </c>
      <c r="AP123" s="16">
        <v>150.4</v>
      </c>
      <c r="AQ123" s="16">
        <v>153.69999999999999</v>
      </c>
      <c r="AR123" s="16">
        <v>160.4</v>
      </c>
      <c r="AS123" s="16">
        <v>156</v>
      </c>
      <c r="AT123" s="42">
        <v>67310.659830633638</v>
      </c>
      <c r="AV123" s="16" t="s">
        <v>153</v>
      </c>
      <c r="AW123" s="127">
        <f>CORREL($AQ116:$AQ144,$AT116:$AT144)</f>
        <v>0.74350476723663572</v>
      </c>
      <c r="AZ123" s="47" t="s">
        <v>14</v>
      </c>
      <c r="BA123" s="48">
        <f>CORREL($N$116:$N$144,$AC$116:$AC$144)</f>
        <v>0.63317417829070699</v>
      </c>
    </row>
    <row r="124" spans="1:53" x14ac:dyDescent="0.5">
      <c r="A124" s="187"/>
      <c r="B124" s="16" t="s">
        <v>69</v>
      </c>
      <c r="C124" s="42">
        <v>149.30000000000001</v>
      </c>
      <c r="D124" s="42">
        <v>207.4</v>
      </c>
      <c r="E124" s="42">
        <v>174.1</v>
      </c>
      <c r="F124" s="42">
        <v>159.1</v>
      </c>
      <c r="G124" s="42">
        <v>175</v>
      </c>
      <c r="H124" s="42">
        <v>161.19999999999999</v>
      </c>
      <c r="I124" s="42">
        <v>183.5</v>
      </c>
      <c r="J124" s="42">
        <v>164.5</v>
      </c>
      <c r="K124" s="42">
        <v>120.4</v>
      </c>
      <c r="L124" s="42">
        <v>166.2</v>
      </c>
      <c r="M124" s="42">
        <v>154.80000000000001</v>
      </c>
      <c r="N124" s="42">
        <v>175.1</v>
      </c>
      <c r="O124" s="42">
        <v>167.3</v>
      </c>
      <c r="P124" s="42">
        <v>196.5</v>
      </c>
      <c r="Q124" s="42">
        <v>159.80000000000001</v>
      </c>
      <c r="R124" s="42">
        <v>143.6</v>
      </c>
      <c r="S124" s="42">
        <v>157.4</v>
      </c>
      <c r="T124" s="42">
        <v>162.1</v>
      </c>
      <c r="U124" s="42">
        <v>160.80000000000001</v>
      </c>
      <c r="V124" s="42">
        <v>153.30000000000001</v>
      </c>
      <c r="W124" s="42">
        <v>162.80000000000001</v>
      </c>
      <c r="X124" s="42">
        <v>150.5</v>
      </c>
      <c r="Y124" s="42">
        <v>153.9</v>
      </c>
      <c r="Z124" s="42">
        <v>160.30000000000001</v>
      </c>
      <c r="AA124" s="42">
        <v>159.6</v>
      </c>
      <c r="AB124" s="42">
        <v>156</v>
      </c>
      <c r="AC124" s="42">
        <v>69109.876194440018</v>
      </c>
      <c r="AH124" s="187"/>
      <c r="AI124" s="16" t="s">
        <v>69</v>
      </c>
      <c r="AJ124" s="16">
        <v>2157.9</v>
      </c>
      <c r="AK124" s="16">
        <v>196.5</v>
      </c>
      <c r="AL124" s="16">
        <v>460.79999999999995</v>
      </c>
      <c r="AM124" s="16">
        <v>322.89999999999998</v>
      </c>
      <c r="AN124" s="16">
        <v>153.30000000000001</v>
      </c>
      <c r="AO124" s="16">
        <v>322.39999999999998</v>
      </c>
      <c r="AP124" s="16">
        <v>150.5</v>
      </c>
      <c r="AQ124" s="16">
        <v>153.9</v>
      </c>
      <c r="AR124" s="16">
        <v>160.30000000000001</v>
      </c>
      <c r="AS124" s="16">
        <v>156</v>
      </c>
      <c r="AT124" s="42">
        <v>69109.876194440018</v>
      </c>
      <c r="AV124" s="16" t="s">
        <v>154</v>
      </c>
      <c r="AW124" s="127">
        <f>CORREL($AR116:$AR144,$AT116:$AT144)</f>
        <v>0.60051486984855684</v>
      </c>
      <c r="AZ124" s="47" t="s">
        <v>15</v>
      </c>
      <c r="BA124" s="48">
        <f>CORREL($O$116:$O$144,$AC$116:$AC$144)</f>
        <v>0.72069841841759164</v>
      </c>
    </row>
    <row r="125" spans="1:53" x14ac:dyDescent="0.5">
      <c r="A125" s="187"/>
      <c r="B125" s="16" t="s">
        <v>70</v>
      </c>
      <c r="C125" s="42">
        <v>150.1</v>
      </c>
      <c r="D125" s="42">
        <v>208.4</v>
      </c>
      <c r="E125" s="42">
        <v>173</v>
      </c>
      <c r="F125" s="42">
        <v>159.19999999999999</v>
      </c>
      <c r="G125" s="42">
        <v>176.6</v>
      </c>
      <c r="H125" s="42">
        <v>159.30000000000001</v>
      </c>
      <c r="I125" s="42">
        <v>214.4</v>
      </c>
      <c r="J125" s="42">
        <v>165.3</v>
      </c>
      <c r="K125" s="42">
        <v>122.5</v>
      </c>
      <c r="L125" s="42">
        <v>166.8</v>
      </c>
      <c r="M125" s="42">
        <v>155.4</v>
      </c>
      <c r="N125" s="42">
        <v>175.9</v>
      </c>
      <c r="O125" s="42">
        <v>171.5</v>
      </c>
      <c r="P125" s="42">
        <v>197</v>
      </c>
      <c r="Q125" s="42">
        <v>160.80000000000001</v>
      </c>
      <c r="R125" s="42">
        <v>144.4</v>
      </c>
      <c r="S125" s="42">
        <v>158.30000000000001</v>
      </c>
      <c r="T125" s="42">
        <v>163.6</v>
      </c>
      <c r="U125" s="42">
        <v>162.19999999999999</v>
      </c>
      <c r="V125" s="42">
        <v>154.30000000000001</v>
      </c>
      <c r="W125" s="42">
        <v>163.5</v>
      </c>
      <c r="X125" s="42">
        <v>152.19999999999999</v>
      </c>
      <c r="Y125" s="42">
        <v>155.1</v>
      </c>
      <c r="Z125" s="42">
        <v>160.30000000000001</v>
      </c>
      <c r="AA125" s="42">
        <v>160.30000000000001</v>
      </c>
      <c r="AB125" s="42">
        <v>157</v>
      </c>
      <c r="AC125" s="42">
        <v>72054.19693085934</v>
      </c>
      <c r="AH125" s="187"/>
      <c r="AI125" s="16" t="s">
        <v>70</v>
      </c>
      <c r="AJ125" s="16">
        <v>2198.4000000000005</v>
      </c>
      <c r="AK125" s="16">
        <v>197</v>
      </c>
      <c r="AL125" s="16">
        <v>463.50000000000006</v>
      </c>
      <c r="AM125" s="16">
        <v>325.79999999999995</v>
      </c>
      <c r="AN125" s="16">
        <v>154.30000000000001</v>
      </c>
      <c r="AO125" s="16">
        <v>323.8</v>
      </c>
      <c r="AP125" s="16">
        <v>152.19999999999999</v>
      </c>
      <c r="AQ125" s="16">
        <v>155.1</v>
      </c>
      <c r="AR125" s="16">
        <v>160.30000000000001</v>
      </c>
      <c r="AS125" s="16">
        <v>157</v>
      </c>
      <c r="AT125" s="42">
        <v>72054.19693085934</v>
      </c>
      <c r="AV125" s="16" t="s">
        <v>155</v>
      </c>
      <c r="AW125" s="127">
        <f>CORREL($AS116:$AS144,$AT116:$AT144)</f>
        <v>0.68714439022663709</v>
      </c>
      <c r="AZ125" s="47" t="s">
        <v>16</v>
      </c>
      <c r="BA125" s="48">
        <f>CORREL($P$116:$P$144,$AC$116:$AC$144)</f>
        <v>0.46395959906050971</v>
      </c>
    </row>
    <row r="126" spans="1:53" x14ac:dyDescent="0.5">
      <c r="A126" s="187"/>
      <c r="B126" s="16" t="s">
        <v>72</v>
      </c>
      <c r="C126" s="42">
        <v>151</v>
      </c>
      <c r="D126" s="42">
        <v>204.9</v>
      </c>
      <c r="E126" s="42">
        <v>175.4</v>
      </c>
      <c r="F126" s="42">
        <v>159.6</v>
      </c>
      <c r="G126" s="42">
        <v>175.8</v>
      </c>
      <c r="H126" s="42">
        <v>160.30000000000001</v>
      </c>
      <c r="I126" s="42">
        <v>155.80000000000001</v>
      </c>
      <c r="J126" s="42">
        <v>165.1</v>
      </c>
      <c r="K126" s="42">
        <v>123.1</v>
      </c>
      <c r="L126" s="42">
        <v>167.2</v>
      </c>
      <c r="M126" s="42">
        <v>156.1</v>
      </c>
      <c r="N126" s="42">
        <v>176.8</v>
      </c>
      <c r="O126" s="42">
        <v>173.5</v>
      </c>
      <c r="P126" s="42">
        <v>197</v>
      </c>
      <c r="Q126" s="42">
        <v>162.30000000000001</v>
      </c>
      <c r="R126" s="42">
        <v>145.30000000000001</v>
      </c>
      <c r="S126" s="42">
        <v>159.69999999999999</v>
      </c>
      <c r="T126" s="42">
        <v>164.2</v>
      </c>
      <c r="U126" s="42">
        <v>161.6</v>
      </c>
      <c r="V126" s="42">
        <v>155.19999999999999</v>
      </c>
      <c r="W126" s="42">
        <v>164.2</v>
      </c>
      <c r="X126" s="42">
        <v>151.19999999999999</v>
      </c>
      <c r="Y126" s="42">
        <v>156.69999999999999</v>
      </c>
      <c r="Z126" s="42">
        <v>160.80000000000001</v>
      </c>
      <c r="AA126" s="42">
        <v>161.80000000000001</v>
      </c>
      <c r="AB126" s="42">
        <v>157.30000000000001</v>
      </c>
      <c r="AC126" s="42">
        <v>79009.388695268004</v>
      </c>
      <c r="AH126" s="187"/>
      <c r="AI126" s="16" t="s">
        <v>72</v>
      </c>
      <c r="AJ126" s="16">
        <v>2144.5999999999995</v>
      </c>
      <c r="AK126" s="16">
        <v>197</v>
      </c>
      <c r="AL126" s="16">
        <v>467.3</v>
      </c>
      <c r="AM126" s="16">
        <v>325.79999999999995</v>
      </c>
      <c r="AN126" s="16">
        <v>155.19999999999999</v>
      </c>
      <c r="AO126" s="16">
        <v>326</v>
      </c>
      <c r="AP126" s="16">
        <v>151.19999999999999</v>
      </c>
      <c r="AQ126" s="16">
        <v>156.69999999999999</v>
      </c>
      <c r="AR126" s="16">
        <v>160.80000000000001</v>
      </c>
      <c r="AS126" s="16">
        <v>157.30000000000001</v>
      </c>
      <c r="AT126" s="42">
        <v>79009.388695268004</v>
      </c>
      <c r="AZ126" s="47" t="s">
        <v>17</v>
      </c>
      <c r="BA126" s="48">
        <f>CORREL($Q$116:$Q$144,$AC$116:$AC$144)</f>
        <v>0.66248420449690781</v>
      </c>
    </row>
    <row r="127" spans="1:53" x14ac:dyDescent="0.5">
      <c r="A127" s="187"/>
      <c r="B127" s="16" t="s">
        <v>73</v>
      </c>
      <c r="C127" s="42">
        <v>151.6</v>
      </c>
      <c r="D127" s="42">
        <v>202.2</v>
      </c>
      <c r="E127" s="42">
        <v>180</v>
      </c>
      <c r="F127" s="42">
        <v>160</v>
      </c>
      <c r="G127" s="42">
        <v>173.5</v>
      </c>
      <c r="H127" s="42">
        <v>158.30000000000001</v>
      </c>
      <c r="I127" s="42">
        <v>219.5</v>
      </c>
      <c r="J127" s="42">
        <v>164.2</v>
      </c>
      <c r="K127" s="42">
        <v>121.9</v>
      </c>
      <c r="L127" s="42">
        <v>168.2</v>
      </c>
      <c r="M127" s="42">
        <v>156.5</v>
      </c>
      <c r="N127" s="42">
        <v>178.2</v>
      </c>
      <c r="O127" s="42">
        <v>172.2</v>
      </c>
      <c r="P127" s="42">
        <v>196.8</v>
      </c>
      <c r="Q127" s="42">
        <v>163.30000000000001</v>
      </c>
      <c r="R127" s="42">
        <v>146.69999999999999</v>
      </c>
      <c r="S127" s="42">
        <v>160.69999999999999</v>
      </c>
      <c r="T127" s="42">
        <v>163.4</v>
      </c>
      <c r="U127" s="42">
        <v>161.69999999999999</v>
      </c>
      <c r="V127" s="42">
        <v>156</v>
      </c>
      <c r="W127" s="42">
        <v>165.1</v>
      </c>
      <c r="X127" s="42">
        <v>151.80000000000001</v>
      </c>
      <c r="Y127" s="42">
        <v>157.6</v>
      </c>
      <c r="Z127" s="42">
        <v>160.6</v>
      </c>
      <c r="AA127" s="42">
        <v>162.4</v>
      </c>
      <c r="AB127" s="42">
        <v>157.80000000000001</v>
      </c>
      <c r="AC127" s="42">
        <v>81771.141778992853</v>
      </c>
      <c r="AH127" s="187"/>
      <c r="AI127" s="16" t="s">
        <v>73</v>
      </c>
      <c r="AJ127" s="16">
        <v>2206.3000000000002</v>
      </c>
      <c r="AK127" s="16">
        <v>196.8</v>
      </c>
      <c r="AL127" s="16">
        <v>470.7</v>
      </c>
      <c r="AM127" s="16">
        <v>325.10000000000002</v>
      </c>
      <c r="AN127" s="16">
        <v>156</v>
      </c>
      <c r="AO127" s="16">
        <v>327.5</v>
      </c>
      <c r="AP127" s="16">
        <v>151.80000000000001</v>
      </c>
      <c r="AQ127" s="16">
        <v>157.6</v>
      </c>
      <c r="AR127" s="16">
        <v>160.6</v>
      </c>
      <c r="AS127" s="16">
        <v>157.80000000000001</v>
      </c>
      <c r="AT127" s="42">
        <v>81771.141778992853</v>
      </c>
      <c r="AZ127" s="47" t="s">
        <v>18</v>
      </c>
      <c r="BA127" s="48">
        <f>CORREL($R$116:$R$144,$AC$116:$AC$144)</f>
        <v>0.66978773399856317</v>
      </c>
    </row>
    <row r="128" spans="1:53" x14ac:dyDescent="0.5">
      <c r="A128" s="187">
        <v>2022</v>
      </c>
      <c r="B128" s="16" t="s">
        <v>58</v>
      </c>
      <c r="C128" s="42">
        <v>152.19999999999999</v>
      </c>
      <c r="D128" s="42">
        <v>202.1</v>
      </c>
      <c r="E128" s="42">
        <v>180.1</v>
      </c>
      <c r="F128" s="42">
        <v>160.4</v>
      </c>
      <c r="G128" s="42">
        <v>171</v>
      </c>
      <c r="H128" s="42">
        <v>156.5</v>
      </c>
      <c r="I128" s="42">
        <v>203.6</v>
      </c>
      <c r="J128" s="42">
        <v>163.80000000000001</v>
      </c>
      <c r="K128" s="42">
        <v>121.3</v>
      </c>
      <c r="L128" s="42">
        <v>169.8</v>
      </c>
      <c r="M128" s="42">
        <v>156.6</v>
      </c>
      <c r="N128" s="42">
        <v>179</v>
      </c>
      <c r="O128" s="42">
        <v>170.3</v>
      </c>
      <c r="P128" s="42">
        <v>196.4</v>
      </c>
      <c r="Q128" s="42">
        <v>164.7</v>
      </c>
      <c r="R128" s="42">
        <v>148.5</v>
      </c>
      <c r="S128" s="42">
        <v>162.19999999999999</v>
      </c>
      <c r="T128" s="42">
        <v>164.5</v>
      </c>
      <c r="U128" s="42">
        <v>161.6</v>
      </c>
      <c r="V128" s="42">
        <v>156.80000000000001</v>
      </c>
      <c r="W128" s="42">
        <v>166.1</v>
      </c>
      <c r="X128" s="42">
        <v>152.69999999999999</v>
      </c>
      <c r="Y128" s="42">
        <v>158.4</v>
      </c>
      <c r="Z128" s="42">
        <v>161</v>
      </c>
      <c r="AA128" s="42">
        <v>162.80000000000001</v>
      </c>
      <c r="AB128" s="42">
        <v>158.6</v>
      </c>
      <c r="AC128" s="42">
        <v>86692.515382787504</v>
      </c>
      <c r="AH128" s="187">
        <v>2022</v>
      </c>
      <c r="AI128" s="16" t="s">
        <v>58</v>
      </c>
      <c r="AJ128" s="16">
        <v>2186.6999999999998</v>
      </c>
      <c r="AK128" s="16">
        <v>196.4</v>
      </c>
      <c r="AL128" s="16">
        <v>475.4</v>
      </c>
      <c r="AM128" s="16">
        <v>326.10000000000002</v>
      </c>
      <c r="AN128" s="16">
        <v>156.80000000000001</v>
      </c>
      <c r="AO128" s="16">
        <v>328.9</v>
      </c>
      <c r="AP128" s="16">
        <v>152.69999999999999</v>
      </c>
      <c r="AQ128" s="16">
        <v>158.4</v>
      </c>
      <c r="AR128" s="16">
        <v>161</v>
      </c>
      <c r="AS128" s="16">
        <v>158.6</v>
      </c>
      <c r="AT128" s="42">
        <v>86692.515382787504</v>
      </c>
      <c r="AZ128" s="47" t="s">
        <v>19</v>
      </c>
      <c r="BA128" s="48">
        <f>CORREL($S$116:$S$144,$AC$116:$AC$144)</f>
        <v>0.66380899336677335</v>
      </c>
    </row>
    <row r="129" spans="1:53" x14ac:dyDescent="0.5">
      <c r="A129" s="187"/>
      <c r="B129" s="16" t="s">
        <v>62</v>
      </c>
      <c r="C129" s="42">
        <v>152.5</v>
      </c>
      <c r="D129" s="42">
        <v>205.2</v>
      </c>
      <c r="E129" s="42">
        <v>176.4</v>
      </c>
      <c r="F129" s="42">
        <v>160.6</v>
      </c>
      <c r="G129" s="42">
        <v>171.5</v>
      </c>
      <c r="H129" s="42">
        <v>156.4</v>
      </c>
      <c r="I129" s="42">
        <v>198</v>
      </c>
      <c r="J129" s="42">
        <v>163.19999999999999</v>
      </c>
      <c r="K129" s="42">
        <v>120.6</v>
      </c>
      <c r="L129" s="42">
        <v>172.2</v>
      </c>
      <c r="M129" s="42">
        <v>156.69999999999999</v>
      </c>
      <c r="N129" s="42">
        <v>180</v>
      </c>
      <c r="O129" s="42">
        <v>170.2</v>
      </c>
      <c r="P129" s="42">
        <v>196.5</v>
      </c>
      <c r="Q129" s="42">
        <v>165.7</v>
      </c>
      <c r="R129" s="42">
        <v>150.4</v>
      </c>
      <c r="S129" s="42">
        <v>163.4</v>
      </c>
      <c r="T129" s="42">
        <v>165.5</v>
      </c>
      <c r="U129" s="42">
        <v>163</v>
      </c>
      <c r="V129" s="42">
        <v>157.4</v>
      </c>
      <c r="W129" s="42">
        <v>167.2</v>
      </c>
      <c r="X129" s="42">
        <v>153.1</v>
      </c>
      <c r="Y129" s="42">
        <v>159.5</v>
      </c>
      <c r="Z129" s="42">
        <v>162</v>
      </c>
      <c r="AA129" s="42">
        <v>164.2</v>
      </c>
      <c r="AB129" s="42">
        <v>159.4</v>
      </c>
      <c r="AC129" s="42">
        <v>87441.416368947481</v>
      </c>
      <c r="AH129" s="187"/>
      <c r="AI129" s="16" t="s">
        <v>62</v>
      </c>
      <c r="AJ129" s="16">
        <v>2183.5</v>
      </c>
      <c r="AK129" s="16">
        <v>196.5</v>
      </c>
      <c r="AL129" s="16">
        <v>479.5</v>
      </c>
      <c r="AM129" s="16">
        <v>328.5</v>
      </c>
      <c r="AN129" s="16">
        <v>157.4</v>
      </c>
      <c r="AO129" s="16">
        <v>331.4</v>
      </c>
      <c r="AP129" s="16">
        <v>153.1</v>
      </c>
      <c r="AQ129" s="16">
        <v>159.5</v>
      </c>
      <c r="AR129" s="16">
        <v>162</v>
      </c>
      <c r="AS129" s="16">
        <v>159.4</v>
      </c>
      <c r="AT129" s="42">
        <v>87441.416368947481</v>
      </c>
      <c r="AZ129" s="47" t="s">
        <v>20</v>
      </c>
      <c r="BA129" s="48">
        <f>CORREL($T$116:$T$144,$AC$116:$AC$144)</f>
        <v>0.58516043867432177</v>
      </c>
    </row>
    <row r="130" spans="1:53" x14ac:dyDescent="0.5">
      <c r="A130" s="187"/>
      <c r="B130" s="16" t="s">
        <v>63</v>
      </c>
      <c r="C130" s="42">
        <v>153.69999999999999</v>
      </c>
      <c r="D130" s="42">
        <v>215.8</v>
      </c>
      <c r="E130" s="42">
        <v>167.7</v>
      </c>
      <c r="F130" s="42">
        <v>162.6</v>
      </c>
      <c r="G130" s="42">
        <v>180</v>
      </c>
      <c r="H130" s="42">
        <v>159.6</v>
      </c>
      <c r="I130" s="42">
        <v>188.4</v>
      </c>
      <c r="J130" s="42">
        <v>163.4</v>
      </c>
      <c r="K130" s="42">
        <v>120.3</v>
      </c>
      <c r="L130" s="42">
        <v>174.7</v>
      </c>
      <c r="M130" s="42">
        <v>157.1</v>
      </c>
      <c r="N130" s="42">
        <v>181.5</v>
      </c>
      <c r="O130" s="42">
        <v>171.5</v>
      </c>
      <c r="P130" s="42">
        <v>197.5</v>
      </c>
      <c r="Q130" s="42">
        <v>167.1</v>
      </c>
      <c r="R130" s="42">
        <v>152.6</v>
      </c>
      <c r="S130" s="42">
        <v>164.9</v>
      </c>
      <c r="T130" s="42">
        <v>165.3</v>
      </c>
      <c r="U130" s="42">
        <v>164.5</v>
      </c>
      <c r="V130" s="42">
        <v>158.6</v>
      </c>
      <c r="W130" s="42">
        <v>168.2</v>
      </c>
      <c r="X130" s="42">
        <v>154.19999999999999</v>
      </c>
      <c r="Y130" s="42">
        <v>160.80000000000001</v>
      </c>
      <c r="Z130" s="42">
        <v>162.69999999999999</v>
      </c>
      <c r="AA130" s="42">
        <v>166.8</v>
      </c>
      <c r="AB130" s="42">
        <v>160.6</v>
      </c>
      <c r="AC130" s="42">
        <v>113228.86524779514</v>
      </c>
      <c r="AH130" s="187"/>
      <c r="AI130" s="16" t="s">
        <v>63</v>
      </c>
      <c r="AJ130" s="16">
        <v>2196.3000000000002</v>
      </c>
      <c r="AK130" s="16">
        <v>197.5</v>
      </c>
      <c r="AL130" s="16">
        <v>484.6</v>
      </c>
      <c r="AM130" s="16">
        <v>329.8</v>
      </c>
      <c r="AN130" s="16">
        <v>158.6</v>
      </c>
      <c r="AO130" s="16">
        <v>335</v>
      </c>
      <c r="AP130" s="16">
        <v>154.19999999999999</v>
      </c>
      <c r="AQ130" s="16">
        <v>160.80000000000001</v>
      </c>
      <c r="AR130" s="16">
        <v>162.69999999999999</v>
      </c>
      <c r="AS130" s="16">
        <v>160.6</v>
      </c>
      <c r="AT130" s="42">
        <v>113228.86524779514</v>
      </c>
      <c r="AZ130" s="47" t="s">
        <v>21</v>
      </c>
      <c r="BA130" s="48">
        <f>CORREL($U$116:$U$144,$AC$116:$AC$144)</f>
        <v>0.70210253743243556</v>
      </c>
    </row>
    <row r="131" spans="1:53" x14ac:dyDescent="0.5">
      <c r="A131" s="187"/>
      <c r="B131" s="16" t="s">
        <v>64</v>
      </c>
      <c r="C131" s="42">
        <v>155.4</v>
      </c>
      <c r="D131" s="42">
        <v>215.8</v>
      </c>
      <c r="E131" s="42">
        <v>164.6</v>
      </c>
      <c r="F131" s="42">
        <v>164.2</v>
      </c>
      <c r="G131" s="42">
        <v>186</v>
      </c>
      <c r="H131" s="42">
        <v>175.9</v>
      </c>
      <c r="I131" s="42">
        <v>190.7</v>
      </c>
      <c r="J131" s="42">
        <v>164</v>
      </c>
      <c r="K131" s="42">
        <v>120.5</v>
      </c>
      <c r="L131" s="42">
        <v>178</v>
      </c>
      <c r="M131" s="42">
        <v>157.5</v>
      </c>
      <c r="N131" s="42">
        <v>183.3</v>
      </c>
      <c r="O131" s="42">
        <v>174.5</v>
      </c>
      <c r="P131" s="42">
        <v>197.1</v>
      </c>
      <c r="Q131" s="42">
        <v>168.4</v>
      </c>
      <c r="R131" s="42">
        <v>154.5</v>
      </c>
      <c r="S131" s="42">
        <v>166.3</v>
      </c>
      <c r="T131" s="42">
        <v>167</v>
      </c>
      <c r="U131" s="42">
        <v>170.5</v>
      </c>
      <c r="V131" s="42">
        <v>159.80000000000001</v>
      </c>
      <c r="W131" s="42">
        <v>169</v>
      </c>
      <c r="X131" s="42">
        <v>159.30000000000001</v>
      </c>
      <c r="Y131" s="42">
        <v>162.19999999999999</v>
      </c>
      <c r="Z131" s="42">
        <v>164</v>
      </c>
      <c r="AA131" s="42">
        <v>168.4</v>
      </c>
      <c r="AB131" s="42">
        <v>163.1</v>
      </c>
      <c r="AC131" s="42">
        <v>128800.06584155018</v>
      </c>
      <c r="AH131" s="187"/>
      <c r="AI131" s="16" t="s">
        <v>64</v>
      </c>
      <c r="AJ131" s="16">
        <v>2230.4</v>
      </c>
      <c r="AK131" s="16">
        <v>197.1</v>
      </c>
      <c r="AL131" s="16">
        <v>489.2</v>
      </c>
      <c r="AM131" s="16">
        <v>337.5</v>
      </c>
      <c r="AN131" s="16">
        <v>159.80000000000001</v>
      </c>
      <c r="AO131" s="16">
        <v>337.4</v>
      </c>
      <c r="AP131" s="16">
        <v>159.30000000000001</v>
      </c>
      <c r="AQ131" s="16">
        <v>162.19999999999999</v>
      </c>
      <c r="AR131" s="16">
        <v>164</v>
      </c>
      <c r="AS131" s="16">
        <v>163.1</v>
      </c>
      <c r="AT131" s="42">
        <v>128800.06584155018</v>
      </c>
      <c r="AZ131" s="47" t="s">
        <v>22</v>
      </c>
      <c r="BA131" s="48">
        <f>CORREL($V$116:$V$144,$AC$116:$AC$144)</f>
        <v>0.67467459355115278</v>
      </c>
    </row>
    <row r="132" spans="1:53" x14ac:dyDescent="0.5">
      <c r="A132" s="187"/>
      <c r="B132" s="16" t="s">
        <v>65</v>
      </c>
      <c r="C132" s="42">
        <v>156.69999999999999</v>
      </c>
      <c r="D132" s="42">
        <v>221.2</v>
      </c>
      <c r="E132" s="42">
        <v>164.1</v>
      </c>
      <c r="F132" s="42">
        <v>165.4</v>
      </c>
      <c r="G132" s="42">
        <v>132.1</v>
      </c>
      <c r="H132" s="42">
        <v>174.5</v>
      </c>
      <c r="I132" s="42">
        <v>203.2</v>
      </c>
      <c r="J132" s="42">
        <v>164.1</v>
      </c>
      <c r="K132" s="42">
        <v>121.2</v>
      </c>
      <c r="L132" s="42">
        <v>181.4</v>
      </c>
      <c r="M132" s="42">
        <v>158.5</v>
      </c>
      <c r="N132" s="42">
        <v>184.9</v>
      </c>
      <c r="O132" s="42">
        <v>177.5</v>
      </c>
      <c r="P132" s="42">
        <v>197.5</v>
      </c>
      <c r="Q132" s="42">
        <v>170</v>
      </c>
      <c r="R132" s="42">
        <v>155.9</v>
      </c>
      <c r="S132" s="42">
        <v>167.8</v>
      </c>
      <c r="T132" s="42">
        <v>167.5</v>
      </c>
      <c r="U132" s="42">
        <v>173.5</v>
      </c>
      <c r="V132" s="42">
        <v>161.1</v>
      </c>
      <c r="W132" s="42">
        <v>170.1</v>
      </c>
      <c r="X132" s="42">
        <v>159.4</v>
      </c>
      <c r="Y132" s="42">
        <v>163.19999999999999</v>
      </c>
      <c r="Z132" s="42">
        <v>165.2</v>
      </c>
      <c r="AA132" s="42">
        <v>168.2</v>
      </c>
      <c r="AB132" s="42">
        <v>163.80000000000001</v>
      </c>
      <c r="AC132" s="42">
        <v>119633.62181054099</v>
      </c>
      <c r="AH132" s="187"/>
      <c r="AI132" s="16" t="s">
        <v>65</v>
      </c>
      <c r="AJ132" s="16">
        <v>2204.8000000000002</v>
      </c>
      <c r="AK132" s="16">
        <v>197.5</v>
      </c>
      <c r="AL132" s="16">
        <v>493.7</v>
      </c>
      <c r="AM132" s="16">
        <v>341</v>
      </c>
      <c r="AN132" s="16">
        <v>161.1</v>
      </c>
      <c r="AO132" s="16">
        <v>338.29999999999995</v>
      </c>
      <c r="AP132" s="16">
        <v>159.4</v>
      </c>
      <c r="AQ132" s="16">
        <v>163.19999999999999</v>
      </c>
      <c r="AR132" s="16">
        <v>165.2</v>
      </c>
      <c r="AS132" s="16">
        <v>163.80000000000001</v>
      </c>
      <c r="AT132" s="42">
        <v>119633.62181054099</v>
      </c>
      <c r="AZ132" s="47" t="s">
        <v>23</v>
      </c>
      <c r="BA132" s="48">
        <f>CORREL($W$116:$W$144,$AC$116:$AC$144)</f>
        <v>0.61102982212634016</v>
      </c>
    </row>
    <row r="133" spans="1:53" x14ac:dyDescent="0.5">
      <c r="A133" s="187"/>
      <c r="B133" s="16" t="s">
        <v>66</v>
      </c>
      <c r="C133" s="42">
        <v>157.5</v>
      </c>
      <c r="D133" s="42">
        <v>223.4</v>
      </c>
      <c r="E133" s="42">
        <v>172.8</v>
      </c>
      <c r="F133" s="42">
        <v>166.4</v>
      </c>
      <c r="G133" s="42">
        <v>132.1</v>
      </c>
      <c r="H133" s="42">
        <v>174.1</v>
      </c>
      <c r="I133" s="42">
        <v>211.5</v>
      </c>
      <c r="J133" s="42">
        <v>163.6</v>
      </c>
      <c r="K133" s="42">
        <v>121.4</v>
      </c>
      <c r="L133" s="42">
        <v>183.5</v>
      </c>
      <c r="M133" s="42">
        <v>159.1</v>
      </c>
      <c r="N133" s="42">
        <v>186.3</v>
      </c>
      <c r="O133" s="42">
        <v>179.3</v>
      </c>
      <c r="P133" s="42">
        <v>198.3</v>
      </c>
      <c r="Q133" s="42">
        <v>171.6</v>
      </c>
      <c r="R133" s="42">
        <v>157.4</v>
      </c>
      <c r="S133" s="42">
        <v>169.4</v>
      </c>
      <c r="T133" s="42">
        <v>166.8</v>
      </c>
      <c r="U133" s="42">
        <v>174.9</v>
      </c>
      <c r="V133" s="42">
        <v>162.1</v>
      </c>
      <c r="W133" s="42">
        <v>170.9</v>
      </c>
      <c r="X133" s="42">
        <v>157.19999999999999</v>
      </c>
      <c r="Y133" s="42">
        <v>164.1</v>
      </c>
      <c r="Z133" s="42">
        <v>166.5</v>
      </c>
      <c r="AA133" s="42">
        <v>169.2</v>
      </c>
      <c r="AB133" s="42">
        <v>163.80000000000001</v>
      </c>
      <c r="AC133" s="42">
        <v>121897.63969956485</v>
      </c>
      <c r="AH133" s="187"/>
      <c r="AI133" s="16" t="s">
        <v>66</v>
      </c>
      <c r="AJ133" s="16">
        <v>2231</v>
      </c>
      <c r="AK133" s="16">
        <v>198.3</v>
      </c>
      <c r="AL133" s="16">
        <v>498.4</v>
      </c>
      <c r="AM133" s="16">
        <v>341.70000000000005</v>
      </c>
      <c r="AN133" s="16">
        <v>162.1</v>
      </c>
      <c r="AO133" s="16">
        <v>340.1</v>
      </c>
      <c r="AP133" s="16">
        <v>157.19999999999999</v>
      </c>
      <c r="AQ133" s="16">
        <v>164.1</v>
      </c>
      <c r="AR133" s="16">
        <v>166.5</v>
      </c>
      <c r="AS133" s="16">
        <v>163.80000000000001</v>
      </c>
      <c r="AT133" s="42">
        <v>121897.63969956485</v>
      </c>
      <c r="AZ133" s="47" t="s">
        <v>24</v>
      </c>
      <c r="BA133" s="48">
        <f>CORREL($X$116:$X$144,$AC$116:$AC$144)</f>
        <v>0.77850127956786552</v>
      </c>
    </row>
    <row r="134" spans="1:53" x14ac:dyDescent="0.5">
      <c r="A134" s="187"/>
      <c r="B134" s="16" t="s">
        <v>67</v>
      </c>
      <c r="C134" s="42">
        <v>159.30000000000001</v>
      </c>
      <c r="D134" s="42">
        <v>217.1</v>
      </c>
      <c r="E134" s="42">
        <v>176.6</v>
      </c>
      <c r="F134" s="42">
        <v>167.1</v>
      </c>
      <c r="G134" s="42">
        <v>184.8</v>
      </c>
      <c r="H134" s="42">
        <v>179.5</v>
      </c>
      <c r="I134" s="42">
        <v>208.5</v>
      </c>
      <c r="J134" s="42">
        <v>164</v>
      </c>
      <c r="K134" s="42">
        <v>121.5</v>
      </c>
      <c r="L134" s="42">
        <v>186.3</v>
      </c>
      <c r="M134" s="42">
        <v>159.80000000000001</v>
      </c>
      <c r="N134" s="42">
        <v>187.7</v>
      </c>
      <c r="O134" s="42">
        <v>179.4</v>
      </c>
      <c r="P134" s="42">
        <v>198.6</v>
      </c>
      <c r="Q134" s="42">
        <v>172.7</v>
      </c>
      <c r="R134" s="42">
        <v>158.69999999999999</v>
      </c>
      <c r="S134" s="42">
        <v>170.6</v>
      </c>
      <c r="T134" s="42">
        <v>167.8</v>
      </c>
      <c r="U134" s="42">
        <v>179.5</v>
      </c>
      <c r="V134" s="42">
        <v>163.1</v>
      </c>
      <c r="W134" s="42">
        <v>171.7</v>
      </c>
      <c r="X134" s="42">
        <v>157.4</v>
      </c>
      <c r="Y134" s="42">
        <v>164.6</v>
      </c>
      <c r="Z134" s="42">
        <v>169.1</v>
      </c>
      <c r="AA134" s="42">
        <v>169.8</v>
      </c>
      <c r="AB134" s="42">
        <v>164.7</v>
      </c>
      <c r="AC134" s="42">
        <v>128755.46490262874</v>
      </c>
      <c r="AH134" s="187"/>
      <c r="AI134" s="16" t="s">
        <v>67</v>
      </c>
      <c r="AJ134" s="16">
        <v>2291.6</v>
      </c>
      <c r="AK134" s="16">
        <v>198.6</v>
      </c>
      <c r="AL134" s="16">
        <v>502</v>
      </c>
      <c r="AM134" s="16">
        <v>347.3</v>
      </c>
      <c r="AN134" s="16">
        <v>163.1</v>
      </c>
      <c r="AO134" s="16">
        <v>341.5</v>
      </c>
      <c r="AP134" s="16">
        <v>157.4</v>
      </c>
      <c r="AQ134" s="16">
        <v>164.6</v>
      </c>
      <c r="AR134" s="16">
        <v>169.1</v>
      </c>
      <c r="AS134" s="16">
        <v>164.7</v>
      </c>
      <c r="AT134" s="42">
        <v>128755.46490262874</v>
      </c>
      <c r="AZ134" s="47" t="s">
        <v>25</v>
      </c>
      <c r="BA134" s="48">
        <f>CORREL($Y$116:$Y$144,$AC$116:$AC$144)</f>
        <v>0.74350476723663572</v>
      </c>
    </row>
    <row r="135" spans="1:53" x14ac:dyDescent="0.5">
      <c r="A135" s="187"/>
      <c r="B135" s="16" t="s">
        <v>68</v>
      </c>
      <c r="C135" s="42">
        <v>162.1</v>
      </c>
      <c r="D135" s="42">
        <v>210.9</v>
      </c>
      <c r="E135" s="42">
        <v>170.6</v>
      </c>
      <c r="F135" s="42">
        <v>168.4</v>
      </c>
      <c r="G135" s="42">
        <v>182.5</v>
      </c>
      <c r="H135" s="42">
        <v>177.1</v>
      </c>
      <c r="I135" s="42">
        <v>213.1</v>
      </c>
      <c r="J135" s="42">
        <v>167.3</v>
      </c>
      <c r="K135" s="42">
        <v>122.2</v>
      </c>
      <c r="L135" s="42">
        <v>189.7</v>
      </c>
      <c r="M135" s="42">
        <v>160.5</v>
      </c>
      <c r="N135" s="42">
        <v>188.9</v>
      </c>
      <c r="O135" s="42">
        <v>180.4</v>
      </c>
      <c r="P135" s="42">
        <v>198.7</v>
      </c>
      <c r="Q135" s="42">
        <v>173.7</v>
      </c>
      <c r="R135" s="42">
        <v>160</v>
      </c>
      <c r="S135" s="42">
        <v>171.6</v>
      </c>
      <c r="T135" s="42">
        <v>169</v>
      </c>
      <c r="U135" s="42">
        <v>178.4</v>
      </c>
      <c r="V135" s="42">
        <v>164.2</v>
      </c>
      <c r="W135" s="42">
        <v>172.6</v>
      </c>
      <c r="X135" s="42">
        <v>157.69999999999999</v>
      </c>
      <c r="Y135" s="42">
        <v>165.1</v>
      </c>
      <c r="Z135" s="42">
        <v>169.9</v>
      </c>
      <c r="AA135" s="42">
        <v>171.4</v>
      </c>
      <c r="AB135" s="42">
        <v>165.4</v>
      </c>
      <c r="AC135" s="42">
        <v>104567.31614182114</v>
      </c>
      <c r="AH135" s="187"/>
      <c r="AI135" s="16" t="s">
        <v>68</v>
      </c>
      <c r="AJ135" s="16">
        <v>2293.6999999999998</v>
      </c>
      <c r="AK135" s="16">
        <v>198.7</v>
      </c>
      <c r="AL135" s="16">
        <v>505.29999999999995</v>
      </c>
      <c r="AM135" s="16">
        <v>347.4</v>
      </c>
      <c r="AN135" s="16">
        <v>164.2</v>
      </c>
      <c r="AO135" s="16">
        <v>344</v>
      </c>
      <c r="AP135" s="16">
        <v>157.69999999999999</v>
      </c>
      <c r="AQ135" s="16">
        <v>165.1</v>
      </c>
      <c r="AR135" s="16">
        <v>169.9</v>
      </c>
      <c r="AS135" s="16">
        <v>165.4</v>
      </c>
      <c r="AT135" s="42">
        <v>104567.31614182114</v>
      </c>
      <c r="AZ135" s="47" t="s">
        <v>26</v>
      </c>
      <c r="BA135" s="48">
        <f>CORREL($Z$116:$Z$144,$AC$116:$AC$144)</f>
        <v>0.60051486984855684</v>
      </c>
    </row>
    <row r="136" spans="1:53" x14ac:dyDescent="0.5">
      <c r="A136" s="187"/>
      <c r="B136" s="16" t="s">
        <v>69</v>
      </c>
      <c r="C136" s="42">
        <v>164.9</v>
      </c>
      <c r="D136" s="42">
        <v>213.7</v>
      </c>
      <c r="E136" s="42">
        <v>170.9</v>
      </c>
      <c r="F136" s="42">
        <v>170.1</v>
      </c>
      <c r="G136" s="42">
        <v>179.3</v>
      </c>
      <c r="H136" s="42">
        <v>167.5</v>
      </c>
      <c r="I136" s="42">
        <v>220.8</v>
      </c>
      <c r="J136" s="42">
        <v>169.2</v>
      </c>
      <c r="K136" s="42">
        <v>123.1</v>
      </c>
      <c r="L136" s="42">
        <v>193.6</v>
      </c>
      <c r="M136" s="42">
        <v>161.1</v>
      </c>
      <c r="N136" s="42">
        <v>190.4</v>
      </c>
      <c r="O136" s="42">
        <v>181.8</v>
      </c>
      <c r="P136" s="42">
        <v>199.7</v>
      </c>
      <c r="Q136" s="42">
        <v>175</v>
      </c>
      <c r="R136" s="42">
        <v>161.69999999999999</v>
      </c>
      <c r="S136" s="42">
        <v>173</v>
      </c>
      <c r="T136" s="42">
        <v>169.5</v>
      </c>
      <c r="U136" s="42">
        <v>179.2</v>
      </c>
      <c r="V136" s="42">
        <v>165</v>
      </c>
      <c r="W136" s="42">
        <v>173.8</v>
      </c>
      <c r="X136" s="42">
        <v>158.19999999999999</v>
      </c>
      <c r="Y136" s="42">
        <v>165.8</v>
      </c>
      <c r="Z136" s="42">
        <v>170.9</v>
      </c>
      <c r="AA136" s="42">
        <v>171.1</v>
      </c>
      <c r="AB136" s="42">
        <v>166.1</v>
      </c>
      <c r="AC136" s="42">
        <v>95157.741525290738</v>
      </c>
      <c r="AH136" s="187"/>
      <c r="AI136" s="16" t="s">
        <v>69</v>
      </c>
      <c r="AJ136" s="16">
        <v>2306.4</v>
      </c>
      <c r="AK136" s="16">
        <v>199.7</v>
      </c>
      <c r="AL136" s="16">
        <v>509.7</v>
      </c>
      <c r="AM136" s="16">
        <v>348.7</v>
      </c>
      <c r="AN136" s="16">
        <v>165</v>
      </c>
      <c r="AO136" s="16">
        <v>344.9</v>
      </c>
      <c r="AP136" s="16">
        <v>158.19999999999999</v>
      </c>
      <c r="AQ136" s="16">
        <v>165.8</v>
      </c>
      <c r="AR136" s="16">
        <v>170.9</v>
      </c>
      <c r="AS136" s="16">
        <v>166.1</v>
      </c>
      <c r="AT136" s="42">
        <v>95157.741525290738</v>
      </c>
      <c r="AZ136" s="47" t="s">
        <v>27</v>
      </c>
      <c r="BA136" s="48">
        <f>CORREL($AA$116:$AA$144,$AC$116:$AC$144)</f>
        <v>0.54787981998836288</v>
      </c>
    </row>
    <row r="137" spans="1:53" x14ac:dyDescent="0.5">
      <c r="A137" s="187"/>
      <c r="B137" s="16" t="s">
        <v>70</v>
      </c>
      <c r="C137" s="42">
        <v>166.4</v>
      </c>
      <c r="D137" s="42">
        <v>214.9</v>
      </c>
      <c r="E137" s="42">
        <v>171.9</v>
      </c>
      <c r="F137" s="42">
        <v>171</v>
      </c>
      <c r="G137" s="42">
        <v>177.7</v>
      </c>
      <c r="H137" s="42">
        <v>165.7</v>
      </c>
      <c r="I137" s="42">
        <v>155.80000000000001</v>
      </c>
      <c r="J137" s="42">
        <v>169.9</v>
      </c>
      <c r="K137" s="42">
        <v>123.4</v>
      </c>
      <c r="L137" s="42">
        <v>196.4</v>
      </c>
      <c r="M137" s="42">
        <v>161.6</v>
      </c>
      <c r="N137" s="42">
        <v>191.5</v>
      </c>
      <c r="O137" s="42">
        <v>183.3</v>
      </c>
      <c r="P137" s="42">
        <v>200.1</v>
      </c>
      <c r="Q137" s="42">
        <v>175.5</v>
      </c>
      <c r="R137" s="42">
        <v>162.6</v>
      </c>
      <c r="S137" s="42">
        <v>173.6</v>
      </c>
      <c r="T137" s="42">
        <v>171.2</v>
      </c>
      <c r="U137" s="42">
        <v>180</v>
      </c>
      <c r="V137" s="42">
        <v>166</v>
      </c>
      <c r="W137" s="42">
        <v>174.7</v>
      </c>
      <c r="X137" s="42">
        <v>158.80000000000001</v>
      </c>
      <c r="Y137" s="42">
        <v>166.3</v>
      </c>
      <c r="Z137" s="42">
        <v>171.2</v>
      </c>
      <c r="AA137" s="42">
        <v>172.3</v>
      </c>
      <c r="AB137" s="42">
        <v>166.8</v>
      </c>
      <c r="AC137" s="42">
        <v>99194.385511237808</v>
      </c>
      <c r="AH137" s="187"/>
      <c r="AI137" s="16" t="s">
        <v>70</v>
      </c>
      <c r="AJ137" s="16">
        <v>2249.5000000000005</v>
      </c>
      <c r="AK137" s="16">
        <v>200.1</v>
      </c>
      <c r="AL137" s="16">
        <v>511.70000000000005</v>
      </c>
      <c r="AM137" s="16">
        <v>351.2</v>
      </c>
      <c r="AN137" s="16">
        <v>166</v>
      </c>
      <c r="AO137" s="16">
        <v>347</v>
      </c>
      <c r="AP137" s="16">
        <v>158.80000000000001</v>
      </c>
      <c r="AQ137" s="16">
        <v>166.3</v>
      </c>
      <c r="AR137" s="16">
        <v>171.2</v>
      </c>
      <c r="AS137" s="16">
        <v>166.8</v>
      </c>
      <c r="AT137" s="42">
        <v>99194.385511237808</v>
      </c>
      <c r="AZ137" s="51" t="s">
        <v>28</v>
      </c>
      <c r="BA137" s="52">
        <f>CORREL($AB$116:$AB$144,$AC$116:$AC$144)</f>
        <v>0.68714439022663709</v>
      </c>
    </row>
    <row r="138" spans="1:53" x14ac:dyDescent="0.5">
      <c r="A138" s="187"/>
      <c r="B138" s="16" t="s">
        <v>72</v>
      </c>
      <c r="C138" s="42">
        <v>168.4</v>
      </c>
      <c r="D138" s="42">
        <v>213.4</v>
      </c>
      <c r="E138" s="42">
        <v>183.2</v>
      </c>
      <c r="F138" s="42">
        <v>172.3</v>
      </c>
      <c r="G138" s="42">
        <v>180</v>
      </c>
      <c r="H138" s="42">
        <v>162.6</v>
      </c>
      <c r="I138" s="42">
        <v>205.5</v>
      </c>
      <c r="J138" s="42">
        <v>171</v>
      </c>
      <c r="K138" s="42">
        <v>123.4</v>
      </c>
      <c r="L138" s="42">
        <v>198.8</v>
      </c>
      <c r="M138" s="42">
        <v>162.1</v>
      </c>
      <c r="N138" s="42">
        <v>192.4</v>
      </c>
      <c r="O138" s="42">
        <v>181.3</v>
      </c>
      <c r="P138" s="42">
        <v>200.6</v>
      </c>
      <c r="Q138" s="42">
        <v>176.7</v>
      </c>
      <c r="R138" s="42">
        <v>163.5</v>
      </c>
      <c r="S138" s="42">
        <v>174.7</v>
      </c>
      <c r="T138" s="42">
        <v>171.8</v>
      </c>
      <c r="U138" s="42">
        <v>180.3</v>
      </c>
      <c r="V138" s="42">
        <v>166.9</v>
      </c>
      <c r="W138" s="42">
        <v>175.8</v>
      </c>
      <c r="X138" s="42">
        <v>158.9</v>
      </c>
      <c r="Y138" s="42">
        <v>166.7</v>
      </c>
      <c r="Z138" s="42">
        <v>171.5</v>
      </c>
      <c r="AA138" s="42">
        <v>173.8</v>
      </c>
      <c r="AB138" s="42">
        <v>167.4</v>
      </c>
      <c r="AC138" s="42">
        <v>100258.75918442282</v>
      </c>
      <c r="AH138" s="187"/>
      <c r="AI138" s="16" t="s">
        <v>72</v>
      </c>
      <c r="AJ138" s="16">
        <v>2314.4</v>
      </c>
      <c r="AK138" s="16">
        <v>200.6</v>
      </c>
      <c r="AL138" s="16">
        <v>514.9</v>
      </c>
      <c r="AM138" s="16">
        <v>352.1</v>
      </c>
      <c r="AN138" s="16">
        <v>166.9</v>
      </c>
      <c r="AO138" s="16">
        <v>349.6</v>
      </c>
      <c r="AP138" s="16">
        <v>158.9</v>
      </c>
      <c r="AQ138" s="16">
        <v>166.7</v>
      </c>
      <c r="AR138" s="16">
        <v>171.5</v>
      </c>
      <c r="AS138" s="16">
        <v>167.4</v>
      </c>
      <c r="AT138" s="42">
        <v>100258.75918442282</v>
      </c>
    </row>
    <row r="139" spans="1:53" x14ac:dyDescent="0.5">
      <c r="A139" s="187"/>
      <c r="B139" s="16" t="s">
        <v>73</v>
      </c>
      <c r="C139" s="42">
        <v>170.2</v>
      </c>
      <c r="D139" s="42">
        <v>212.9</v>
      </c>
      <c r="E139" s="42">
        <v>191.9</v>
      </c>
      <c r="F139" s="42">
        <v>173.9</v>
      </c>
      <c r="G139" s="42">
        <v>179.1</v>
      </c>
      <c r="H139" s="42">
        <v>159.5</v>
      </c>
      <c r="I139" s="42">
        <v>178.7</v>
      </c>
      <c r="J139" s="42">
        <v>171.3</v>
      </c>
      <c r="K139" s="42">
        <v>123.1</v>
      </c>
      <c r="L139" s="42">
        <v>200.5</v>
      </c>
      <c r="M139" s="42">
        <v>162.80000000000001</v>
      </c>
      <c r="N139" s="42">
        <v>193.3</v>
      </c>
      <c r="O139" s="42">
        <v>178.6</v>
      </c>
      <c r="P139" s="42">
        <v>201.1</v>
      </c>
      <c r="Q139" s="42">
        <v>177.7</v>
      </c>
      <c r="R139" s="42">
        <v>164.5</v>
      </c>
      <c r="S139" s="42">
        <v>175.7</v>
      </c>
      <c r="T139" s="42">
        <v>170.7</v>
      </c>
      <c r="U139" s="42">
        <v>180.6</v>
      </c>
      <c r="V139" s="42">
        <v>167.3</v>
      </c>
      <c r="W139" s="42">
        <v>177.2</v>
      </c>
      <c r="X139" s="42">
        <v>159.4</v>
      </c>
      <c r="Y139" s="42">
        <v>167.1</v>
      </c>
      <c r="Z139" s="42">
        <v>171.8</v>
      </c>
      <c r="AA139" s="42">
        <v>176</v>
      </c>
      <c r="AB139" s="42">
        <v>168.2</v>
      </c>
      <c r="AC139" s="42">
        <v>94253.237400611397</v>
      </c>
      <c r="AH139" s="187"/>
      <c r="AI139" s="16" t="s">
        <v>73</v>
      </c>
      <c r="AJ139" s="16">
        <v>2295.7999999999997</v>
      </c>
      <c r="AK139" s="16">
        <v>201.1</v>
      </c>
      <c r="AL139" s="16">
        <v>517.9</v>
      </c>
      <c r="AM139" s="16">
        <v>351.29999999999995</v>
      </c>
      <c r="AN139" s="16">
        <v>167.3</v>
      </c>
      <c r="AO139" s="16">
        <v>353.2</v>
      </c>
      <c r="AP139" s="16">
        <v>159.4</v>
      </c>
      <c r="AQ139" s="16">
        <v>167.1</v>
      </c>
      <c r="AR139" s="16">
        <v>171.8</v>
      </c>
      <c r="AS139" s="16">
        <v>168.2</v>
      </c>
      <c r="AT139" s="42">
        <v>94253.237400611397</v>
      </c>
    </row>
    <row r="140" spans="1:53" x14ac:dyDescent="0.5">
      <c r="A140" s="187">
        <v>2023</v>
      </c>
      <c r="B140" s="16" t="s">
        <v>58</v>
      </c>
      <c r="C140" s="42">
        <v>173.3</v>
      </c>
      <c r="D140" s="42">
        <v>215.2</v>
      </c>
      <c r="E140" s="42">
        <v>197</v>
      </c>
      <c r="F140" s="42">
        <v>175.2</v>
      </c>
      <c r="G140" s="42">
        <v>178</v>
      </c>
      <c r="H140" s="42">
        <v>160.5</v>
      </c>
      <c r="I140" s="42">
        <v>175.3</v>
      </c>
      <c r="J140" s="42">
        <v>171.2</v>
      </c>
      <c r="K140" s="42">
        <v>122.7</v>
      </c>
      <c r="L140" s="42">
        <v>204.3</v>
      </c>
      <c r="M140" s="42">
        <v>163.69999999999999</v>
      </c>
      <c r="N140" s="42">
        <v>194.3</v>
      </c>
      <c r="O140" s="42">
        <v>179.5</v>
      </c>
      <c r="P140" s="42">
        <v>201.6</v>
      </c>
      <c r="Q140" s="42">
        <v>178.7</v>
      </c>
      <c r="R140" s="42">
        <v>165.3</v>
      </c>
      <c r="S140" s="42">
        <v>176.6</v>
      </c>
      <c r="T140" s="42">
        <v>172.1</v>
      </c>
      <c r="U140" s="42">
        <v>180.1</v>
      </c>
      <c r="V140" s="42">
        <v>168</v>
      </c>
      <c r="W140" s="42">
        <v>178.5</v>
      </c>
      <c r="X140" s="42">
        <v>159.5</v>
      </c>
      <c r="Y140" s="42">
        <v>167.8</v>
      </c>
      <c r="Z140" s="42">
        <v>171.8</v>
      </c>
      <c r="AA140" s="42">
        <v>178.8</v>
      </c>
      <c r="AB140" s="42">
        <v>168.9</v>
      </c>
      <c r="AC140" s="42">
        <v>92441.854830099124</v>
      </c>
      <c r="AH140" s="187">
        <v>2023</v>
      </c>
      <c r="AI140" s="16" t="s">
        <v>58</v>
      </c>
      <c r="AJ140" s="16">
        <v>2310.2000000000003</v>
      </c>
      <c r="AK140" s="16">
        <v>201.6</v>
      </c>
      <c r="AL140" s="16">
        <v>520.6</v>
      </c>
      <c r="AM140" s="16">
        <v>352.2</v>
      </c>
      <c r="AN140" s="16">
        <v>168</v>
      </c>
      <c r="AO140" s="16">
        <v>357.3</v>
      </c>
      <c r="AP140" s="16">
        <v>159.5</v>
      </c>
      <c r="AQ140" s="16">
        <v>167.8</v>
      </c>
      <c r="AR140" s="16">
        <v>171.8</v>
      </c>
      <c r="AS140" s="16">
        <v>168.9</v>
      </c>
      <c r="AT140" s="42">
        <v>92441.854830099124</v>
      </c>
    </row>
    <row r="141" spans="1:53" x14ac:dyDescent="0.5">
      <c r="A141" s="187"/>
      <c r="B141" s="16" t="s">
        <v>62</v>
      </c>
      <c r="C141" s="42">
        <v>174.7</v>
      </c>
      <c r="D141" s="42">
        <v>212.2</v>
      </c>
      <c r="E141" s="42">
        <v>177.2</v>
      </c>
      <c r="F141" s="42">
        <v>177.9</v>
      </c>
      <c r="G141" s="42">
        <v>172.2</v>
      </c>
      <c r="H141" s="42">
        <v>172.1</v>
      </c>
      <c r="I141" s="42">
        <v>175.8</v>
      </c>
      <c r="J141" s="42">
        <v>172.2</v>
      </c>
      <c r="K141" s="42">
        <v>121.9</v>
      </c>
      <c r="L141" s="42">
        <v>204.8</v>
      </c>
      <c r="M141" s="42">
        <v>164.9</v>
      </c>
      <c r="N141" s="42">
        <v>196.6</v>
      </c>
      <c r="O141" s="42">
        <v>180.7</v>
      </c>
      <c r="P141" s="42">
        <v>202.7</v>
      </c>
      <c r="Q141" s="42">
        <v>180.3</v>
      </c>
      <c r="R141" s="42">
        <v>167</v>
      </c>
      <c r="S141" s="42">
        <v>178.2</v>
      </c>
      <c r="T141" s="42">
        <v>173.5</v>
      </c>
      <c r="U141" s="42">
        <v>182.8</v>
      </c>
      <c r="V141" s="42">
        <v>169.2</v>
      </c>
      <c r="W141" s="42">
        <v>180.8</v>
      </c>
      <c r="X141" s="42">
        <v>159.80000000000001</v>
      </c>
      <c r="Y141" s="42">
        <v>168.4</v>
      </c>
      <c r="Z141" s="42">
        <v>172.5</v>
      </c>
      <c r="AA141" s="42">
        <v>181.4</v>
      </c>
      <c r="AB141" s="42">
        <v>170</v>
      </c>
      <c r="AC141" s="42">
        <v>85798.258921224522</v>
      </c>
      <c r="AH141" s="187"/>
      <c r="AI141" s="16" t="s">
        <v>62</v>
      </c>
      <c r="AJ141" s="16">
        <v>2303.1999999999998</v>
      </c>
      <c r="AK141" s="16">
        <v>202.7</v>
      </c>
      <c r="AL141" s="16">
        <v>525.5</v>
      </c>
      <c r="AM141" s="16">
        <v>356.3</v>
      </c>
      <c r="AN141" s="16">
        <v>169.2</v>
      </c>
      <c r="AO141" s="16">
        <v>362.20000000000005</v>
      </c>
      <c r="AP141" s="16">
        <v>159.80000000000001</v>
      </c>
      <c r="AQ141" s="16">
        <v>168.4</v>
      </c>
      <c r="AR141" s="16">
        <v>172.5</v>
      </c>
      <c r="AS141" s="16">
        <v>170</v>
      </c>
      <c r="AT141" s="42">
        <v>85798.258921224522</v>
      </c>
    </row>
    <row r="142" spans="1:53" x14ac:dyDescent="0.5">
      <c r="A142" s="187"/>
      <c r="B142" s="16" t="s">
        <v>63</v>
      </c>
      <c r="C142" s="42">
        <v>174.7</v>
      </c>
      <c r="D142" s="42">
        <v>212.2</v>
      </c>
      <c r="E142" s="42">
        <v>177.2</v>
      </c>
      <c r="F142" s="42">
        <v>177.9</v>
      </c>
      <c r="G142" s="42">
        <v>172.2</v>
      </c>
      <c r="H142" s="42">
        <v>172.1</v>
      </c>
      <c r="I142" s="42">
        <v>175.9</v>
      </c>
      <c r="J142" s="42">
        <v>172.2</v>
      </c>
      <c r="K142" s="42">
        <v>121.9</v>
      </c>
      <c r="L142" s="42">
        <v>204.8</v>
      </c>
      <c r="M142" s="42">
        <v>164.9</v>
      </c>
      <c r="N142" s="42">
        <v>196.6</v>
      </c>
      <c r="O142" s="42">
        <v>180.8</v>
      </c>
      <c r="P142" s="42">
        <v>202.7</v>
      </c>
      <c r="Q142" s="42">
        <v>180.2</v>
      </c>
      <c r="R142" s="42">
        <v>167</v>
      </c>
      <c r="S142" s="42">
        <v>178.2</v>
      </c>
      <c r="T142" s="42">
        <v>173.5</v>
      </c>
      <c r="U142" s="42">
        <v>182.6</v>
      </c>
      <c r="V142" s="42">
        <v>169.2</v>
      </c>
      <c r="W142" s="42">
        <v>180.8</v>
      </c>
      <c r="X142" s="42">
        <v>159.80000000000001</v>
      </c>
      <c r="Y142" s="42">
        <v>168.4</v>
      </c>
      <c r="Z142" s="42">
        <v>172.5</v>
      </c>
      <c r="AA142" s="42">
        <v>181.5</v>
      </c>
      <c r="AB142" s="42">
        <v>170</v>
      </c>
      <c r="AC142" s="42">
        <v>89613.478577777831</v>
      </c>
      <c r="AH142" s="187"/>
      <c r="AI142" s="16" t="s">
        <v>63</v>
      </c>
      <c r="AJ142" s="16">
        <v>2303.4</v>
      </c>
      <c r="AK142" s="16">
        <v>202.7</v>
      </c>
      <c r="AL142" s="16">
        <v>525.4</v>
      </c>
      <c r="AM142" s="16">
        <v>356.1</v>
      </c>
      <c r="AN142" s="16">
        <v>169.2</v>
      </c>
      <c r="AO142" s="16">
        <v>362.3</v>
      </c>
      <c r="AP142" s="16">
        <v>159.80000000000001</v>
      </c>
      <c r="AQ142" s="16">
        <v>168.4</v>
      </c>
      <c r="AR142" s="16">
        <v>172.5</v>
      </c>
      <c r="AS142" s="16">
        <v>170</v>
      </c>
      <c r="AT142" s="42">
        <v>89613.478577777831</v>
      </c>
    </row>
    <row r="143" spans="1:53" x14ac:dyDescent="0.5">
      <c r="A143" s="187"/>
      <c r="B143" s="16" t="s">
        <v>64</v>
      </c>
      <c r="C143" s="42">
        <v>174.8</v>
      </c>
      <c r="D143" s="42">
        <v>213.7</v>
      </c>
      <c r="E143" s="42">
        <v>172.4</v>
      </c>
      <c r="F143" s="42">
        <v>178.8</v>
      </c>
      <c r="G143" s="42">
        <v>168.7</v>
      </c>
      <c r="H143" s="42">
        <v>179.2</v>
      </c>
      <c r="I143" s="42">
        <v>179.9</v>
      </c>
      <c r="J143" s="42">
        <v>174.7</v>
      </c>
      <c r="K143" s="42">
        <v>123.1</v>
      </c>
      <c r="L143" s="42">
        <v>207.8</v>
      </c>
      <c r="M143" s="42">
        <v>165.5</v>
      </c>
      <c r="N143" s="42">
        <v>197</v>
      </c>
      <c r="O143" s="42">
        <v>182.1</v>
      </c>
      <c r="P143" s="42">
        <v>203.5</v>
      </c>
      <c r="Q143" s="42">
        <v>181</v>
      </c>
      <c r="R143" s="42">
        <v>167.7</v>
      </c>
      <c r="S143" s="42">
        <v>178.9</v>
      </c>
      <c r="T143" s="42">
        <v>175.2</v>
      </c>
      <c r="U143" s="42">
        <v>182.1</v>
      </c>
      <c r="V143" s="42">
        <v>169.6</v>
      </c>
      <c r="W143" s="42">
        <v>181.5</v>
      </c>
      <c r="X143" s="42">
        <v>160.1</v>
      </c>
      <c r="Y143" s="42">
        <v>168.8</v>
      </c>
      <c r="Z143" s="42">
        <v>174.2</v>
      </c>
      <c r="AA143" s="42">
        <v>184.4</v>
      </c>
      <c r="AB143" s="42">
        <v>170.9</v>
      </c>
      <c r="AC143" s="42">
        <v>89110.692374873179</v>
      </c>
      <c r="AH143" s="187"/>
      <c r="AI143" s="16" t="s">
        <v>64</v>
      </c>
      <c r="AJ143" s="16">
        <v>2317.7000000000003</v>
      </c>
      <c r="AK143" s="16">
        <v>203.5</v>
      </c>
      <c r="AL143" s="16">
        <v>527.6</v>
      </c>
      <c r="AM143" s="16">
        <v>357.29999999999995</v>
      </c>
      <c r="AN143" s="16">
        <v>169.6</v>
      </c>
      <c r="AO143" s="16">
        <v>365.9</v>
      </c>
      <c r="AP143" s="16">
        <v>160.1</v>
      </c>
      <c r="AQ143" s="16">
        <v>168.8</v>
      </c>
      <c r="AR143" s="16">
        <v>174.2</v>
      </c>
      <c r="AS143" s="16">
        <v>170.9</v>
      </c>
      <c r="AT143" s="42">
        <v>89110.692374873179</v>
      </c>
    </row>
    <row r="144" spans="1:53" x14ac:dyDescent="0.5">
      <c r="A144" s="187"/>
      <c r="B144" s="16" t="s">
        <v>65</v>
      </c>
      <c r="C144" s="42">
        <v>174.7</v>
      </c>
      <c r="D144" s="42">
        <v>219.4</v>
      </c>
      <c r="E144" s="42">
        <v>176.7</v>
      </c>
      <c r="F144" s="42">
        <v>179.4</v>
      </c>
      <c r="G144" s="42">
        <v>164.4</v>
      </c>
      <c r="H144" s="42">
        <v>175.8</v>
      </c>
      <c r="I144" s="42">
        <v>185</v>
      </c>
      <c r="J144" s="42">
        <v>176.9</v>
      </c>
      <c r="K144" s="42">
        <v>124.2</v>
      </c>
      <c r="L144" s="42">
        <v>211.9</v>
      </c>
      <c r="M144" s="42">
        <v>165.9</v>
      </c>
      <c r="N144" s="42">
        <v>197.7</v>
      </c>
      <c r="O144" s="42">
        <v>183.1</v>
      </c>
      <c r="P144" s="42">
        <v>204.2</v>
      </c>
      <c r="Q144" s="42">
        <v>181.3</v>
      </c>
      <c r="R144" s="42">
        <v>168.1</v>
      </c>
      <c r="S144" s="42">
        <v>179.3</v>
      </c>
      <c r="T144" s="42">
        <v>175.6</v>
      </c>
      <c r="U144" s="42">
        <v>183.4</v>
      </c>
      <c r="V144" s="42">
        <v>170.1</v>
      </c>
      <c r="W144" s="42">
        <v>182.2</v>
      </c>
      <c r="X144" s="42">
        <v>160.4</v>
      </c>
      <c r="Y144" s="42">
        <v>169.2</v>
      </c>
      <c r="Z144" s="42">
        <v>174.8</v>
      </c>
      <c r="AA144" s="42">
        <v>185.6</v>
      </c>
      <c r="AB144" s="42">
        <v>171.6</v>
      </c>
      <c r="AC144" s="42">
        <v>87422.236418291985</v>
      </c>
      <c r="AH144" s="187"/>
      <c r="AI144" s="16" t="s">
        <v>65</v>
      </c>
      <c r="AJ144" s="16">
        <v>2335.1</v>
      </c>
      <c r="AK144" s="16">
        <v>204.2</v>
      </c>
      <c r="AL144" s="16">
        <v>528.70000000000005</v>
      </c>
      <c r="AM144" s="16">
        <v>359</v>
      </c>
      <c r="AN144" s="16">
        <v>170.1</v>
      </c>
      <c r="AO144" s="16">
        <v>367.79999999999995</v>
      </c>
      <c r="AP144" s="16">
        <v>160.4</v>
      </c>
      <c r="AQ144" s="16">
        <v>169.2</v>
      </c>
      <c r="AR144" s="16">
        <v>174.8</v>
      </c>
      <c r="AS144" s="16">
        <v>171.6</v>
      </c>
      <c r="AT144" s="42">
        <v>87422.236418291985</v>
      </c>
    </row>
    <row r="148" spans="1:30" x14ac:dyDescent="0.5">
      <c r="C148" s="3"/>
      <c r="D148" s="3"/>
      <c r="E148" s="3"/>
      <c r="F148" s="3"/>
      <c r="G148" s="3"/>
    </row>
    <row r="149" spans="1:30" x14ac:dyDescent="0.5">
      <c r="A149" s="13" t="s">
        <v>0</v>
      </c>
      <c r="B149" t="s">
        <v>60</v>
      </c>
    </row>
    <row r="151" spans="1:30" x14ac:dyDescent="0.5">
      <c r="B151" s="13" t="s">
        <v>159</v>
      </c>
    </row>
    <row r="152" spans="1:30" x14ac:dyDescent="0.5">
      <c r="B152">
        <v>2021</v>
      </c>
      <c r="N152">
        <v>2022</v>
      </c>
      <c r="Z152">
        <v>2023</v>
      </c>
    </row>
    <row r="153" spans="1:30" x14ac:dyDescent="0.5">
      <c r="A153" s="13" t="s">
        <v>186</v>
      </c>
      <c r="B153" t="s">
        <v>58</v>
      </c>
      <c r="C153" t="s">
        <v>62</v>
      </c>
      <c r="D153" t="s">
        <v>63</v>
      </c>
      <c r="E153" t="s">
        <v>64</v>
      </c>
      <c r="F153" t="s">
        <v>65</v>
      </c>
      <c r="G153" t="s">
        <v>66</v>
      </c>
      <c r="H153" t="s">
        <v>67</v>
      </c>
      <c r="I153" t="s">
        <v>68</v>
      </c>
      <c r="J153" t="s">
        <v>69</v>
      </c>
      <c r="K153" t="s">
        <v>70</v>
      </c>
      <c r="L153" t="s">
        <v>72</v>
      </c>
      <c r="M153" t="s">
        <v>73</v>
      </c>
      <c r="N153" t="s">
        <v>58</v>
      </c>
      <c r="O153" t="s">
        <v>62</v>
      </c>
      <c r="P153" t="s">
        <v>63</v>
      </c>
      <c r="Q153" t="s">
        <v>64</v>
      </c>
      <c r="R153" t="s">
        <v>65</v>
      </c>
      <c r="S153" t="s">
        <v>66</v>
      </c>
      <c r="T153" t="s">
        <v>67</v>
      </c>
      <c r="U153" t="s">
        <v>68</v>
      </c>
      <c r="V153" t="s">
        <v>69</v>
      </c>
      <c r="W153" t="s">
        <v>70</v>
      </c>
      <c r="X153" t="s">
        <v>72</v>
      </c>
      <c r="Y153" t="s">
        <v>73</v>
      </c>
      <c r="Z153" t="s">
        <v>58</v>
      </c>
      <c r="AA153" t="s">
        <v>62</v>
      </c>
      <c r="AB153" t="s">
        <v>63</v>
      </c>
      <c r="AC153" t="s">
        <v>64</v>
      </c>
      <c r="AD153" t="s">
        <v>65</v>
      </c>
    </row>
    <row r="154" spans="1:30" x14ac:dyDescent="0.5">
      <c r="A154" s="14" t="s">
        <v>198</v>
      </c>
      <c r="B154">
        <v>2097</v>
      </c>
      <c r="C154">
        <v>2066</v>
      </c>
      <c r="D154">
        <v>2064.4999999999995</v>
      </c>
      <c r="E154">
        <v>2089.6</v>
      </c>
      <c r="F154">
        <v>2124.7000000000003</v>
      </c>
      <c r="G154">
        <v>2154.1999999999998</v>
      </c>
      <c r="H154">
        <v>2171.8000000000002</v>
      </c>
      <c r="I154">
        <v>2157.9</v>
      </c>
      <c r="J154">
        <v>2157.9</v>
      </c>
      <c r="K154">
        <v>2198.4000000000005</v>
      </c>
      <c r="L154">
        <v>2144.5999999999995</v>
      </c>
      <c r="M154">
        <v>2206.3000000000002</v>
      </c>
      <c r="N154">
        <v>2186.6999999999998</v>
      </c>
      <c r="O154">
        <v>2183.5</v>
      </c>
      <c r="P154">
        <v>2196.3000000000002</v>
      </c>
      <c r="Q154">
        <v>2230.4</v>
      </c>
      <c r="R154">
        <v>2204.8000000000002</v>
      </c>
      <c r="S154">
        <v>2231</v>
      </c>
      <c r="T154">
        <v>2291.6</v>
      </c>
      <c r="U154">
        <v>2293.6999999999998</v>
      </c>
      <c r="V154">
        <v>2306.4</v>
      </c>
      <c r="W154">
        <v>2249.5000000000005</v>
      </c>
      <c r="X154">
        <v>2314.4</v>
      </c>
      <c r="Y154">
        <v>2295.7999999999997</v>
      </c>
      <c r="Z154">
        <v>2310.2000000000003</v>
      </c>
      <c r="AA154">
        <v>2303.1999999999998</v>
      </c>
      <c r="AB154">
        <v>2303.4</v>
      </c>
      <c r="AC154">
        <v>2317.7000000000003</v>
      </c>
      <c r="AD154">
        <v>2335.1</v>
      </c>
    </row>
    <row r="155" spans="1:30" x14ac:dyDescent="0.5">
      <c r="A155" s="14" t="s">
        <v>199</v>
      </c>
      <c r="B155">
        <v>191.8</v>
      </c>
      <c r="C155">
        <v>193.3</v>
      </c>
      <c r="D155">
        <v>193.5</v>
      </c>
      <c r="E155">
        <v>194.4</v>
      </c>
      <c r="F155">
        <v>198.2</v>
      </c>
      <c r="G155">
        <v>195.6</v>
      </c>
      <c r="H155">
        <v>195.5</v>
      </c>
      <c r="I155">
        <v>196.5</v>
      </c>
      <c r="J155">
        <v>196.5</v>
      </c>
      <c r="K155">
        <v>197</v>
      </c>
      <c r="L155">
        <v>197</v>
      </c>
      <c r="M155">
        <v>196.8</v>
      </c>
      <c r="N155">
        <v>196.4</v>
      </c>
      <c r="O155">
        <v>196.5</v>
      </c>
      <c r="P155">
        <v>197.5</v>
      </c>
      <c r="Q155">
        <v>197.1</v>
      </c>
      <c r="R155">
        <v>197.5</v>
      </c>
      <c r="S155">
        <v>198.3</v>
      </c>
      <c r="T155">
        <v>198.6</v>
      </c>
      <c r="U155">
        <v>198.7</v>
      </c>
      <c r="V155">
        <v>199.7</v>
      </c>
      <c r="W155">
        <v>200.1</v>
      </c>
      <c r="X155">
        <v>200.6</v>
      </c>
      <c r="Y155">
        <v>201.1</v>
      </c>
      <c r="Z155">
        <v>201.6</v>
      </c>
      <c r="AA155">
        <v>202.7</v>
      </c>
      <c r="AB155">
        <v>202.7</v>
      </c>
      <c r="AC155">
        <v>203.5</v>
      </c>
      <c r="AD155">
        <v>204.2</v>
      </c>
    </row>
    <row r="156" spans="1:30" x14ac:dyDescent="0.5">
      <c r="A156" s="14" t="s">
        <v>200</v>
      </c>
      <c r="B156">
        <v>440</v>
      </c>
      <c r="C156">
        <v>444.2</v>
      </c>
      <c r="D156">
        <v>446.4</v>
      </c>
      <c r="E156">
        <v>448.6</v>
      </c>
      <c r="F156">
        <v>450.79999999999995</v>
      </c>
      <c r="G156">
        <v>452.6</v>
      </c>
      <c r="H156">
        <v>455.3</v>
      </c>
      <c r="I156">
        <v>460.7</v>
      </c>
      <c r="J156">
        <v>460.79999999999995</v>
      </c>
      <c r="K156">
        <v>463.50000000000006</v>
      </c>
      <c r="L156">
        <v>467.3</v>
      </c>
      <c r="M156">
        <v>470.7</v>
      </c>
      <c r="N156">
        <v>475.4</v>
      </c>
      <c r="O156">
        <v>479.5</v>
      </c>
      <c r="P156">
        <v>484.6</v>
      </c>
      <c r="Q156">
        <v>489.2</v>
      </c>
      <c r="R156">
        <v>493.7</v>
      </c>
      <c r="S156">
        <v>498.4</v>
      </c>
      <c r="T156">
        <v>502</v>
      </c>
      <c r="U156">
        <v>505.29999999999995</v>
      </c>
      <c r="V156">
        <v>509.7</v>
      </c>
      <c r="W156">
        <v>511.70000000000005</v>
      </c>
      <c r="X156">
        <v>514.9</v>
      </c>
      <c r="Y156">
        <v>517.9</v>
      </c>
      <c r="Z156">
        <v>520.6</v>
      </c>
      <c r="AA156">
        <v>525.5</v>
      </c>
      <c r="AB156">
        <v>525.4</v>
      </c>
      <c r="AC156">
        <v>527.6</v>
      </c>
      <c r="AD156">
        <v>528.70000000000005</v>
      </c>
    </row>
    <row r="157" spans="1:30" x14ac:dyDescent="0.5">
      <c r="A157" s="14" t="s">
        <v>201</v>
      </c>
      <c r="B157">
        <v>300.60000000000002</v>
      </c>
      <c r="C157">
        <v>308.89999999999998</v>
      </c>
      <c r="D157">
        <v>314.70000000000005</v>
      </c>
      <c r="E157">
        <v>316.3</v>
      </c>
      <c r="F157">
        <v>317.10000000000002</v>
      </c>
      <c r="G157">
        <v>316.60000000000002</v>
      </c>
      <c r="H157">
        <v>319.2</v>
      </c>
      <c r="I157">
        <v>322.79999999999995</v>
      </c>
      <c r="J157">
        <v>322.89999999999998</v>
      </c>
      <c r="K157">
        <v>325.79999999999995</v>
      </c>
      <c r="L157">
        <v>325.79999999999995</v>
      </c>
      <c r="M157">
        <v>325.10000000000002</v>
      </c>
      <c r="N157">
        <v>326.10000000000002</v>
      </c>
      <c r="O157">
        <v>328.5</v>
      </c>
      <c r="P157">
        <v>329.8</v>
      </c>
      <c r="Q157">
        <v>337.5</v>
      </c>
      <c r="R157">
        <v>341</v>
      </c>
      <c r="S157">
        <v>341.70000000000005</v>
      </c>
      <c r="T157">
        <v>347.3</v>
      </c>
      <c r="U157">
        <v>347.4</v>
      </c>
      <c r="V157">
        <v>348.7</v>
      </c>
      <c r="W157">
        <v>351.2</v>
      </c>
      <c r="X157">
        <v>352.1</v>
      </c>
      <c r="Y157">
        <v>351.29999999999995</v>
      </c>
      <c r="Z157">
        <v>352.2</v>
      </c>
      <c r="AA157">
        <v>356.3</v>
      </c>
      <c r="AB157">
        <v>356.1</v>
      </c>
      <c r="AC157">
        <v>357.29999999999995</v>
      </c>
      <c r="AD157">
        <v>359</v>
      </c>
    </row>
    <row r="158" spans="1:30" x14ac:dyDescent="0.5">
      <c r="A158" s="14" t="s">
        <v>202</v>
      </c>
      <c r="B158">
        <v>145.69999999999999</v>
      </c>
      <c r="C158">
        <v>146.5</v>
      </c>
      <c r="D158">
        <v>147.19999999999999</v>
      </c>
      <c r="E158">
        <v>147.6</v>
      </c>
      <c r="F158">
        <v>150.1</v>
      </c>
      <c r="G158">
        <v>149.80000000000001</v>
      </c>
      <c r="H158">
        <v>150.69999999999999</v>
      </c>
      <c r="I158">
        <v>153.19999999999999</v>
      </c>
      <c r="J158">
        <v>153.30000000000001</v>
      </c>
      <c r="K158">
        <v>154.30000000000001</v>
      </c>
      <c r="L158">
        <v>155.19999999999999</v>
      </c>
      <c r="M158">
        <v>156</v>
      </c>
      <c r="N158">
        <v>156.80000000000001</v>
      </c>
      <c r="O158">
        <v>157.4</v>
      </c>
      <c r="P158">
        <v>158.6</v>
      </c>
      <c r="Q158">
        <v>159.80000000000001</v>
      </c>
      <c r="R158">
        <v>161.1</v>
      </c>
      <c r="S158">
        <v>162.1</v>
      </c>
      <c r="T158">
        <v>163.1</v>
      </c>
      <c r="U158">
        <v>164.2</v>
      </c>
      <c r="V158">
        <v>165</v>
      </c>
      <c r="W158">
        <v>166</v>
      </c>
      <c r="X158">
        <v>166.9</v>
      </c>
      <c r="Y158">
        <v>167.3</v>
      </c>
      <c r="Z158">
        <v>168</v>
      </c>
      <c r="AA158">
        <v>169.2</v>
      </c>
      <c r="AB158">
        <v>169.2</v>
      </c>
      <c r="AC158">
        <v>169.6</v>
      </c>
      <c r="AD158">
        <v>170.1</v>
      </c>
    </row>
    <row r="159" spans="1:30" x14ac:dyDescent="0.5">
      <c r="A159" s="14" t="s">
        <v>203</v>
      </c>
      <c r="B159">
        <v>311.79999999999995</v>
      </c>
      <c r="C159">
        <v>313</v>
      </c>
      <c r="D159">
        <v>311.8</v>
      </c>
      <c r="E159">
        <v>314.10000000000002</v>
      </c>
      <c r="F159">
        <v>317.89999999999998</v>
      </c>
      <c r="G159">
        <v>318.8</v>
      </c>
      <c r="H159">
        <v>321.10000000000002</v>
      </c>
      <c r="I159">
        <v>322.39999999999998</v>
      </c>
      <c r="J159">
        <v>322.39999999999998</v>
      </c>
      <c r="K159">
        <v>323.8</v>
      </c>
      <c r="L159">
        <v>326</v>
      </c>
      <c r="M159">
        <v>327.5</v>
      </c>
      <c r="N159">
        <v>328.9</v>
      </c>
      <c r="O159">
        <v>331.4</v>
      </c>
      <c r="P159">
        <v>335</v>
      </c>
      <c r="Q159">
        <v>337.4</v>
      </c>
      <c r="R159">
        <v>338.29999999999995</v>
      </c>
      <c r="S159">
        <v>340.1</v>
      </c>
      <c r="T159">
        <v>341.5</v>
      </c>
      <c r="U159">
        <v>344</v>
      </c>
      <c r="V159">
        <v>344.9</v>
      </c>
      <c r="W159">
        <v>347</v>
      </c>
      <c r="X159">
        <v>349.6</v>
      </c>
      <c r="Y159">
        <v>353.2</v>
      </c>
      <c r="Z159">
        <v>357.3</v>
      </c>
      <c r="AA159">
        <v>362.20000000000005</v>
      </c>
      <c r="AB159">
        <v>362.3</v>
      </c>
      <c r="AC159">
        <v>365.9</v>
      </c>
      <c r="AD159">
        <v>367.79999999999995</v>
      </c>
    </row>
    <row r="160" spans="1:30" x14ac:dyDescent="0.5">
      <c r="A160" s="14" t="s">
        <v>204</v>
      </c>
      <c r="B160">
        <v>136.9</v>
      </c>
      <c r="C160">
        <v>140.5</v>
      </c>
      <c r="D160">
        <v>141.69999999999999</v>
      </c>
      <c r="E160">
        <v>142.1</v>
      </c>
      <c r="F160">
        <v>145</v>
      </c>
      <c r="G160">
        <v>147.5</v>
      </c>
      <c r="H160">
        <v>149.5</v>
      </c>
      <c r="I160">
        <v>150.4</v>
      </c>
      <c r="J160">
        <v>150.5</v>
      </c>
      <c r="K160">
        <v>152.19999999999999</v>
      </c>
      <c r="L160">
        <v>151.19999999999999</v>
      </c>
      <c r="M160">
        <v>151.80000000000001</v>
      </c>
      <c r="N160">
        <v>152.69999999999999</v>
      </c>
      <c r="O160">
        <v>153.1</v>
      </c>
      <c r="P160">
        <v>154.19999999999999</v>
      </c>
      <c r="Q160">
        <v>159.30000000000001</v>
      </c>
      <c r="R160">
        <v>159.4</v>
      </c>
      <c r="S160">
        <v>157.19999999999999</v>
      </c>
      <c r="T160">
        <v>157.4</v>
      </c>
      <c r="U160">
        <v>157.69999999999999</v>
      </c>
      <c r="V160">
        <v>158.19999999999999</v>
      </c>
      <c r="W160">
        <v>158.80000000000001</v>
      </c>
      <c r="X160">
        <v>158.9</v>
      </c>
      <c r="Y160">
        <v>159.4</v>
      </c>
      <c r="Z160">
        <v>159.5</v>
      </c>
      <c r="AA160">
        <v>159.80000000000001</v>
      </c>
      <c r="AB160">
        <v>159.80000000000001</v>
      </c>
      <c r="AC160">
        <v>160.1</v>
      </c>
      <c r="AD160">
        <v>160.4</v>
      </c>
    </row>
    <row r="161" spans="1:30" x14ac:dyDescent="0.5">
      <c r="A161" s="14" t="s">
        <v>205</v>
      </c>
      <c r="B161">
        <v>145.4</v>
      </c>
      <c r="C161">
        <v>147.30000000000001</v>
      </c>
      <c r="D161">
        <v>148.6</v>
      </c>
      <c r="E161">
        <v>149.1</v>
      </c>
      <c r="F161">
        <v>152.6</v>
      </c>
      <c r="G161">
        <v>150.69999999999999</v>
      </c>
      <c r="H161">
        <v>151.19999999999999</v>
      </c>
      <c r="I161">
        <v>153.69999999999999</v>
      </c>
      <c r="J161">
        <v>153.9</v>
      </c>
      <c r="K161">
        <v>155.1</v>
      </c>
      <c r="L161">
        <v>156.69999999999999</v>
      </c>
      <c r="M161">
        <v>157.6</v>
      </c>
      <c r="N161">
        <v>158.4</v>
      </c>
      <c r="O161">
        <v>159.5</v>
      </c>
      <c r="P161">
        <v>160.80000000000001</v>
      </c>
      <c r="Q161">
        <v>162.19999999999999</v>
      </c>
      <c r="R161">
        <v>163.19999999999999</v>
      </c>
      <c r="S161">
        <v>164.1</v>
      </c>
      <c r="T161">
        <v>164.6</v>
      </c>
      <c r="U161">
        <v>165.1</v>
      </c>
      <c r="V161">
        <v>165.8</v>
      </c>
      <c r="W161">
        <v>166.3</v>
      </c>
      <c r="X161">
        <v>166.7</v>
      </c>
      <c r="Y161">
        <v>167.1</v>
      </c>
      <c r="Z161">
        <v>167.8</v>
      </c>
      <c r="AA161">
        <v>168.4</v>
      </c>
      <c r="AB161">
        <v>168.4</v>
      </c>
      <c r="AC161">
        <v>168.8</v>
      </c>
      <c r="AD161">
        <v>169.2</v>
      </c>
    </row>
    <row r="162" spans="1:30" x14ac:dyDescent="0.5">
      <c r="A162" s="14" t="s">
        <v>206</v>
      </c>
      <c r="B162">
        <v>156.1</v>
      </c>
      <c r="C162">
        <v>156.6</v>
      </c>
      <c r="D162">
        <v>157.6</v>
      </c>
      <c r="E162">
        <v>157.6</v>
      </c>
      <c r="F162">
        <v>156.6</v>
      </c>
      <c r="G162">
        <v>158.1</v>
      </c>
      <c r="H162">
        <v>160.30000000000001</v>
      </c>
      <c r="I162">
        <v>160.4</v>
      </c>
      <c r="J162">
        <v>160.30000000000001</v>
      </c>
      <c r="K162">
        <v>160.30000000000001</v>
      </c>
      <c r="L162">
        <v>160.80000000000001</v>
      </c>
      <c r="M162">
        <v>160.6</v>
      </c>
      <c r="N162">
        <v>161</v>
      </c>
      <c r="O162">
        <v>162</v>
      </c>
      <c r="P162">
        <v>162.69999999999999</v>
      </c>
      <c r="Q162">
        <v>164</v>
      </c>
      <c r="R162">
        <v>165.2</v>
      </c>
      <c r="S162">
        <v>166.5</v>
      </c>
      <c r="T162">
        <v>169.1</v>
      </c>
      <c r="U162">
        <v>169.9</v>
      </c>
      <c r="V162">
        <v>170.9</v>
      </c>
      <c r="W162">
        <v>171.2</v>
      </c>
      <c r="X162">
        <v>171.5</v>
      </c>
      <c r="Y162">
        <v>171.8</v>
      </c>
      <c r="Z162">
        <v>171.8</v>
      </c>
      <c r="AA162">
        <v>172.5</v>
      </c>
      <c r="AB162">
        <v>172.5</v>
      </c>
      <c r="AC162">
        <v>174.2</v>
      </c>
      <c r="AD162">
        <v>174.8</v>
      </c>
    </row>
    <row r="163" spans="1:30" x14ac:dyDescent="0.5">
      <c r="A163" s="14" t="s">
        <v>207</v>
      </c>
      <c r="B163">
        <v>147.6</v>
      </c>
      <c r="C163">
        <v>149.30000000000001</v>
      </c>
      <c r="D163">
        <v>150</v>
      </c>
      <c r="E163">
        <v>150.5</v>
      </c>
      <c r="F163">
        <v>152.30000000000001</v>
      </c>
      <c r="G163">
        <v>153.4</v>
      </c>
      <c r="H163">
        <v>155</v>
      </c>
      <c r="I163">
        <v>156</v>
      </c>
      <c r="J163">
        <v>156</v>
      </c>
      <c r="K163">
        <v>157</v>
      </c>
      <c r="L163">
        <v>157.30000000000001</v>
      </c>
      <c r="M163">
        <v>157.80000000000001</v>
      </c>
      <c r="N163">
        <v>158.6</v>
      </c>
      <c r="O163">
        <v>159.4</v>
      </c>
      <c r="P163">
        <v>160.6</v>
      </c>
      <c r="Q163">
        <v>163.1</v>
      </c>
      <c r="R163">
        <v>163.80000000000001</v>
      </c>
      <c r="S163">
        <v>163.80000000000001</v>
      </c>
      <c r="T163">
        <v>164.7</v>
      </c>
      <c r="U163">
        <v>165.4</v>
      </c>
      <c r="V163">
        <v>166.1</v>
      </c>
      <c r="W163">
        <v>166.8</v>
      </c>
      <c r="X163">
        <v>167.4</v>
      </c>
      <c r="Y163">
        <v>168.2</v>
      </c>
      <c r="Z163">
        <v>168.9</v>
      </c>
      <c r="AA163">
        <v>170</v>
      </c>
      <c r="AB163">
        <v>170</v>
      </c>
      <c r="AC163">
        <v>170.9</v>
      </c>
      <c r="AD163">
        <v>171.6</v>
      </c>
    </row>
    <row r="180" spans="2:30" x14ac:dyDescent="0.5">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sheetData>
  <mergeCells count="32">
    <mergeCell ref="AH116:AH127"/>
    <mergeCell ref="AH47:AT47"/>
    <mergeCell ref="AH80:AT80"/>
    <mergeCell ref="AV80:AW80"/>
    <mergeCell ref="AH82:AH93"/>
    <mergeCell ref="AH94:AH105"/>
    <mergeCell ref="AH106:AH110"/>
    <mergeCell ref="AH114:AT114"/>
    <mergeCell ref="A36:N36"/>
    <mergeCell ref="A47:AC47"/>
    <mergeCell ref="A49:A60"/>
    <mergeCell ref="A61:A72"/>
    <mergeCell ref="AZ47:BA47"/>
    <mergeCell ref="AH49:AH60"/>
    <mergeCell ref="AH61:AH72"/>
    <mergeCell ref="AV47:AW47"/>
    <mergeCell ref="BK47:BO47"/>
    <mergeCell ref="A114:AC114"/>
    <mergeCell ref="A116:A127"/>
    <mergeCell ref="A128:A139"/>
    <mergeCell ref="A140:A144"/>
    <mergeCell ref="A73:A77"/>
    <mergeCell ref="A80:AC80"/>
    <mergeCell ref="A82:A93"/>
    <mergeCell ref="A94:A105"/>
    <mergeCell ref="A106:A110"/>
    <mergeCell ref="AZ78:BA78"/>
    <mergeCell ref="AZ110:BA110"/>
    <mergeCell ref="AH73:AH77"/>
    <mergeCell ref="AV114:AW114"/>
    <mergeCell ref="AH128:AH139"/>
    <mergeCell ref="AH140:AH144"/>
  </mergeCells>
  <conditionalFormatting sqref="AW49:AW58">
    <cfRule type="colorScale" priority="3">
      <colorScale>
        <cfvo type="min"/>
        <cfvo type="percentile" val="50"/>
        <cfvo type="max"/>
        <color rgb="FFF8696B"/>
        <color rgb="FFFFEB84"/>
        <color rgb="FF63BE7B"/>
      </colorScale>
    </cfRule>
  </conditionalFormatting>
  <conditionalFormatting sqref="AW82:AW91">
    <cfRule type="colorScale" priority="2">
      <colorScale>
        <cfvo type="min"/>
        <cfvo type="percentile" val="50"/>
        <cfvo type="max"/>
        <color rgb="FFF8696B"/>
        <color rgb="FFFFEB84"/>
        <color rgb="FF63BE7B"/>
      </colorScale>
    </cfRule>
  </conditionalFormatting>
  <conditionalFormatting sqref="AW116:AW125">
    <cfRule type="colorScale" priority="1">
      <colorScale>
        <cfvo type="min"/>
        <cfvo type="percentile" val="50"/>
        <cfvo type="max"/>
        <color rgb="FFF8696B"/>
        <color rgb="FFFFEB84"/>
        <color rgb="FF63BE7B"/>
      </colorScale>
    </cfRule>
  </conditionalFormatting>
  <conditionalFormatting sqref="BA49:BA74">
    <cfRule type="colorScale" priority="18">
      <colorScale>
        <cfvo type="min"/>
        <cfvo type="percentile" val="50"/>
        <cfvo type="max"/>
        <color rgb="FFF8696B"/>
        <color rgb="FFFFEB84"/>
        <color rgb="FF63BE7B"/>
      </colorScale>
    </cfRule>
  </conditionalFormatting>
  <conditionalFormatting sqref="BA80:BA105">
    <cfRule type="colorScale" priority="17">
      <colorScale>
        <cfvo type="min"/>
        <cfvo type="percentile" val="50"/>
        <cfvo type="max"/>
        <color rgb="FFF8696B"/>
        <color rgb="FFFFEB84"/>
        <color rgb="FF63BE7B"/>
      </colorScale>
    </cfRule>
  </conditionalFormatting>
  <conditionalFormatting sqref="BA112:BA137">
    <cfRule type="colorScale" priority="16">
      <colorScale>
        <cfvo type="min"/>
        <cfvo type="percentile" val="50"/>
        <cfvo type="max"/>
        <color rgb="FFF8696B"/>
        <color rgb="FFFFEB84"/>
        <color rgb="FF63BE7B"/>
      </colorScale>
    </cfRule>
  </conditionalFormatting>
  <pageMargins left="0.7" right="0.7" top="0.75" bottom="0.75" header="0.3" footer="0.3"/>
  <pageSetup orientation="portrait" r:id="rId3"/>
  <drawing r:id="rId4"/>
  <tableParts count="3">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6146-9731-4237-B013-FEE3EFFD7C2C}">
  <sheetPr>
    <tabColor theme="4"/>
  </sheetPr>
  <dimension ref="A1:N6"/>
  <sheetViews>
    <sheetView workbookViewId="0">
      <selection activeCell="I13" sqref="I13"/>
    </sheetView>
  </sheetViews>
  <sheetFormatPr defaultRowHeight="14.5" x14ac:dyDescent="0.35"/>
  <sheetData>
    <row r="1" spans="1:14" x14ac:dyDescent="0.35">
      <c r="A1" s="240" t="s">
        <v>273</v>
      </c>
      <c r="B1" s="240"/>
      <c r="C1" s="240"/>
      <c r="D1" s="240"/>
      <c r="E1" s="240"/>
      <c r="F1" s="240"/>
      <c r="G1" s="240"/>
      <c r="H1" s="240"/>
      <c r="I1" s="240"/>
      <c r="J1" s="240"/>
      <c r="K1" s="240"/>
      <c r="L1" s="240"/>
      <c r="M1" s="240"/>
      <c r="N1" s="240"/>
    </row>
    <row r="2" spans="1:14" x14ac:dyDescent="0.35">
      <c r="A2" t="s">
        <v>186</v>
      </c>
      <c r="B2" t="s">
        <v>256</v>
      </c>
      <c r="C2" t="s">
        <v>257</v>
      </c>
      <c r="D2" t="s">
        <v>258</v>
      </c>
      <c r="E2" t="s">
        <v>259</v>
      </c>
      <c r="F2" t="s">
        <v>260</v>
      </c>
      <c r="G2" t="s">
        <v>261</v>
      </c>
      <c r="H2" t="s">
        <v>262</v>
      </c>
      <c r="I2" t="s">
        <v>263</v>
      </c>
      <c r="J2" t="s">
        <v>264</v>
      </c>
      <c r="K2" t="s">
        <v>265</v>
      </c>
      <c r="L2" t="s">
        <v>266</v>
      </c>
      <c r="M2" t="s">
        <v>267</v>
      </c>
      <c r="N2" t="s">
        <v>268</v>
      </c>
    </row>
    <row r="3" spans="1:14" x14ac:dyDescent="0.35">
      <c r="A3" t="s">
        <v>269</v>
      </c>
      <c r="B3">
        <v>23097.82128634103</v>
      </c>
      <c r="C3">
        <v>17134.221652653792</v>
      </c>
      <c r="D3">
        <v>24391.22860384245</v>
      </c>
      <c r="E3">
        <v>28431.99353711386</v>
      </c>
      <c r="F3">
        <v>40659.068498646011</v>
      </c>
      <c r="G3">
        <v>34353.850793896505</v>
      </c>
      <c r="H3">
        <v>33074.491674390949</v>
      </c>
      <c r="I3">
        <v>40926.853933740225</v>
      </c>
      <c r="J3">
        <v>52165.863453700425</v>
      </c>
      <c r="K3">
        <v>55990.924602459359</v>
      </c>
      <c r="L3">
        <v>48033.558892131798</v>
      </c>
      <c r="M3">
        <v>61518.692284107237</v>
      </c>
      <c r="N3">
        <f>SUM(B3:M3)</f>
        <v>459778.56921302364</v>
      </c>
    </row>
    <row r="4" spans="1:14" x14ac:dyDescent="0.35">
      <c r="A4" t="s">
        <v>270</v>
      </c>
      <c r="B4">
        <v>63309.498622749867</v>
      </c>
      <c r="C4">
        <v>60800.383481587211</v>
      </c>
      <c r="D4">
        <v>61073.298999169296</v>
      </c>
      <c r="E4">
        <v>59460.950438057756</v>
      </c>
      <c r="F4">
        <v>67310.659830633638</v>
      </c>
      <c r="G4">
        <v>69109.876194440018</v>
      </c>
      <c r="H4">
        <v>72054.19693085934</v>
      </c>
      <c r="I4">
        <v>79009.388695268004</v>
      </c>
      <c r="J4">
        <v>81771.141778992853</v>
      </c>
      <c r="K4">
        <v>86692.515382787504</v>
      </c>
      <c r="L4">
        <v>87441.416368947481</v>
      </c>
      <c r="M4">
        <v>113228.86524779514</v>
      </c>
      <c r="N4">
        <f t="shared" ref="N4:N6" si="0">SUM(B4:M4)</f>
        <v>901262.19197128818</v>
      </c>
    </row>
    <row r="5" spans="1:14" x14ac:dyDescent="0.35">
      <c r="A5" t="s">
        <v>271</v>
      </c>
      <c r="B5">
        <v>128800.06584155018</v>
      </c>
      <c r="C5">
        <v>119633.62181054099</v>
      </c>
      <c r="D5">
        <v>121897.63969956485</v>
      </c>
      <c r="E5">
        <v>128755.46490262874</v>
      </c>
      <c r="F5">
        <v>104567.31614182114</v>
      </c>
      <c r="G5">
        <v>95157.741525290738</v>
      </c>
      <c r="H5">
        <v>99194.385511237808</v>
      </c>
      <c r="I5">
        <v>100258.75918442282</v>
      </c>
      <c r="J5">
        <v>94253.237400611397</v>
      </c>
      <c r="K5">
        <v>92441.854830099124</v>
      </c>
      <c r="L5">
        <v>85798.258921224522</v>
      </c>
      <c r="M5">
        <v>89613.478577777831</v>
      </c>
      <c r="N5">
        <f t="shared" si="0"/>
        <v>1260371.8243467701</v>
      </c>
    </row>
    <row r="6" spans="1:14" x14ac:dyDescent="0.35">
      <c r="A6" t="s">
        <v>272</v>
      </c>
      <c r="B6">
        <v>89110.692374873179</v>
      </c>
      <c r="C6">
        <v>87422.236418291985</v>
      </c>
      <c r="D6">
        <v>82585.737886446586</v>
      </c>
      <c r="E6">
        <v>85313.440252868793</v>
      </c>
      <c r="F6">
        <v>90474.40213668361</v>
      </c>
      <c r="G6">
        <v>90511.649591366731</v>
      </c>
      <c r="H6">
        <v>98750.371797356958</v>
      </c>
      <c r="I6">
        <v>95369.31670117547</v>
      </c>
      <c r="J6">
        <v>94758.833036083728</v>
      </c>
      <c r="K6">
        <v>101436.00014400476</v>
      </c>
      <c r="L6">
        <v>84496.994328354049</v>
      </c>
      <c r="M6">
        <v>100359.03501725396</v>
      </c>
      <c r="N6">
        <f t="shared" si="0"/>
        <v>1100588.7096847601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F720C-3F3B-4406-9A81-A56B7A90A697}">
  <sheetPr>
    <tabColor theme="4"/>
  </sheetPr>
  <dimension ref="A1:CC386"/>
  <sheetViews>
    <sheetView topLeftCell="BI1" zoomScale="63" workbookViewId="0">
      <selection activeCell="BU24" sqref="BU24"/>
    </sheetView>
  </sheetViews>
  <sheetFormatPr defaultRowHeight="14.5" x14ac:dyDescent="0.35"/>
  <cols>
    <col min="57" max="57" width="17.453125" bestFit="1" customWidth="1"/>
    <col min="62" max="62" width="5.26953125" customWidth="1"/>
    <col min="63" max="63" width="5.54296875" customWidth="1"/>
    <col min="64" max="64" width="6.453125" customWidth="1"/>
    <col min="65" max="65" width="6.08984375" customWidth="1"/>
    <col min="66" max="66" width="9.08984375" customWidth="1"/>
    <col min="67" max="67" width="18.7265625" bestFit="1" customWidth="1"/>
    <col min="71" max="71" width="31.26953125" bestFit="1" customWidth="1"/>
    <col min="76" max="76" width="31.26953125" bestFit="1" customWidth="1"/>
    <col min="79" max="79" width="31.26953125" bestFit="1" customWidth="1"/>
    <col min="84" max="84" width="31.26953125" bestFit="1" customWidth="1"/>
  </cols>
  <sheetData>
    <row r="1" spans="1:8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s="18" t="s">
        <v>188</v>
      </c>
      <c r="BG1" s="19" t="s">
        <v>189</v>
      </c>
      <c r="BH1" s="18" t="s">
        <v>190</v>
      </c>
      <c r="BI1" s="19" t="s">
        <v>191</v>
      </c>
      <c r="BJ1" s="18" t="s">
        <v>192</v>
      </c>
      <c r="BK1" s="19" t="s">
        <v>193</v>
      </c>
      <c r="BL1" s="18" t="s">
        <v>194</v>
      </c>
      <c r="BM1" s="19" t="s">
        <v>195</v>
      </c>
      <c r="BN1" s="18" t="s">
        <v>196</v>
      </c>
      <c r="BO1" s="19" t="s">
        <v>197</v>
      </c>
      <c r="CA1" s="4" t="s">
        <v>157</v>
      </c>
      <c r="CB1" s="243" t="s">
        <v>87</v>
      </c>
      <c r="CC1" s="244"/>
    </row>
    <row r="2" spans="1:81" x14ac:dyDescent="0.35">
      <c r="A2" t="s">
        <v>57</v>
      </c>
      <c r="B2">
        <v>2013</v>
      </c>
      <c r="C2" t="s">
        <v>58</v>
      </c>
      <c r="D2">
        <v>107.5</v>
      </c>
      <c r="E2">
        <v>106.3</v>
      </c>
      <c r="F2">
        <v>108.1</v>
      </c>
      <c r="G2">
        <v>104.9</v>
      </c>
      <c r="H2">
        <v>106.1</v>
      </c>
      <c r="I2">
        <v>103.9</v>
      </c>
      <c r="J2">
        <v>101.9</v>
      </c>
      <c r="K2">
        <v>106.1</v>
      </c>
      <c r="L2">
        <v>106.8</v>
      </c>
      <c r="M2">
        <v>103.1</v>
      </c>
      <c r="N2">
        <v>104.8</v>
      </c>
      <c r="O2">
        <v>106.7</v>
      </c>
      <c r="P2">
        <v>105.5</v>
      </c>
      <c r="Q2">
        <v>105.1</v>
      </c>
      <c r="R2">
        <v>106.5</v>
      </c>
      <c r="S2">
        <v>105.8</v>
      </c>
      <c r="T2">
        <v>106.4</v>
      </c>
      <c r="U2" t="s">
        <v>59</v>
      </c>
      <c r="V2">
        <v>105.5</v>
      </c>
      <c r="W2">
        <v>104.8</v>
      </c>
      <c r="X2">
        <v>104</v>
      </c>
      <c r="Y2">
        <v>103.3</v>
      </c>
      <c r="Z2">
        <v>103.4</v>
      </c>
      <c r="AA2">
        <v>103.8</v>
      </c>
      <c r="AB2">
        <v>104.7</v>
      </c>
      <c r="AC2">
        <v>104</v>
      </c>
      <c r="AD2">
        <v>105.1</v>
      </c>
      <c r="AE2">
        <v>107.5</v>
      </c>
      <c r="AF2">
        <v>106.3</v>
      </c>
      <c r="AG2">
        <v>108.1</v>
      </c>
      <c r="AH2">
        <v>104.9</v>
      </c>
      <c r="AI2">
        <v>106.1</v>
      </c>
      <c r="AJ2">
        <v>103.9</v>
      </c>
      <c r="AK2">
        <v>101.9</v>
      </c>
      <c r="AL2">
        <v>106.1</v>
      </c>
      <c r="AM2">
        <v>106.8</v>
      </c>
      <c r="AN2">
        <v>103.1</v>
      </c>
      <c r="AO2">
        <v>104.8</v>
      </c>
      <c r="AP2">
        <v>106.7</v>
      </c>
      <c r="AQ2">
        <v>105.5</v>
      </c>
      <c r="AR2">
        <v>105.1</v>
      </c>
      <c r="AS2">
        <v>106.5</v>
      </c>
      <c r="AT2">
        <v>105.8</v>
      </c>
      <c r="AU2">
        <v>106.4</v>
      </c>
      <c r="AV2">
        <v>139.30000000000001</v>
      </c>
      <c r="AW2">
        <v>105.5</v>
      </c>
      <c r="AX2">
        <v>104.8</v>
      </c>
      <c r="AY2">
        <v>104</v>
      </c>
      <c r="AZ2">
        <v>103.3</v>
      </c>
      <c r="BA2">
        <v>103.4</v>
      </c>
      <c r="BB2">
        <v>103.8</v>
      </c>
      <c r="BC2">
        <v>104.7</v>
      </c>
      <c r="BD2">
        <v>104</v>
      </c>
      <c r="BE2">
        <v>105.1</v>
      </c>
      <c r="BF2">
        <f>SUM(AE2:AQ2)</f>
        <v>1371.6999999999998</v>
      </c>
      <c r="BG2">
        <f>AR2</f>
        <v>105.1</v>
      </c>
      <c r="BH2">
        <f>SUM(AS2:AU2)</f>
        <v>318.70000000000005</v>
      </c>
      <c r="BI2">
        <f>SUM(AV2:AW2)</f>
        <v>244.8</v>
      </c>
      <c r="BJ2">
        <f>AX2</f>
        <v>104.8</v>
      </c>
      <c r="BK2">
        <f>SUM(AY2,BC2)</f>
        <v>208.7</v>
      </c>
      <c r="BL2">
        <f>AZ2</f>
        <v>103.3</v>
      </c>
      <c r="BM2">
        <f>BA2</f>
        <v>103.4</v>
      </c>
      <c r="BN2">
        <f>BB2</f>
        <v>103.8</v>
      </c>
      <c r="BO2">
        <f>BD2</f>
        <v>104</v>
      </c>
      <c r="CA2" s="5"/>
      <c r="CB2" s="2" t="s">
        <v>145</v>
      </c>
      <c r="CC2" s="2" t="s">
        <v>146</v>
      </c>
    </row>
    <row r="3" spans="1:81" x14ac:dyDescent="0.35">
      <c r="A3" t="s">
        <v>60</v>
      </c>
      <c r="B3">
        <v>2013</v>
      </c>
      <c r="C3" t="s">
        <v>58</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c r="AE3">
        <v>110.5</v>
      </c>
      <c r="AF3">
        <v>109.1</v>
      </c>
      <c r="AG3">
        <v>113</v>
      </c>
      <c r="AH3">
        <v>103.6</v>
      </c>
      <c r="AI3">
        <v>103.4</v>
      </c>
      <c r="AJ3">
        <v>102.3</v>
      </c>
      <c r="AK3">
        <v>102.9</v>
      </c>
      <c r="AL3">
        <v>105.8</v>
      </c>
      <c r="AM3">
        <v>105.1</v>
      </c>
      <c r="AN3">
        <v>101.8</v>
      </c>
      <c r="AO3">
        <v>105.1</v>
      </c>
      <c r="AP3">
        <v>107.9</v>
      </c>
      <c r="AQ3">
        <v>105.9</v>
      </c>
      <c r="AR3">
        <v>105.2</v>
      </c>
      <c r="AS3">
        <v>105.9</v>
      </c>
      <c r="AT3">
        <v>105</v>
      </c>
      <c r="AU3">
        <v>105.8</v>
      </c>
      <c r="AV3">
        <v>100.3</v>
      </c>
      <c r="AW3">
        <v>105.4</v>
      </c>
      <c r="AX3">
        <v>104.8</v>
      </c>
      <c r="AY3">
        <v>104.1</v>
      </c>
      <c r="AZ3">
        <v>103.2</v>
      </c>
      <c r="BA3">
        <v>102.9</v>
      </c>
      <c r="BB3">
        <v>103.5</v>
      </c>
      <c r="BC3">
        <v>104.3</v>
      </c>
      <c r="BD3">
        <v>103.7</v>
      </c>
      <c r="BE3">
        <v>104</v>
      </c>
      <c r="BF3">
        <f t="shared" ref="BF3:BF66" si="0">SUM(AE3:AQ3)</f>
        <v>1376.4</v>
      </c>
      <c r="BG3">
        <f t="shared" ref="BG3:BG66" si="1">AR3</f>
        <v>105.2</v>
      </c>
      <c r="BH3">
        <f t="shared" ref="BH3:BH66" si="2">SUM(AS3:AU3)</f>
        <v>316.7</v>
      </c>
      <c r="BI3">
        <f t="shared" ref="BI3:BI66" si="3">SUM(AV3:AW3)</f>
        <v>205.7</v>
      </c>
      <c r="BJ3">
        <f t="shared" ref="BJ3:BJ66" si="4">AX3</f>
        <v>104.8</v>
      </c>
      <c r="BK3">
        <f t="shared" ref="BK3:BK66" si="5">SUM(AY3,BC3)</f>
        <v>208.39999999999998</v>
      </c>
      <c r="BL3">
        <f t="shared" ref="BL3:BL66" si="6">AZ3</f>
        <v>103.2</v>
      </c>
      <c r="BM3">
        <f t="shared" ref="BM3:BM66" si="7">BA3</f>
        <v>102.9</v>
      </c>
      <c r="BN3">
        <f t="shared" ref="BN3:BN66" si="8">BB3</f>
        <v>103.5</v>
      </c>
      <c r="BO3">
        <f t="shared" ref="BO3:BO66" si="9">BD3</f>
        <v>103.7</v>
      </c>
      <c r="CA3" s="5"/>
      <c r="CB3" s="1" t="s">
        <v>0</v>
      </c>
      <c r="CC3" s="1" t="s">
        <v>88</v>
      </c>
    </row>
    <row r="4" spans="1:81" x14ac:dyDescent="0.35">
      <c r="A4" t="s">
        <v>61</v>
      </c>
      <c r="B4">
        <v>2013</v>
      </c>
      <c r="C4" t="s">
        <v>58</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E4">
        <v>108.4</v>
      </c>
      <c r="AF4">
        <v>107.3</v>
      </c>
      <c r="AG4">
        <v>110</v>
      </c>
      <c r="AH4">
        <v>104.4</v>
      </c>
      <c r="AI4">
        <v>105.1</v>
      </c>
      <c r="AJ4">
        <v>103.2</v>
      </c>
      <c r="AK4">
        <v>102.2</v>
      </c>
      <c r="AL4">
        <v>106</v>
      </c>
      <c r="AM4">
        <v>106.2</v>
      </c>
      <c r="AN4">
        <v>102.7</v>
      </c>
      <c r="AO4">
        <v>104.9</v>
      </c>
      <c r="AP4">
        <v>107.3</v>
      </c>
      <c r="AQ4">
        <v>105.6</v>
      </c>
      <c r="AR4">
        <v>105.1</v>
      </c>
      <c r="AS4">
        <v>106.3</v>
      </c>
      <c r="AT4">
        <v>105.5</v>
      </c>
      <c r="AU4">
        <v>106.2</v>
      </c>
      <c r="AV4">
        <v>100.3</v>
      </c>
      <c r="AW4">
        <v>105.5</v>
      </c>
      <c r="AX4">
        <v>104.8</v>
      </c>
      <c r="AY4">
        <v>104</v>
      </c>
      <c r="AZ4">
        <v>103.2</v>
      </c>
      <c r="BA4">
        <v>103.1</v>
      </c>
      <c r="BB4">
        <v>103.6</v>
      </c>
      <c r="BC4">
        <v>104.5</v>
      </c>
      <c r="BD4">
        <v>103.9</v>
      </c>
      <c r="BE4">
        <v>104.6</v>
      </c>
      <c r="BF4">
        <f t="shared" si="0"/>
        <v>1373.3000000000002</v>
      </c>
      <c r="BG4">
        <f t="shared" si="1"/>
        <v>105.1</v>
      </c>
      <c r="BH4">
        <f t="shared" si="2"/>
        <v>318</v>
      </c>
      <c r="BI4">
        <f t="shared" si="3"/>
        <v>205.8</v>
      </c>
      <c r="BJ4">
        <f t="shared" si="4"/>
        <v>104.8</v>
      </c>
      <c r="BK4">
        <f t="shared" si="5"/>
        <v>208.5</v>
      </c>
      <c r="BL4">
        <f t="shared" si="6"/>
        <v>103.2</v>
      </c>
      <c r="BM4">
        <f t="shared" si="7"/>
        <v>103.1</v>
      </c>
      <c r="BN4">
        <f t="shared" si="8"/>
        <v>103.6</v>
      </c>
      <c r="BO4">
        <f t="shared" si="9"/>
        <v>103.9</v>
      </c>
      <c r="CA4" s="5"/>
      <c r="CB4" s="1" t="s">
        <v>1</v>
      </c>
      <c r="CC4" s="1" t="s">
        <v>89</v>
      </c>
    </row>
    <row r="5" spans="1:81" x14ac:dyDescent="0.35">
      <c r="A5" t="s">
        <v>57</v>
      </c>
      <c r="B5">
        <v>2013</v>
      </c>
      <c r="C5" t="s">
        <v>62</v>
      </c>
      <c r="D5">
        <v>109.2</v>
      </c>
      <c r="E5">
        <v>108.7</v>
      </c>
      <c r="F5">
        <v>110.2</v>
      </c>
      <c r="G5">
        <v>105.4</v>
      </c>
      <c r="H5">
        <v>106.7</v>
      </c>
      <c r="I5">
        <v>104</v>
      </c>
      <c r="J5">
        <v>102.4</v>
      </c>
      <c r="K5">
        <v>105.9</v>
      </c>
      <c r="L5">
        <v>105.7</v>
      </c>
      <c r="M5">
        <v>103.1</v>
      </c>
      <c r="N5">
        <v>105.1</v>
      </c>
      <c r="O5">
        <v>107.7</v>
      </c>
      <c r="P5">
        <v>106.3</v>
      </c>
      <c r="Q5">
        <v>105.6</v>
      </c>
      <c r="R5">
        <v>107.1</v>
      </c>
      <c r="S5">
        <v>106.3</v>
      </c>
      <c r="T5">
        <v>107</v>
      </c>
      <c r="U5" t="s">
        <v>59</v>
      </c>
      <c r="V5">
        <v>106.2</v>
      </c>
      <c r="W5">
        <v>105.2</v>
      </c>
      <c r="X5">
        <v>104.4</v>
      </c>
      <c r="Y5">
        <v>103.9</v>
      </c>
      <c r="Z5">
        <v>104</v>
      </c>
      <c r="AA5">
        <v>104.1</v>
      </c>
      <c r="AB5">
        <v>104.6</v>
      </c>
      <c r="AC5">
        <v>104.4</v>
      </c>
      <c r="AD5">
        <v>105.8</v>
      </c>
      <c r="AE5">
        <v>109.2</v>
      </c>
      <c r="AF5">
        <v>108.7</v>
      </c>
      <c r="AG5">
        <v>110.2</v>
      </c>
      <c r="AH5">
        <v>105.4</v>
      </c>
      <c r="AI5">
        <v>106.7</v>
      </c>
      <c r="AJ5">
        <v>104</v>
      </c>
      <c r="AK5">
        <v>102.4</v>
      </c>
      <c r="AL5">
        <v>105.9</v>
      </c>
      <c r="AM5">
        <v>105.7</v>
      </c>
      <c r="AN5">
        <v>103.1</v>
      </c>
      <c r="AO5">
        <v>105.1</v>
      </c>
      <c r="AP5">
        <v>107.7</v>
      </c>
      <c r="AQ5">
        <v>106.3</v>
      </c>
      <c r="AR5">
        <v>105.6</v>
      </c>
      <c r="AS5">
        <v>107.1</v>
      </c>
      <c r="AT5">
        <v>106.3</v>
      </c>
      <c r="AU5">
        <v>107</v>
      </c>
      <c r="AV5">
        <v>139.30000000000001</v>
      </c>
      <c r="AW5">
        <v>106.2</v>
      </c>
      <c r="AX5">
        <v>105.2</v>
      </c>
      <c r="AY5">
        <v>104.4</v>
      </c>
      <c r="AZ5">
        <v>103.9</v>
      </c>
      <c r="BA5">
        <v>104</v>
      </c>
      <c r="BB5">
        <v>104.1</v>
      </c>
      <c r="BC5">
        <v>104.6</v>
      </c>
      <c r="BD5">
        <v>104.4</v>
      </c>
      <c r="BE5">
        <v>105.8</v>
      </c>
      <c r="BF5">
        <f t="shared" si="0"/>
        <v>1380.3999999999999</v>
      </c>
      <c r="BG5">
        <f t="shared" si="1"/>
        <v>105.6</v>
      </c>
      <c r="BH5">
        <f t="shared" si="2"/>
        <v>320.39999999999998</v>
      </c>
      <c r="BI5">
        <f t="shared" si="3"/>
        <v>245.5</v>
      </c>
      <c r="BJ5">
        <f t="shared" si="4"/>
        <v>105.2</v>
      </c>
      <c r="BK5">
        <f t="shared" si="5"/>
        <v>209</v>
      </c>
      <c r="BL5">
        <f t="shared" si="6"/>
        <v>103.9</v>
      </c>
      <c r="BM5">
        <f t="shared" si="7"/>
        <v>104</v>
      </c>
      <c r="BN5">
        <f t="shared" si="8"/>
        <v>104.1</v>
      </c>
      <c r="BO5">
        <f t="shared" si="9"/>
        <v>104.4</v>
      </c>
      <c r="CA5" s="5"/>
      <c r="CB5" s="1" t="s">
        <v>2</v>
      </c>
      <c r="CC5" s="1" t="s">
        <v>90</v>
      </c>
    </row>
    <row r="6" spans="1:81" x14ac:dyDescent="0.35">
      <c r="A6" t="s">
        <v>60</v>
      </c>
      <c r="B6">
        <v>2013</v>
      </c>
      <c r="C6" t="s">
        <v>62</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E6">
        <v>112.9</v>
      </c>
      <c r="AF6">
        <v>112.9</v>
      </c>
      <c r="AG6">
        <v>116.9</v>
      </c>
      <c r="AH6">
        <v>104</v>
      </c>
      <c r="AI6">
        <v>103.5</v>
      </c>
      <c r="AJ6">
        <v>103.1</v>
      </c>
      <c r="AK6">
        <v>104.9</v>
      </c>
      <c r="AL6">
        <v>104.1</v>
      </c>
      <c r="AM6">
        <v>103.8</v>
      </c>
      <c r="AN6">
        <v>102.3</v>
      </c>
      <c r="AO6">
        <v>106</v>
      </c>
      <c r="AP6">
        <v>109</v>
      </c>
      <c r="AQ6">
        <v>107.2</v>
      </c>
      <c r="AR6">
        <v>106</v>
      </c>
      <c r="AS6">
        <v>106.6</v>
      </c>
      <c r="AT6">
        <v>105.5</v>
      </c>
      <c r="AU6">
        <v>106.4</v>
      </c>
      <c r="AV6">
        <v>100.4</v>
      </c>
      <c r="AW6">
        <v>105.7</v>
      </c>
      <c r="AX6">
        <v>105.2</v>
      </c>
      <c r="AY6">
        <v>104.7</v>
      </c>
      <c r="AZ6">
        <v>104.4</v>
      </c>
      <c r="BA6">
        <v>103.3</v>
      </c>
      <c r="BB6">
        <v>103.7</v>
      </c>
      <c r="BC6">
        <v>104.3</v>
      </c>
      <c r="BD6">
        <v>104.3</v>
      </c>
      <c r="BE6">
        <v>104.7</v>
      </c>
      <c r="BF6">
        <f t="shared" si="0"/>
        <v>1390.6000000000001</v>
      </c>
      <c r="BG6">
        <f t="shared" si="1"/>
        <v>106</v>
      </c>
      <c r="BH6">
        <f t="shared" si="2"/>
        <v>318.5</v>
      </c>
      <c r="BI6">
        <f t="shared" si="3"/>
        <v>206.10000000000002</v>
      </c>
      <c r="BJ6">
        <f t="shared" si="4"/>
        <v>105.2</v>
      </c>
      <c r="BK6">
        <f t="shared" si="5"/>
        <v>209</v>
      </c>
      <c r="BL6">
        <f t="shared" si="6"/>
        <v>104.4</v>
      </c>
      <c r="BM6">
        <f t="shared" si="7"/>
        <v>103.3</v>
      </c>
      <c r="BN6">
        <f t="shared" si="8"/>
        <v>103.7</v>
      </c>
      <c r="BO6">
        <f t="shared" si="9"/>
        <v>104.3</v>
      </c>
      <c r="CA6" s="245" t="s">
        <v>147</v>
      </c>
      <c r="CB6" s="1" t="s">
        <v>3</v>
      </c>
      <c r="CC6" s="1" t="s">
        <v>91</v>
      </c>
    </row>
    <row r="7" spans="1:81" x14ac:dyDescent="0.35">
      <c r="A7" t="s">
        <v>61</v>
      </c>
      <c r="B7">
        <v>2013</v>
      </c>
      <c r="C7" t="s">
        <v>62</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c r="AE7">
        <v>110.4</v>
      </c>
      <c r="AF7">
        <v>110.2</v>
      </c>
      <c r="AG7">
        <v>112.8</v>
      </c>
      <c r="AH7">
        <v>104.9</v>
      </c>
      <c r="AI7">
        <v>105.5</v>
      </c>
      <c r="AJ7">
        <v>103.6</v>
      </c>
      <c r="AK7">
        <v>103.2</v>
      </c>
      <c r="AL7">
        <v>105.3</v>
      </c>
      <c r="AM7">
        <v>105.1</v>
      </c>
      <c r="AN7">
        <v>102.8</v>
      </c>
      <c r="AO7">
        <v>105.5</v>
      </c>
      <c r="AP7">
        <v>108.3</v>
      </c>
      <c r="AQ7">
        <v>106.6</v>
      </c>
      <c r="AR7">
        <v>105.7</v>
      </c>
      <c r="AS7">
        <v>106.9</v>
      </c>
      <c r="AT7">
        <v>106</v>
      </c>
      <c r="AU7">
        <v>106.8</v>
      </c>
      <c r="AV7">
        <v>100.4</v>
      </c>
      <c r="AW7">
        <v>106</v>
      </c>
      <c r="AX7">
        <v>105.2</v>
      </c>
      <c r="AY7">
        <v>104.5</v>
      </c>
      <c r="AZ7">
        <v>104.2</v>
      </c>
      <c r="BA7">
        <v>103.6</v>
      </c>
      <c r="BB7">
        <v>103.9</v>
      </c>
      <c r="BC7">
        <v>104.5</v>
      </c>
      <c r="BD7">
        <v>104.4</v>
      </c>
      <c r="BE7">
        <v>105.3</v>
      </c>
      <c r="BF7">
        <f t="shared" si="0"/>
        <v>1384.2</v>
      </c>
      <c r="BG7">
        <f t="shared" si="1"/>
        <v>105.7</v>
      </c>
      <c r="BH7">
        <f t="shared" si="2"/>
        <v>319.7</v>
      </c>
      <c r="BI7">
        <f t="shared" si="3"/>
        <v>206.4</v>
      </c>
      <c r="BJ7">
        <f t="shared" si="4"/>
        <v>105.2</v>
      </c>
      <c r="BK7">
        <f t="shared" si="5"/>
        <v>209</v>
      </c>
      <c r="BL7">
        <f t="shared" si="6"/>
        <v>104.2</v>
      </c>
      <c r="BM7">
        <f t="shared" si="7"/>
        <v>103.6</v>
      </c>
      <c r="BN7">
        <f t="shared" si="8"/>
        <v>103.9</v>
      </c>
      <c r="BO7">
        <f t="shared" si="9"/>
        <v>104.4</v>
      </c>
      <c r="CA7" s="245"/>
      <c r="CB7" s="1" t="s">
        <v>4</v>
      </c>
      <c r="CC7" s="1" t="s">
        <v>92</v>
      </c>
    </row>
    <row r="8" spans="1:81" x14ac:dyDescent="0.35">
      <c r="A8" t="s">
        <v>57</v>
      </c>
      <c r="B8">
        <v>2013</v>
      </c>
      <c r="C8" t="s">
        <v>63</v>
      </c>
      <c r="D8">
        <v>110.2</v>
      </c>
      <c r="E8">
        <v>108.8</v>
      </c>
      <c r="F8">
        <v>109.9</v>
      </c>
      <c r="G8">
        <v>105.6</v>
      </c>
      <c r="H8">
        <v>106.2</v>
      </c>
      <c r="I8">
        <v>105.7</v>
      </c>
      <c r="J8">
        <v>101.4</v>
      </c>
      <c r="K8">
        <v>105.7</v>
      </c>
      <c r="L8">
        <v>105</v>
      </c>
      <c r="M8">
        <v>103.3</v>
      </c>
      <c r="N8">
        <v>105.6</v>
      </c>
      <c r="O8">
        <v>108.2</v>
      </c>
      <c r="P8">
        <v>106.6</v>
      </c>
      <c r="Q8">
        <v>106.5</v>
      </c>
      <c r="R8">
        <v>107.6</v>
      </c>
      <c r="S8">
        <v>106.8</v>
      </c>
      <c r="T8">
        <v>107.5</v>
      </c>
      <c r="U8" t="s">
        <v>59</v>
      </c>
      <c r="V8">
        <v>106.1</v>
      </c>
      <c r="W8">
        <v>105.6</v>
      </c>
      <c r="X8">
        <v>104.7</v>
      </c>
      <c r="Y8">
        <v>104.6</v>
      </c>
      <c r="Z8">
        <v>104</v>
      </c>
      <c r="AA8">
        <v>104.3</v>
      </c>
      <c r="AB8">
        <v>104.3</v>
      </c>
      <c r="AC8">
        <v>104.6</v>
      </c>
      <c r="AD8">
        <v>106</v>
      </c>
      <c r="AE8">
        <v>110.2</v>
      </c>
      <c r="AF8">
        <v>108.8</v>
      </c>
      <c r="AG8">
        <v>109.9</v>
      </c>
      <c r="AH8">
        <v>105.6</v>
      </c>
      <c r="AI8">
        <v>106.2</v>
      </c>
      <c r="AJ8">
        <v>105.7</v>
      </c>
      <c r="AK8">
        <v>101.4</v>
      </c>
      <c r="AL8">
        <v>105.7</v>
      </c>
      <c r="AM8">
        <v>105</v>
      </c>
      <c r="AN8">
        <v>103.3</v>
      </c>
      <c r="AO8">
        <v>105.6</v>
      </c>
      <c r="AP8">
        <v>108.2</v>
      </c>
      <c r="AQ8">
        <v>106.6</v>
      </c>
      <c r="AR8">
        <v>106.5</v>
      </c>
      <c r="AS8">
        <v>107.6</v>
      </c>
      <c r="AT8">
        <v>106.8</v>
      </c>
      <c r="AU8">
        <v>107.5</v>
      </c>
      <c r="AV8">
        <v>139.30000000000001</v>
      </c>
      <c r="AW8">
        <v>106.1</v>
      </c>
      <c r="AX8">
        <v>105.6</v>
      </c>
      <c r="AY8">
        <v>104.7</v>
      </c>
      <c r="AZ8">
        <v>104.6</v>
      </c>
      <c r="BA8">
        <v>104</v>
      </c>
      <c r="BB8">
        <v>104.3</v>
      </c>
      <c r="BC8">
        <v>104.3</v>
      </c>
      <c r="BD8">
        <v>104.6</v>
      </c>
      <c r="BE8">
        <v>106</v>
      </c>
      <c r="BF8">
        <f t="shared" si="0"/>
        <v>1382.2</v>
      </c>
      <c r="BG8">
        <f t="shared" si="1"/>
        <v>106.5</v>
      </c>
      <c r="BH8">
        <f t="shared" si="2"/>
        <v>321.89999999999998</v>
      </c>
      <c r="BI8">
        <f t="shared" si="3"/>
        <v>245.4</v>
      </c>
      <c r="BJ8">
        <f t="shared" si="4"/>
        <v>105.6</v>
      </c>
      <c r="BK8">
        <f t="shared" si="5"/>
        <v>209</v>
      </c>
      <c r="BL8">
        <f t="shared" si="6"/>
        <v>104.6</v>
      </c>
      <c r="BM8">
        <f t="shared" si="7"/>
        <v>104</v>
      </c>
      <c r="BN8">
        <f t="shared" si="8"/>
        <v>104.3</v>
      </c>
      <c r="BO8">
        <f t="shared" si="9"/>
        <v>104.6</v>
      </c>
      <c r="CA8" s="245"/>
      <c r="CB8" s="1" t="s">
        <v>5</v>
      </c>
      <c r="CC8" s="1" t="s">
        <v>93</v>
      </c>
    </row>
    <row r="9" spans="1:81" x14ac:dyDescent="0.35">
      <c r="A9" t="s">
        <v>60</v>
      </c>
      <c r="B9">
        <v>2013</v>
      </c>
      <c r="C9" t="s">
        <v>63</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c r="AE9">
        <v>113.9</v>
      </c>
      <c r="AF9">
        <v>111.4</v>
      </c>
      <c r="AG9">
        <v>113.2</v>
      </c>
      <c r="AH9">
        <v>104.3</v>
      </c>
      <c r="AI9">
        <v>102.7</v>
      </c>
      <c r="AJ9">
        <v>104.9</v>
      </c>
      <c r="AK9">
        <v>103.8</v>
      </c>
      <c r="AL9">
        <v>103.5</v>
      </c>
      <c r="AM9">
        <v>102.6</v>
      </c>
      <c r="AN9">
        <v>102.4</v>
      </c>
      <c r="AO9">
        <v>107</v>
      </c>
      <c r="AP9">
        <v>109.8</v>
      </c>
      <c r="AQ9">
        <v>107.3</v>
      </c>
      <c r="AR9">
        <v>106.8</v>
      </c>
      <c r="AS9">
        <v>107.2</v>
      </c>
      <c r="AT9">
        <v>106</v>
      </c>
      <c r="AU9">
        <v>107</v>
      </c>
      <c r="AV9">
        <v>100.4</v>
      </c>
      <c r="AW9">
        <v>106</v>
      </c>
      <c r="AX9">
        <v>105.7</v>
      </c>
      <c r="AY9">
        <v>105.2</v>
      </c>
      <c r="AZ9">
        <v>105.5</v>
      </c>
      <c r="BA9">
        <v>103.5</v>
      </c>
      <c r="BB9">
        <v>103.8</v>
      </c>
      <c r="BC9">
        <v>104.2</v>
      </c>
      <c r="BD9">
        <v>104.9</v>
      </c>
      <c r="BE9">
        <v>105</v>
      </c>
      <c r="BF9">
        <f t="shared" si="0"/>
        <v>1386.8</v>
      </c>
      <c r="BG9">
        <f t="shared" si="1"/>
        <v>106.8</v>
      </c>
      <c r="BH9">
        <f t="shared" si="2"/>
        <v>320.2</v>
      </c>
      <c r="BI9">
        <f t="shared" si="3"/>
        <v>206.4</v>
      </c>
      <c r="BJ9">
        <f t="shared" si="4"/>
        <v>105.7</v>
      </c>
      <c r="BK9">
        <f t="shared" si="5"/>
        <v>209.4</v>
      </c>
      <c r="BL9">
        <f t="shared" si="6"/>
        <v>105.5</v>
      </c>
      <c r="BM9">
        <f t="shared" si="7"/>
        <v>103.5</v>
      </c>
      <c r="BN9">
        <f t="shared" si="8"/>
        <v>103.8</v>
      </c>
      <c r="BO9">
        <f t="shared" si="9"/>
        <v>104.9</v>
      </c>
      <c r="CA9" s="245"/>
      <c r="CB9" s="1" t="s">
        <v>6</v>
      </c>
      <c r="CC9" s="1" t="s">
        <v>94</v>
      </c>
    </row>
    <row r="10" spans="1:81" x14ac:dyDescent="0.35">
      <c r="A10" t="s">
        <v>61</v>
      </c>
      <c r="B10">
        <v>2013</v>
      </c>
      <c r="C10" t="s">
        <v>63</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c r="AE10">
        <v>111.4</v>
      </c>
      <c r="AF10">
        <v>109.7</v>
      </c>
      <c r="AG10">
        <v>111.2</v>
      </c>
      <c r="AH10">
        <v>105.1</v>
      </c>
      <c r="AI10">
        <v>104.9</v>
      </c>
      <c r="AJ10">
        <v>105.3</v>
      </c>
      <c r="AK10">
        <v>102.2</v>
      </c>
      <c r="AL10">
        <v>105</v>
      </c>
      <c r="AM10">
        <v>104.2</v>
      </c>
      <c r="AN10">
        <v>103</v>
      </c>
      <c r="AO10">
        <v>106.2</v>
      </c>
      <c r="AP10">
        <v>108.9</v>
      </c>
      <c r="AQ10">
        <v>106.9</v>
      </c>
      <c r="AR10">
        <v>106.6</v>
      </c>
      <c r="AS10">
        <v>107.4</v>
      </c>
      <c r="AT10">
        <v>106.5</v>
      </c>
      <c r="AU10">
        <v>107.3</v>
      </c>
      <c r="AV10">
        <v>100.4</v>
      </c>
      <c r="AW10">
        <v>106.1</v>
      </c>
      <c r="AX10">
        <v>105.6</v>
      </c>
      <c r="AY10">
        <v>104.9</v>
      </c>
      <c r="AZ10">
        <v>105.1</v>
      </c>
      <c r="BA10">
        <v>103.7</v>
      </c>
      <c r="BB10">
        <v>104</v>
      </c>
      <c r="BC10">
        <v>104.3</v>
      </c>
      <c r="BD10">
        <v>104.7</v>
      </c>
      <c r="BE10">
        <v>105.5</v>
      </c>
      <c r="BF10">
        <f t="shared" si="0"/>
        <v>1384.0000000000002</v>
      </c>
      <c r="BG10">
        <f t="shared" si="1"/>
        <v>106.6</v>
      </c>
      <c r="BH10">
        <f t="shared" si="2"/>
        <v>321.2</v>
      </c>
      <c r="BI10">
        <f t="shared" si="3"/>
        <v>206.5</v>
      </c>
      <c r="BJ10">
        <f t="shared" si="4"/>
        <v>105.6</v>
      </c>
      <c r="BK10">
        <f t="shared" si="5"/>
        <v>209.2</v>
      </c>
      <c r="BL10">
        <f t="shared" si="6"/>
        <v>105.1</v>
      </c>
      <c r="BM10">
        <f t="shared" si="7"/>
        <v>103.7</v>
      </c>
      <c r="BN10">
        <f t="shared" si="8"/>
        <v>104</v>
      </c>
      <c r="BO10">
        <f t="shared" si="9"/>
        <v>104.7</v>
      </c>
      <c r="CA10" s="245"/>
      <c r="CB10" s="1" t="s">
        <v>7</v>
      </c>
      <c r="CC10" s="1" t="s">
        <v>95</v>
      </c>
    </row>
    <row r="11" spans="1:81" x14ac:dyDescent="0.35">
      <c r="A11" t="s">
        <v>57</v>
      </c>
      <c r="B11">
        <v>2013</v>
      </c>
      <c r="C11" t="s">
        <v>64</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59</v>
      </c>
      <c r="V11">
        <v>106.5</v>
      </c>
      <c r="W11">
        <v>106.1</v>
      </c>
      <c r="X11">
        <v>105.1</v>
      </c>
      <c r="Y11">
        <v>104.4</v>
      </c>
      <c r="Z11">
        <v>104.5</v>
      </c>
      <c r="AA11">
        <v>104.8</v>
      </c>
      <c r="AB11">
        <v>102.7</v>
      </c>
      <c r="AC11">
        <v>104.6</v>
      </c>
      <c r="AD11">
        <v>106.4</v>
      </c>
      <c r="AE11">
        <v>110.2</v>
      </c>
      <c r="AF11">
        <v>109.5</v>
      </c>
      <c r="AG11">
        <v>106.9</v>
      </c>
      <c r="AH11">
        <v>106.3</v>
      </c>
      <c r="AI11">
        <v>105.7</v>
      </c>
      <c r="AJ11">
        <v>108.3</v>
      </c>
      <c r="AK11">
        <v>103.4</v>
      </c>
      <c r="AL11">
        <v>105.7</v>
      </c>
      <c r="AM11">
        <v>104.2</v>
      </c>
      <c r="AN11">
        <v>103.2</v>
      </c>
      <c r="AO11">
        <v>106.5</v>
      </c>
      <c r="AP11">
        <v>108.8</v>
      </c>
      <c r="AQ11">
        <v>107.1</v>
      </c>
      <c r="AR11">
        <v>107.1</v>
      </c>
      <c r="AS11">
        <v>108.1</v>
      </c>
      <c r="AT11">
        <v>107.4</v>
      </c>
      <c r="AU11">
        <v>108</v>
      </c>
      <c r="AV11">
        <v>139.30000000000001</v>
      </c>
      <c r="AW11">
        <v>106.5</v>
      </c>
      <c r="AX11">
        <v>106.1</v>
      </c>
      <c r="AY11">
        <v>105.1</v>
      </c>
      <c r="AZ11">
        <v>104.4</v>
      </c>
      <c r="BA11">
        <v>104.5</v>
      </c>
      <c r="BB11">
        <v>104.8</v>
      </c>
      <c r="BC11">
        <v>102.7</v>
      </c>
      <c r="BD11">
        <v>104.6</v>
      </c>
      <c r="BE11">
        <v>106.4</v>
      </c>
      <c r="BF11">
        <f t="shared" si="0"/>
        <v>1385.8</v>
      </c>
      <c r="BG11">
        <f t="shared" si="1"/>
        <v>107.1</v>
      </c>
      <c r="BH11">
        <f t="shared" si="2"/>
        <v>323.5</v>
      </c>
      <c r="BI11">
        <f t="shared" si="3"/>
        <v>245.8</v>
      </c>
      <c r="BJ11">
        <f t="shared" si="4"/>
        <v>106.1</v>
      </c>
      <c r="BK11">
        <f t="shared" si="5"/>
        <v>207.8</v>
      </c>
      <c r="BL11">
        <f t="shared" si="6"/>
        <v>104.4</v>
      </c>
      <c r="BM11">
        <f t="shared" si="7"/>
        <v>104.5</v>
      </c>
      <c r="BN11">
        <f t="shared" si="8"/>
        <v>104.8</v>
      </c>
      <c r="BO11">
        <f t="shared" si="9"/>
        <v>104.6</v>
      </c>
      <c r="CA11" s="245"/>
      <c r="CB11" s="1" t="s">
        <v>8</v>
      </c>
      <c r="CC11" s="1" t="s">
        <v>96</v>
      </c>
    </row>
    <row r="12" spans="1:81" x14ac:dyDescent="0.35">
      <c r="A12" t="s">
        <v>60</v>
      </c>
      <c r="B12">
        <v>2013</v>
      </c>
      <c r="C12" t="s">
        <v>64</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c r="AE12">
        <v>114.6</v>
      </c>
      <c r="AF12">
        <v>113.4</v>
      </c>
      <c r="AG12">
        <v>106</v>
      </c>
      <c r="AH12">
        <v>104.7</v>
      </c>
      <c r="AI12">
        <v>102.1</v>
      </c>
      <c r="AJ12">
        <v>109.5</v>
      </c>
      <c r="AK12">
        <v>109.7</v>
      </c>
      <c r="AL12">
        <v>104.6</v>
      </c>
      <c r="AM12">
        <v>102</v>
      </c>
      <c r="AN12">
        <v>103.5</v>
      </c>
      <c r="AO12">
        <v>108.2</v>
      </c>
      <c r="AP12">
        <v>110.6</v>
      </c>
      <c r="AQ12">
        <v>108.8</v>
      </c>
      <c r="AR12">
        <v>108.5</v>
      </c>
      <c r="AS12">
        <v>107.9</v>
      </c>
      <c r="AT12">
        <v>106.4</v>
      </c>
      <c r="AU12">
        <v>107.7</v>
      </c>
      <c r="AV12">
        <v>100.5</v>
      </c>
      <c r="AW12">
        <v>106.4</v>
      </c>
      <c r="AX12">
        <v>106.5</v>
      </c>
      <c r="AY12">
        <v>105.7</v>
      </c>
      <c r="AZ12">
        <v>105</v>
      </c>
      <c r="BA12">
        <v>104</v>
      </c>
      <c r="BB12">
        <v>105.2</v>
      </c>
      <c r="BC12">
        <v>103.2</v>
      </c>
      <c r="BD12">
        <v>105.1</v>
      </c>
      <c r="BE12">
        <v>105.7</v>
      </c>
      <c r="BF12">
        <f t="shared" si="0"/>
        <v>1397.6999999999998</v>
      </c>
      <c r="BG12">
        <f t="shared" si="1"/>
        <v>108.5</v>
      </c>
      <c r="BH12">
        <f t="shared" si="2"/>
        <v>322</v>
      </c>
      <c r="BI12">
        <f t="shared" si="3"/>
        <v>206.9</v>
      </c>
      <c r="BJ12">
        <f t="shared" si="4"/>
        <v>106.5</v>
      </c>
      <c r="BK12">
        <f t="shared" si="5"/>
        <v>208.9</v>
      </c>
      <c r="BL12">
        <f t="shared" si="6"/>
        <v>105</v>
      </c>
      <c r="BM12">
        <f t="shared" si="7"/>
        <v>104</v>
      </c>
      <c r="BN12">
        <f t="shared" si="8"/>
        <v>105.2</v>
      </c>
      <c r="BO12">
        <f t="shared" si="9"/>
        <v>105.1</v>
      </c>
      <c r="CA12" s="245"/>
      <c r="CB12" s="1" t="s">
        <v>9</v>
      </c>
      <c r="CC12" s="1" t="s">
        <v>97</v>
      </c>
    </row>
    <row r="13" spans="1:81" x14ac:dyDescent="0.35">
      <c r="A13" t="s">
        <v>61</v>
      </c>
      <c r="B13">
        <v>2013</v>
      </c>
      <c r="C13" t="s">
        <v>64</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c r="AE13">
        <v>111.6</v>
      </c>
      <c r="AF13">
        <v>110.9</v>
      </c>
      <c r="AG13">
        <v>106.6</v>
      </c>
      <c r="AH13">
        <v>105.7</v>
      </c>
      <c r="AI13">
        <v>104.4</v>
      </c>
      <c r="AJ13">
        <v>108.9</v>
      </c>
      <c r="AK13">
        <v>105.5</v>
      </c>
      <c r="AL13">
        <v>105.3</v>
      </c>
      <c r="AM13">
        <v>103.5</v>
      </c>
      <c r="AN13">
        <v>103.3</v>
      </c>
      <c r="AO13">
        <v>107.2</v>
      </c>
      <c r="AP13">
        <v>109.6</v>
      </c>
      <c r="AQ13">
        <v>107.7</v>
      </c>
      <c r="AR13">
        <v>107.5</v>
      </c>
      <c r="AS13">
        <v>108</v>
      </c>
      <c r="AT13">
        <v>107</v>
      </c>
      <c r="AU13">
        <v>107.9</v>
      </c>
      <c r="AV13">
        <v>100.5</v>
      </c>
      <c r="AW13">
        <v>106.5</v>
      </c>
      <c r="AX13">
        <v>106.3</v>
      </c>
      <c r="AY13">
        <v>105.3</v>
      </c>
      <c r="AZ13">
        <v>104.7</v>
      </c>
      <c r="BA13">
        <v>104.2</v>
      </c>
      <c r="BB13">
        <v>105</v>
      </c>
      <c r="BC13">
        <v>102.9</v>
      </c>
      <c r="BD13">
        <v>104.8</v>
      </c>
      <c r="BE13">
        <v>106.1</v>
      </c>
      <c r="BF13">
        <f t="shared" si="0"/>
        <v>1390.2</v>
      </c>
      <c r="BG13">
        <f t="shared" si="1"/>
        <v>107.5</v>
      </c>
      <c r="BH13">
        <f t="shared" si="2"/>
        <v>322.89999999999998</v>
      </c>
      <c r="BI13">
        <f t="shared" si="3"/>
        <v>207</v>
      </c>
      <c r="BJ13">
        <f t="shared" si="4"/>
        <v>106.3</v>
      </c>
      <c r="BK13">
        <f t="shared" si="5"/>
        <v>208.2</v>
      </c>
      <c r="BL13">
        <f t="shared" si="6"/>
        <v>104.7</v>
      </c>
      <c r="BM13">
        <f t="shared" si="7"/>
        <v>104.2</v>
      </c>
      <c r="BN13">
        <f t="shared" si="8"/>
        <v>105</v>
      </c>
      <c r="BO13">
        <f t="shared" si="9"/>
        <v>104.8</v>
      </c>
      <c r="CA13" s="245"/>
      <c r="CB13" s="1" t="s">
        <v>10</v>
      </c>
      <c r="CC13" s="1" t="s">
        <v>98</v>
      </c>
    </row>
    <row r="14" spans="1:81" x14ac:dyDescent="0.35">
      <c r="A14" t="s">
        <v>57</v>
      </c>
      <c r="B14">
        <v>2013</v>
      </c>
      <c r="C14" t="s">
        <v>65</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59</v>
      </c>
      <c r="V14">
        <v>107.5</v>
      </c>
      <c r="W14">
        <v>106.8</v>
      </c>
      <c r="X14">
        <v>105.7</v>
      </c>
      <c r="Y14">
        <v>104.1</v>
      </c>
      <c r="Z14">
        <v>105</v>
      </c>
      <c r="AA14">
        <v>105.5</v>
      </c>
      <c r="AB14">
        <v>102.1</v>
      </c>
      <c r="AC14">
        <v>104.8</v>
      </c>
      <c r="AD14">
        <v>107.2</v>
      </c>
      <c r="AE14">
        <v>110.9</v>
      </c>
      <c r="AF14">
        <v>109.8</v>
      </c>
      <c r="AG14">
        <v>105.9</v>
      </c>
      <c r="AH14">
        <v>107.5</v>
      </c>
      <c r="AI14">
        <v>105.3</v>
      </c>
      <c r="AJ14">
        <v>108.1</v>
      </c>
      <c r="AK14">
        <v>107.3</v>
      </c>
      <c r="AL14">
        <v>106.1</v>
      </c>
      <c r="AM14">
        <v>103.7</v>
      </c>
      <c r="AN14">
        <v>104</v>
      </c>
      <c r="AO14">
        <v>107.4</v>
      </c>
      <c r="AP14">
        <v>109.9</v>
      </c>
      <c r="AQ14">
        <v>108.1</v>
      </c>
      <c r="AR14">
        <v>108.1</v>
      </c>
      <c r="AS14">
        <v>108.8</v>
      </c>
      <c r="AT14">
        <v>107.9</v>
      </c>
      <c r="AU14">
        <v>108.6</v>
      </c>
      <c r="AV14">
        <v>139.30000000000001</v>
      </c>
      <c r="AW14">
        <v>107.5</v>
      </c>
      <c r="AX14">
        <v>106.8</v>
      </c>
      <c r="AY14">
        <v>105.7</v>
      </c>
      <c r="AZ14">
        <v>104.1</v>
      </c>
      <c r="BA14">
        <v>105</v>
      </c>
      <c r="BB14">
        <v>105.5</v>
      </c>
      <c r="BC14">
        <v>102.1</v>
      </c>
      <c r="BD14">
        <v>104.8</v>
      </c>
      <c r="BE14">
        <v>107.2</v>
      </c>
      <c r="BF14">
        <f t="shared" si="0"/>
        <v>1394</v>
      </c>
      <c r="BG14">
        <f t="shared" si="1"/>
        <v>108.1</v>
      </c>
      <c r="BH14">
        <f t="shared" si="2"/>
        <v>325.29999999999995</v>
      </c>
      <c r="BI14">
        <f t="shared" si="3"/>
        <v>246.8</v>
      </c>
      <c r="BJ14">
        <f t="shared" si="4"/>
        <v>106.8</v>
      </c>
      <c r="BK14">
        <f t="shared" si="5"/>
        <v>207.8</v>
      </c>
      <c r="BL14">
        <f t="shared" si="6"/>
        <v>104.1</v>
      </c>
      <c r="BM14">
        <f t="shared" si="7"/>
        <v>105</v>
      </c>
      <c r="BN14">
        <f t="shared" si="8"/>
        <v>105.5</v>
      </c>
      <c r="BO14">
        <f t="shared" si="9"/>
        <v>104.8</v>
      </c>
      <c r="CA14" s="245"/>
      <c r="CB14" s="1" t="s">
        <v>11</v>
      </c>
      <c r="CC14" s="1" t="s">
        <v>99</v>
      </c>
    </row>
    <row r="15" spans="1:81" x14ac:dyDescent="0.35">
      <c r="A15" t="s">
        <v>60</v>
      </c>
      <c r="B15">
        <v>2013</v>
      </c>
      <c r="C15" t="s">
        <v>65</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c r="AE15">
        <v>115.4</v>
      </c>
      <c r="AF15">
        <v>114.2</v>
      </c>
      <c r="AG15">
        <v>102.7</v>
      </c>
      <c r="AH15">
        <v>105.5</v>
      </c>
      <c r="AI15">
        <v>101.5</v>
      </c>
      <c r="AJ15">
        <v>110.6</v>
      </c>
      <c r="AK15">
        <v>123.7</v>
      </c>
      <c r="AL15">
        <v>105.2</v>
      </c>
      <c r="AM15">
        <v>101.9</v>
      </c>
      <c r="AN15">
        <v>105</v>
      </c>
      <c r="AO15">
        <v>109.1</v>
      </c>
      <c r="AP15">
        <v>111.3</v>
      </c>
      <c r="AQ15">
        <v>111.1</v>
      </c>
      <c r="AR15">
        <v>109.8</v>
      </c>
      <c r="AS15">
        <v>108.5</v>
      </c>
      <c r="AT15">
        <v>106.7</v>
      </c>
      <c r="AU15">
        <v>108.3</v>
      </c>
      <c r="AV15">
        <v>100.5</v>
      </c>
      <c r="AW15">
        <v>107.2</v>
      </c>
      <c r="AX15">
        <v>107.1</v>
      </c>
      <c r="AY15">
        <v>106.2</v>
      </c>
      <c r="AZ15">
        <v>103.9</v>
      </c>
      <c r="BA15">
        <v>104.6</v>
      </c>
      <c r="BB15">
        <v>105.7</v>
      </c>
      <c r="BC15">
        <v>102.6</v>
      </c>
      <c r="BD15">
        <v>104.9</v>
      </c>
      <c r="BE15">
        <v>106.6</v>
      </c>
      <c r="BF15">
        <f t="shared" si="0"/>
        <v>1417.1999999999998</v>
      </c>
      <c r="BG15">
        <f t="shared" si="1"/>
        <v>109.8</v>
      </c>
      <c r="BH15">
        <f t="shared" si="2"/>
        <v>323.5</v>
      </c>
      <c r="BI15">
        <f t="shared" si="3"/>
        <v>207.7</v>
      </c>
      <c r="BJ15">
        <f t="shared" si="4"/>
        <v>107.1</v>
      </c>
      <c r="BK15">
        <f t="shared" si="5"/>
        <v>208.8</v>
      </c>
      <c r="BL15">
        <f t="shared" si="6"/>
        <v>103.9</v>
      </c>
      <c r="BM15">
        <f t="shared" si="7"/>
        <v>104.6</v>
      </c>
      <c r="BN15">
        <f t="shared" si="8"/>
        <v>105.7</v>
      </c>
      <c r="BO15">
        <f t="shared" si="9"/>
        <v>104.9</v>
      </c>
      <c r="CA15" s="245"/>
      <c r="CB15" s="1" t="s">
        <v>12</v>
      </c>
      <c r="CC15" s="1" t="s">
        <v>100</v>
      </c>
    </row>
    <row r="16" spans="1:81" x14ac:dyDescent="0.35">
      <c r="A16" t="s">
        <v>61</v>
      </c>
      <c r="B16">
        <v>2013</v>
      </c>
      <c r="C16" t="s">
        <v>65</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c r="AE16">
        <v>112.3</v>
      </c>
      <c r="AF16">
        <v>111.3</v>
      </c>
      <c r="AG16">
        <v>104.7</v>
      </c>
      <c r="AH16">
        <v>106.8</v>
      </c>
      <c r="AI16">
        <v>103.9</v>
      </c>
      <c r="AJ16">
        <v>109.3</v>
      </c>
      <c r="AK16">
        <v>112.9</v>
      </c>
      <c r="AL16">
        <v>105.8</v>
      </c>
      <c r="AM16">
        <v>103.1</v>
      </c>
      <c r="AN16">
        <v>104.3</v>
      </c>
      <c r="AO16">
        <v>108.1</v>
      </c>
      <c r="AP16">
        <v>110.5</v>
      </c>
      <c r="AQ16">
        <v>109.2</v>
      </c>
      <c r="AR16">
        <v>108.6</v>
      </c>
      <c r="AS16">
        <v>108.7</v>
      </c>
      <c r="AT16">
        <v>107.4</v>
      </c>
      <c r="AU16">
        <v>108.5</v>
      </c>
      <c r="AV16">
        <v>100.5</v>
      </c>
      <c r="AW16">
        <v>107.4</v>
      </c>
      <c r="AX16">
        <v>106.9</v>
      </c>
      <c r="AY16">
        <v>105.9</v>
      </c>
      <c r="AZ16">
        <v>104</v>
      </c>
      <c r="BA16">
        <v>104.8</v>
      </c>
      <c r="BB16">
        <v>105.6</v>
      </c>
      <c r="BC16">
        <v>102.3</v>
      </c>
      <c r="BD16">
        <v>104.8</v>
      </c>
      <c r="BE16">
        <v>106.9</v>
      </c>
      <c r="BF16">
        <f t="shared" si="0"/>
        <v>1402.1999999999998</v>
      </c>
      <c r="BG16">
        <f t="shared" si="1"/>
        <v>108.6</v>
      </c>
      <c r="BH16">
        <f t="shared" si="2"/>
        <v>324.60000000000002</v>
      </c>
      <c r="BI16">
        <f t="shared" si="3"/>
        <v>207.9</v>
      </c>
      <c r="BJ16">
        <f t="shared" si="4"/>
        <v>106.9</v>
      </c>
      <c r="BK16">
        <f t="shared" si="5"/>
        <v>208.2</v>
      </c>
      <c r="BL16">
        <f t="shared" si="6"/>
        <v>104</v>
      </c>
      <c r="BM16">
        <f t="shared" si="7"/>
        <v>104.8</v>
      </c>
      <c r="BN16">
        <f t="shared" si="8"/>
        <v>105.6</v>
      </c>
      <c r="BO16">
        <f t="shared" si="9"/>
        <v>104.8</v>
      </c>
      <c r="CA16" s="245"/>
      <c r="CB16" s="1" t="s">
        <v>13</v>
      </c>
      <c r="CC16" s="1" t="s">
        <v>101</v>
      </c>
    </row>
    <row r="17" spans="1:81" x14ac:dyDescent="0.35">
      <c r="A17" t="s">
        <v>57</v>
      </c>
      <c r="B17">
        <v>2013</v>
      </c>
      <c r="C17" t="s">
        <v>66</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59</v>
      </c>
      <c r="V17">
        <v>108.5</v>
      </c>
      <c r="W17">
        <v>107.5</v>
      </c>
      <c r="X17">
        <v>106.3</v>
      </c>
      <c r="Y17">
        <v>105</v>
      </c>
      <c r="Z17">
        <v>105.6</v>
      </c>
      <c r="AA17">
        <v>106.5</v>
      </c>
      <c r="AB17">
        <v>102.5</v>
      </c>
      <c r="AC17">
        <v>105.5</v>
      </c>
      <c r="AD17">
        <v>108.9</v>
      </c>
      <c r="AE17">
        <v>112.3</v>
      </c>
      <c r="AF17">
        <v>112.1</v>
      </c>
      <c r="AG17">
        <v>108.1</v>
      </c>
      <c r="AH17">
        <v>108.3</v>
      </c>
      <c r="AI17">
        <v>105.9</v>
      </c>
      <c r="AJ17">
        <v>109.2</v>
      </c>
      <c r="AK17">
        <v>118</v>
      </c>
      <c r="AL17">
        <v>106.8</v>
      </c>
      <c r="AM17">
        <v>104.1</v>
      </c>
      <c r="AN17">
        <v>105.4</v>
      </c>
      <c r="AO17">
        <v>108.2</v>
      </c>
      <c r="AP17">
        <v>111</v>
      </c>
      <c r="AQ17">
        <v>110.6</v>
      </c>
      <c r="AR17">
        <v>109</v>
      </c>
      <c r="AS17">
        <v>109.7</v>
      </c>
      <c r="AT17">
        <v>108.8</v>
      </c>
      <c r="AU17">
        <v>109.5</v>
      </c>
      <c r="AV17">
        <v>139.30000000000001</v>
      </c>
      <c r="AW17">
        <v>108.5</v>
      </c>
      <c r="AX17">
        <v>107.5</v>
      </c>
      <c r="AY17">
        <v>106.3</v>
      </c>
      <c r="AZ17">
        <v>105</v>
      </c>
      <c r="BA17">
        <v>105.6</v>
      </c>
      <c r="BB17">
        <v>106.5</v>
      </c>
      <c r="BC17">
        <v>102.5</v>
      </c>
      <c r="BD17">
        <v>105.5</v>
      </c>
      <c r="BE17">
        <v>108.9</v>
      </c>
      <c r="BF17">
        <f t="shared" si="0"/>
        <v>1420</v>
      </c>
      <c r="BG17">
        <f t="shared" si="1"/>
        <v>109</v>
      </c>
      <c r="BH17">
        <f t="shared" si="2"/>
        <v>328</v>
      </c>
      <c r="BI17">
        <f t="shared" si="3"/>
        <v>247.8</v>
      </c>
      <c r="BJ17">
        <f t="shared" si="4"/>
        <v>107.5</v>
      </c>
      <c r="BK17">
        <f t="shared" si="5"/>
        <v>208.8</v>
      </c>
      <c r="BL17">
        <f t="shared" si="6"/>
        <v>105</v>
      </c>
      <c r="BM17">
        <f t="shared" si="7"/>
        <v>105.6</v>
      </c>
      <c r="BN17">
        <f t="shared" si="8"/>
        <v>106.5</v>
      </c>
      <c r="BO17">
        <f t="shared" si="9"/>
        <v>105.5</v>
      </c>
      <c r="CA17" s="245"/>
      <c r="CB17" s="1" t="s">
        <v>14</v>
      </c>
      <c r="CC17" s="1" t="s">
        <v>102</v>
      </c>
    </row>
    <row r="18" spans="1:81" x14ac:dyDescent="0.35">
      <c r="A18" t="s">
        <v>60</v>
      </c>
      <c r="B18">
        <v>2013</v>
      </c>
      <c r="C18" t="s">
        <v>66</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c r="AE18">
        <v>117</v>
      </c>
      <c r="AF18">
        <v>120.1</v>
      </c>
      <c r="AG18">
        <v>112.5</v>
      </c>
      <c r="AH18">
        <v>107.3</v>
      </c>
      <c r="AI18">
        <v>101.3</v>
      </c>
      <c r="AJ18">
        <v>112.4</v>
      </c>
      <c r="AK18">
        <v>143.6</v>
      </c>
      <c r="AL18">
        <v>105.4</v>
      </c>
      <c r="AM18">
        <v>101.4</v>
      </c>
      <c r="AN18">
        <v>106.4</v>
      </c>
      <c r="AO18">
        <v>110</v>
      </c>
      <c r="AP18">
        <v>112.2</v>
      </c>
      <c r="AQ18">
        <v>115</v>
      </c>
      <c r="AR18">
        <v>110.9</v>
      </c>
      <c r="AS18">
        <v>109.2</v>
      </c>
      <c r="AT18">
        <v>107.2</v>
      </c>
      <c r="AU18">
        <v>108.9</v>
      </c>
      <c r="AV18">
        <v>106.6</v>
      </c>
      <c r="AW18">
        <v>108</v>
      </c>
      <c r="AX18">
        <v>107.7</v>
      </c>
      <c r="AY18">
        <v>106.5</v>
      </c>
      <c r="AZ18">
        <v>105.2</v>
      </c>
      <c r="BA18">
        <v>105.2</v>
      </c>
      <c r="BB18">
        <v>108.1</v>
      </c>
      <c r="BC18">
        <v>103.3</v>
      </c>
      <c r="BD18">
        <v>106.1</v>
      </c>
      <c r="BE18">
        <v>109.7</v>
      </c>
      <c r="BF18">
        <f t="shared" si="0"/>
        <v>1464.6000000000001</v>
      </c>
      <c r="BG18">
        <f t="shared" si="1"/>
        <v>110.9</v>
      </c>
      <c r="BH18">
        <f t="shared" si="2"/>
        <v>325.3</v>
      </c>
      <c r="BI18">
        <f t="shared" si="3"/>
        <v>214.6</v>
      </c>
      <c r="BJ18">
        <f t="shared" si="4"/>
        <v>107.7</v>
      </c>
      <c r="BK18">
        <f t="shared" si="5"/>
        <v>209.8</v>
      </c>
      <c r="BL18">
        <f t="shared" si="6"/>
        <v>105.2</v>
      </c>
      <c r="BM18">
        <f t="shared" si="7"/>
        <v>105.2</v>
      </c>
      <c r="BN18">
        <f t="shared" si="8"/>
        <v>108.1</v>
      </c>
      <c r="BO18">
        <f t="shared" si="9"/>
        <v>106.1</v>
      </c>
      <c r="CA18" s="245"/>
      <c r="CB18" s="1" t="s">
        <v>15</v>
      </c>
      <c r="CC18" s="1" t="s">
        <v>103</v>
      </c>
    </row>
    <row r="19" spans="1:81" x14ac:dyDescent="0.35">
      <c r="A19" t="s">
        <v>61</v>
      </c>
      <c r="B19">
        <v>2013</v>
      </c>
      <c r="C19" t="s">
        <v>66</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c r="AE19">
        <v>113.8</v>
      </c>
      <c r="AF19">
        <v>114.9</v>
      </c>
      <c r="AG19">
        <v>109.8</v>
      </c>
      <c r="AH19">
        <v>107.9</v>
      </c>
      <c r="AI19">
        <v>104.2</v>
      </c>
      <c r="AJ19">
        <v>110.7</v>
      </c>
      <c r="AK19">
        <v>126.7</v>
      </c>
      <c r="AL19">
        <v>106.3</v>
      </c>
      <c r="AM19">
        <v>103.2</v>
      </c>
      <c r="AN19">
        <v>105.7</v>
      </c>
      <c r="AO19">
        <v>109</v>
      </c>
      <c r="AP19">
        <v>111.6</v>
      </c>
      <c r="AQ19">
        <v>112.2</v>
      </c>
      <c r="AR19">
        <v>109.5</v>
      </c>
      <c r="AS19">
        <v>109.5</v>
      </c>
      <c r="AT19">
        <v>108.1</v>
      </c>
      <c r="AU19">
        <v>109.3</v>
      </c>
      <c r="AV19">
        <v>106.6</v>
      </c>
      <c r="AW19">
        <v>108.3</v>
      </c>
      <c r="AX19">
        <v>107.6</v>
      </c>
      <c r="AY19">
        <v>106.4</v>
      </c>
      <c r="AZ19">
        <v>105.1</v>
      </c>
      <c r="BA19">
        <v>105.4</v>
      </c>
      <c r="BB19">
        <v>107.4</v>
      </c>
      <c r="BC19">
        <v>102.8</v>
      </c>
      <c r="BD19">
        <v>105.8</v>
      </c>
      <c r="BE19">
        <v>109.3</v>
      </c>
      <c r="BF19">
        <f t="shared" si="0"/>
        <v>1436</v>
      </c>
      <c r="BG19">
        <f t="shared" si="1"/>
        <v>109.5</v>
      </c>
      <c r="BH19">
        <f t="shared" si="2"/>
        <v>326.89999999999998</v>
      </c>
      <c r="BI19">
        <f t="shared" si="3"/>
        <v>214.89999999999998</v>
      </c>
      <c r="BJ19">
        <f t="shared" si="4"/>
        <v>107.6</v>
      </c>
      <c r="BK19">
        <f t="shared" si="5"/>
        <v>209.2</v>
      </c>
      <c r="BL19">
        <f t="shared" si="6"/>
        <v>105.1</v>
      </c>
      <c r="BM19">
        <f t="shared" si="7"/>
        <v>105.4</v>
      </c>
      <c r="BN19">
        <f t="shared" si="8"/>
        <v>107.4</v>
      </c>
      <c r="BO19">
        <f t="shared" si="9"/>
        <v>105.8</v>
      </c>
      <c r="CA19" s="6" t="s">
        <v>148</v>
      </c>
      <c r="CB19" s="1" t="s">
        <v>16</v>
      </c>
      <c r="CC19" s="1" t="s">
        <v>104</v>
      </c>
    </row>
    <row r="20" spans="1:81" x14ac:dyDescent="0.35">
      <c r="A20" t="s">
        <v>57</v>
      </c>
      <c r="B20">
        <v>2013</v>
      </c>
      <c r="C20" t="s">
        <v>67</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59</v>
      </c>
      <c r="V20">
        <v>109.5</v>
      </c>
      <c r="W20">
        <v>108.3</v>
      </c>
      <c r="X20">
        <v>106.9</v>
      </c>
      <c r="Y20">
        <v>106.8</v>
      </c>
      <c r="Z20">
        <v>106.4</v>
      </c>
      <c r="AA20">
        <v>107.8</v>
      </c>
      <c r="AB20">
        <v>102.5</v>
      </c>
      <c r="AC20">
        <v>106.5</v>
      </c>
      <c r="AD20">
        <v>110.7</v>
      </c>
      <c r="AE20">
        <v>113.4</v>
      </c>
      <c r="AF20">
        <v>114.9</v>
      </c>
      <c r="AG20">
        <v>110.5</v>
      </c>
      <c r="AH20">
        <v>109.3</v>
      </c>
      <c r="AI20">
        <v>106.2</v>
      </c>
      <c r="AJ20">
        <v>110.3</v>
      </c>
      <c r="AK20">
        <v>129.19999999999999</v>
      </c>
      <c r="AL20">
        <v>107.1</v>
      </c>
      <c r="AM20">
        <v>104.3</v>
      </c>
      <c r="AN20">
        <v>106.4</v>
      </c>
      <c r="AO20">
        <v>109.1</v>
      </c>
      <c r="AP20">
        <v>112.1</v>
      </c>
      <c r="AQ20">
        <v>113.1</v>
      </c>
      <c r="AR20">
        <v>109.8</v>
      </c>
      <c r="AS20">
        <v>110.5</v>
      </c>
      <c r="AT20">
        <v>109.5</v>
      </c>
      <c r="AU20">
        <v>110.3</v>
      </c>
      <c r="AV20">
        <v>139.30000000000001</v>
      </c>
      <c r="AW20">
        <v>109.5</v>
      </c>
      <c r="AX20">
        <v>108.3</v>
      </c>
      <c r="AY20">
        <v>106.9</v>
      </c>
      <c r="AZ20">
        <v>106.8</v>
      </c>
      <c r="BA20">
        <v>106.4</v>
      </c>
      <c r="BB20">
        <v>107.8</v>
      </c>
      <c r="BC20">
        <v>102.5</v>
      </c>
      <c r="BD20">
        <v>106.5</v>
      </c>
      <c r="BE20">
        <v>110.7</v>
      </c>
      <c r="BF20">
        <f t="shared" si="0"/>
        <v>1445.8999999999996</v>
      </c>
      <c r="BG20">
        <f t="shared" si="1"/>
        <v>109.8</v>
      </c>
      <c r="BH20">
        <f t="shared" si="2"/>
        <v>330.3</v>
      </c>
      <c r="BI20">
        <f t="shared" si="3"/>
        <v>248.8</v>
      </c>
      <c r="BJ20">
        <f t="shared" si="4"/>
        <v>108.3</v>
      </c>
      <c r="BK20">
        <f t="shared" si="5"/>
        <v>209.4</v>
      </c>
      <c r="BL20">
        <f t="shared" si="6"/>
        <v>106.8</v>
      </c>
      <c r="BM20">
        <f t="shared" si="7"/>
        <v>106.4</v>
      </c>
      <c r="BN20">
        <f t="shared" si="8"/>
        <v>107.8</v>
      </c>
      <c r="BO20">
        <f t="shared" si="9"/>
        <v>106.5</v>
      </c>
      <c r="CA20" s="241" t="s">
        <v>149</v>
      </c>
      <c r="CB20" s="1" t="s">
        <v>17</v>
      </c>
      <c r="CC20" s="1" t="s">
        <v>105</v>
      </c>
    </row>
    <row r="21" spans="1:81" x14ac:dyDescent="0.35">
      <c r="A21" t="s">
        <v>60</v>
      </c>
      <c r="B21">
        <v>2013</v>
      </c>
      <c r="C21" t="s">
        <v>67</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c r="AE21">
        <v>117.8</v>
      </c>
      <c r="AF21">
        <v>119.2</v>
      </c>
      <c r="AG21">
        <v>114</v>
      </c>
      <c r="AH21">
        <v>108.3</v>
      </c>
      <c r="AI21">
        <v>101.1</v>
      </c>
      <c r="AJ21">
        <v>113.2</v>
      </c>
      <c r="AK21">
        <v>160.9</v>
      </c>
      <c r="AL21">
        <v>105.1</v>
      </c>
      <c r="AM21">
        <v>101.3</v>
      </c>
      <c r="AN21">
        <v>107.5</v>
      </c>
      <c r="AO21">
        <v>110.4</v>
      </c>
      <c r="AP21">
        <v>113.1</v>
      </c>
      <c r="AQ21">
        <v>117.5</v>
      </c>
      <c r="AR21">
        <v>111.7</v>
      </c>
      <c r="AS21">
        <v>109.8</v>
      </c>
      <c r="AT21">
        <v>107.8</v>
      </c>
      <c r="AU21">
        <v>109.5</v>
      </c>
      <c r="AV21">
        <v>107.7</v>
      </c>
      <c r="AW21">
        <v>108.6</v>
      </c>
      <c r="AX21">
        <v>108.1</v>
      </c>
      <c r="AY21">
        <v>107.1</v>
      </c>
      <c r="AZ21">
        <v>107.3</v>
      </c>
      <c r="BA21">
        <v>105.9</v>
      </c>
      <c r="BB21">
        <v>110.1</v>
      </c>
      <c r="BC21">
        <v>103.2</v>
      </c>
      <c r="BD21">
        <v>107.3</v>
      </c>
      <c r="BE21">
        <v>111.4</v>
      </c>
      <c r="BF21">
        <f t="shared" si="0"/>
        <v>1489.4</v>
      </c>
      <c r="BG21">
        <f t="shared" si="1"/>
        <v>111.7</v>
      </c>
      <c r="BH21">
        <f t="shared" si="2"/>
        <v>327.10000000000002</v>
      </c>
      <c r="BI21">
        <f t="shared" si="3"/>
        <v>216.3</v>
      </c>
      <c r="BJ21">
        <f t="shared" si="4"/>
        <v>108.1</v>
      </c>
      <c r="BK21">
        <f t="shared" si="5"/>
        <v>210.3</v>
      </c>
      <c r="BL21">
        <f t="shared" si="6"/>
        <v>107.3</v>
      </c>
      <c r="BM21">
        <f t="shared" si="7"/>
        <v>105.9</v>
      </c>
      <c r="BN21">
        <f t="shared" si="8"/>
        <v>110.1</v>
      </c>
      <c r="BO21">
        <f t="shared" si="9"/>
        <v>107.3</v>
      </c>
      <c r="CA21" s="241"/>
      <c r="CB21" s="1" t="s">
        <v>18</v>
      </c>
      <c r="CC21" s="1" t="s">
        <v>106</v>
      </c>
    </row>
    <row r="22" spans="1:81" x14ac:dyDescent="0.35">
      <c r="A22" t="s">
        <v>61</v>
      </c>
      <c r="B22">
        <v>2013</v>
      </c>
      <c r="C22" t="s">
        <v>67</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c r="AE22">
        <v>114.8</v>
      </c>
      <c r="AF22">
        <v>116.4</v>
      </c>
      <c r="AG22">
        <v>111.9</v>
      </c>
      <c r="AH22">
        <v>108.9</v>
      </c>
      <c r="AI22">
        <v>104.3</v>
      </c>
      <c r="AJ22">
        <v>111.7</v>
      </c>
      <c r="AK22">
        <v>140</v>
      </c>
      <c r="AL22">
        <v>106.4</v>
      </c>
      <c r="AM22">
        <v>103.3</v>
      </c>
      <c r="AN22">
        <v>106.8</v>
      </c>
      <c r="AO22">
        <v>109.6</v>
      </c>
      <c r="AP22">
        <v>112.6</v>
      </c>
      <c r="AQ22">
        <v>114.7</v>
      </c>
      <c r="AR22">
        <v>110.3</v>
      </c>
      <c r="AS22">
        <v>110.2</v>
      </c>
      <c r="AT22">
        <v>108.8</v>
      </c>
      <c r="AU22">
        <v>110</v>
      </c>
      <c r="AV22">
        <v>107.7</v>
      </c>
      <c r="AW22">
        <v>109.2</v>
      </c>
      <c r="AX22">
        <v>108.2</v>
      </c>
      <c r="AY22">
        <v>107</v>
      </c>
      <c r="AZ22">
        <v>107.1</v>
      </c>
      <c r="BA22">
        <v>106.1</v>
      </c>
      <c r="BB22">
        <v>109.1</v>
      </c>
      <c r="BC22">
        <v>102.8</v>
      </c>
      <c r="BD22">
        <v>106.9</v>
      </c>
      <c r="BE22">
        <v>111</v>
      </c>
      <c r="BF22">
        <f t="shared" si="0"/>
        <v>1461.3999999999999</v>
      </c>
      <c r="BG22">
        <f t="shared" si="1"/>
        <v>110.3</v>
      </c>
      <c r="BH22">
        <f t="shared" si="2"/>
        <v>329</v>
      </c>
      <c r="BI22">
        <f t="shared" si="3"/>
        <v>216.9</v>
      </c>
      <c r="BJ22">
        <f t="shared" si="4"/>
        <v>108.2</v>
      </c>
      <c r="BK22">
        <f t="shared" si="5"/>
        <v>209.8</v>
      </c>
      <c r="BL22">
        <f t="shared" si="6"/>
        <v>107.1</v>
      </c>
      <c r="BM22">
        <f t="shared" si="7"/>
        <v>106.1</v>
      </c>
      <c r="BN22">
        <f t="shared" si="8"/>
        <v>109.1</v>
      </c>
      <c r="BO22">
        <f t="shared" si="9"/>
        <v>106.9</v>
      </c>
      <c r="CA22" s="241"/>
      <c r="CB22" s="1" t="s">
        <v>19</v>
      </c>
      <c r="CC22" s="1" t="s">
        <v>107</v>
      </c>
    </row>
    <row r="23" spans="1:81" x14ac:dyDescent="0.35">
      <c r="A23" t="s">
        <v>57</v>
      </c>
      <c r="B23">
        <v>2013</v>
      </c>
      <c r="C23" t="s">
        <v>68</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59</v>
      </c>
      <c r="V23">
        <v>109.9</v>
      </c>
      <c r="W23">
        <v>108.7</v>
      </c>
      <c r="X23">
        <v>107.5</v>
      </c>
      <c r="Y23">
        <v>107.8</v>
      </c>
      <c r="Z23">
        <v>106.8</v>
      </c>
      <c r="AA23">
        <v>108.7</v>
      </c>
      <c r="AB23">
        <v>105</v>
      </c>
      <c r="AC23">
        <v>107.5</v>
      </c>
      <c r="AD23">
        <v>112.1</v>
      </c>
      <c r="AE23">
        <v>114.3</v>
      </c>
      <c r="AF23">
        <v>115.4</v>
      </c>
      <c r="AG23">
        <v>111.1</v>
      </c>
      <c r="AH23">
        <v>110</v>
      </c>
      <c r="AI23">
        <v>106.4</v>
      </c>
      <c r="AJ23">
        <v>110.8</v>
      </c>
      <c r="AK23">
        <v>138.9</v>
      </c>
      <c r="AL23">
        <v>107.4</v>
      </c>
      <c r="AM23">
        <v>104.1</v>
      </c>
      <c r="AN23">
        <v>106.9</v>
      </c>
      <c r="AO23">
        <v>109.7</v>
      </c>
      <c r="AP23">
        <v>112.6</v>
      </c>
      <c r="AQ23">
        <v>114.9</v>
      </c>
      <c r="AR23">
        <v>110.7</v>
      </c>
      <c r="AS23">
        <v>111.3</v>
      </c>
      <c r="AT23">
        <v>110.2</v>
      </c>
      <c r="AU23">
        <v>111.1</v>
      </c>
      <c r="AV23">
        <v>139.30000000000001</v>
      </c>
      <c r="AW23">
        <v>109.9</v>
      </c>
      <c r="AX23">
        <v>108.7</v>
      </c>
      <c r="AY23">
        <v>107.5</v>
      </c>
      <c r="AZ23">
        <v>107.8</v>
      </c>
      <c r="BA23">
        <v>106.8</v>
      </c>
      <c r="BB23">
        <v>108.7</v>
      </c>
      <c r="BC23">
        <v>105</v>
      </c>
      <c r="BD23">
        <v>107.5</v>
      </c>
      <c r="BE23">
        <v>112.1</v>
      </c>
      <c r="BF23">
        <f t="shared" si="0"/>
        <v>1462.5</v>
      </c>
      <c r="BG23">
        <f t="shared" si="1"/>
        <v>110.7</v>
      </c>
      <c r="BH23">
        <f t="shared" si="2"/>
        <v>332.6</v>
      </c>
      <c r="BI23">
        <f t="shared" si="3"/>
        <v>249.20000000000002</v>
      </c>
      <c r="BJ23">
        <f t="shared" si="4"/>
        <v>108.7</v>
      </c>
      <c r="BK23">
        <f t="shared" si="5"/>
        <v>212.5</v>
      </c>
      <c r="BL23">
        <f t="shared" si="6"/>
        <v>107.8</v>
      </c>
      <c r="BM23">
        <f t="shared" si="7"/>
        <v>106.8</v>
      </c>
      <c r="BN23">
        <f t="shared" si="8"/>
        <v>108.7</v>
      </c>
      <c r="BO23">
        <f t="shared" si="9"/>
        <v>107.5</v>
      </c>
      <c r="CA23" s="242" t="s">
        <v>150</v>
      </c>
      <c r="CB23" s="1" t="s">
        <v>20</v>
      </c>
      <c r="CC23" s="1" t="s">
        <v>108</v>
      </c>
    </row>
    <row r="24" spans="1:81" x14ac:dyDescent="0.35">
      <c r="A24" t="s">
        <v>60</v>
      </c>
      <c r="B24">
        <v>2013</v>
      </c>
      <c r="C24" t="s">
        <v>68</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c r="AE24">
        <v>118.3</v>
      </c>
      <c r="AF24">
        <v>120.4</v>
      </c>
      <c r="AG24">
        <v>112.7</v>
      </c>
      <c r="AH24">
        <v>108.9</v>
      </c>
      <c r="AI24">
        <v>101.1</v>
      </c>
      <c r="AJ24">
        <v>108.7</v>
      </c>
      <c r="AK24">
        <v>177</v>
      </c>
      <c r="AL24">
        <v>104.7</v>
      </c>
      <c r="AM24">
        <v>101</v>
      </c>
      <c r="AN24">
        <v>108.5</v>
      </c>
      <c r="AO24">
        <v>110.9</v>
      </c>
      <c r="AP24">
        <v>114.3</v>
      </c>
      <c r="AQ24">
        <v>119.6</v>
      </c>
      <c r="AR24">
        <v>112.4</v>
      </c>
      <c r="AS24">
        <v>110.6</v>
      </c>
      <c r="AT24">
        <v>108.3</v>
      </c>
      <c r="AU24">
        <v>110.2</v>
      </c>
      <c r="AV24">
        <v>108.9</v>
      </c>
      <c r="AW24">
        <v>109.3</v>
      </c>
      <c r="AX24">
        <v>108.7</v>
      </c>
      <c r="AY24">
        <v>107.6</v>
      </c>
      <c r="AZ24">
        <v>108.1</v>
      </c>
      <c r="BA24">
        <v>106.5</v>
      </c>
      <c r="BB24">
        <v>110.8</v>
      </c>
      <c r="BC24">
        <v>106</v>
      </c>
      <c r="BD24">
        <v>108.3</v>
      </c>
      <c r="BE24">
        <v>112.7</v>
      </c>
      <c r="BF24">
        <f t="shared" si="0"/>
        <v>1506.1000000000001</v>
      </c>
      <c r="BG24">
        <f t="shared" si="1"/>
        <v>112.4</v>
      </c>
      <c r="BH24">
        <f t="shared" si="2"/>
        <v>329.09999999999997</v>
      </c>
      <c r="BI24">
        <f t="shared" si="3"/>
        <v>218.2</v>
      </c>
      <c r="BJ24">
        <f t="shared" si="4"/>
        <v>108.7</v>
      </c>
      <c r="BK24">
        <f t="shared" si="5"/>
        <v>213.6</v>
      </c>
      <c r="BL24">
        <f t="shared" si="6"/>
        <v>108.1</v>
      </c>
      <c r="BM24">
        <f t="shared" si="7"/>
        <v>106.5</v>
      </c>
      <c r="BN24">
        <f t="shared" si="8"/>
        <v>110.8</v>
      </c>
      <c r="BO24">
        <f t="shared" si="9"/>
        <v>108.3</v>
      </c>
      <c r="CA24" s="242"/>
      <c r="CB24" s="1" t="s">
        <v>21</v>
      </c>
      <c r="CC24" s="1" t="s">
        <v>109</v>
      </c>
    </row>
    <row r="25" spans="1:81" x14ac:dyDescent="0.35">
      <c r="A25" t="s">
        <v>61</v>
      </c>
      <c r="B25">
        <v>2013</v>
      </c>
      <c r="C25" t="s">
        <v>68</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c r="AE25">
        <v>115.6</v>
      </c>
      <c r="AF25">
        <v>117.2</v>
      </c>
      <c r="AG25">
        <v>111.7</v>
      </c>
      <c r="AH25">
        <v>109.6</v>
      </c>
      <c r="AI25">
        <v>104.5</v>
      </c>
      <c r="AJ25">
        <v>109.8</v>
      </c>
      <c r="AK25">
        <v>151.80000000000001</v>
      </c>
      <c r="AL25">
        <v>106.5</v>
      </c>
      <c r="AM25">
        <v>103.1</v>
      </c>
      <c r="AN25">
        <v>107.4</v>
      </c>
      <c r="AO25">
        <v>110.2</v>
      </c>
      <c r="AP25">
        <v>113.4</v>
      </c>
      <c r="AQ25">
        <v>116.6</v>
      </c>
      <c r="AR25">
        <v>111.2</v>
      </c>
      <c r="AS25">
        <v>111</v>
      </c>
      <c r="AT25">
        <v>109.4</v>
      </c>
      <c r="AU25">
        <v>110.7</v>
      </c>
      <c r="AV25">
        <v>108.9</v>
      </c>
      <c r="AW25">
        <v>109.7</v>
      </c>
      <c r="AX25">
        <v>108.7</v>
      </c>
      <c r="AY25">
        <v>107.5</v>
      </c>
      <c r="AZ25">
        <v>108</v>
      </c>
      <c r="BA25">
        <v>106.6</v>
      </c>
      <c r="BB25">
        <v>109.9</v>
      </c>
      <c r="BC25">
        <v>105.4</v>
      </c>
      <c r="BD25">
        <v>107.9</v>
      </c>
      <c r="BE25">
        <v>112.4</v>
      </c>
      <c r="BF25">
        <f t="shared" si="0"/>
        <v>1477.4</v>
      </c>
      <c r="BG25">
        <f t="shared" si="1"/>
        <v>111.2</v>
      </c>
      <c r="BH25">
        <f t="shared" si="2"/>
        <v>331.1</v>
      </c>
      <c r="BI25">
        <f t="shared" si="3"/>
        <v>218.60000000000002</v>
      </c>
      <c r="BJ25">
        <f t="shared" si="4"/>
        <v>108.7</v>
      </c>
      <c r="BK25">
        <f t="shared" si="5"/>
        <v>212.9</v>
      </c>
      <c r="BL25">
        <f t="shared" si="6"/>
        <v>108</v>
      </c>
      <c r="BM25">
        <f t="shared" si="7"/>
        <v>106.6</v>
      </c>
      <c r="BN25">
        <f t="shared" si="8"/>
        <v>109.9</v>
      </c>
      <c r="BO25">
        <f t="shared" si="9"/>
        <v>107.9</v>
      </c>
      <c r="CA25" s="7" t="s">
        <v>151</v>
      </c>
      <c r="CB25" s="1" t="s">
        <v>22</v>
      </c>
      <c r="CC25" s="1" t="s">
        <v>110</v>
      </c>
    </row>
    <row r="26" spans="1:81" x14ac:dyDescent="0.35">
      <c r="A26" t="s">
        <v>57</v>
      </c>
      <c r="B26">
        <v>2013</v>
      </c>
      <c r="C26" t="s">
        <v>69</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59</v>
      </c>
      <c r="V26">
        <v>111.1</v>
      </c>
      <c r="W26">
        <v>109.6</v>
      </c>
      <c r="X26">
        <v>108.3</v>
      </c>
      <c r="Y26">
        <v>109.3</v>
      </c>
      <c r="Z26">
        <v>107.7</v>
      </c>
      <c r="AA26">
        <v>109.8</v>
      </c>
      <c r="AB26">
        <v>106.7</v>
      </c>
      <c r="AC26">
        <v>108.7</v>
      </c>
      <c r="AD26">
        <v>114.2</v>
      </c>
      <c r="AE26">
        <v>115.4</v>
      </c>
      <c r="AF26">
        <v>115.7</v>
      </c>
      <c r="AG26">
        <v>111.7</v>
      </c>
      <c r="AH26">
        <v>111</v>
      </c>
      <c r="AI26">
        <v>107.4</v>
      </c>
      <c r="AJ26">
        <v>110.9</v>
      </c>
      <c r="AK26">
        <v>154</v>
      </c>
      <c r="AL26">
        <v>108.1</v>
      </c>
      <c r="AM26">
        <v>104.2</v>
      </c>
      <c r="AN26">
        <v>107.9</v>
      </c>
      <c r="AO26">
        <v>110.4</v>
      </c>
      <c r="AP26">
        <v>114</v>
      </c>
      <c r="AQ26">
        <v>117.8</v>
      </c>
      <c r="AR26">
        <v>111.7</v>
      </c>
      <c r="AS26">
        <v>112.7</v>
      </c>
      <c r="AT26">
        <v>111.4</v>
      </c>
      <c r="AU26">
        <v>112.5</v>
      </c>
      <c r="AV26">
        <v>139.30000000000001</v>
      </c>
      <c r="AW26">
        <v>111.1</v>
      </c>
      <c r="AX26">
        <v>109.6</v>
      </c>
      <c r="AY26">
        <v>108.3</v>
      </c>
      <c r="AZ26">
        <v>109.3</v>
      </c>
      <c r="BA26">
        <v>107.7</v>
      </c>
      <c r="BB26">
        <v>109.8</v>
      </c>
      <c r="BC26">
        <v>106.7</v>
      </c>
      <c r="BD26">
        <v>108.7</v>
      </c>
      <c r="BE26">
        <v>114.2</v>
      </c>
      <c r="BF26">
        <f t="shared" si="0"/>
        <v>1488.5000000000002</v>
      </c>
      <c r="BG26">
        <f t="shared" si="1"/>
        <v>111.7</v>
      </c>
      <c r="BH26">
        <f t="shared" si="2"/>
        <v>336.6</v>
      </c>
      <c r="BI26">
        <f t="shared" si="3"/>
        <v>250.4</v>
      </c>
      <c r="BJ26">
        <f t="shared" si="4"/>
        <v>109.6</v>
      </c>
      <c r="BK26">
        <f t="shared" si="5"/>
        <v>215</v>
      </c>
      <c r="BL26">
        <f t="shared" si="6"/>
        <v>109.3</v>
      </c>
      <c r="BM26">
        <f t="shared" si="7"/>
        <v>107.7</v>
      </c>
      <c r="BN26">
        <f t="shared" si="8"/>
        <v>109.8</v>
      </c>
      <c r="BO26">
        <f t="shared" si="9"/>
        <v>108.7</v>
      </c>
      <c r="CA26" s="8" t="s">
        <v>156</v>
      </c>
      <c r="CB26" s="1" t="s">
        <v>23</v>
      </c>
      <c r="CC26" s="1" t="s">
        <v>111</v>
      </c>
    </row>
    <row r="27" spans="1:81" x14ac:dyDescent="0.35">
      <c r="A27" t="s">
        <v>60</v>
      </c>
      <c r="B27">
        <v>2013</v>
      </c>
      <c r="C27" t="s">
        <v>69</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c r="AE27">
        <v>118.6</v>
      </c>
      <c r="AF27">
        <v>119.1</v>
      </c>
      <c r="AG27">
        <v>113.2</v>
      </c>
      <c r="AH27">
        <v>109.6</v>
      </c>
      <c r="AI27">
        <v>101.7</v>
      </c>
      <c r="AJ27">
        <v>103.2</v>
      </c>
      <c r="AK27">
        <v>174.3</v>
      </c>
      <c r="AL27">
        <v>105.1</v>
      </c>
      <c r="AM27">
        <v>100.8</v>
      </c>
      <c r="AN27">
        <v>109.1</v>
      </c>
      <c r="AO27">
        <v>111.1</v>
      </c>
      <c r="AP27">
        <v>115.4</v>
      </c>
      <c r="AQ27">
        <v>119.2</v>
      </c>
      <c r="AR27">
        <v>112.9</v>
      </c>
      <c r="AS27">
        <v>111.4</v>
      </c>
      <c r="AT27">
        <v>109</v>
      </c>
      <c r="AU27">
        <v>111.1</v>
      </c>
      <c r="AV27">
        <v>109.7</v>
      </c>
      <c r="AW27">
        <v>109.5</v>
      </c>
      <c r="AX27">
        <v>109.6</v>
      </c>
      <c r="AY27">
        <v>107.9</v>
      </c>
      <c r="AZ27">
        <v>110.4</v>
      </c>
      <c r="BA27">
        <v>107.4</v>
      </c>
      <c r="BB27">
        <v>111.2</v>
      </c>
      <c r="BC27">
        <v>106.9</v>
      </c>
      <c r="BD27">
        <v>109.4</v>
      </c>
      <c r="BE27">
        <v>113.2</v>
      </c>
      <c r="BF27">
        <f t="shared" si="0"/>
        <v>1500.4</v>
      </c>
      <c r="BG27">
        <f t="shared" si="1"/>
        <v>112.9</v>
      </c>
      <c r="BH27">
        <f t="shared" si="2"/>
        <v>331.5</v>
      </c>
      <c r="BI27">
        <f t="shared" si="3"/>
        <v>219.2</v>
      </c>
      <c r="BJ27">
        <f t="shared" si="4"/>
        <v>109.6</v>
      </c>
      <c r="BK27">
        <f t="shared" si="5"/>
        <v>214.8</v>
      </c>
      <c r="BL27">
        <f t="shared" si="6"/>
        <v>110.4</v>
      </c>
      <c r="BM27">
        <f t="shared" si="7"/>
        <v>107.4</v>
      </c>
      <c r="BN27">
        <f t="shared" si="8"/>
        <v>111.2</v>
      </c>
      <c r="BO27">
        <f t="shared" si="9"/>
        <v>109.4</v>
      </c>
      <c r="CA27" s="9" t="s">
        <v>152</v>
      </c>
      <c r="CB27" s="1" t="s">
        <v>24</v>
      </c>
      <c r="CC27" s="1" t="s">
        <v>112</v>
      </c>
    </row>
    <row r="28" spans="1:81" x14ac:dyDescent="0.35">
      <c r="A28" t="s">
        <v>61</v>
      </c>
      <c r="B28">
        <v>2013</v>
      </c>
      <c r="C28" t="s">
        <v>69</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c r="AE28">
        <v>116.4</v>
      </c>
      <c r="AF28">
        <v>116.9</v>
      </c>
      <c r="AG28">
        <v>112.3</v>
      </c>
      <c r="AH28">
        <v>110.5</v>
      </c>
      <c r="AI28">
        <v>105.3</v>
      </c>
      <c r="AJ28">
        <v>107.3</v>
      </c>
      <c r="AK28">
        <v>160.9</v>
      </c>
      <c r="AL28">
        <v>107.1</v>
      </c>
      <c r="AM28">
        <v>103.1</v>
      </c>
      <c r="AN28">
        <v>108.3</v>
      </c>
      <c r="AO28">
        <v>110.7</v>
      </c>
      <c r="AP28">
        <v>114.6</v>
      </c>
      <c r="AQ28">
        <v>118.3</v>
      </c>
      <c r="AR28">
        <v>112</v>
      </c>
      <c r="AS28">
        <v>112.2</v>
      </c>
      <c r="AT28">
        <v>110.4</v>
      </c>
      <c r="AU28">
        <v>111.9</v>
      </c>
      <c r="AV28">
        <v>109.7</v>
      </c>
      <c r="AW28">
        <v>110.5</v>
      </c>
      <c r="AX28">
        <v>109.6</v>
      </c>
      <c r="AY28">
        <v>108.1</v>
      </c>
      <c r="AZ28">
        <v>109.9</v>
      </c>
      <c r="BA28">
        <v>107.5</v>
      </c>
      <c r="BB28">
        <v>110.6</v>
      </c>
      <c r="BC28">
        <v>106.8</v>
      </c>
      <c r="BD28">
        <v>109</v>
      </c>
      <c r="BE28">
        <v>113.7</v>
      </c>
      <c r="BF28">
        <f t="shared" si="0"/>
        <v>1491.6999999999998</v>
      </c>
      <c r="BG28">
        <f t="shared" si="1"/>
        <v>112</v>
      </c>
      <c r="BH28">
        <f t="shared" si="2"/>
        <v>334.5</v>
      </c>
      <c r="BI28">
        <f t="shared" si="3"/>
        <v>220.2</v>
      </c>
      <c r="BJ28">
        <f t="shared" si="4"/>
        <v>109.6</v>
      </c>
      <c r="BK28">
        <f t="shared" si="5"/>
        <v>214.89999999999998</v>
      </c>
      <c r="BL28">
        <f t="shared" si="6"/>
        <v>109.9</v>
      </c>
      <c r="BM28">
        <f t="shared" si="7"/>
        <v>107.5</v>
      </c>
      <c r="BN28">
        <f t="shared" si="8"/>
        <v>110.6</v>
      </c>
      <c r="BO28">
        <f t="shared" si="9"/>
        <v>109</v>
      </c>
      <c r="CA28" s="10" t="s">
        <v>153</v>
      </c>
      <c r="CB28" s="1" t="s">
        <v>25</v>
      </c>
      <c r="CC28" s="1" t="s">
        <v>113</v>
      </c>
    </row>
    <row r="29" spans="1:81" x14ac:dyDescent="0.35">
      <c r="A29" t="s">
        <v>57</v>
      </c>
      <c r="B29">
        <v>2013</v>
      </c>
      <c r="C29" t="s">
        <v>70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59</v>
      </c>
      <c r="V29">
        <v>111.6</v>
      </c>
      <c r="W29">
        <v>110.4</v>
      </c>
      <c r="X29">
        <v>108.9</v>
      </c>
      <c r="Y29">
        <v>109.3</v>
      </c>
      <c r="Z29">
        <v>108.3</v>
      </c>
      <c r="AA29">
        <v>110.2</v>
      </c>
      <c r="AB29">
        <v>107.5</v>
      </c>
      <c r="AC29">
        <v>109.1</v>
      </c>
      <c r="AD29">
        <v>115.5</v>
      </c>
      <c r="AE29">
        <v>116.3</v>
      </c>
      <c r="AF29">
        <v>115.4</v>
      </c>
      <c r="AG29">
        <v>112.6</v>
      </c>
      <c r="AH29">
        <v>111.7</v>
      </c>
      <c r="AI29">
        <v>107.7</v>
      </c>
      <c r="AJ29">
        <v>113.2</v>
      </c>
      <c r="AK29">
        <v>164.9</v>
      </c>
      <c r="AL29">
        <v>108.3</v>
      </c>
      <c r="AM29">
        <v>103.9</v>
      </c>
      <c r="AN29">
        <v>108.2</v>
      </c>
      <c r="AO29">
        <v>111.1</v>
      </c>
      <c r="AP29">
        <v>114.9</v>
      </c>
      <c r="AQ29">
        <v>119.8</v>
      </c>
      <c r="AR29">
        <v>112.2</v>
      </c>
      <c r="AS29">
        <v>113.6</v>
      </c>
      <c r="AT29">
        <v>112.3</v>
      </c>
      <c r="AU29">
        <v>113.4</v>
      </c>
      <c r="AV29">
        <v>139.30000000000001</v>
      </c>
      <c r="AW29">
        <v>111.6</v>
      </c>
      <c r="AX29">
        <v>110.4</v>
      </c>
      <c r="AY29">
        <v>108.9</v>
      </c>
      <c r="AZ29">
        <v>109.3</v>
      </c>
      <c r="BA29">
        <v>108.3</v>
      </c>
      <c r="BB29">
        <v>110.2</v>
      </c>
      <c r="BC29">
        <v>107.5</v>
      </c>
      <c r="BD29">
        <v>109.1</v>
      </c>
      <c r="BE29">
        <v>115.5</v>
      </c>
      <c r="BF29">
        <f t="shared" si="0"/>
        <v>1508</v>
      </c>
      <c r="BG29">
        <f t="shared" si="1"/>
        <v>112.2</v>
      </c>
      <c r="BH29">
        <f t="shared" si="2"/>
        <v>339.29999999999995</v>
      </c>
      <c r="BI29">
        <f t="shared" si="3"/>
        <v>250.9</v>
      </c>
      <c r="BJ29">
        <f t="shared" si="4"/>
        <v>110.4</v>
      </c>
      <c r="BK29">
        <f t="shared" si="5"/>
        <v>216.4</v>
      </c>
      <c r="BL29">
        <f t="shared" si="6"/>
        <v>109.3</v>
      </c>
      <c r="BM29">
        <f t="shared" si="7"/>
        <v>108.3</v>
      </c>
      <c r="BN29">
        <f t="shared" si="8"/>
        <v>110.2</v>
      </c>
      <c r="BO29">
        <f t="shared" si="9"/>
        <v>109.1</v>
      </c>
      <c r="CA29" s="11" t="s">
        <v>154</v>
      </c>
      <c r="CB29" s="1" t="s">
        <v>26</v>
      </c>
      <c r="CC29" s="1" t="s">
        <v>114</v>
      </c>
    </row>
    <row r="30" spans="1:81" x14ac:dyDescent="0.35">
      <c r="A30" t="s">
        <v>60</v>
      </c>
      <c r="B30">
        <v>2013</v>
      </c>
      <c r="C30" t="s">
        <v>70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c r="AE30">
        <v>118.9</v>
      </c>
      <c r="AF30">
        <v>118.1</v>
      </c>
      <c r="AG30">
        <v>114.5</v>
      </c>
      <c r="AH30">
        <v>110.4</v>
      </c>
      <c r="AI30">
        <v>102.3</v>
      </c>
      <c r="AJ30">
        <v>106.2</v>
      </c>
      <c r="AK30">
        <v>183.5</v>
      </c>
      <c r="AL30">
        <v>105.3</v>
      </c>
      <c r="AM30">
        <v>100.2</v>
      </c>
      <c r="AN30">
        <v>109.6</v>
      </c>
      <c r="AO30">
        <v>111.4</v>
      </c>
      <c r="AP30">
        <v>116</v>
      </c>
      <c r="AQ30">
        <v>120.8</v>
      </c>
      <c r="AR30">
        <v>113.5</v>
      </c>
      <c r="AS30">
        <v>112.5</v>
      </c>
      <c r="AT30">
        <v>109.7</v>
      </c>
      <c r="AU30">
        <v>112</v>
      </c>
      <c r="AV30">
        <v>110.5</v>
      </c>
      <c r="AW30">
        <v>109.7</v>
      </c>
      <c r="AX30">
        <v>110.2</v>
      </c>
      <c r="AY30">
        <v>108.2</v>
      </c>
      <c r="AZ30">
        <v>109.7</v>
      </c>
      <c r="BA30">
        <v>108</v>
      </c>
      <c r="BB30">
        <v>111.3</v>
      </c>
      <c r="BC30">
        <v>107.3</v>
      </c>
      <c r="BD30">
        <v>109.4</v>
      </c>
      <c r="BE30">
        <v>114</v>
      </c>
      <c r="BF30">
        <f t="shared" si="0"/>
        <v>1517.1999999999998</v>
      </c>
      <c r="BG30">
        <f t="shared" si="1"/>
        <v>113.5</v>
      </c>
      <c r="BH30">
        <f t="shared" si="2"/>
        <v>334.2</v>
      </c>
      <c r="BI30">
        <f t="shared" si="3"/>
        <v>220.2</v>
      </c>
      <c r="BJ30">
        <f t="shared" si="4"/>
        <v>110.2</v>
      </c>
      <c r="BK30">
        <f t="shared" si="5"/>
        <v>215.5</v>
      </c>
      <c r="BL30">
        <f t="shared" si="6"/>
        <v>109.7</v>
      </c>
      <c r="BM30">
        <f t="shared" si="7"/>
        <v>108</v>
      </c>
      <c r="BN30">
        <f t="shared" si="8"/>
        <v>111.3</v>
      </c>
      <c r="BO30">
        <f t="shared" si="9"/>
        <v>109.4</v>
      </c>
      <c r="CA30" s="8" t="s">
        <v>156</v>
      </c>
      <c r="CB30" s="1" t="s">
        <v>27</v>
      </c>
      <c r="CC30" s="1" t="s">
        <v>115</v>
      </c>
    </row>
    <row r="31" spans="1:81" x14ac:dyDescent="0.35">
      <c r="A31" t="s">
        <v>61</v>
      </c>
      <c r="B31">
        <v>2013</v>
      </c>
      <c r="C31" t="s">
        <v>70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c r="AE31">
        <v>117.1</v>
      </c>
      <c r="AF31">
        <v>116.3</v>
      </c>
      <c r="AG31">
        <v>113.3</v>
      </c>
      <c r="AH31">
        <v>111.2</v>
      </c>
      <c r="AI31">
        <v>105.7</v>
      </c>
      <c r="AJ31">
        <v>109.9</v>
      </c>
      <c r="AK31">
        <v>171.2</v>
      </c>
      <c r="AL31">
        <v>107.3</v>
      </c>
      <c r="AM31">
        <v>102.7</v>
      </c>
      <c r="AN31">
        <v>108.7</v>
      </c>
      <c r="AO31">
        <v>111.2</v>
      </c>
      <c r="AP31">
        <v>115.4</v>
      </c>
      <c r="AQ31">
        <v>120.2</v>
      </c>
      <c r="AR31">
        <v>112.5</v>
      </c>
      <c r="AS31">
        <v>113.2</v>
      </c>
      <c r="AT31">
        <v>111.2</v>
      </c>
      <c r="AU31">
        <v>112.8</v>
      </c>
      <c r="AV31">
        <v>110.5</v>
      </c>
      <c r="AW31">
        <v>110.9</v>
      </c>
      <c r="AX31">
        <v>110.3</v>
      </c>
      <c r="AY31">
        <v>108.6</v>
      </c>
      <c r="AZ31">
        <v>109.5</v>
      </c>
      <c r="BA31">
        <v>108.1</v>
      </c>
      <c r="BB31">
        <v>110.8</v>
      </c>
      <c r="BC31">
        <v>107.4</v>
      </c>
      <c r="BD31">
        <v>109.2</v>
      </c>
      <c r="BE31">
        <v>114.8</v>
      </c>
      <c r="BF31">
        <f t="shared" si="0"/>
        <v>1510.2000000000003</v>
      </c>
      <c r="BG31">
        <f t="shared" si="1"/>
        <v>112.5</v>
      </c>
      <c r="BH31">
        <f t="shared" si="2"/>
        <v>337.2</v>
      </c>
      <c r="BI31">
        <f t="shared" si="3"/>
        <v>221.4</v>
      </c>
      <c r="BJ31">
        <f t="shared" si="4"/>
        <v>110.3</v>
      </c>
      <c r="BK31">
        <f t="shared" si="5"/>
        <v>216</v>
      </c>
      <c r="BL31">
        <f t="shared" si="6"/>
        <v>109.5</v>
      </c>
      <c r="BM31">
        <f t="shared" si="7"/>
        <v>108.1</v>
      </c>
      <c r="BN31">
        <f t="shared" si="8"/>
        <v>110.8</v>
      </c>
      <c r="BO31">
        <f t="shared" si="9"/>
        <v>109.2</v>
      </c>
      <c r="CA31" s="12" t="s">
        <v>155</v>
      </c>
      <c r="CB31" s="1" t="s">
        <v>28</v>
      </c>
      <c r="CC31" s="1" t="s">
        <v>116</v>
      </c>
    </row>
    <row r="32" spans="1:81" x14ac:dyDescent="0.35">
      <c r="A32" t="s">
        <v>57</v>
      </c>
      <c r="B32">
        <v>2013</v>
      </c>
      <c r="C32" t="s">
        <v>72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59</v>
      </c>
      <c r="V32">
        <v>112.6</v>
      </c>
      <c r="W32">
        <v>111.3</v>
      </c>
      <c r="X32">
        <v>109.7</v>
      </c>
      <c r="Y32">
        <v>109.6</v>
      </c>
      <c r="Z32">
        <v>108.7</v>
      </c>
      <c r="AA32">
        <v>111</v>
      </c>
      <c r="AB32">
        <v>108.2</v>
      </c>
      <c r="AC32">
        <v>109.8</v>
      </c>
      <c r="AD32">
        <v>117.4</v>
      </c>
      <c r="AE32">
        <v>117.3</v>
      </c>
      <c r="AF32">
        <v>114.9</v>
      </c>
      <c r="AG32">
        <v>116.2</v>
      </c>
      <c r="AH32">
        <v>112.8</v>
      </c>
      <c r="AI32">
        <v>108.9</v>
      </c>
      <c r="AJ32">
        <v>116.6</v>
      </c>
      <c r="AK32">
        <v>178.1</v>
      </c>
      <c r="AL32">
        <v>109.1</v>
      </c>
      <c r="AM32">
        <v>103.6</v>
      </c>
      <c r="AN32">
        <v>109</v>
      </c>
      <c r="AO32">
        <v>111.8</v>
      </c>
      <c r="AP32">
        <v>116</v>
      </c>
      <c r="AQ32">
        <v>122.5</v>
      </c>
      <c r="AR32">
        <v>112.8</v>
      </c>
      <c r="AS32">
        <v>114.6</v>
      </c>
      <c r="AT32">
        <v>113.1</v>
      </c>
      <c r="AU32">
        <v>114.4</v>
      </c>
      <c r="AV32">
        <v>139.30000000000001</v>
      </c>
      <c r="AW32">
        <v>112.6</v>
      </c>
      <c r="AX32">
        <v>111.3</v>
      </c>
      <c r="AY32">
        <v>109.7</v>
      </c>
      <c r="AZ32">
        <v>109.6</v>
      </c>
      <c r="BA32">
        <v>108.7</v>
      </c>
      <c r="BB32">
        <v>111</v>
      </c>
      <c r="BC32">
        <v>108.2</v>
      </c>
      <c r="BD32">
        <v>109.8</v>
      </c>
      <c r="BE32">
        <v>117.4</v>
      </c>
      <c r="BF32">
        <f t="shared" si="0"/>
        <v>1536.8</v>
      </c>
      <c r="BG32">
        <f t="shared" si="1"/>
        <v>112.8</v>
      </c>
      <c r="BH32">
        <f t="shared" si="2"/>
        <v>342.1</v>
      </c>
      <c r="BI32">
        <f t="shared" si="3"/>
        <v>251.9</v>
      </c>
      <c r="BJ32">
        <f t="shared" si="4"/>
        <v>111.3</v>
      </c>
      <c r="BK32">
        <f t="shared" si="5"/>
        <v>217.9</v>
      </c>
      <c r="BL32">
        <f t="shared" si="6"/>
        <v>109.6</v>
      </c>
      <c r="BM32">
        <f t="shared" si="7"/>
        <v>108.7</v>
      </c>
      <c r="BN32">
        <f t="shared" si="8"/>
        <v>111</v>
      </c>
      <c r="BO32">
        <f t="shared" si="9"/>
        <v>109.8</v>
      </c>
      <c r="CA32" s="5"/>
      <c r="CB32" s="1" t="s">
        <v>29</v>
      </c>
      <c r="CC32" s="1" t="s">
        <v>117</v>
      </c>
    </row>
    <row r="33" spans="1:81" x14ac:dyDescent="0.35">
      <c r="A33" t="s">
        <v>60</v>
      </c>
      <c r="B33">
        <v>2013</v>
      </c>
      <c r="C33" t="s">
        <v>72</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c r="AE33">
        <v>119.8</v>
      </c>
      <c r="AF33">
        <v>116.3</v>
      </c>
      <c r="AG33">
        <v>122.6</v>
      </c>
      <c r="AH33">
        <v>112</v>
      </c>
      <c r="AI33">
        <v>103.2</v>
      </c>
      <c r="AJ33">
        <v>110</v>
      </c>
      <c r="AK33">
        <v>192.8</v>
      </c>
      <c r="AL33">
        <v>106.3</v>
      </c>
      <c r="AM33">
        <v>99.5</v>
      </c>
      <c r="AN33">
        <v>110.3</v>
      </c>
      <c r="AO33">
        <v>111.8</v>
      </c>
      <c r="AP33">
        <v>117.1</v>
      </c>
      <c r="AQ33">
        <v>122.9</v>
      </c>
      <c r="AR33">
        <v>114.1</v>
      </c>
      <c r="AS33">
        <v>113.5</v>
      </c>
      <c r="AT33">
        <v>110.3</v>
      </c>
      <c r="AU33">
        <v>113</v>
      </c>
      <c r="AV33">
        <v>111.1</v>
      </c>
      <c r="AW33">
        <v>110</v>
      </c>
      <c r="AX33">
        <v>110.9</v>
      </c>
      <c r="AY33">
        <v>108.6</v>
      </c>
      <c r="AZ33">
        <v>109.5</v>
      </c>
      <c r="BA33">
        <v>108.5</v>
      </c>
      <c r="BB33">
        <v>111.3</v>
      </c>
      <c r="BC33">
        <v>107.9</v>
      </c>
      <c r="BD33">
        <v>109.6</v>
      </c>
      <c r="BE33">
        <v>115</v>
      </c>
      <c r="BF33">
        <f t="shared" si="0"/>
        <v>1544.6</v>
      </c>
      <c r="BG33">
        <f t="shared" si="1"/>
        <v>114.1</v>
      </c>
      <c r="BH33">
        <f t="shared" si="2"/>
        <v>336.8</v>
      </c>
      <c r="BI33">
        <f t="shared" si="3"/>
        <v>221.1</v>
      </c>
      <c r="BJ33">
        <f t="shared" si="4"/>
        <v>110.9</v>
      </c>
      <c r="BK33">
        <f t="shared" si="5"/>
        <v>216.5</v>
      </c>
      <c r="BL33">
        <f t="shared" si="6"/>
        <v>109.5</v>
      </c>
      <c r="BM33">
        <f t="shared" si="7"/>
        <v>108.5</v>
      </c>
      <c r="BN33">
        <f t="shared" si="8"/>
        <v>111.3</v>
      </c>
      <c r="BO33">
        <f t="shared" si="9"/>
        <v>109.6</v>
      </c>
      <c r="CA33" s="245" t="s">
        <v>147</v>
      </c>
      <c r="CB33" s="1" t="s">
        <v>30</v>
      </c>
      <c r="CC33" s="1" t="s">
        <v>118</v>
      </c>
    </row>
    <row r="34" spans="1:81" x14ac:dyDescent="0.35">
      <c r="A34" t="s">
        <v>61</v>
      </c>
      <c r="B34">
        <v>2013</v>
      </c>
      <c r="C34" t="s">
        <v>72</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c r="AE34">
        <v>118.1</v>
      </c>
      <c r="AF34">
        <v>115.4</v>
      </c>
      <c r="AG34">
        <v>118.7</v>
      </c>
      <c r="AH34">
        <v>112.5</v>
      </c>
      <c r="AI34">
        <v>106.8</v>
      </c>
      <c r="AJ34">
        <v>113.5</v>
      </c>
      <c r="AK34">
        <v>183.1</v>
      </c>
      <c r="AL34">
        <v>108.2</v>
      </c>
      <c r="AM34">
        <v>102.2</v>
      </c>
      <c r="AN34">
        <v>109.4</v>
      </c>
      <c r="AO34">
        <v>111.8</v>
      </c>
      <c r="AP34">
        <v>116.5</v>
      </c>
      <c r="AQ34">
        <v>122.6</v>
      </c>
      <c r="AR34">
        <v>113.1</v>
      </c>
      <c r="AS34">
        <v>114.2</v>
      </c>
      <c r="AT34">
        <v>111.9</v>
      </c>
      <c r="AU34">
        <v>113.8</v>
      </c>
      <c r="AV34">
        <v>111.1</v>
      </c>
      <c r="AW34">
        <v>111.6</v>
      </c>
      <c r="AX34">
        <v>111.1</v>
      </c>
      <c r="AY34">
        <v>109.3</v>
      </c>
      <c r="AZ34">
        <v>109.5</v>
      </c>
      <c r="BA34">
        <v>108.6</v>
      </c>
      <c r="BB34">
        <v>111.2</v>
      </c>
      <c r="BC34">
        <v>108.1</v>
      </c>
      <c r="BD34">
        <v>109.7</v>
      </c>
      <c r="BE34">
        <v>116.3</v>
      </c>
      <c r="BF34">
        <f t="shared" si="0"/>
        <v>1538.8</v>
      </c>
      <c r="BG34">
        <f t="shared" si="1"/>
        <v>113.1</v>
      </c>
      <c r="BH34">
        <f t="shared" si="2"/>
        <v>339.90000000000003</v>
      </c>
      <c r="BI34">
        <f t="shared" si="3"/>
        <v>222.7</v>
      </c>
      <c r="BJ34">
        <f t="shared" si="4"/>
        <v>111.1</v>
      </c>
      <c r="BK34">
        <f t="shared" si="5"/>
        <v>217.39999999999998</v>
      </c>
      <c r="BL34">
        <f t="shared" si="6"/>
        <v>109.5</v>
      </c>
      <c r="BM34">
        <f t="shared" si="7"/>
        <v>108.6</v>
      </c>
      <c r="BN34">
        <f t="shared" si="8"/>
        <v>111.2</v>
      </c>
      <c r="BO34">
        <f t="shared" si="9"/>
        <v>109.7</v>
      </c>
      <c r="CA34" s="245"/>
      <c r="CB34" s="1" t="s">
        <v>31</v>
      </c>
      <c r="CC34" s="1" t="s">
        <v>119</v>
      </c>
    </row>
    <row r="35" spans="1:81" x14ac:dyDescent="0.35">
      <c r="A35" t="s">
        <v>57</v>
      </c>
      <c r="B35">
        <v>2013</v>
      </c>
      <c r="C35" t="s">
        <v>73</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59</v>
      </c>
      <c r="V35">
        <v>112.8</v>
      </c>
      <c r="W35">
        <v>112.1</v>
      </c>
      <c r="X35">
        <v>110.1</v>
      </c>
      <c r="Y35">
        <v>109.9</v>
      </c>
      <c r="Z35">
        <v>109.2</v>
      </c>
      <c r="AA35">
        <v>111.6</v>
      </c>
      <c r="AB35">
        <v>108.1</v>
      </c>
      <c r="AC35">
        <v>110.1</v>
      </c>
      <c r="AD35">
        <v>115.5</v>
      </c>
      <c r="AE35">
        <v>118.4</v>
      </c>
      <c r="AF35">
        <v>115.9</v>
      </c>
      <c r="AG35">
        <v>120.4</v>
      </c>
      <c r="AH35">
        <v>113.8</v>
      </c>
      <c r="AI35">
        <v>109.5</v>
      </c>
      <c r="AJ35">
        <v>115.5</v>
      </c>
      <c r="AK35">
        <v>145.69999999999999</v>
      </c>
      <c r="AL35">
        <v>109.5</v>
      </c>
      <c r="AM35">
        <v>102.9</v>
      </c>
      <c r="AN35">
        <v>109.8</v>
      </c>
      <c r="AO35">
        <v>112.1</v>
      </c>
      <c r="AP35">
        <v>116.8</v>
      </c>
      <c r="AQ35">
        <v>118.7</v>
      </c>
      <c r="AR35">
        <v>113.6</v>
      </c>
      <c r="AS35">
        <v>115.8</v>
      </c>
      <c r="AT35">
        <v>114</v>
      </c>
      <c r="AU35">
        <v>115.5</v>
      </c>
      <c r="AV35">
        <v>139.30000000000001</v>
      </c>
      <c r="AW35">
        <v>112.8</v>
      </c>
      <c r="AX35">
        <v>112.1</v>
      </c>
      <c r="AY35">
        <v>110.1</v>
      </c>
      <c r="AZ35">
        <v>109.9</v>
      </c>
      <c r="BA35">
        <v>109.2</v>
      </c>
      <c r="BB35">
        <v>111.6</v>
      </c>
      <c r="BC35">
        <v>108.1</v>
      </c>
      <c r="BD35">
        <v>110.1</v>
      </c>
      <c r="BE35">
        <v>115.5</v>
      </c>
      <c r="BF35">
        <f t="shared" si="0"/>
        <v>1509</v>
      </c>
      <c r="BG35">
        <f t="shared" si="1"/>
        <v>113.6</v>
      </c>
      <c r="BH35">
        <f t="shared" si="2"/>
        <v>345.3</v>
      </c>
      <c r="BI35">
        <f t="shared" si="3"/>
        <v>252.10000000000002</v>
      </c>
      <c r="BJ35">
        <f t="shared" si="4"/>
        <v>112.1</v>
      </c>
      <c r="BK35">
        <f t="shared" si="5"/>
        <v>218.2</v>
      </c>
      <c r="BL35">
        <f t="shared" si="6"/>
        <v>109.9</v>
      </c>
      <c r="BM35">
        <f t="shared" si="7"/>
        <v>109.2</v>
      </c>
      <c r="BN35">
        <f t="shared" si="8"/>
        <v>111.6</v>
      </c>
      <c r="BO35">
        <f t="shared" si="9"/>
        <v>110.1</v>
      </c>
      <c r="CA35" s="245"/>
      <c r="CB35" s="1" t="s">
        <v>32</v>
      </c>
      <c r="CC35" s="1" t="s">
        <v>120</v>
      </c>
    </row>
    <row r="36" spans="1:81" x14ac:dyDescent="0.35">
      <c r="A36" t="s">
        <v>60</v>
      </c>
      <c r="B36">
        <v>2013</v>
      </c>
      <c r="C36" t="s">
        <v>73</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c r="AE36">
        <v>120.5</v>
      </c>
      <c r="AF36">
        <v>118.1</v>
      </c>
      <c r="AG36">
        <v>128.5</v>
      </c>
      <c r="AH36">
        <v>112.8</v>
      </c>
      <c r="AI36">
        <v>103.4</v>
      </c>
      <c r="AJ36">
        <v>110.7</v>
      </c>
      <c r="AK36">
        <v>144.80000000000001</v>
      </c>
      <c r="AL36">
        <v>107.1</v>
      </c>
      <c r="AM36">
        <v>98.6</v>
      </c>
      <c r="AN36">
        <v>111.9</v>
      </c>
      <c r="AO36">
        <v>112.1</v>
      </c>
      <c r="AP36">
        <v>118.1</v>
      </c>
      <c r="AQ36">
        <v>117.8</v>
      </c>
      <c r="AR36">
        <v>115</v>
      </c>
      <c r="AS36">
        <v>114.2</v>
      </c>
      <c r="AT36">
        <v>110.9</v>
      </c>
      <c r="AU36">
        <v>113.7</v>
      </c>
      <c r="AV36">
        <v>110.7</v>
      </c>
      <c r="AW36">
        <v>110.4</v>
      </c>
      <c r="AX36">
        <v>111.3</v>
      </c>
      <c r="AY36">
        <v>109</v>
      </c>
      <c r="AZ36">
        <v>109.7</v>
      </c>
      <c r="BA36">
        <v>108.9</v>
      </c>
      <c r="BB36">
        <v>111.4</v>
      </c>
      <c r="BC36">
        <v>107.7</v>
      </c>
      <c r="BD36">
        <v>109.8</v>
      </c>
      <c r="BE36">
        <v>113.3</v>
      </c>
      <c r="BF36">
        <f t="shared" si="0"/>
        <v>1504.4</v>
      </c>
      <c r="BG36">
        <f t="shared" si="1"/>
        <v>115</v>
      </c>
      <c r="BH36">
        <f t="shared" si="2"/>
        <v>338.8</v>
      </c>
      <c r="BI36">
        <f t="shared" si="3"/>
        <v>221.10000000000002</v>
      </c>
      <c r="BJ36">
        <f t="shared" si="4"/>
        <v>111.3</v>
      </c>
      <c r="BK36">
        <f t="shared" si="5"/>
        <v>216.7</v>
      </c>
      <c r="BL36">
        <f t="shared" si="6"/>
        <v>109.7</v>
      </c>
      <c r="BM36">
        <f t="shared" si="7"/>
        <v>108.9</v>
      </c>
      <c r="BN36">
        <f t="shared" si="8"/>
        <v>111.4</v>
      </c>
      <c r="BO36">
        <f t="shared" si="9"/>
        <v>109.8</v>
      </c>
      <c r="CA36" s="245"/>
      <c r="CB36" s="1" t="s">
        <v>33</v>
      </c>
      <c r="CC36" s="1" t="s">
        <v>121</v>
      </c>
    </row>
    <row r="37" spans="1:81" x14ac:dyDescent="0.35">
      <c r="A37" t="s">
        <v>61</v>
      </c>
      <c r="B37">
        <v>2013</v>
      </c>
      <c r="C37" t="s">
        <v>73</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c r="AE37">
        <v>119.1</v>
      </c>
      <c r="AF37">
        <v>116.7</v>
      </c>
      <c r="AG37">
        <v>123.5</v>
      </c>
      <c r="AH37">
        <v>113.4</v>
      </c>
      <c r="AI37">
        <v>107.3</v>
      </c>
      <c r="AJ37">
        <v>113.3</v>
      </c>
      <c r="AK37">
        <v>145.4</v>
      </c>
      <c r="AL37">
        <v>108.7</v>
      </c>
      <c r="AM37">
        <v>101.5</v>
      </c>
      <c r="AN37">
        <v>110.5</v>
      </c>
      <c r="AO37">
        <v>112.1</v>
      </c>
      <c r="AP37">
        <v>117.4</v>
      </c>
      <c r="AQ37">
        <v>118.4</v>
      </c>
      <c r="AR37">
        <v>114</v>
      </c>
      <c r="AS37">
        <v>115.2</v>
      </c>
      <c r="AT37">
        <v>112.7</v>
      </c>
      <c r="AU37">
        <v>114.8</v>
      </c>
      <c r="AV37">
        <v>110.7</v>
      </c>
      <c r="AW37">
        <v>111.9</v>
      </c>
      <c r="AX37">
        <v>111.7</v>
      </c>
      <c r="AY37">
        <v>109.7</v>
      </c>
      <c r="AZ37">
        <v>109.8</v>
      </c>
      <c r="BA37">
        <v>109</v>
      </c>
      <c r="BB37">
        <v>111.5</v>
      </c>
      <c r="BC37">
        <v>107.9</v>
      </c>
      <c r="BD37">
        <v>110</v>
      </c>
      <c r="BE37">
        <v>114.5</v>
      </c>
      <c r="BF37">
        <f t="shared" si="0"/>
        <v>1507.3000000000002</v>
      </c>
      <c r="BG37">
        <f t="shared" si="1"/>
        <v>114</v>
      </c>
      <c r="BH37">
        <f t="shared" si="2"/>
        <v>342.7</v>
      </c>
      <c r="BI37">
        <f t="shared" si="3"/>
        <v>222.60000000000002</v>
      </c>
      <c r="BJ37">
        <f t="shared" si="4"/>
        <v>111.7</v>
      </c>
      <c r="BK37">
        <f t="shared" si="5"/>
        <v>217.60000000000002</v>
      </c>
      <c r="BL37">
        <f t="shared" si="6"/>
        <v>109.8</v>
      </c>
      <c r="BM37">
        <f t="shared" si="7"/>
        <v>109</v>
      </c>
      <c r="BN37">
        <f t="shared" si="8"/>
        <v>111.5</v>
      </c>
      <c r="BO37">
        <f t="shared" si="9"/>
        <v>110</v>
      </c>
      <c r="CA37" s="245"/>
      <c r="CB37" s="1" t="s">
        <v>34</v>
      </c>
      <c r="CC37" s="1" t="s">
        <v>122</v>
      </c>
    </row>
    <row r="38" spans="1:81" x14ac:dyDescent="0.35">
      <c r="A38" t="s">
        <v>57</v>
      </c>
      <c r="B38">
        <v>2014</v>
      </c>
      <c r="C38" t="s">
        <v>58</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59</v>
      </c>
      <c r="V38">
        <v>113</v>
      </c>
      <c r="W38">
        <v>112.6</v>
      </c>
      <c r="X38">
        <v>110.6</v>
      </c>
      <c r="Y38">
        <v>110.5</v>
      </c>
      <c r="Z38">
        <v>109.6</v>
      </c>
      <c r="AA38">
        <v>111.8</v>
      </c>
      <c r="AB38">
        <v>108.3</v>
      </c>
      <c r="AC38">
        <v>110.6</v>
      </c>
      <c r="AD38">
        <v>114.2</v>
      </c>
      <c r="AE38">
        <v>118.9</v>
      </c>
      <c r="AF38">
        <v>117.1</v>
      </c>
      <c r="AG38">
        <v>120.5</v>
      </c>
      <c r="AH38">
        <v>114.4</v>
      </c>
      <c r="AI38">
        <v>109</v>
      </c>
      <c r="AJ38">
        <v>115.5</v>
      </c>
      <c r="AK38">
        <v>123.9</v>
      </c>
      <c r="AL38">
        <v>109.6</v>
      </c>
      <c r="AM38">
        <v>101.8</v>
      </c>
      <c r="AN38">
        <v>110.2</v>
      </c>
      <c r="AO38">
        <v>112.4</v>
      </c>
      <c r="AP38">
        <v>117.3</v>
      </c>
      <c r="AQ38">
        <v>116</v>
      </c>
      <c r="AR38">
        <v>114</v>
      </c>
      <c r="AS38">
        <v>116.5</v>
      </c>
      <c r="AT38">
        <v>114.5</v>
      </c>
      <c r="AU38">
        <v>116.2</v>
      </c>
      <c r="AV38">
        <v>139.30000000000001</v>
      </c>
      <c r="AW38">
        <v>113</v>
      </c>
      <c r="AX38">
        <v>112.6</v>
      </c>
      <c r="AY38">
        <v>110.6</v>
      </c>
      <c r="AZ38">
        <v>110.5</v>
      </c>
      <c r="BA38">
        <v>109.6</v>
      </c>
      <c r="BB38">
        <v>111.8</v>
      </c>
      <c r="BC38">
        <v>108.3</v>
      </c>
      <c r="BD38">
        <v>110.6</v>
      </c>
      <c r="BE38">
        <v>114.2</v>
      </c>
      <c r="BF38">
        <f t="shared" si="0"/>
        <v>1486.6000000000001</v>
      </c>
      <c r="BG38">
        <f t="shared" si="1"/>
        <v>114</v>
      </c>
      <c r="BH38">
        <f t="shared" si="2"/>
        <v>347.2</v>
      </c>
      <c r="BI38">
        <f t="shared" si="3"/>
        <v>252.3</v>
      </c>
      <c r="BJ38">
        <f t="shared" si="4"/>
        <v>112.6</v>
      </c>
      <c r="BK38">
        <f t="shared" si="5"/>
        <v>218.89999999999998</v>
      </c>
      <c r="BL38">
        <f t="shared" si="6"/>
        <v>110.5</v>
      </c>
      <c r="BM38">
        <f t="shared" si="7"/>
        <v>109.6</v>
      </c>
      <c r="BN38">
        <f t="shared" si="8"/>
        <v>111.8</v>
      </c>
      <c r="BO38">
        <f t="shared" si="9"/>
        <v>110.6</v>
      </c>
      <c r="CA38" s="245"/>
      <c r="CB38" s="1" t="s">
        <v>35</v>
      </c>
      <c r="CC38" s="1" t="s">
        <v>123</v>
      </c>
    </row>
    <row r="39" spans="1:81" x14ac:dyDescent="0.35">
      <c r="A39" t="s">
        <v>60</v>
      </c>
      <c r="B39">
        <v>2014</v>
      </c>
      <c r="C39" t="s">
        <v>58</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c r="AE39">
        <v>121.2</v>
      </c>
      <c r="AF39">
        <v>122</v>
      </c>
      <c r="AG39">
        <v>129.9</v>
      </c>
      <c r="AH39">
        <v>113.6</v>
      </c>
      <c r="AI39">
        <v>102.9</v>
      </c>
      <c r="AJ39">
        <v>112.1</v>
      </c>
      <c r="AK39">
        <v>118.9</v>
      </c>
      <c r="AL39">
        <v>107.5</v>
      </c>
      <c r="AM39">
        <v>96.9</v>
      </c>
      <c r="AN39">
        <v>112.7</v>
      </c>
      <c r="AO39">
        <v>112.1</v>
      </c>
      <c r="AP39">
        <v>119</v>
      </c>
      <c r="AQ39">
        <v>115.5</v>
      </c>
      <c r="AR39">
        <v>115.7</v>
      </c>
      <c r="AS39">
        <v>114.8</v>
      </c>
      <c r="AT39">
        <v>111.3</v>
      </c>
      <c r="AU39">
        <v>114.3</v>
      </c>
      <c r="AV39">
        <v>111.6</v>
      </c>
      <c r="AW39">
        <v>111</v>
      </c>
      <c r="AX39">
        <v>111.9</v>
      </c>
      <c r="AY39">
        <v>109.7</v>
      </c>
      <c r="AZ39">
        <v>110.8</v>
      </c>
      <c r="BA39">
        <v>109.8</v>
      </c>
      <c r="BB39">
        <v>111.5</v>
      </c>
      <c r="BC39">
        <v>108</v>
      </c>
      <c r="BD39">
        <v>110.5</v>
      </c>
      <c r="BE39">
        <v>112.9</v>
      </c>
      <c r="BF39">
        <f t="shared" si="0"/>
        <v>1484.3</v>
      </c>
      <c r="BG39">
        <f t="shared" si="1"/>
        <v>115.7</v>
      </c>
      <c r="BH39">
        <f t="shared" si="2"/>
        <v>340.4</v>
      </c>
      <c r="BI39">
        <f t="shared" si="3"/>
        <v>222.6</v>
      </c>
      <c r="BJ39">
        <f t="shared" si="4"/>
        <v>111.9</v>
      </c>
      <c r="BK39">
        <f t="shared" si="5"/>
        <v>217.7</v>
      </c>
      <c r="BL39">
        <f t="shared" si="6"/>
        <v>110.8</v>
      </c>
      <c r="BM39">
        <f t="shared" si="7"/>
        <v>109.8</v>
      </c>
      <c r="BN39">
        <f t="shared" si="8"/>
        <v>111.5</v>
      </c>
      <c r="BO39">
        <f t="shared" si="9"/>
        <v>110.5</v>
      </c>
      <c r="CA39" s="245"/>
      <c r="CB39" s="1" t="s">
        <v>36</v>
      </c>
      <c r="CC39" s="1" t="s">
        <v>124</v>
      </c>
    </row>
    <row r="40" spans="1:81" x14ac:dyDescent="0.35">
      <c r="A40" t="s">
        <v>61</v>
      </c>
      <c r="B40">
        <v>2014</v>
      </c>
      <c r="C40" t="s">
        <v>58</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c r="AE40">
        <v>119.6</v>
      </c>
      <c r="AF40">
        <v>118.8</v>
      </c>
      <c r="AG40">
        <v>124.1</v>
      </c>
      <c r="AH40">
        <v>114.1</v>
      </c>
      <c r="AI40">
        <v>106.8</v>
      </c>
      <c r="AJ40">
        <v>113.9</v>
      </c>
      <c r="AK40">
        <v>122.2</v>
      </c>
      <c r="AL40">
        <v>108.9</v>
      </c>
      <c r="AM40">
        <v>100.2</v>
      </c>
      <c r="AN40">
        <v>111</v>
      </c>
      <c r="AO40">
        <v>112.3</v>
      </c>
      <c r="AP40">
        <v>118.1</v>
      </c>
      <c r="AQ40">
        <v>115.8</v>
      </c>
      <c r="AR40">
        <v>114.5</v>
      </c>
      <c r="AS40">
        <v>115.8</v>
      </c>
      <c r="AT40">
        <v>113.2</v>
      </c>
      <c r="AU40">
        <v>115.4</v>
      </c>
      <c r="AV40">
        <v>111.6</v>
      </c>
      <c r="AW40">
        <v>112.2</v>
      </c>
      <c r="AX40">
        <v>112.3</v>
      </c>
      <c r="AY40">
        <v>110.3</v>
      </c>
      <c r="AZ40">
        <v>110.7</v>
      </c>
      <c r="BA40">
        <v>109.7</v>
      </c>
      <c r="BB40">
        <v>111.6</v>
      </c>
      <c r="BC40">
        <v>108.2</v>
      </c>
      <c r="BD40">
        <v>110.6</v>
      </c>
      <c r="BE40">
        <v>113.6</v>
      </c>
      <c r="BF40">
        <f t="shared" si="0"/>
        <v>1485.7999999999997</v>
      </c>
      <c r="BG40">
        <f t="shared" si="1"/>
        <v>114.5</v>
      </c>
      <c r="BH40">
        <f t="shared" si="2"/>
        <v>344.4</v>
      </c>
      <c r="BI40">
        <f t="shared" si="3"/>
        <v>223.8</v>
      </c>
      <c r="BJ40">
        <f t="shared" si="4"/>
        <v>112.3</v>
      </c>
      <c r="BK40">
        <f t="shared" si="5"/>
        <v>218.5</v>
      </c>
      <c r="BL40">
        <f t="shared" si="6"/>
        <v>110.7</v>
      </c>
      <c r="BM40">
        <f t="shared" si="7"/>
        <v>109.7</v>
      </c>
      <c r="BN40">
        <f t="shared" si="8"/>
        <v>111.6</v>
      </c>
      <c r="BO40">
        <f t="shared" si="9"/>
        <v>110.6</v>
      </c>
      <c r="CA40" s="245"/>
      <c r="CB40" s="1" t="s">
        <v>37</v>
      </c>
      <c r="CC40" s="1" t="s">
        <v>125</v>
      </c>
    </row>
    <row r="41" spans="1:81" x14ac:dyDescent="0.35">
      <c r="A41" t="s">
        <v>57</v>
      </c>
      <c r="B41">
        <v>2014</v>
      </c>
      <c r="C41" t="s">
        <v>62</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59</v>
      </c>
      <c r="V41">
        <v>113.2</v>
      </c>
      <c r="W41">
        <v>112.9</v>
      </c>
      <c r="X41">
        <v>110.9</v>
      </c>
      <c r="Y41">
        <v>110.8</v>
      </c>
      <c r="Z41">
        <v>109.9</v>
      </c>
      <c r="AA41">
        <v>112</v>
      </c>
      <c r="AB41">
        <v>108.7</v>
      </c>
      <c r="AC41">
        <v>110.9</v>
      </c>
      <c r="AD41">
        <v>114</v>
      </c>
      <c r="AE41">
        <v>119.4</v>
      </c>
      <c r="AF41">
        <v>117.7</v>
      </c>
      <c r="AG41">
        <v>121.2</v>
      </c>
      <c r="AH41">
        <v>115</v>
      </c>
      <c r="AI41">
        <v>109</v>
      </c>
      <c r="AJ41">
        <v>116.6</v>
      </c>
      <c r="AK41">
        <v>116</v>
      </c>
      <c r="AL41">
        <v>109.8</v>
      </c>
      <c r="AM41">
        <v>101.1</v>
      </c>
      <c r="AN41">
        <v>110.4</v>
      </c>
      <c r="AO41">
        <v>112.9</v>
      </c>
      <c r="AP41">
        <v>117.8</v>
      </c>
      <c r="AQ41">
        <v>115.3</v>
      </c>
      <c r="AR41">
        <v>114.2</v>
      </c>
      <c r="AS41">
        <v>117.1</v>
      </c>
      <c r="AT41">
        <v>114.5</v>
      </c>
      <c r="AU41">
        <v>116.7</v>
      </c>
      <c r="AV41">
        <v>139.30000000000001</v>
      </c>
      <c r="AW41">
        <v>113.2</v>
      </c>
      <c r="AX41">
        <v>112.9</v>
      </c>
      <c r="AY41">
        <v>110.9</v>
      </c>
      <c r="AZ41">
        <v>110.8</v>
      </c>
      <c r="BA41">
        <v>109.9</v>
      </c>
      <c r="BB41">
        <v>112</v>
      </c>
      <c r="BC41">
        <v>108.7</v>
      </c>
      <c r="BD41">
        <v>110.9</v>
      </c>
      <c r="BE41">
        <v>114</v>
      </c>
      <c r="BF41">
        <f t="shared" si="0"/>
        <v>1482.2</v>
      </c>
      <c r="BG41">
        <f t="shared" si="1"/>
        <v>114.2</v>
      </c>
      <c r="BH41">
        <f t="shared" si="2"/>
        <v>348.3</v>
      </c>
      <c r="BI41">
        <f t="shared" si="3"/>
        <v>252.5</v>
      </c>
      <c r="BJ41">
        <f t="shared" si="4"/>
        <v>112.9</v>
      </c>
      <c r="BK41">
        <f t="shared" si="5"/>
        <v>219.60000000000002</v>
      </c>
      <c r="BL41">
        <f t="shared" si="6"/>
        <v>110.8</v>
      </c>
      <c r="BM41">
        <f t="shared" si="7"/>
        <v>109.9</v>
      </c>
      <c r="BN41">
        <f t="shared" si="8"/>
        <v>112</v>
      </c>
      <c r="BO41">
        <f t="shared" si="9"/>
        <v>110.9</v>
      </c>
      <c r="CA41" s="245"/>
      <c r="CB41" s="1" t="s">
        <v>38</v>
      </c>
      <c r="CC41" s="1" t="s">
        <v>126</v>
      </c>
    </row>
    <row r="42" spans="1:81" x14ac:dyDescent="0.35">
      <c r="A42" t="s">
        <v>60</v>
      </c>
      <c r="B42">
        <v>2014</v>
      </c>
      <c r="C42" t="s">
        <v>62</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c r="AE42">
        <v>121.9</v>
      </c>
      <c r="AF42">
        <v>122</v>
      </c>
      <c r="AG42">
        <v>124.5</v>
      </c>
      <c r="AH42">
        <v>115.2</v>
      </c>
      <c r="AI42">
        <v>102.5</v>
      </c>
      <c r="AJ42">
        <v>114.1</v>
      </c>
      <c r="AK42">
        <v>111.5</v>
      </c>
      <c r="AL42">
        <v>108.2</v>
      </c>
      <c r="AM42">
        <v>95.4</v>
      </c>
      <c r="AN42">
        <v>113.5</v>
      </c>
      <c r="AO42">
        <v>112.1</v>
      </c>
      <c r="AP42">
        <v>119.9</v>
      </c>
      <c r="AQ42">
        <v>115.2</v>
      </c>
      <c r="AR42">
        <v>116.2</v>
      </c>
      <c r="AS42">
        <v>115.3</v>
      </c>
      <c r="AT42">
        <v>111.7</v>
      </c>
      <c r="AU42">
        <v>114.7</v>
      </c>
      <c r="AV42">
        <v>112.5</v>
      </c>
      <c r="AW42">
        <v>111.1</v>
      </c>
      <c r="AX42">
        <v>112.6</v>
      </c>
      <c r="AY42">
        <v>110.4</v>
      </c>
      <c r="AZ42">
        <v>111.3</v>
      </c>
      <c r="BA42">
        <v>110.3</v>
      </c>
      <c r="BB42">
        <v>111.6</v>
      </c>
      <c r="BC42">
        <v>108.7</v>
      </c>
      <c r="BD42">
        <v>111</v>
      </c>
      <c r="BE42">
        <v>113.1</v>
      </c>
      <c r="BF42">
        <f t="shared" si="0"/>
        <v>1476</v>
      </c>
      <c r="BG42">
        <f t="shared" si="1"/>
        <v>116.2</v>
      </c>
      <c r="BH42">
        <f t="shared" si="2"/>
        <v>341.7</v>
      </c>
      <c r="BI42">
        <f t="shared" si="3"/>
        <v>223.6</v>
      </c>
      <c r="BJ42">
        <f t="shared" si="4"/>
        <v>112.6</v>
      </c>
      <c r="BK42">
        <f t="shared" si="5"/>
        <v>219.10000000000002</v>
      </c>
      <c r="BL42">
        <f t="shared" si="6"/>
        <v>111.3</v>
      </c>
      <c r="BM42">
        <f t="shared" si="7"/>
        <v>110.3</v>
      </c>
      <c r="BN42">
        <f t="shared" si="8"/>
        <v>111.6</v>
      </c>
      <c r="BO42">
        <f t="shared" si="9"/>
        <v>111</v>
      </c>
      <c r="CA42" s="245"/>
      <c r="CB42" s="1" t="s">
        <v>39</v>
      </c>
      <c r="CC42" s="1" t="s">
        <v>127</v>
      </c>
    </row>
    <row r="43" spans="1:81" x14ac:dyDescent="0.35">
      <c r="A43" t="s">
        <v>61</v>
      </c>
      <c r="B43">
        <v>2014</v>
      </c>
      <c r="C43" t="s">
        <v>62</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c r="AE43">
        <v>120.2</v>
      </c>
      <c r="AF43">
        <v>119.2</v>
      </c>
      <c r="AG43">
        <v>122.5</v>
      </c>
      <c r="AH43">
        <v>115.1</v>
      </c>
      <c r="AI43">
        <v>106.6</v>
      </c>
      <c r="AJ43">
        <v>115.4</v>
      </c>
      <c r="AK43">
        <v>114.5</v>
      </c>
      <c r="AL43">
        <v>109.3</v>
      </c>
      <c r="AM43">
        <v>99.2</v>
      </c>
      <c r="AN43">
        <v>111.4</v>
      </c>
      <c r="AO43">
        <v>112.6</v>
      </c>
      <c r="AP43">
        <v>118.8</v>
      </c>
      <c r="AQ43">
        <v>115.3</v>
      </c>
      <c r="AR43">
        <v>114.7</v>
      </c>
      <c r="AS43">
        <v>116.4</v>
      </c>
      <c r="AT43">
        <v>113.3</v>
      </c>
      <c r="AU43">
        <v>115.9</v>
      </c>
      <c r="AV43">
        <v>112.5</v>
      </c>
      <c r="AW43">
        <v>112.4</v>
      </c>
      <c r="AX43">
        <v>112.8</v>
      </c>
      <c r="AY43">
        <v>110.7</v>
      </c>
      <c r="AZ43">
        <v>111.1</v>
      </c>
      <c r="BA43">
        <v>110.1</v>
      </c>
      <c r="BB43">
        <v>111.8</v>
      </c>
      <c r="BC43">
        <v>108.7</v>
      </c>
      <c r="BD43">
        <v>110.9</v>
      </c>
      <c r="BE43">
        <v>113.6</v>
      </c>
      <c r="BF43">
        <f t="shared" si="0"/>
        <v>1480.1</v>
      </c>
      <c r="BG43">
        <f t="shared" si="1"/>
        <v>114.7</v>
      </c>
      <c r="BH43">
        <f t="shared" si="2"/>
        <v>345.6</v>
      </c>
      <c r="BI43">
        <f t="shared" si="3"/>
        <v>224.9</v>
      </c>
      <c r="BJ43">
        <f t="shared" si="4"/>
        <v>112.8</v>
      </c>
      <c r="BK43">
        <f t="shared" si="5"/>
        <v>219.4</v>
      </c>
      <c r="BL43">
        <f t="shared" si="6"/>
        <v>111.1</v>
      </c>
      <c r="BM43">
        <f t="shared" si="7"/>
        <v>110.1</v>
      </c>
      <c r="BN43">
        <f t="shared" si="8"/>
        <v>111.8</v>
      </c>
      <c r="BO43">
        <f t="shared" si="9"/>
        <v>110.9</v>
      </c>
      <c r="CA43" s="245"/>
      <c r="CB43" s="1" t="s">
        <v>40</v>
      </c>
      <c r="CC43" s="1" t="s">
        <v>128</v>
      </c>
    </row>
    <row r="44" spans="1:81" x14ac:dyDescent="0.35">
      <c r="A44" t="s">
        <v>57</v>
      </c>
      <c r="B44">
        <v>2014</v>
      </c>
      <c r="C44" t="s">
        <v>63</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59</v>
      </c>
      <c r="V44">
        <v>113.4</v>
      </c>
      <c r="W44">
        <v>113.4</v>
      </c>
      <c r="X44">
        <v>111.4</v>
      </c>
      <c r="Y44">
        <v>111.2</v>
      </c>
      <c r="Z44">
        <v>110.2</v>
      </c>
      <c r="AA44">
        <v>112.4</v>
      </c>
      <c r="AB44">
        <v>108.9</v>
      </c>
      <c r="AC44">
        <v>111.3</v>
      </c>
      <c r="AD44">
        <v>114.6</v>
      </c>
      <c r="AE44">
        <v>120.1</v>
      </c>
      <c r="AF44">
        <v>118.1</v>
      </c>
      <c r="AG44">
        <v>120.7</v>
      </c>
      <c r="AH44">
        <v>116.1</v>
      </c>
      <c r="AI44">
        <v>109.3</v>
      </c>
      <c r="AJ44">
        <v>119.6</v>
      </c>
      <c r="AK44">
        <v>117.9</v>
      </c>
      <c r="AL44">
        <v>110.2</v>
      </c>
      <c r="AM44">
        <v>101.2</v>
      </c>
      <c r="AN44">
        <v>110.7</v>
      </c>
      <c r="AO44">
        <v>113</v>
      </c>
      <c r="AP44">
        <v>118.3</v>
      </c>
      <c r="AQ44">
        <v>116.2</v>
      </c>
      <c r="AR44">
        <v>114.6</v>
      </c>
      <c r="AS44">
        <v>117.5</v>
      </c>
      <c r="AT44">
        <v>114.9</v>
      </c>
      <c r="AU44">
        <v>117.2</v>
      </c>
      <c r="AV44">
        <v>139.30000000000001</v>
      </c>
      <c r="AW44">
        <v>113.4</v>
      </c>
      <c r="AX44">
        <v>113.4</v>
      </c>
      <c r="AY44">
        <v>111.4</v>
      </c>
      <c r="AZ44">
        <v>111.2</v>
      </c>
      <c r="BA44">
        <v>110.2</v>
      </c>
      <c r="BB44">
        <v>112.4</v>
      </c>
      <c r="BC44">
        <v>108.9</v>
      </c>
      <c r="BD44">
        <v>111.3</v>
      </c>
      <c r="BE44">
        <v>114.6</v>
      </c>
      <c r="BF44">
        <f t="shared" si="0"/>
        <v>1491.4</v>
      </c>
      <c r="BG44">
        <f t="shared" si="1"/>
        <v>114.6</v>
      </c>
      <c r="BH44">
        <f t="shared" si="2"/>
        <v>349.6</v>
      </c>
      <c r="BI44">
        <f t="shared" si="3"/>
        <v>252.70000000000002</v>
      </c>
      <c r="BJ44">
        <f t="shared" si="4"/>
        <v>113.4</v>
      </c>
      <c r="BK44">
        <f t="shared" si="5"/>
        <v>220.3</v>
      </c>
      <c r="BL44">
        <f t="shared" si="6"/>
        <v>111.2</v>
      </c>
      <c r="BM44">
        <f t="shared" si="7"/>
        <v>110.2</v>
      </c>
      <c r="BN44">
        <f t="shared" si="8"/>
        <v>112.4</v>
      </c>
      <c r="BO44">
        <f t="shared" si="9"/>
        <v>111.3</v>
      </c>
      <c r="CA44" s="245"/>
      <c r="CB44" s="1" t="s">
        <v>41</v>
      </c>
      <c r="CC44" s="1" t="s">
        <v>129</v>
      </c>
    </row>
    <row r="45" spans="1:81" x14ac:dyDescent="0.35">
      <c r="A45" t="s">
        <v>60</v>
      </c>
      <c r="B45">
        <v>2014</v>
      </c>
      <c r="C45" t="s">
        <v>63</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c r="AE45">
        <v>122.1</v>
      </c>
      <c r="AF45">
        <v>121.4</v>
      </c>
      <c r="AG45">
        <v>121.5</v>
      </c>
      <c r="AH45">
        <v>116.2</v>
      </c>
      <c r="AI45">
        <v>102.8</v>
      </c>
      <c r="AJ45">
        <v>117.7</v>
      </c>
      <c r="AK45">
        <v>113.3</v>
      </c>
      <c r="AL45">
        <v>108.9</v>
      </c>
      <c r="AM45">
        <v>96.3</v>
      </c>
      <c r="AN45">
        <v>114.1</v>
      </c>
      <c r="AO45">
        <v>112.2</v>
      </c>
      <c r="AP45">
        <v>120.5</v>
      </c>
      <c r="AQ45">
        <v>116</v>
      </c>
      <c r="AR45">
        <v>116.7</v>
      </c>
      <c r="AS45">
        <v>115.8</v>
      </c>
      <c r="AT45">
        <v>112.1</v>
      </c>
      <c r="AU45">
        <v>115.2</v>
      </c>
      <c r="AV45">
        <v>113.2</v>
      </c>
      <c r="AW45">
        <v>110.9</v>
      </c>
      <c r="AX45">
        <v>113</v>
      </c>
      <c r="AY45">
        <v>110.8</v>
      </c>
      <c r="AZ45">
        <v>111.6</v>
      </c>
      <c r="BA45">
        <v>110.9</v>
      </c>
      <c r="BB45">
        <v>111.8</v>
      </c>
      <c r="BC45">
        <v>109.2</v>
      </c>
      <c r="BD45">
        <v>111.4</v>
      </c>
      <c r="BE45">
        <v>113.7</v>
      </c>
      <c r="BF45">
        <f t="shared" si="0"/>
        <v>1483</v>
      </c>
      <c r="BG45">
        <f t="shared" si="1"/>
        <v>116.7</v>
      </c>
      <c r="BH45">
        <f t="shared" si="2"/>
        <v>343.09999999999997</v>
      </c>
      <c r="BI45">
        <f t="shared" si="3"/>
        <v>224.10000000000002</v>
      </c>
      <c r="BJ45">
        <f t="shared" si="4"/>
        <v>113</v>
      </c>
      <c r="BK45">
        <f t="shared" si="5"/>
        <v>220</v>
      </c>
      <c r="BL45">
        <f t="shared" si="6"/>
        <v>111.6</v>
      </c>
      <c r="BM45">
        <f t="shared" si="7"/>
        <v>110.9</v>
      </c>
      <c r="BN45">
        <f t="shared" si="8"/>
        <v>111.8</v>
      </c>
      <c r="BO45">
        <f t="shared" si="9"/>
        <v>111.4</v>
      </c>
      <c r="CA45" s="245"/>
      <c r="CB45" s="1" t="s">
        <v>42</v>
      </c>
      <c r="CC45" s="1" t="s">
        <v>130</v>
      </c>
    </row>
    <row r="46" spans="1:81" x14ac:dyDescent="0.35">
      <c r="A46" t="s">
        <v>61</v>
      </c>
      <c r="B46">
        <v>2014</v>
      </c>
      <c r="C46" t="s">
        <v>63</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c r="AE46">
        <v>120.7</v>
      </c>
      <c r="AF46">
        <v>119.3</v>
      </c>
      <c r="AG46">
        <v>121</v>
      </c>
      <c r="AH46">
        <v>116.1</v>
      </c>
      <c r="AI46">
        <v>106.9</v>
      </c>
      <c r="AJ46">
        <v>118.7</v>
      </c>
      <c r="AK46">
        <v>116.3</v>
      </c>
      <c r="AL46">
        <v>109.8</v>
      </c>
      <c r="AM46">
        <v>99.6</v>
      </c>
      <c r="AN46">
        <v>111.8</v>
      </c>
      <c r="AO46">
        <v>112.7</v>
      </c>
      <c r="AP46">
        <v>119.3</v>
      </c>
      <c r="AQ46">
        <v>116.1</v>
      </c>
      <c r="AR46">
        <v>115.2</v>
      </c>
      <c r="AS46">
        <v>116.8</v>
      </c>
      <c r="AT46">
        <v>113.7</v>
      </c>
      <c r="AU46">
        <v>116.4</v>
      </c>
      <c r="AV46">
        <v>113.2</v>
      </c>
      <c r="AW46">
        <v>112.5</v>
      </c>
      <c r="AX46">
        <v>113.2</v>
      </c>
      <c r="AY46">
        <v>111.2</v>
      </c>
      <c r="AZ46">
        <v>111.4</v>
      </c>
      <c r="BA46">
        <v>110.6</v>
      </c>
      <c r="BB46">
        <v>112</v>
      </c>
      <c r="BC46">
        <v>109</v>
      </c>
      <c r="BD46">
        <v>111.3</v>
      </c>
      <c r="BE46">
        <v>114.2</v>
      </c>
      <c r="BF46">
        <f t="shared" si="0"/>
        <v>1488.2999999999997</v>
      </c>
      <c r="BG46">
        <f t="shared" si="1"/>
        <v>115.2</v>
      </c>
      <c r="BH46">
        <f t="shared" si="2"/>
        <v>346.9</v>
      </c>
      <c r="BI46">
        <f t="shared" si="3"/>
        <v>225.7</v>
      </c>
      <c r="BJ46">
        <f t="shared" si="4"/>
        <v>113.2</v>
      </c>
      <c r="BK46">
        <f t="shared" si="5"/>
        <v>220.2</v>
      </c>
      <c r="BL46">
        <f t="shared" si="6"/>
        <v>111.4</v>
      </c>
      <c r="BM46">
        <f t="shared" si="7"/>
        <v>110.6</v>
      </c>
      <c r="BN46">
        <f t="shared" si="8"/>
        <v>112</v>
      </c>
      <c r="BO46">
        <f t="shared" si="9"/>
        <v>111.3</v>
      </c>
      <c r="CA46" s="6" t="s">
        <v>148</v>
      </c>
      <c r="CB46" s="1" t="s">
        <v>43</v>
      </c>
      <c r="CC46" s="1" t="s">
        <v>131</v>
      </c>
    </row>
    <row r="47" spans="1:81" x14ac:dyDescent="0.35">
      <c r="A47" t="s">
        <v>57</v>
      </c>
      <c r="B47">
        <v>2014</v>
      </c>
      <c r="C47" t="s">
        <v>64</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59</v>
      </c>
      <c r="V47">
        <v>113.4</v>
      </c>
      <c r="W47">
        <v>113.7</v>
      </c>
      <c r="X47">
        <v>111.8</v>
      </c>
      <c r="Y47">
        <v>111.2</v>
      </c>
      <c r="Z47">
        <v>110.5</v>
      </c>
      <c r="AA47">
        <v>113</v>
      </c>
      <c r="AB47">
        <v>108.9</v>
      </c>
      <c r="AC47">
        <v>111.5</v>
      </c>
      <c r="AD47">
        <v>115.4</v>
      </c>
      <c r="AE47">
        <v>120.2</v>
      </c>
      <c r="AF47">
        <v>118.9</v>
      </c>
      <c r="AG47">
        <v>118.1</v>
      </c>
      <c r="AH47">
        <v>117</v>
      </c>
      <c r="AI47">
        <v>109.7</v>
      </c>
      <c r="AJ47">
        <v>125.5</v>
      </c>
      <c r="AK47">
        <v>120.5</v>
      </c>
      <c r="AL47">
        <v>111</v>
      </c>
      <c r="AM47">
        <v>102.6</v>
      </c>
      <c r="AN47">
        <v>111.2</v>
      </c>
      <c r="AO47">
        <v>113.5</v>
      </c>
      <c r="AP47">
        <v>118.7</v>
      </c>
      <c r="AQ47">
        <v>117.2</v>
      </c>
      <c r="AR47">
        <v>115.4</v>
      </c>
      <c r="AS47">
        <v>118.1</v>
      </c>
      <c r="AT47">
        <v>116.1</v>
      </c>
      <c r="AU47">
        <v>117.8</v>
      </c>
      <c r="AV47">
        <v>139.30000000000001</v>
      </c>
      <c r="AW47">
        <v>113.4</v>
      </c>
      <c r="AX47">
        <v>113.7</v>
      </c>
      <c r="AY47">
        <v>111.8</v>
      </c>
      <c r="AZ47">
        <v>111.2</v>
      </c>
      <c r="BA47">
        <v>110.5</v>
      </c>
      <c r="BB47">
        <v>113</v>
      </c>
      <c r="BC47">
        <v>108.9</v>
      </c>
      <c r="BD47">
        <v>111.5</v>
      </c>
      <c r="BE47">
        <v>115.4</v>
      </c>
      <c r="BF47">
        <f t="shared" si="0"/>
        <v>1504.1000000000001</v>
      </c>
      <c r="BG47">
        <f t="shared" si="1"/>
        <v>115.4</v>
      </c>
      <c r="BH47">
        <f t="shared" si="2"/>
        <v>352</v>
      </c>
      <c r="BI47">
        <f t="shared" si="3"/>
        <v>252.70000000000002</v>
      </c>
      <c r="BJ47">
        <f t="shared" si="4"/>
        <v>113.7</v>
      </c>
      <c r="BK47">
        <f t="shared" si="5"/>
        <v>220.7</v>
      </c>
      <c r="BL47">
        <f t="shared" si="6"/>
        <v>111.2</v>
      </c>
      <c r="BM47">
        <f t="shared" si="7"/>
        <v>110.5</v>
      </c>
      <c r="BN47">
        <f t="shared" si="8"/>
        <v>113</v>
      </c>
      <c r="BO47">
        <f t="shared" si="9"/>
        <v>111.5</v>
      </c>
      <c r="CA47" s="241" t="s">
        <v>149</v>
      </c>
      <c r="CB47" s="1" t="s">
        <v>44</v>
      </c>
      <c r="CC47" s="1" t="s">
        <v>132</v>
      </c>
    </row>
    <row r="48" spans="1:81" x14ac:dyDescent="0.35">
      <c r="A48" t="s">
        <v>60</v>
      </c>
      <c r="B48">
        <v>2014</v>
      </c>
      <c r="C48" t="s">
        <v>64</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c r="AE48">
        <v>122.5</v>
      </c>
      <c r="AF48">
        <v>121.7</v>
      </c>
      <c r="AG48">
        <v>113.3</v>
      </c>
      <c r="AH48">
        <v>117</v>
      </c>
      <c r="AI48">
        <v>103.1</v>
      </c>
      <c r="AJ48">
        <v>126.7</v>
      </c>
      <c r="AK48">
        <v>121.2</v>
      </c>
      <c r="AL48">
        <v>111</v>
      </c>
      <c r="AM48">
        <v>100.3</v>
      </c>
      <c r="AN48">
        <v>115.3</v>
      </c>
      <c r="AO48">
        <v>112.7</v>
      </c>
      <c r="AP48">
        <v>121</v>
      </c>
      <c r="AQ48">
        <v>118.2</v>
      </c>
      <c r="AR48">
        <v>117.6</v>
      </c>
      <c r="AS48">
        <v>116.3</v>
      </c>
      <c r="AT48">
        <v>112.5</v>
      </c>
      <c r="AU48">
        <v>115.7</v>
      </c>
      <c r="AV48">
        <v>113.9</v>
      </c>
      <c r="AW48">
        <v>110.9</v>
      </c>
      <c r="AX48">
        <v>113.4</v>
      </c>
      <c r="AY48">
        <v>111</v>
      </c>
      <c r="AZ48">
        <v>111.2</v>
      </c>
      <c r="BA48">
        <v>111.2</v>
      </c>
      <c r="BB48">
        <v>112.5</v>
      </c>
      <c r="BC48">
        <v>109.1</v>
      </c>
      <c r="BD48">
        <v>111.4</v>
      </c>
      <c r="BE48">
        <v>114.7</v>
      </c>
      <c r="BF48">
        <f t="shared" si="0"/>
        <v>1504.0000000000002</v>
      </c>
      <c r="BG48">
        <f t="shared" si="1"/>
        <v>117.6</v>
      </c>
      <c r="BH48">
        <f t="shared" si="2"/>
        <v>344.5</v>
      </c>
      <c r="BI48">
        <f t="shared" si="3"/>
        <v>224.8</v>
      </c>
      <c r="BJ48">
        <f t="shared" si="4"/>
        <v>113.4</v>
      </c>
      <c r="BK48">
        <f t="shared" si="5"/>
        <v>220.1</v>
      </c>
      <c r="BL48">
        <f t="shared" si="6"/>
        <v>111.2</v>
      </c>
      <c r="BM48">
        <f t="shared" si="7"/>
        <v>111.2</v>
      </c>
      <c r="BN48">
        <f t="shared" si="8"/>
        <v>112.5</v>
      </c>
      <c r="BO48">
        <f t="shared" si="9"/>
        <v>111.4</v>
      </c>
      <c r="CA48" s="241"/>
      <c r="CB48" s="1" t="s">
        <v>45</v>
      </c>
      <c r="CC48" s="1" t="s">
        <v>133</v>
      </c>
    </row>
    <row r="49" spans="1:81" x14ac:dyDescent="0.35">
      <c r="A49" t="s">
        <v>61</v>
      </c>
      <c r="B49">
        <v>2014</v>
      </c>
      <c r="C49" t="s">
        <v>64</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c r="AE49">
        <v>120.9</v>
      </c>
      <c r="AF49">
        <v>119.9</v>
      </c>
      <c r="AG49">
        <v>116.2</v>
      </c>
      <c r="AH49">
        <v>117</v>
      </c>
      <c r="AI49">
        <v>107.3</v>
      </c>
      <c r="AJ49">
        <v>126.1</v>
      </c>
      <c r="AK49">
        <v>120.7</v>
      </c>
      <c r="AL49">
        <v>111</v>
      </c>
      <c r="AM49">
        <v>101.8</v>
      </c>
      <c r="AN49">
        <v>112.6</v>
      </c>
      <c r="AO49">
        <v>113.2</v>
      </c>
      <c r="AP49">
        <v>119.8</v>
      </c>
      <c r="AQ49">
        <v>117.6</v>
      </c>
      <c r="AR49">
        <v>116</v>
      </c>
      <c r="AS49">
        <v>117.4</v>
      </c>
      <c r="AT49">
        <v>114.6</v>
      </c>
      <c r="AU49">
        <v>117</v>
      </c>
      <c r="AV49">
        <v>113.9</v>
      </c>
      <c r="AW49">
        <v>112.5</v>
      </c>
      <c r="AX49">
        <v>113.6</v>
      </c>
      <c r="AY49">
        <v>111.5</v>
      </c>
      <c r="AZ49">
        <v>111.2</v>
      </c>
      <c r="BA49">
        <v>110.9</v>
      </c>
      <c r="BB49">
        <v>112.7</v>
      </c>
      <c r="BC49">
        <v>109</v>
      </c>
      <c r="BD49">
        <v>111.5</v>
      </c>
      <c r="BE49">
        <v>115.1</v>
      </c>
      <c r="BF49">
        <f t="shared" si="0"/>
        <v>1504.1</v>
      </c>
      <c r="BG49">
        <f t="shared" si="1"/>
        <v>116</v>
      </c>
      <c r="BH49">
        <f t="shared" si="2"/>
        <v>349</v>
      </c>
      <c r="BI49">
        <f t="shared" si="3"/>
        <v>226.4</v>
      </c>
      <c r="BJ49">
        <f t="shared" si="4"/>
        <v>113.6</v>
      </c>
      <c r="BK49">
        <f t="shared" si="5"/>
        <v>220.5</v>
      </c>
      <c r="BL49">
        <f t="shared" si="6"/>
        <v>111.2</v>
      </c>
      <c r="BM49">
        <f t="shared" si="7"/>
        <v>110.9</v>
      </c>
      <c r="BN49">
        <f t="shared" si="8"/>
        <v>112.7</v>
      </c>
      <c r="BO49">
        <f t="shared" si="9"/>
        <v>111.5</v>
      </c>
      <c r="CA49" s="241"/>
      <c r="CB49" s="1" t="s">
        <v>46</v>
      </c>
      <c r="CC49" s="1" t="s">
        <v>134</v>
      </c>
    </row>
    <row r="50" spans="1:81" x14ac:dyDescent="0.35">
      <c r="A50" t="s">
        <v>57</v>
      </c>
      <c r="B50">
        <v>2014</v>
      </c>
      <c r="C50" t="s">
        <v>65</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59</v>
      </c>
      <c r="V50">
        <v>113.4</v>
      </c>
      <c r="W50">
        <v>114.1</v>
      </c>
      <c r="X50">
        <v>112.1</v>
      </c>
      <c r="Y50">
        <v>111.4</v>
      </c>
      <c r="Z50">
        <v>110.9</v>
      </c>
      <c r="AA50">
        <v>113.1</v>
      </c>
      <c r="AB50">
        <v>108.9</v>
      </c>
      <c r="AC50">
        <v>111.8</v>
      </c>
      <c r="AD50">
        <v>116</v>
      </c>
      <c r="AE50">
        <v>120.3</v>
      </c>
      <c r="AF50">
        <v>120.2</v>
      </c>
      <c r="AG50">
        <v>116.9</v>
      </c>
      <c r="AH50">
        <v>118</v>
      </c>
      <c r="AI50">
        <v>110.1</v>
      </c>
      <c r="AJ50">
        <v>126.3</v>
      </c>
      <c r="AK50">
        <v>123.9</v>
      </c>
      <c r="AL50">
        <v>111.5</v>
      </c>
      <c r="AM50">
        <v>103.5</v>
      </c>
      <c r="AN50">
        <v>111.6</v>
      </c>
      <c r="AO50">
        <v>114.2</v>
      </c>
      <c r="AP50">
        <v>119.2</v>
      </c>
      <c r="AQ50">
        <v>118.2</v>
      </c>
      <c r="AR50">
        <v>116.3</v>
      </c>
      <c r="AS50">
        <v>118.7</v>
      </c>
      <c r="AT50">
        <v>116.8</v>
      </c>
      <c r="AU50">
        <v>118.5</v>
      </c>
      <c r="AV50">
        <v>139.30000000000001</v>
      </c>
      <c r="AW50">
        <v>113.4</v>
      </c>
      <c r="AX50">
        <v>114.1</v>
      </c>
      <c r="AY50">
        <v>112.1</v>
      </c>
      <c r="AZ50">
        <v>111.4</v>
      </c>
      <c r="BA50">
        <v>110.9</v>
      </c>
      <c r="BB50">
        <v>113.1</v>
      </c>
      <c r="BC50">
        <v>108.9</v>
      </c>
      <c r="BD50">
        <v>111.8</v>
      </c>
      <c r="BE50">
        <v>116</v>
      </c>
      <c r="BF50">
        <f t="shared" si="0"/>
        <v>1513.8999999999999</v>
      </c>
      <c r="BG50">
        <f t="shared" si="1"/>
        <v>116.3</v>
      </c>
      <c r="BH50">
        <f t="shared" si="2"/>
        <v>354</v>
      </c>
      <c r="BI50">
        <f t="shared" si="3"/>
        <v>252.70000000000002</v>
      </c>
      <c r="BJ50">
        <f t="shared" si="4"/>
        <v>114.1</v>
      </c>
      <c r="BK50">
        <f t="shared" si="5"/>
        <v>221</v>
      </c>
      <c r="BL50">
        <f t="shared" si="6"/>
        <v>111.4</v>
      </c>
      <c r="BM50">
        <f t="shared" si="7"/>
        <v>110.9</v>
      </c>
      <c r="BN50">
        <f t="shared" si="8"/>
        <v>113.1</v>
      </c>
      <c r="BO50">
        <f t="shared" si="9"/>
        <v>111.8</v>
      </c>
      <c r="CA50" s="242" t="s">
        <v>150</v>
      </c>
      <c r="CB50" s="1" t="s">
        <v>47</v>
      </c>
      <c r="CC50" s="1" t="s">
        <v>135</v>
      </c>
    </row>
    <row r="51" spans="1:81" x14ac:dyDescent="0.35">
      <c r="A51" t="s">
        <v>60</v>
      </c>
      <c r="B51">
        <v>2014</v>
      </c>
      <c r="C51" t="s">
        <v>65</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c r="AE51">
        <v>122.7</v>
      </c>
      <c r="AF51">
        <v>124.1</v>
      </c>
      <c r="AG51">
        <v>114.2</v>
      </c>
      <c r="AH51">
        <v>119.1</v>
      </c>
      <c r="AI51">
        <v>103.5</v>
      </c>
      <c r="AJ51">
        <v>129.19999999999999</v>
      </c>
      <c r="AK51">
        <v>127</v>
      </c>
      <c r="AL51">
        <v>112.6</v>
      </c>
      <c r="AM51">
        <v>101.3</v>
      </c>
      <c r="AN51">
        <v>117</v>
      </c>
      <c r="AO51">
        <v>112.9</v>
      </c>
      <c r="AP51">
        <v>121.7</v>
      </c>
      <c r="AQ51">
        <v>120</v>
      </c>
      <c r="AR51">
        <v>118.3</v>
      </c>
      <c r="AS51">
        <v>116.8</v>
      </c>
      <c r="AT51">
        <v>112.9</v>
      </c>
      <c r="AU51">
        <v>116.2</v>
      </c>
      <c r="AV51">
        <v>114.3</v>
      </c>
      <c r="AW51">
        <v>111.1</v>
      </c>
      <c r="AX51">
        <v>114.1</v>
      </c>
      <c r="AY51">
        <v>111.2</v>
      </c>
      <c r="AZ51">
        <v>111.3</v>
      </c>
      <c r="BA51">
        <v>111.5</v>
      </c>
      <c r="BB51">
        <v>112.9</v>
      </c>
      <c r="BC51">
        <v>109.3</v>
      </c>
      <c r="BD51">
        <v>111.7</v>
      </c>
      <c r="BE51">
        <v>115.6</v>
      </c>
      <c r="BF51">
        <f t="shared" si="0"/>
        <v>1525.3000000000002</v>
      </c>
      <c r="BG51">
        <f t="shared" si="1"/>
        <v>118.3</v>
      </c>
      <c r="BH51">
        <f t="shared" si="2"/>
        <v>345.9</v>
      </c>
      <c r="BI51">
        <f t="shared" si="3"/>
        <v>225.39999999999998</v>
      </c>
      <c r="BJ51">
        <f t="shared" si="4"/>
        <v>114.1</v>
      </c>
      <c r="BK51">
        <f t="shared" si="5"/>
        <v>220.5</v>
      </c>
      <c r="BL51">
        <f t="shared" si="6"/>
        <v>111.3</v>
      </c>
      <c r="BM51">
        <f t="shared" si="7"/>
        <v>111.5</v>
      </c>
      <c r="BN51">
        <f t="shared" si="8"/>
        <v>112.9</v>
      </c>
      <c r="BO51">
        <f t="shared" si="9"/>
        <v>111.7</v>
      </c>
      <c r="CA51" s="242"/>
      <c r="CB51" s="1" t="s">
        <v>48</v>
      </c>
      <c r="CC51" s="1" t="s">
        <v>136</v>
      </c>
    </row>
    <row r="52" spans="1:81" x14ac:dyDescent="0.35">
      <c r="A52" t="s">
        <v>61</v>
      </c>
      <c r="B52">
        <v>2014</v>
      </c>
      <c r="C52" t="s">
        <v>65</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c r="AE52">
        <v>121.1</v>
      </c>
      <c r="AF52">
        <v>121.6</v>
      </c>
      <c r="AG52">
        <v>115.9</v>
      </c>
      <c r="AH52">
        <v>118.4</v>
      </c>
      <c r="AI52">
        <v>107.7</v>
      </c>
      <c r="AJ52">
        <v>127.7</v>
      </c>
      <c r="AK52">
        <v>125</v>
      </c>
      <c r="AL52">
        <v>111.9</v>
      </c>
      <c r="AM52">
        <v>102.8</v>
      </c>
      <c r="AN52">
        <v>113.4</v>
      </c>
      <c r="AO52">
        <v>113.7</v>
      </c>
      <c r="AP52">
        <v>120.4</v>
      </c>
      <c r="AQ52">
        <v>118.9</v>
      </c>
      <c r="AR52">
        <v>116.8</v>
      </c>
      <c r="AS52">
        <v>118</v>
      </c>
      <c r="AT52">
        <v>115.2</v>
      </c>
      <c r="AU52">
        <v>117.6</v>
      </c>
      <c r="AV52">
        <v>114.3</v>
      </c>
      <c r="AW52">
        <v>112.5</v>
      </c>
      <c r="AX52">
        <v>114.1</v>
      </c>
      <c r="AY52">
        <v>111.8</v>
      </c>
      <c r="AZ52">
        <v>111.3</v>
      </c>
      <c r="BA52">
        <v>111.2</v>
      </c>
      <c r="BB52">
        <v>113</v>
      </c>
      <c r="BC52">
        <v>109.1</v>
      </c>
      <c r="BD52">
        <v>111.8</v>
      </c>
      <c r="BE52">
        <v>115.8</v>
      </c>
      <c r="BF52">
        <f t="shared" si="0"/>
        <v>1518.5000000000005</v>
      </c>
      <c r="BG52">
        <f t="shared" si="1"/>
        <v>116.8</v>
      </c>
      <c r="BH52">
        <f t="shared" si="2"/>
        <v>350.79999999999995</v>
      </c>
      <c r="BI52">
        <f t="shared" si="3"/>
        <v>226.8</v>
      </c>
      <c r="BJ52">
        <f t="shared" si="4"/>
        <v>114.1</v>
      </c>
      <c r="BK52">
        <f t="shared" si="5"/>
        <v>220.89999999999998</v>
      </c>
      <c r="BL52">
        <f t="shared" si="6"/>
        <v>111.3</v>
      </c>
      <c r="BM52">
        <f t="shared" si="7"/>
        <v>111.2</v>
      </c>
      <c r="BN52">
        <f t="shared" si="8"/>
        <v>113</v>
      </c>
      <c r="BO52">
        <f t="shared" si="9"/>
        <v>111.8</v>
      </c>
      <c r="CA52" s="7" t="s">
        <v>151</v>
      </c>
      <c r="CB52" s="1" t="s">
        <v>49</v>
      </c>
      <c r="CC52" s="1" t="s">
        <v>137</v>
      </c>
    </row>
    <row r="53" spans="1:81" x14ac:dyDescent="0.35">
      <c r="A53" t="s">
        <v>57</v>
      </c>
      <c r="B53">
        <v>2014</v>
      </c>
      <c r="C53" t="s">
        <v>66</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59</v>
      </c>
      <c r="V53">
        <v>114.4</v>
      </c>
      <c r="W53">
        <v>114.9</v>
      </c>
      <c r="X53">
        <v>112.8</v>
      </c>
      <c r="Y53">
        <v>112.2</v>
      </c>
      <c r="Z53">
        <v>111.4</v>
      </c>
      <c r="AA53">
        <v>114.3</v>
      </c>
      <c r="AB53">
        <v>108</v>
      </c>
      <c r="AC53">
        <v>112.3</v>
      </c>
      <c r="AD53">
        <v>117</v>
      </c>
      <c r="AE53">
        <v>120.7</v>
      </c>
      <c r="AF53">
        <v>121.6</v>
      </c>
      <c r="AG53">
        <v>116.1</v>
      </c>
      <c r="AH53">
        <v>119.3</v>
      </c>
      <c r="AI53">
        <v>110.3</v>
      </c>
      <c r="AJ53">
        <v>125.8</v>
      </c>
      <c r="AK53">
        <v>129.30000000000001</v>
      </c>
      <c r="AL53">
        <v>112.2</v>
      </c>
      <c r="AM53">
        <v>103.6</v>
      </c>
      <c r="AN53">
        <v>112.3</v>
      </c>
      <c r="AO53">
        <v>114.9</v>
      </c>
      <c r="AP53">
        <v>120.1</v>
      </c>
      <c r="AQ53">
        <v>119.5</v>
      </c>
      <c r="AR53">
        <v>117.3</v>
      </c>
      <c r="AS53">
        <v>119.7</v>
      </c>
      <c r="AT53">
        <v>117.3</v>
      </c>
      <c r="AU53">
        <v>119.3</v>
      </c>
      <c r="AV53">
        <v>139.30000000000001</v>
      </c>
      <c r="AW53">
        <v>114.4</v>
      </c>
      <c r="AX53">
        <v>114.9</v>
      </c>
      <c r="AY53">
        <v>112.8</v>
      </c>
      <c r="AZ53">
        <v>112.2</v>
      </c>
      <c r="BA53">
        <v>111.4</v>
      </c>
      <c r="BB53">
        <v>114.3</v>
      </c>
      <c r="BC53">
        <v>108</v>
      </c>
      <c r="BD53">
        <v>112.3</v>
      </c>
      <c r="BE53">
        <v>117</v>
      </c>
      <c r="BF53">
        <f t="shared" si="0"/>
        <v>1525.6999999999998</v>
      </c>
      <c r="BG53">
        <f t="shared" si="1"/>
        <v>117.3</v>
      </c>
      <c r="BH53">
        <f t="shared" si="2"/>
        <v>356.3</v>
      </c>
      <c r="BI53">
        <f t="shared" si="3"/>
        <v>253.70000000000002</v>
      </c>
      <c r="BJ53">
        <f t="shared" si="4"/>
        <v>114.9</v>
      </c>
      <c r="BK53">
        <f t="shared" si="5"/>
        <v>220.8</v>
      </c>
      <c r="BL53">
        <f t="shared" si="6"/>
        <v>112.2</v>
      </c>
      <c r="BM53">
        <f t="shared" si="7"/>
        <v>111.4</v>
      </c>
      <c r="BN53">
        <f t="shared" si="8"/>
        <v>114.3</v>
      </c>
      <c r="BO53">
        <f t="shared" si="9"/>
        <v>112.3</v>
      </c>
      <c r="CA53" s="8" t="s">
        <v>156</v>
      </c>
      <c r="CB53" s="1" t="s">
        <v>50</v>
      </c>
      <c r="CC53" s="1" t="s">
        <v>138</v>
      </c>
    </row>
    <row r="54" spans="1:81" x14ac:dyDescent="0.35">
      <c r="A54" t="s">
        <v>60</v>
      </c>
      <c r="B54">
        <v>2014</v>
      </c>
      <c r="C54" t="s">
        <v>66</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c r="AE54">
        <v>123.1</v>
      </c>
      <c r="AF54">
        <v>125.9</v>
      </c>
      <c r="AG54">
        <v>115.4</v>
      </c>
      <c r="AH54">
        <v>120.4</v>
      </c>
      <c r="AI54">
        <v>103.4</v>
      </c>
      <c r="AJ54">
        <v>131.19999999999999</v>
      </c>
      <c r="AK54">
        <v>137.5</v>
      </c>
      <c r="AL54">
        <v>112.8</v>
      </c>
      <c r="AM54">
        <v>101.4</v>
      </c>
      <c r="AN54">
        <v>118.3</v>
      </c>
      <c r="AO54">
        <v>113.2</v>
      </c>
      <c r="AP54">
        <v>122.4</v>
      </c>
      <c r="AQ54">
        <v>122</v>
      </c>
      <c r="AR54">
        <v>119</v>
      </c>
      <c r="AS54">
        <v>117.4</v>
      </c>
      <c r="AT54">
        <v>113.2</v>
      </c>
      <c r="AU54">
        <v>116.7</v>
      </c>
      <c r="AV54">
        <v>113.9</v>
      </c>
      <c r="AW54">
        <v>111.2</v>
      </c>
      <c r="AX54">
        <v>114.3</v>
      </c>
      <c r="AY54">
        <v>111.4</v>
      </c>
      <c r="AZ54">
        <v>111.5</v>
      </c>
      <c r="BA54">
        <v>111.8</v>
      </c>
      <c r="BB54">
        <v>115.1</v>
      </c>
      <c r="BC54">
        <v>108.7</v>
      </c>
      <c r="BD54">
        <v>112.2</v>
      </c>
      <c r="BE54">
        <v>116.4</v>
      </c>
      <c r="BF54">
        <f t="shared" si="0"/>
        <v>1547</v>
      </c>
      <c r="BG54">
        <f t="shared" si="1"/>
        <v>119</v>
      </c>
      <c r="BH54">
        <f t="shared" si="2"/>
        <v>347.3</v>
      </c>
      <c r="BI54">
        <f t="shared" si="3"/>
        <v>225.10000000000002</v>
      </c>
      <c r="BJ54">
        <f t="shared" si="4"/>
        <v>114.3</v>
      </c>
      <c r="BK54">
        <f t="shared" si="5"/>
        <v>220.10000000000002</v>
      </c>
      <c r="BL54">
        <f t="shared" si="6"/>
        <v>111.5</v>
      </c>
      <c r="BM54">
        <f t="shared" si="7"/>
        <v>111.8</v>
      </c>
      <c r="BN54">
        <f t="shared" si="8"/>
        <v>115.1</v>
      </c>
      <c r="BO54">
        <f t="shared" si="9"/>
        <v>112.2</v>
      </c>
      <c r="CA54" s="9" t="s">
        <v>152</v>
      </c>
      <c r="CB54" s="1" t="s">
        <v>51</v>
      </c>
      <c r="CC54" s="1" t="s">
        <v>139</v>
      </c>
    </row>
    <row r="55" spans="1:81" x14ac:dyDescent="0.35">
      <c r="A55" t="s">
        <v>61</v>
      </c>
      <c r="B55">
        <v>2014</v>
      </c>
      <c r="C55" t="s">
        <v>66</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c r="AE55">
        <v>121.5</v>
      </c>
      <c r="AF55">
        <v>123.1</v>
      </c>
      <c r="AG55">
        <v>115.8</v>
      </c>
      <c r="AH55">
        <v>119.7</v>
      </c>
      <c r="AI55">
        <v>107.8</v>
      </c>
      <c r="AJ55">
        <v>128.30000000000001</v>
      </c>
      <c r="AK55">
        <v>132.1</v>
      </c>
      <c r="AL55">
        <v>112.4</v>
      </c>
      <c r="AM55">
        <v>102.9</v>
      </c>
      <c r="AN55">
        <v>114.3</v>
      </c>
      <c r="AO55">
        <v>114.2</v>
      </c>
      <c r="AP55">
        <v>121.2</v>
      </c>
      <c r="AQ55">
        <v>120.4</v>
      </c>
      <c r="AR55">
        <v>117.8</v>
      </c>
      <c r="AS55">
        <v>118.8</v>
      </c>
      <c r="AT55">
        <v>115.6</v>
      </c>
      <c r="AU55">
        <v>118.3</v>
      </c>
      <c r="AV55">
        <v>113.9</v>
      </c>
      <c r="AW55">
        <v>113.2</v>
      </c>
      <c r="AX55">
        <v>114.6</v>
      </c>
      <c r="AY55">
        <v>112.3</v>
      </c>
      <c r="AZ55">
        <v>111.8</v>
      </c>
      <c r="BA55">
        <v>111.6</v>
      </c>
      <c r="BB55">
        <v>114.8</v>
      </c>
      <c r="BC55">
        <v>108.3</v>
      </c>
      <c r="BD55">
        <v>112.3</v>
      </c>
      <c r="BE55">
        <v>116.7</v>
      </c>
      <c r="BF55">
        <f t="shared" si="0"/>
        <v>1533.7000000000003</v>
      </c>
      <c r="BG55">
        <f t="shared" si="1"/>
        <v>117.8</v>
      </c>
      <c r="BH55">
        <f t="shared" si="2"/>
        <v>352.7</v>
      </c>
      <c r="BI55">
        <f t="shared" si="3"/>
        <v>227.10000000000002</v>
      </c>
      <c r="BJ55">
        <f t="shared" si="4"/>
        <v>114.6</v>
      </c>
      <c r="BK55">
        <f t="shared" si="5"/>
        <v>220.6</v>
      </c>
      <c r="BL55">
        <f t="shared" si="6"/>
        <v>111.8</v>
      </c>
      <c r="BM55">
        <f t="shared" si="7"/>
        <v>111.6</v>
      </c>
      <c r="BN55">
        <f t="shared" si="8"/>
        <v>114.8</v>
      </c>
      <c r="BO55">
        <f t="shared" si="9"/>
        <v>112.3</v>
      </c>
      <c r="CA55" s="10" t="s">
        <v>153</v>
      </c>
      <c r="CB55" s="1" t="s">
        <v>52</v>
      </c>
      <c r="CC55" s="1" t="s">
        <v>140</v>
      </c>
    </row>
    <row r="56" spans="1:81" x14ac:dyDescent="0.35">
      <c r="A56" t="s">
        <v>57</v>
      </c>
      <c r="B56">
        <v>2014</v>
      </c>
      <c r="C56" t="s">
        <v>67</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59</v>
      </c>
      <c r="V56">
        <v>115.3</v>
      </c>
      <c r="W56">
        <v>115.4</v>
      </c>
      <c r="X56">
        <v>113.4</v>
      </c>
      <c r="Y56">
        <v>113.2</v>
      </c>
      <c r="Z56">
        <v>111.8</v>
      </c>
      <c r="AA56">
        <v>115.5</v>
      </c>
      <c r="AB56">
        <v>108.8</v>
      </c>
      <c r="AC56">
        <v>113.1</v>
      </c>
      <c r="AD56">
        <v>119.5</v>
      </c>
      <c r="AE56">
        <v>121.7</v>
      </c>
      <c r="AF56">
        <v>122.5</v>
      </c>
      <c r="AG56">
        <v>117.7</v>
      </c>
      <c r="AH56">
        <v>120.6</v>
      </c>
      <c r="AI56">
        <v>110.4</v>
      </c>
      <c r="AJ56">
        <v>129.1</v>
      </c>
      <c r="AK56">
        <v>150.1</v>
      </c>
      <c r="AL56">
        <v>113.2</v>
      </c>
      <c r="AM56">
        <v>104.8</v>
      </c>
      <c r="AN56">
        <v>113.3</v>
      </c>
      <c r="AO56">
        <v>115.6</v>
      </c>
      <c r="AP56">
        <v>120.9</v>
      </c>
      <c r="AQ56">
        <v>123.3</v>
      </c>
      <c r="AR56">
        <v>118</v>
      </c>
      <c r="AS56">
        <v>120.7</v>
      </c>
      <c r="AT56">
        <v>118.3</v>
      </c>
      <c r="AU56">
        <v>120.3</v>
      </c>
      <c r="AV56">
        <v>139.30000000000001</v>
      </c>
      <c r="AW56">
        <v>115.3</v>
      </c>
      <c r="AX56">
        <v>115.4</v>
      </c>
      <c r="AY56">
        <v>113.4</v>
      </c>
      <c r="AZ56">
        <v>113.2</v>
      </c>
      <c r="BA56">
        <v>111.8</v>
      </c>
      <c r="BB56">
        <v>115.5</v>
      </c>
      <c r="BC56">
        <v>108.8</v>
      </c>
      <c r="BD56">
        <v>113.1</v>
      </c>
      <c r="BE56">
        <v>119.5</v>
      </c>
      <c r="BF56">
        <f t="shared" si="0"/>
        <v>1563.2</v>
      </c>
      <c r="BG56">
        <f t="shared" si="1"/>
        <v>118</v>
      </c>
      <c r="BH56">
        <f t="shared" si="2"/>
        <v>359.3</v>
      </c>
      <c r="BI56">
        <f t="shared" si="3"/>
        <v>254.60000000000002</v>
      </c>
      <c r="BJ56">
        <f t="shared" si="4"/>
        <v>115.4</v>
      </c>
      <c r="BK56">
        <f t="shared" si="5"/>
        <v>222.2</v>
      </c>
      <c r="BL56">
        <f t="shared" si="6"/>
        <v>113.2</v>
      </c>
      <c r="BM56">
        <f t="shared" si="7"/>
        <v>111.8</v>
      </c>
      <c r="BN56">
        <f t="shared" si="8"/>
        <v>115.5</v>
      </c>
      <c r="BO56">
        <f t="shared" si="9"/>
        <v>113.1</v>
      </c>
      <c r="CA56" s="11" t="s">
        <v>154</v>
      </c>
      <c r="CB56" s="1" t="s">
        <v>53</v>
      </c>
      <c r="CC56" s="1" t="s">
        <v>141</v>
      </c>
    </row>
    <row r="57" spans="1:81" x14ac:dyDescent="0.35">
      <c r="A57" t="s">
        <v>60</v>
      </c>
      <c r="B57">
        <v>2014</v>
      </c>
      <c r="C57" t="s">
        <v>67</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c r="AE57">
        <v>123.8</v>
      </c>
      <c r="AF57">
        <v>126.4</v>
      </c>
      <c r="AG57">
        <v>118</v>
      </c>
      <c r="AH57">
        <v>121.6</v>
      </c>
      <c r="AI57">
        <v>103.5</v>
      </c>
      <c r="AJ57">
        <v>133.69999999999999</v>
      </c>
      <c r="AK57">
        <v>172.4</v>
      </c>
      <c r="AL57">
        <v>113.1</v>
      </c>
      <c r="AM57">
        <v>102.7</v>
      </c>
      <c r="AN57">
        <v>120</v>
      </c>
      <c r="AO57">
        <v>113.8</v>
      </c>
      <c r="AP57">
        <v>123.4</v>
      </c>
      <c r="AQ57">
        <v>127.1</v>
      </c>
      <c r="AR57">
        <v>121</v>
      </c>
      <c r="AS57">
        <v>118</v>
      </c>
      <c r="AT57">
        <v>113.6</v>
      </c>
      <c r="AU57">
        <v>117.4</v>
      </c>
      <c r="AV57">
        <v>114.8</v>
      </c>
      <c r="AW57">
        <v>111.6</v>
      </c>
      <c r="AX57">
        <v>114.9</v>
      </c>
      <c r="AY57">
        <v>111.5</v>
      </c>
      <c r="AZ57">
        <v>113</v>
      </c>
      <c r="BA57">
        <v>112.4</v>
      </c>
      <c r="BB57">
        <v>117.8</v>
      </c>
      <c r="BC57">
        <v>109.7</v>
      </c>
      <c r="BD57">
        <v>113.5</v>
      </c>
      <c r="BE57">
        <v>118.9</v>
      </c>
      <c r="BF57">
        <f t="shared" si="0"/>
        <v>1599.5</v>
      </c>
      <c r="BG57">
        <f t="shared" si="1"/>
        <v>121</v>
      </c>
      <c r="BH57">
        <f t="shared" si="2"/>
        <v>349</v>
      </c>
      <c r="BI57">
        <f t="shared" si="3"/>
        <v>226.39999999999998</v>
      </c>
      <c r="BJ57">
        <f t="shared" si="4"/>
        <v>114.9</v>
      </c>
      <c r="BK57">
        <f t="shared" si="5"/>
        <v>221.2</v>
      </c>
      <c r="BL57">
        <f t="shared" si="6"/>
        <v>113</v>
      </c>
      <c r="BM57">
        <f t="shared" si="7"/>
        <v>112.4</v>
      </c>
      <c r="BN57">
        <f t="shared" si="8"/>
        <v>117.8</v>
      </c>
      <c r="BO57">
        <f t="shared" si="9"/>
        <v>113.5</v>
      </c>
      <c r="CA57" s="8" t="s">
        <v>156</v>
      </c>
      <c r="CB57" s="1" t="s">
        <v>54</v>
      </c>
      <c r="CC57" s="1" t="s">
        <v>142</v>
      </c>
    </row>
    <row r="58" spans="1:81" x14ac:dyDescent="0.35">
      <c r="A58" t="s">
        <v>61</v>
      </c>
      <c r="B58">
        <v>2014</v>
      </c>
      <c r="C58" t="s">
        <v>67</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c r="AE58">
        <v>122.4</v>
      </c>
      <c r="AF58">
        <v>123.9</v>
      </c>
      <c r="AG58">
        <v>117.8</v>
      </c>
      <c r="AH58">
        <v>121</v>
      </c>
      <c r="AI58">
        <v>107.9</v>
      </c>
      <c r="AJ58">
        <v>131.19999999999999</v>
      </c>
      <c r="AK58">
        <v>157.69999999999999</v>
      </c>
      <c r="AL58">
        <v>113.2</v>
      </c>
      <c r="AM58">
        <v>104.1</v>
      </c>
      <c r="AN58">
        <v>115.5</v>
      </c>
      <c r="AO58">
        <v>114.8</v>
      </c>
      <c r="AP58">
        <v>122.1</v>
      </c>
      <c r="AQ58">
        <v>124.7</v>
      </c>
      <c r="AR58">
        <v>118.8</v>
      </c>
      <c r="AS58">
        <v>119.6</v>
      </c>
      <c r="AT58">
        <v>116.3</v>
      </c>
      <c r="AU58">
        <v>119.1</v>
      </c>
      <c r="AV58">
        <v>114.8</v>
      </c>
      <c r="AW58">
        <v>113.9</v>
      </c>
      <c r="AX58">
        <v>115.2</v>
      </c>
      <c r="AY58">
        <v>112.7</v>
      </c>
      <c r="AZ58">
        <v>113.1</v>
      </c>
      <c r="BA58">
        <v>112.1</v>
      </c>
      <c r="BB58">
        <v>116.8</v>
      </c>
      <c r="BC58">
        <v>109.2</v>
      </c>
      <c r="BD58">
        <v>113.3</v>
      </c>
      <c r="BE58">
        <v>119.2</v>
      </c>
      <c r="BF58">
        <f t="shared" si="0"/>
        <v>1576.3</v>
      </c>
      <c r="BG58">
        <f t="shared" si="1"/>
        <v>118.8</v>
      </c>
      <c r="BH58">
        <f t="shared" si="2"/>
        <v>355</v>
      </c>
      <c r="BI58">
        <f t="shared" si="3"/>
        <v>228.7</v>
      </c>
      <c r="BJ58">
        <f t="shared" si="4"/>
        <v>115.2</v>
      </c>
      <c r="BK58">
        <f t="shared" si="5"/>
        <v>221.9</v>
      </c>
      <c r="BL58">
        <f t="shared" si="6"/>
        <v>113.1</v>
      </c>
      <c r="BM58">
        <f t="shared" si="7"/>
        <v>112.1</v>
      </c>
      <c r="BN58">
        <f t="shared" si="8"/>
        <v>116.8</v>
      </c>
      <c r="BO58">
        <f t="shared" si="9"/>
        <v>113.3</v>
      </c>
      <c r="CA58" s="12" t="s">
        <v>155</v>
      </c>
      <c r="CB58" s="1" t="s">
        <v>55</v>
      </c>
      <c r="CC58" s="1" t="s">
        <v>143</v>
      </c>
    </row>
    <row r="59" spans="1:81" x14ac:dyDescent="0.35">
      <c r="A59" t="s">
        <v>57</v>
      </c>
      <c r="B59">
        <v>2014</v>
      </c>
      <c r="C59" t="s">
        <v>68</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59</v>
      </c>
      <c r="V59">
        <v>115.4</v>
      </c>
      <c r="W59">
        <v>115.9</v>
      </c>
      <c r="X59">
        <v>114</v>
      </c>
      <c r="Y59">
        <v>113.2</v>
      </c>
      <c r="Z59">
        <v>112.2</v>
      </c>
      <c r="AA59">
        <v>116.2</v>
      </c>
      <c r="AB59">
        <v>109.4</v>
      </c>
      <c r="AC59">
        <v>113.5</v>
      </c>
      <c r="AD59">
        <v>120.7</v>
      </c>
      <c r="AE59">
        <v>121.8</v>
      </c>
      <c r="AF59">
        <v>122.8</v>
      </c>
      <c r="AG59">
        <v>117.8</v>
      </c>
      <c r="AH59">
        <v>121.9</v>
      </c>
      <c r="AI59">
        <v>110.6</v>
      </c>
      <c r="AJ59">
        <v>129.69999999999999</v>
      </c>
      <c r="AK59">
        <v>161.1</v>
      </c>
      <c r="AL59">
        <v>114.1</v>
      </c>
      <c r="AM59">
        <v>105.1</v>
      </c>
      <c r="AN59">
        <v>114.6</v>
      </c>
      <c r="AO59">
        <v>115.8</v>
      </c>
      <c r="AP59">
        <v>121.7</v>
      </c>
      <c r="AQ59">
        <v>125.3</v>
      </c>
      <c r="AR59">
        <v>118.8</v>
      </c>
      <c r="AS59">
        <v>120.9</v>
      </c>
      <c r="AT59">
        <v>118.8</v>
      </c>
      <c r="AU59">
        <v>120.7</v>
      </c>
      <c r="AV59">
        <v>139.30000000000001</v>
      </c>
      <c r="AW59">
        <v>115.4</v>
      </c>
      <c r="AX59">
        <v>115.9</v>
      </c>
      <c r="AY59">
        <v>114</v>
      </c>
      <c r="AZ59">
        <v>113.2</v>
      </c>
      <c r="BA59">
        <v>112.2</v>
      </c>
      <c r="BB59">
        <v>116.2</v>
      </c>
      <c r="BC59">
        <v>109.4</v>
      </c>
      <c r="BD59">
        <v>113.5</v>
      </c>
      <c r="BE59">
        <v>120.7</v>
      </c>
      <c r="BF59">
        <f t="shared" si="0"/>
        <v>1582.2999999999997</v>
      </c>
      <c r="BG59">
        <f t="shared" si="1"/>
        <v>118.8</v>
      </c>
      <c r="BH59">
        <f t="shared" si="2"/>
        <v>360.4</v>
      </c>
      <c r="BI59">
        <f t="shared" si="3"/>
        <v>254.70000000000002</v>
      </c>
      <c r="BJ59">
        <f t="shared" si="4"/>
        <v>115.9</v>
      </c>
      <c r="BK59">
        <f t="shared" si="5"/>
        <v>223.4</v>
      </c>
      <c r="BL59">
        <f t="shared" si="6"/>
        <v>113.2</v>
      </c>
      <c r="BM59">
        <f t="shared" si="7"/>
        <v>112.2</v>
      </c>
      <c r="BN59">
        <f t="shared" si="8"/>
        <v>116.2</v>
      </c>
      <c r="BO59">
        <f t="shared" si="9"/>
        <v>113.5</v>
      </c>
      <c r="CA59" s="5"/>
      <c r="CB59" s="1" t="s">
        <v>56</v>
      </c>
      <c r="CC59" s="1" t="s">
        <v>144</v>
      </c>
    </row>
    <row r="60" spans="1:81" x14ac:dyDescent="0.35">
      <c r="A60" t="s">
        <v>60</v>
      </c>
      <c r="B60">
        <v>2014</v>
      </c>
      <c r="C60" t="s">
        <v>68</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c r="AE60">
        <v>124.8</v>
      </c>
      <c r="AF60">
        <v>127.3</v>
      </c>
      <c r="AG60">
        <v>116.5</v>
      </c>
      <c r="AH60">
        <v>122.2</v>
      </c>
      <c r="AI60">
        <v>103.6</v>
      </c>
      <c r="AJ60">
        <v>132.69999999999999</v>
      </c>
      <c r="AK60">
        <v>181.9</v>
      </c>
      <c r="AL60">
        <v>115.2</v>
      </c>
      <c r="AM60">
        <v>102.7</v>
      </c>
      <c r="AN60">
        <v>122.1</v>
      </c>
      <c r="AO60">
        <v>114.4</v>
      </c>
      <c r="AP60">
        <v>124.7</v>
      </c>
      <c r="AQ60">
        <v>128.9</v>
      </c>
      <c r="AR60">
        <v>123</v>
      </c>
      <c r="AS60">
        <v>118.6</v>
      </c>
      <c r="AT60">
        <v>114.1</v>
      </c>
      <c r="AU60">
        <v>117.9</v>
      </c>
      <c r="AV60">
        <v>115.5</v>
      </c>
      <c r="AW60">
        <v>111.8</v>
      </c>
      <c r="AX60">
        <v>115.3</v>
      </c>
      <c r="AY60">
        <v>112.2</v>
      </c>
      <c r="AZ60">
        <v>112.5</v>
      </c>
      <c r="BA60">
        <v>112.9</v>
      </c>
      <c r="BB60">
        <v>119.2</v>
      </c>
      <c r="BC60">
        <v>110.5</v>
      </c>
      <c r="BD60">
        <v>113.9</v>
      </c>
      <c r="BE60">
        <v>119.9</v>
      </c>
      <c r="BF60">
        <f t="shared" si="0"/>
        <v>1617</v>
      </c>
      <c r="BG60">
        <f t="shared" si="1"/>
        <v>123</v>
      </c>
      <c r="BH60">
        <f t="shared" si="2"/>
        <v>350.6</v>
      </c>
      <c r="BI60">
        <f t="shared" si="3"/>
        <v>227.3</v>
      </c>
      <c r="BJ60">
        <f t="shared" si="4"/>
        <v>115.3</v>
      </c>
      <c r="BK60">
        <f t="shared" si="5"/>
        <v>222.7</v>
      </c>
      <c r="BL60">
        <f t="shared" si="6"/>
        <v>112.5</v>
      </c>
      <c r="BM60">
        <f t="shared" si="7"/>
        <v>112.9</v>
      </c>
      <c r="BN60">
        <f t="shared" si="8"/>
        <v>119.2</v>
      </c>
      <c r="BO60">
        <f t="shared" si="9"/>
        <v>113.9</v>
      </c>
    </row>
    <row r="61" spans="1:81" x14ac:dyDescent="0.35">
      <c r="A61" t="s">
        <v>61</v>
      </c>
      <c r="B61">
        <v>2014</v>
      </c>
      <c r="C61" t="s">
        <v>68</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c r="AE61">
        <v>122.7</v>
      </c>
      <c r="AF61">
        <v>124.4</v>
      </c>
      <c r="AG61">
        <v>117.3</v>
      </c>
      <c r="AH61">
        <v>122</v>
      </c>
      <c r="AI61">
        <v>108</v>
      </c>
      <c r="AJ61">
        <v>131.1</v>
      </c>
      <c r="AK61">
        <v>168.2</v>
      </c>
      <c r="AL61">
        <v>114.5</v>
      </c>
      <c r="AM61">
        <v>104.3</v>
      </c>
      <c r="AN61">
        <v>117.1</v>
      </c>
      <c r="AO61">
        <v>115.2</v>
      </c>
      <c r="AP61">
        <v>123.1</v>
      </c>
      <c r="AQ61">
        <v>126.6</v>
      </c>
      <c r="AR61">
        <v>119.9</v>
      </c>
      <c r="AS61">
        <v>120</v>
      </c>
      <c r="AT61">
        <v>116.8</v>
      </c>
      <c r="AU61">
        <v>119.6</v>
      </c>
      <c r="AV61">
        <v>115.5</v>
      </c>
      <c r="AW61">
        <v>114</v>
      </c>
      <c r="AX61">
        <v>115.6</v>
      </c>
      <c r="AY61">
        <v>113.3</v>
      </c>
      <c r="AZ61">
        <v>112.8</v>
      </c>
      <c r="BA61">
        <v>112.6</v>
      </c>
      <c r="BB61">
        <v>118</v>
      </c>
      <c r="BC61">
        <v>109.9</v>
      </c>
      <c r="BD61">
        <v>113.7</v>
      </c>
      <c r="BE61">
        <v>120.3</v>
      </c>
      <c r="BF61">
        <f t="shared" si="0"/>
        <v>1594.4999999999998</v>
      </c>
      <c r="BG61">
        <f t="shared" si="1"/>
        <v>119.9</v>
      </c>
      <c r="BH61">
        <f t="shared" si="2"/>
        <v>356.4</v>
      </c>
      <c r="BI61">
        <f t="shared" si="3"/>
        <v>229.5</v>
      </c>
      <c r="BJ61">
        <f t="shared" si="4"/>
        <v>115.6</v>
      </c>
      <c r="BK61">
        <f t="shared" si="5"/>
        <v>223.2</v>
      </c>
      <c r="BL61">
        <f t="shared" si="6"/>
        <v>112.8</v>
      </c>
      <c r="BM61">
        <f t="shared" si="7"/>
        <v>112.6</v>
      </c>
      <c r="BN61">
        <f t="shared" si="8"/>
        <v>118</v>
      </c>
      <c r="BO61">
        <f t="shared" si="9"/>
        <v>113.7</v>
      </c>
    </row>
    <row r="62" spans="1:81" x14ac:dyDescent="0.35">
      <c r="A62" t="s">
        <v>57</v>
      </c>
      <c r="B62">
        <v>2014</v>
      </c>
      <c r="C62" t="s">
        <v>69</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59</v>
      </c>
      <c r="V62">
        <v>115.8</v>
      </c>
      <c r="W62">
        <v>116.7</v>
      </c>
      <c r="X62">
        <v>114.5</v>
      </c>
      <c r="Y62">
        <v>112.8</v>
      </c>
      <c r="Z62">
        <v>112.6</v>
      </c>
      <c r="AA62">
        <v>116.6</v>
      </c>
      <c r="AB62">
        <v>109.1</v>
      </c>
      <c r="AC62">
        <v>113.7</v>
      </c>
      <c r="AD62">
        <v>120.9</v>
      </c>
      <c r="AE62">
        <v>122.3</v>
      </c>
      <c r="AF62">
        <v>122.4</v>
      </c>
      <c r="AG62">
        <v>117.8</v>
      </c>
      <c r="AH62">
        <v>122.7</v>
      </c>
      <c r="AI62">
        <v>110.4</v>
      </c>
      <c r="AJ62">
        <v>129.80000000000001</v>
      </c>
      <c r="AK62">
        <v>158.80000000000001</v>
      </c>
      <c r="AL62">
        <v>115</v>
      </c>
      <c r="AM62">
        <v>104.7</v>
      </c>
      <c r="AN62">
        <v>114.9</v>
      </c>
      <c r="AO62">
        <v>116.5</v>
      </c>
      <c r="AP62">
        <v>122.6</v>
      </c>
      <c r="AQ62">
        <v>125.3</v>
      </c>
      <c r="AR62">
        <v>119.5</v>
      </c>
      <c r="AS62">
        <v>121.7</v>
      </c>
      <c r="AT62">
        <v>119.2</v>
      </c>
      <c r="AU62">
        <v>121.3</v>
      </c>
      <c r="AV62">
        <v>139.30000000000001</v>
      </c>
      <c r="AW62">
        <v>115.8</v>
      </c>
      <c r="AX62">
        <v>116.7</v>
      </c>
      <c r="AY62">
        <v>114.5</v>
      </c>
      <c r="AZ62">
        <v>112.8</v>
      </c>
      <c r="BA62">
        <v>112.6</v>
      </c>
      <c r="BB62">
        <v>116.6</v>
      </c>
      <c r="BC62">
        <v>109.1</v>
      </c>
      <c r="BD62">
        <v>113.7</v>
      </c>
      <c r="BE62">
        <v>120.9</v>
      </c>
      <c r="BF62">
        <f t="shared" si="0"/>
        <v>1583.2</v>
      </c>
      <c r="BG62">
        <f t="shared" si="1"/>
        <v>119.5</v>
      </c>
      <c r="BH62">
        <f t="shared" si="2"/>
        <v>362.2</v>
      </c>
      <c r="BI62">
        <f t="shared" si="3"/>
        <v>255.10000000000002</v>
      </c>
      <c r="BJ62">
        <f t="shared" si="4"/>
        <v>116.7</v>
      </c>
      <c r="BK62">
        <f t="shared" si="5"/>
        <v>223.6</v>
      </c>
      <c r="BL62">
        <f t="shared" si="6"/>
        <v>112.8</v>
      </c>
      <c r="BM62">
        <f t="shared" si="7"/>
        <v>112.6</v>
      </c>
      <c r="BN62">
        <f t="shared" si="8"/>
        <v>116.6</v>
      </c>
      <c r="BO62">
        <f t="shared" si="9"/>
        <v>113.7</v>
      </c>
    </row>
    <row r="63" spans="1:81" x14ac:dyDescent="0.35">
      <c r="A63" t="s">
        <v>60</v>
      </c>
      <c r="B63">
        <v>2014</v>
      </c>
      <c r="C63" t="s">
        <v>69</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c r="AE63">
        <v>124.2</v>
      </c>
      <c r="AF63">
        <v>125.4</v>
      </c>
      <c r="AG63">
        <v>116.4</v>
      </c>
      <c r="AH63">
        <v>122.7</v>
      </c>
      <c r="AI63">
        <v>103.5</v>
      </c>
      <c r="AJ63">
        <v>124.5</v>
      </c>
      <c r="AK63">
        <v>168.6</v>
      </c>
      <c r="AL63">
        <v>116.9</v>
      </c>
      <c r="AM63">
        <v>101.9</v>
      </c>
      <c r="AN63">
        <v>122.9</v>
      </c>
      <c r="AO63">
        <v>114.8</v>
      </c>
      <c r="AP63">
        <v>125.2</v>
      </c>
      <c r="AQ63">
        <v>126.7</v>
      </c>
      <c r="AR63">
        <v>124.3</v>
      </c>
      <c r="AS63">
        <v>119.2</v>
      </c>
      <c r="AT63">
        <v>114.5</v>
      </c>
      <c r="AU63">
        <v>118.4</v>
      </c>
      <c r="AV63">
        <v>116.1</v>
      </c>
      <c r="AW63">
        <v>111.8</v>
      </c>
      <c r="AX63">
        <v>115.5</v>
      </c>
      <c r="AY63">
        <v>112.3</v>
      </c>
      <c r="AZ63">
        <v>111.2</v>
      </c>
      <c r="BA63">
        <v>113.4</v>
      </c>
      <c r="BB63">
        <v>120</v>
      </c>
      <c r="BC63">
        <v>110</v>
      </c>
      <c r="BD63">
        <v>113.6</v>
      </c>
      <c r="BE63">
        <v>119.2</v>
      </c>
      <c r="BF63">
        <f t="shared" si="0"/>
        <v>1593.7000000000003</v>
      </c>
      <c r="BG63">
        <f t="shared" si="1"/>
        <v>124.3</v>
      </c>
      <c r="BH63">
        <f t="shared" si="2"/>
        <v>352.1</v>
      </c>
      <c r="BI63">
        <f t="shared" si="3"/>
        <v>227.89999999999998</v>
      </c>
      <c r="BJ63">
        <f t="shared" si="4"/>
        <v>115.5</v>
      </c>
      <c r="BK63">
        <f t="shared" si="5"/>
        <v>222.3</v>
      </c>
      <c r="BL63">
        <f t="shared" si="6"/>
        <v>111.2</v>
      </c>
      <c r="BM63">
        <f t="shared" si="7"/>
        <v>113.4</v>
      </c>
      <c r="BN63">
        <f t="shared" si="8"/>
        <v>120</v>
      </c>
      <c r="BO63">
        <f t="shared" si="9"/>
        <v>113.6</v>
      </c>
    </row>
    <row r="64" spans="1:81" x14ac:dyDescent="0.35">
      <c r="A64" t="s">
        <v>61</v>
      </c>
      <c r="B64">
        <v>2014</v>
      </c>
      <c r="C64" t="s">
        <v>69</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c r="AE64">
        <v>122.9</v>
      </c>
      <c r="AF64">
        <v>123.5</v>
      </c>
      <c r="AG64">
        <v>117.3</v>
      </c>
      <c r="AH64">
        <v>122.7</v>
      </c>
      <c r="AI64">
        <v>107.9</v>
      </c>
      <c r="AJ64">
        <v>127.3</v>
      </c>
      <c r="AK64">
        <v>162.1</v>
      </c>
      <c r="AL64">
        <v>115.6</v>
      </c>
      <c r="AM64">
        <v>103.8</v>
      </c>
      <c r="AN64">
        <v>117.6</v>
      </c>
      <c r="AO64">
        <v>115.8</v>
      </c>
      <c r="AP64">
        <v>123.8</v>
      </c>
      <c r="AQ64">
        <v>125.8</v>
      </c>
      <c r="AR64">
        <v>120.8</v>
      </c>
      <c r="AS64">
        <v>120.7</v>
      </c>
      <c r="AT64">
        <v>117.2</v>
      </c>
      <c r="AU64">
        <v>120.1</v>
      </c>
      <c r="AV64">
        <v>116.1</v>
      </c>
      <c r="AW64">
        <v>114.3</v>
      </c>
      <c r="AX64">
        <v>116.1</v>
      </c>
      <c r="AY64">
        <v>113.7</v>
      </c>
      <c r="AZ64">
        <v>112</v>
      </c>
      <c r="BA64">
        <v>113.1</v>
      </c>
      <c r="BB64">
        <v>118.6</v>
      </c>
      <c r="BC64">
        <v>109.5</v>
      </c>
      <c r="BD64">
        <v>113.7</v>
      </c>
      <c r="BE64">
        <v>120.1</v>
      </c>
      <c r="BF64">
        <f t="shared" si="0"/>
        <v>1586.0999999999997</v>
      </c>
      <c r="BG64">
        <f t="shared" si="1"/>
        <v>120.8</v>
      </c>
      <c r="BH64">
        <f t="shared" si="2"/>
        <v>358</v>
      </c>
      <c r="BI64">
        <f t="shared" si="3"/>
        <v>230.39999999999998</v>
      </c>
      <c r="BJ64">
        <f t="shared" si="4"/>
        <v>116.1</v>
      </c>
      <c r="BK64">
        <f t="shared" si="5"/>
        <v>223.2</v>
      </c>
      <c r="BL64">
        <f t="shared" si="6"/>
        <v>112</v>
      </c>
      <c r="BM64">
        <f t="shared" si="7"/>
        <v>113.1</v>
      </c>
      <c r="BN64">
        <f t="shared" si="8"/>
        <v>118.6</v>
      </c>
      <c r="BO64">
        <f t="shared" si="9"/>
        <v>113.7</v>
      </c>
    </row>
    <row r="65" spans="1:67" x14ac:dyDescent="0.35">
      <c r="A65" t="s">
        <v>57</v>
      </c>
      <c r="B65">
        <v>2014</v>
      </c>
      <c r="C65" t="s">
        <v>70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59</v>
      </c>
      <c r="V65">
        <v>116.4</v>
      </c>
      <c r="W65">
        <v>117.5</v>
      </c>
      <c r="X65">
        <v>115.3</v>
      </c>
      <c r="Y65">
        <v>112.6</v>
      </c>
      <c r="Z65">
        <v>113</v>
      </c>
      <c r="AA65">
        <v>116.9</v>
      </c>
      <c r="AB65">
        <v>109.3</v>
      </c>
      <c r="AC65">
        <v>114</v>
      </c>
      <c r="AD65">
        <v>121</v>
      </c>
      <c r="AE65">
        <v>122.6</v>
      </c>
      <c r="AF65">
        <v>122.5</v>
      </c>
      <c r="AG65">
        <v>118.3</v>
      </c>
      <c r="AH65">
        <v>123.2</v>
      </c>
      <c r="AI65">
        <v>110.5</v>
      </c>
      <c r="AJ65">
        <v>128.9</v>
      </c>
      <c r="AK65">
        <v>155.30000000000001</v>
      </c>
      <c r="AL65">
        <v>115.5</v>
      </c>
      <c r="AM65">
        <v>104</v>
      </c>
      <c r="AN65">
        <v>115.3</v>
      </c>
      <c r="AO65">
        <v>116.8</v>
      </c>
      <c r="AP65">
        <v>123.2</v>
      </c>
      <c r="AQ65">
        <v>125.1</v>
      </c>
      <c r="AR65">
        <v>120</v>
      </c>
      <c r="AS65">
        <v>122.7</v>
      </c>
      <c r="AT65">
        <v>120.3</v>
      </c>
      <c r="AU65">
        <v>122.3</v>
      </c>
      <c r="AV65">
        <v>139.30000000000001</v>
      </c>
      <c r="AW65">
        <v>116.4</v>
      </c>
      <c r="AX65">
        <v>117.5</v>
      </c>
      <c r="AY65">
        <v>115.3</v>
      </c>
      <c r="AZ65">
        <v>112.6</v>
      </c>
      <c r="BA65">
        <v>113</v>
      </c>
      <c r="BB65">
        <v>116.9</v>
      </c>
      <c r="BC65">
        <v>109.3</v>
      </c>
      <c r="BD65">
        <v>114</v>
      </c>
      <c r="BE65">
        <v>121</v>
      </c>
      <c r="BF65">
        <f t="shared" si="0"/>
        <v>1581.1999999999998</v>
      </c>
      <c r="BG65">
        <f t="shared" si="1"/>
        <v>120</v>
      </c>
      <c r="BH65">
        <f t="shared" si="2"/>
        <v>365.3</v>
      </c>
      <c r="BI65">
        <f t="shared" si="3"/>
        <v>255.70000000000002</v>
      </c>
      <c r="BJ65">
        <f t="shared" si="4"/>
        <v>117.5</v>
      </c>
      <c r="BK65">
        <f t="shared" si="5"/>
        <v>224.6</v>
      </c>
      <c r="BL65">
        <f t="shared" si="6"/>
        <v>112.6</v>
      </c>
      <c r="BM65">
        <f t="shared" si="7"/>
        <v>113</v>
      </c>
      <c r="BN65">
        <f t="shared" si="8"/>
        <v>116.9</v>
      </c>
      <c r="BO65">
        <f t="shared" si="9"/>
        <v>114</v>
      </c>
    </row>
    <row r="66" spans="1:67" x14ac:dyDescent="0.35">
      <c r="A66" t="s">
        <v>60</v>
      </c>
      <c r="B66">
        <v>2014</v>
      </c>
      <c r="C66" t="s">
        <v>70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c r="AE66">
        <v>124.6</v>
      </c>
      <c r="AF66">
        <v>126.1</v>
      </c>
      <c r="AG66">
        <v>117.8</v>
      </c>
      <c r="AH66">
        <v>123.1</v>
      </c>
      <c r="AI66">
        <v>103.5</v>
      </c>
      <c r="AJ66">
        <v>123.5</v>
      </c>
      <c r="AK66">
        <v>159.6</v>
      </c>
      <c r="AL66">
        <v>117.4</v>
      </c>
      <c r="AM66">
        <v>101.2</v>
      </c>
      <c r="AN66">
        <v>123.8</v>
      </c>
      <c r="AO66">
        <v>115.2</v>
      </c>
      <c r="AP66">
        <v>125.9</v>
      </c>
      <c r="AQ66">
        <v>125.8</v>
      </c>
      <c r="AR66">
        <v>124.3</v>
      </c>
      <c r="AS66">
        <v>119.6</v>
      </c>
      <c r="AT66">
        <v>114.9</v>
      </c>
      <c r="AU66">
        <v>118.9</v>
      </c>
      <c r="AV66">
        <v>116.7</v>
      </c>
      <c r="AW66">
        <v>112</v>
      </c>
      <c r="AX66">
        <v>115.8</v>
      </c>
      <c r="AY66">
        <v>112.6</v>
      </c>
      <c r="AZ66">
        <v>111</v>
      </c>
      <c r="BA66">
        <v>113.6</v>
      </c>
      <c r="BB66">
        <v>120.2</v>
      </c>
      <c r="BC66">
        <v>110.1</v>
      </c>
      <c r="BD66">
        <v>113.7</v>
      </c>
      <c r="BE66">
        <v>119.1</v>
      </c>
      <c r="BF66">
        <f t="shared" si="0"/>
        <v>1587.5</v>
      </c>
      <c r="BG66">
        <f t="shared" si="1"/>
        <v>124.3</v>
      </c>
      <c r="BH66">
        <f t="shared" si="2"/>
        <v>353.4</v>
      </c>
      <c r="BI66">
        <f t="shared" si="3"/>
        <v>228.7</v>
      </c>
      <c r="BJ66">
        <f t="shared" si="4"/>
        <v>115.8</v>
      </c>
      <c r="BK66">
        <f t="shared" si="5"/>
        <v>222.7</v>
      </c>
      <c r="BL66">
        <f t="shared" si="6"/>
        <v>111</v>
      </c>
      <c r="BM66">
        <f t="shared" si="7"/>
        <v>113.6</v>
      </c>
      <c r="BN66">
        <f t="shared" si="8"/>
        <v>120.2</v>
      </c>
      <c r="BO66">
        <f t="shared" si="9"/>
        <v>113.7</v>
      </c>
    </row>
    <row r="67" spans="1:67" x14ac:dyDescent="0.35">
      <c r="A67" t="s">
        <v>61</v>
      </c>
      <c r="B67">
        <v>2014</v>
      </c>
      <c r="C67" t="s">
        <v>70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c r="AE67">
        <v>123.2</v>
      </c>
      <c r="AF67">
        <v>123.8</v>
      </c>
      <c r="AG67">
        <v>118.1</v>
      </c>
      <c r="AH67">
        <v>123.2</v>
      </c>
      <c r="AI67">
        <v>107.9</v>
      </c>
      <c r="AJ67">
        <v>126.4</v>
      </c>
      <c r="AK67">
        <v>156.80000000000001</v>
      </c>
      <c r="AL67">
        <v>116.1</v>
      </c>
      <c r="AM67">
        <v>103.1</v>
      </c>
      <c r="AN67">
        <v>118.1</v>
      </c>
      <c r="AO67">
        <v>116.1</v>
      </c>
      <c r="AP67">
        <v>124.5</v>
      </c>
      <c r="AQ67">
        <v>125.4</v>
      </c>
      <c r="AR67">
        <v>121.1</v>
      </c>
      <c r="AS67">
        <v>121.5</v>
      </c>
      <c r="AT67">
        <v>118.1</v>
      </c>
      <c r="AU67">
        <v>121</v>
      </c>
      <c r="AV67">
        <v>116.7</v>
      </c>
      <c r="AW67">
        <v>114.7</v>
      </c>
      <c r="AX67">
        <v>116.7</v>
      </c>
      <c r="AY67">
        <v>114.3</v>
      </c>
      <c r="AZ67">
        <v>111.8</v>
      </c>
      <c r="BA67">
        <v>113.3</v>
      </c>
      <c r="BB67">
        <v>118.8</v>
      </c>
      <c r="BC67">
        <v>109.6</v>
      </c>
      <c r="BD67">
        <v>113.9</v>
      </c>
      <c r="BE67">
        <v>120.1</v>
      </c>
      <c r="BF67">
        <f t="shared" ref="BF67:BF130" si="10">SUM(AE67:AQ67)</f>
        <v>1582.7</v>
      </c>
      <c r="BG67">
        <f t="shared" ref="BG67:BG130" si="11">AR67</f>
        <v>121.1</v>
      </c>
      <c r="BH67">
        <f t="shared" ref="BH67:BH130" si="12">SUM(AS67:AU67)</f>
        <v>360.6</v>
      </c>
      <c r="BI67">
        <f t="shared" ref="BI67:BI130" si="13">SUM(AV67:AW67)</f>
        <v>231.4</v>
      </c>
      <c r="BJ67">
        <f t="shared" ref="BJ67:BJ130" si="14">AX67</f>
        <v>116.7</v>
      </c>
      <c r="BK67">
        <f t="shared" ref="BK67:BK130" si="15">SUM(AY67,BC67)</f>
        <v>223.89999999999998</v>
      </c>
      <c r="BL67">
        <f t="shared" ref="BL67:BL130" si="16">AZ67</f>
        <v>111.8</v>
      </c>
      <c r="BM67">
        <f t="shared" ref="BM67:BM130" si="17">BA67</f>
        <v>113.3</v>
      </c>
      <c r="BN67">
        <f t="shared" ref="BN67:BN130" si="18">BB67</f>
        <v>118.8</v>
      </c>
      <c r="BO67">
        <f t="shared" ref="BO67:BO130" si="19">BD67</f>
        <v>113.9</v>
      </c>
    </row>
    <row r="68" spans="1:67" x14ac:dyDescent="0.35">
      <c r="A68" t="s">
        <v>57</v>
      </c>
      <c r="B68">
        <v>2014</v>
      </c>
      <c r="C68" t="s">
        <v>72</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59</v>
      </c>
      <c r="V68">
        <v>117.3</v>
      </c>
      <c r="W68">
        <v>118.1</v>
      </c>
      <c r="X68">
        <v>115.9</v>
      </c>
      <c r="Y68">
        <v>112</v>
      </c>
      <c r="Z68">
        <v>113.3</v>
      </c>
      <c r="AA68">
        <v>117.2</v>
      </c>
      <c r="AB68">
        <v>108.8</v>
      </c>
      <c r="AC68">
        <v>114.1</v>
      </c>
      <c r="AD68">
        <v>121.1</v>
      </c>
      <c r="AE68">
        <v>122.7</v>
      </c>
      <c r="AF68">
        <v>122.6</v>
      </c>
      <c r="AG68">
        <v>119.9</v>
      </c>
      <c r="AH68">
        <v>124</v>
      </c>
      <c r="AI68">
        <v>110.5</v>
      </c>
      <c r="AJ68">
        <v>128.80000000000001</v>
      </c>
      <c r="AK68">
        <v>152</v>
      </c>
      <c r="AL68">
        <v>116.2</v>
      </c>
      <c r="AM68">
        <v>103.3</v>
      </c>
      <c r="AN68">
        <v>115.8</v>
      </c>
      <c r="AO68">
        <v>116.8</v>
      </c>
      <c r="AP68">
        <v>124.5</v>
      </c>
      <c r="AQ68">
        <v>124.9</v>
      </c>
      <c r="AR68">
        <v>120.8</v>
      </c>
      <c r="AS68">
        <v>123.3</v>
      </c>
      <c r="AT68">
        <v>120.5</v>
      </c>
      <c r="AU68">
        <v>122.9</v>
      </c>
      <c r="AV68">
        <v>139.30000000000001</v>
      </c>
      <c r="AW68">
        <v>117.3</v>
      </c>
      <c r="AX68">
        <v>118.1</v>
      </c>
      <c r="AY68">
        <v>115.9</v>
      </c>
      <c r="AZ68">
        <v>112</v>
      </c>
      <c r="BA68">
        <v>113.3</v>
      </c>
      <c r="BB68">
        <v>117.2</v>
      </c>
      <c r="BC68">
        <v>108.8</v>
      </c>
      <c r="BD68">
        <v>114.1</v>
      </c>
      <c r="BE68">
        <v>121.1</v>
      </c>
      <c r="BF68">
        <f t="shared" si="10"/>
        <v>1582</v>
      </c>
      <c r="BG68">
        <f t="shared" si="11"/>
        <v>120.8</v>
      </c>
      <c r="BH68">
        <f t="shared" si="12"/>
        <v>366.70000000000005</v>
      </c>
      <c r="BI68">
        <f t="shared" si="13"/>
        <v>256.60000000000002</v>
      </c>
      <c r="BJ68">
        <f t="shared" si="14"/>
        <v>118.1</v>
      </c>
      <c r="BK68">
        <f t="shared" si="15"/>
        <v>224.7</v>
      </c>
      <c r="BL68">
        <f t="shared" si="16"/>
        <v>112</v>
      </c>
      <c r="BM68">
        <f t="shared" si="17"/>
        <v>113.3</v>
      </c>
      <c r="BN68">
        <f t="shared" si="18"/>
        <v>117.2</v>
      </c>
      <c r="BO68">
        <f t="shared" si="19"/>
        <v>114.1</v>
      </c>
    </row>
    <row r="69" spans="1:67" x14ac:dyDescent="0.35">
      <c r="A69" t="s">
        <v>60</v>
      </c>
      <c r="B69">
        <v>2014</v>
      </c>
      <c r="C69" t="s">
        <v>72</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c r="AE69">
        <v>124.5</v>
      </c>
      <c r="AF69">
        <v>125.6</v>
      </c>
      <c r="AG69">
        <v>122.7</v>
      </c>
      <c r="AH69">
        <v>124.6</v>
      </c>
      <c r="AI69">
        <v>103.2</v>
      </c>
      <c r="AJ69">
        <v>122.2</v>
      </c>
      <c r="AK69">
        <v>153.19999999999999</v>
      </c>
      <c r="AL69">
        <v>119.3</v>
      </c>
      <c r="AM69">
        <v>99.8</v>
      </c>
      <c r="AN69">
        <v>124.6</v>
      </c>
      <c r="AO69">
        <v>115.8</v>
      </c>
      <c r="AP69">
        <v>126.9</v>
      </c>
      <c r="AQ69">
        <v>125.4</v>
      </c>
      <c r="AR69">
        <v>125.8</v>
      </c>
      <c r="AS69">
        <v>120.3</v>
      </c>
      <c r="AT69">
        <v>115.4</v>
      </c>
      <c r="AU69">
        <v>119.5</v>
      </c>
      <c r="AV69">
        <v>117.1</v>
      </c>
      <c r="AW69">
        <v>112.6</v>
      </c>
      <c r="AX69">
        <v>116.4</v>
      </c>
      <c r="AY69">
        <v>113</v>
      </c>
      <c r="AZ69">
        <v>109.7</v>
      </c>
      <c r="BA69">
        <v>114</v>
      </c>
      <c r="BB69">
        <v>120.3</v>
      </c>
      <c r="BC69">
        <v>109.6</v>
      </c>
      <c r="BD69">
        <v>113.4</v>
      </c>
      <c r="BE69">
        <v>119</v>
      </c>
      <c r="BF69">
        <f t="shared" si="10"/>
        <v>1587.8</v>
      </c>
      <c r="BG69">
        <f t="shared" si="11"/>
        <v>125.8</v>
      </c>
      <c r="BH69">
        <f t="shared" si="12"/>
        <v>355.2</v>
      </c>
      <c r="BI69">
        <f t="shared" si="13"/>
        <v>229.7</v>
      </c>
      <c r="BJ69">
        <f t="shared" si="14"/>
        <v>116.4</v>
      </c>
      <c r="BK69">
        <f t="shared" si="15"/>
        <v>222.6</v>
      </c>
      <c r="BL69">
        <f t="shared" si="16"/>
        <v>109.7</v>
      </c>
      <c r="BM69">
        <f t="shared" si="17"/>
        <v>114</v>
      </c>
      <c r="BN69">
        <f t="shared" si="18"/>
        <v>120.3</v>
      </c>
      <c r="BO69">
        <f t="shared" si="19"/>
        <v>113.4</v>
      </c>
    </row>
    <row r="70" spans="1:67" x14ac:dyDescent="0.35">
      <c r="A70" t="s">
        <v>61</v>
      </c>
      <c r="B70">
        <v>2014</v>
      </c>
      <c r="C70" t="s">
        <v>72</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c r="AE70">
        <v>123.3</v>
      </c>
      <c r="AF70">
        <v>123.7</v>
      </c>
      <c r="AG70">
        <v>121</v>
      </c>
      <c r="AH70">
        <v>124.2</v>
      </c>
      <c r="AI70">
        <v>107.8</v>
      </c>
      <c r="AJ70">
        <v>125.7</v>
      </c>
      <c r="AK70">
        <v>152.4</v>
      </c>
      <c r="AL70">
        <v>117.2</v>
      </c>
      <c r="AM70">
        <v>102.1</v>
      </c>
      <c r="AN70">
        <v>118.7</v>
      </c>
      <c r="AO70">
        <v>116.4</v>
      </c>
      <c r="AP70">
        <v>125.6</v>
      </c>
      <c r="AQ70">
        <v>125.1</v>
      </c>
      <c r="AR70">
        <v>122.1</v>
      </c>
      <c r="AS70">
        <v>122.1</v>
      </c>
      <c r="AT70">
        <v>118.4</v>
      </c>
      <c r="AU70">
        <v>121.6</v>
      </c>
      <c r="AV70">
        <v>117.1</v>
      </c>
      <c r="AW70">
        <v>115.5</v>
      </c>
      <c r="AX70">
        <v>117.3</v>
      </c>
      <c r="AY70">
        <v>114.8</v>
      </c>
      <c r="AZ70">
        <v>110.8</v>
      </c>
      <c r="BA70">
        <v>113.7</v>
      </c>
      <c r="BB70">
        <v>119</v>
      </c>
      <c r="BC70">
        <v>109.1</v>
      </c>
      <c r="BD70">
        <v>113.8</v>
      </c>
      <c r="BE70">
        <v>120.1</v>
      </c>
      <c r="BF70">
        <f t="shared" si="10"/>
        <v>1583.2</v>
      </c>
      <c r="BG70">
        <f t="shared" si="11"/>
        <v>122.1</v>
      </c>
      <c r="BH70">
        <f t="shared" si="12"/>
        <v>362.1</v>
      </c>
      <c r="BI70">
        <f t="shared" si="13"/>
        <v>232.6</v>
      </c>
      <c r="BJ70">
        <f t="shared" si="14"/>
        <v>117.3</v>
      </c>
      <c r="BK70">
        <f t="shared" si="15"/>
        <v>223.89999999999998</v>
      </c>
      <c r="BL70">
        <f t="shared" si="16"/>
        <v>110.8</v>
      </c>
      <c r="BM70">
        <f t="shared" si="17"/>
        <v>113.7</v>
      </c>
      <c r="BN70">
        <f t="shared" si="18"/>
        <v>119</v>
      </c>
      <c r="BO70">
        <f t="shared" si="19"/>
        <v>113.8</v>
      </c>
    </row>
    <row r="71" spans="1:67" x14ac:dyDescent="0.35">
      <c r="A71" t="s">
        <v>57</v>
      </c>
      <c r="B71">
        <v>2014</v>
      </c>
      <c r="C71" t="s">
        <v>73</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59</v>
      </c>
      <c r="V71">
        <v>117.4</v>
      </c>
      <c r="W71">
        <v>118.2</v>
      </c>
      <c r="X71">
        <v>116.2</v>
      </c>
      <c r="Y71">
        <v>111.5</v>
      </c>
      <c r="Z71">
        <v>113.3</v>
      </c>
      <c r="AA71">
        <v>117.7</v>
      </c>
      <c r="AB71">
        <v>109.4</v>
      </c>
      <c r="AC71">
        <v>114.2</v>
      </c>
      <c r="AD71">
        <v>120.3</v>
      </c>
      <c r="AE71">
        <v>122.4</v>
      </c>
      <c r="AF71">
        <v>122.4</v>
      </c>
      <c r="AG71">
        <v>121.8</v>
      </c>
      <c r="AH71">
        <v>124.2</v>
      </c>
      <c r="AI71">
        <v>110.2</v>
      </c>
      <c r="AJ71">
        <v>128.6</v>
      </c>
      <c r="AK71">
        <v>140.30000000000001</v>
      </c>
      <c r="AL71">
        <v>116.3</v>
      </c>
      <c r="AM71">
        <v>102</v>
      </c>
      <c r="AN71">
        <v>116</v>
      </c>
      <c r="AO71">
        <v>117.3</v>
      </c>
      <c r="AP71">
        <v>124.8</v>
      </c>
      <c r="AQ71">
        <v>123.3</v>
      </c>
      <c r="AR71">
        <v>121.7</v>
      </c>
      <c r="AS71">
        <v>123.8</v>
      </c>
      <c r="AT71">
        <v>120.6</v>
      </c>
      <c r="AU71">
        <v>123.3</v>
      </c>
      <c r="AV71">
        <v>139.30000000000001</v>
      </c>
      <c r="AW71">
        <v>117.4</v>
      </c>
      <c r="AX71">
        <v>118.2</v>
      </c>
      <c r="AY71">
        <v>116.2</v>
      </c>
      <c r="AZ71">
        <v>111.5</v>
      </c>
      <c r="BA71">
        <v>113.3</v>
      </c>
      <c r="BB71">
        <v>117.7</v>
      </c>
      <c r="BC71">
        <v>109.4</v>
      </c>
      <c r="BD71">
        <v>114.2</v>
      </c>
      <c r="BE71">
        <v>120.3</v>
      </c>
      <c r="BF71">
        <f t="shared" si="10"/>
        <v>1569.6</v>
      </c>
      <c r="BG71">
        <f t="shared" si="11"/>
        <v>121.7</v>
      </c>
      <c r="BH71">
        <f t="shared" si="12"/>
        <v>367.7</v>
      </c>
      <c r="BI71">
        <f t="shared" si="13"/>
        <v>256.70000000000005</v>
      </c>
      <c r="BJ71">
        <f t="shared" si="14"/>
        <v>118.2</v>
      </c>
      <c r="BK71">
        <f t="shared" si="15"/>
        <v>225.60000000000002</v>
      </c>
      <c r="BL71">
        <f t="shared" si="16"/>
        <v>111.5</v>
      </c>
      <c r="BM71">
        <f t="shared" si="17"/>
        <v>113.3</v>
      </c>
      <c r="BN71">
        <f t="shared" si="18"/>
        <v>117.7</v>
      </c>
      <c r="BO71">
        <f t="shared" si="19"/>
        <v>114.2</v>
      </c>
    </row>
    <row r="72" spans="1:67" x14ac:dyDescent="0.35">
      <c r="A72" t="s">
        <v>60</v>
      </c>
      <c r="B72">
        <v>2014</v>
      </c>
      <c r="C72" t="s">
        <v>73</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c r="AE72">
        <v>124</v>
      </c>
      <c r="AF72">
        <v>124.7</v>
      </c>
      <c r="AG72">
        <v>126.3</v>
      </c>
      <c r="AH72">
        <v>124.9</v>
      </c>
      <c r="AI72">
        <v>103</v>
      </c>
      <c r="AJ72">
        <v>122.3</v>
      </c>
      <c r="AK72">
        <v>141</v>
      </c>
      <c r="AL72">
        <v>120.1</v>
      </c>
      <c r="AM72">
        <v>97.8</v>
      </c>
      <c r="AN72">
        <v>125.4</v>
      </c>
      <c r="AO72">
        <v>116.1</v>
      </c>
      <c r="AP72">
        <v>127.6</v>
      </c>
      <c r="AQ72">
        <v>124</v>
      </c>
      <c r="AR72">
        <v>126.4</v>
      </c>
      <c r="AS72">
        <v>120.7</v>
      </c>
      <c r="AT72">
        <v>115.8</v>
      </c>
      <c r="AU72">
        <v>120</v>
      </c>
      <c r="AV72">
        <v>116.5</v>
      </c>
      <c r="AW72">
        <v>113</v>
      </c>
      <c r="AX72">
        <v>116.8</v>
      </c>
      <c r="AY72">
        <v>113.2</v>
      </c>
      <c r="AZ72">
        <v>108.8</v>
      </c>
      <c r="BA72">
        <v>114.3</v>
      </c>
      <c r="BB72">
        <v>120.7</v>
      </c>
      <c r="BC72">
        <v>110.4</v>
      </c>
      <c r="BD72">
        <v>113.4</v>
      </c>
      <c r="BE72">
        <v>118.4</v>
      </c>
      <c r="BF72">
        <f t="shared" si="10"/>
        <v>1577.1999999999998</v>
      </c>
      <c r="BG72">
        <f t="shared" si="11"/>
        <v>126.4</v>
      </c>
      <c r="BH72">
        <f t="shared" si="12"/>
        <v>356.5</v>
      </c>
      <c r="BI72">
        <f t="shared" si="13"/>
        <v>229.5</v>
      </c>
      <c r="BJ72">
        <f t="shared" si="14"/>
        <v>116.8</v>
      </c>
      <c r="BK72">
        <f t="shared" si="15"/>
        <v>223.60000000000002</v>
      </c>
      <c r="BL72">
        <f t="shared" si="16"/>
        <v>108.8</v>
      </c>
      <c r="BM72">
        <f t="shared" si="17"/>
        <v>114.3</v>
      </c>
      <c r="BN72">
        <f t="shared" si="18"/>
        <v>120.7</v>
      </c>
      <c r="BO72">
        <f t="shared" si="19"/>
        <v>113.4</v>
      </c>
    </row>
    <row r="73" spans="1:67" x14ac:dyDescent="0.35">
      <c r="A73" t="s">
        <v>61</v>
      </c>
      <c r="B73">
        <v>2014</v>
      </c>
      <c r="C73" t="s">
        <v>73</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c r="AE73">
        <v>122.9</v>
      </c>
      <c r="AF73">
        <v>123.2</v>
      </c>
      <c r="AG73">
        <v>123.5</v>
      </c>
      <c r="AH73">
        <v>124.5</v>
      </c>
      <c r="AI73">
        <v>107.6</v>
      </c>
      <c r="AJ73">
        <v>125.7</v>
      </c>
      <c r="AK73">
        <v>140.5</v>
      </c>
      <c r="AL73">
        <v>117.6</v>
      </c>
      <c r="AM73">
        <v>100.6</v>
      </c>
      <c r="AN73">
        <v>119.1</v>
      </c>
      <c r="AO73">
        <v>116.8</v>
      </c>
      <c r="AP73">
        <v>126.1</v>
      </c>
      <c r="AQ73">
        <v>123.6</v>
      </c>
      <c r="AR73">
        <v>123</v>
      </c>
      <c r="AS73">
        <v>122.6</v>
      </c>
      <c r="AT73">
        <v>118.6</v>
      </c>
      <c r="AU73">
        <v>122</v>
      </c>
      <c r="AV73">
        <v>116.5</v>
      </c>
      <c r="AW73">
        <v>115.7</v>
      </c>
      <c r="AX73">
        <v>117.5</v>
      </c>
      <c r="AY73">
        <v>115.1</v>
      </c>
      <c r="AZ73">
        <v>110.1</v>
      </c>
      <c r="BA73">
        <v>113.9</v>
      </c>
      <c r="BB73">
        <v>119.5</v>
      </c>
      <c r="BC73">
        <v>109.8</v>
      </c>
      <c r="BD73">
        <v>113.8</v>
      </c>
      <c r="BE73">
        <v>119.4</v>
      </c>
      <c r="BF73">
        <f t="shared" si="10"/>
        <v>1571.6999999999998</v>
      </c>
      <c r="BG73">
        <f t="shared" si="11"/>
        <v>123</v>
      </c>
      <c r="BH73">
        <f t="shared" si="12"/>
        <v>363.2</v>
      </c>
      <c r="BI73">
        <f t="shared" si="13"/>
        <v>232.2</v>
      </c>
      <c r="BJ73">
        <f t="shared" si="14"/>
        <v>117.5</v>
      </c>
      <c r="BK73">
        <f t="shared" si="15"/>
        <v>224.89999999999998</v>
      </c>
      <c r="BL73">
        <f t="shared" si="16"/>
        <v>110.1</v>
      </c>
      <c r="BM73">
        <f t="shared" si="17"/>
        <v>113.9</v>
      </c>
      <c r="BN73">
        <f t="shared" si="18"/>
        <v>119.5</v>
      </c>
      <c r="BO73">
        <f t="shared" si="19"/>
        <v>113.8</v>
      </c>
    </row>
    <row r="74" spans="1:67" x14ac:dyDescent="0.35">
      <c r="A74" t="s">
        <v>57</v>
      </c>
      <c r="B74">
        <v>2015</v>
      </c>
      <c r="C74" t="s">
        <v>58</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59</v>
      </c>
      <c r="V74">
        <v>118.4</v>
      </c>
      <c r="W74">
        <v>118.9</v>
      </c>
      <c r="X74">
        <v>116.6</v>
      </c>
      <c r="Y74">
        <v>111</v>
      </c>
      <c r="Z74">
        <v>114</v>
      </c>
      <c r="AA74">
        <v>118.2</v>
      </c>
      <c r="AB74">
        <v>110.2</v>
      </c>
      <c r="AC74">
        <v>114.5</v>
      </c>
      <c r="AD74">
        <v>120.3</v>
      </c>
      <c r="AE74">
        <v>123.1</v>
      </c>
      <c r="AF74">
        <v>123.1</v>
      </c>
      <c r="AG74">
        <v>122.1</v>
      </c>
      <c r="AH74">
        <v>124.9</v>
      </c>
      <c r="AI74">
        <v>111</v>
      </c>
      <c r="AJ74">
        <v>130.4</v>
      </c>
      <c r="AK74">
        <v>132.30000000000001</v>
      </c>
      <c r="AL74">
        <v>117.2</v>
      </c>
      <c r="AM74">
        <v>100.5</v>
      </c>
      <c r="AN74">
        <v>117.2</v>
      </c>
      <c r="AO74">
        <v>117.9</v>
      </c>
      <c r="AP74">
        <v>125.6</v>
      </c>
      <c r="AQ74">
        <v>122.8</v>
      </c>
      <c r="AR74">
        <v>122.7</v>
      </c>
      <c r="AS74">
        <v>124.4</v>
      </c>
      <c r="AT74">
        <v>121.6</v>
      </c>
      <c r="AU74">
        <v>124</v>
      </c>
      <c r="AV74">
        <v>139.30000000000001</v>
      </c>
      <c r="AW74">
        <v>118.4</v>
      </c>
      <c r="AX74">
        <v>118.9</v>
      </c>
      <c r="AY74">
        <v>116.6</v>
      </c>
      <c r="AZ74">
        <v>111</v>
      </c>
      <c r="BA74">
        <v>114</v>
      </c>
      <c r="BB74">
        <v>118.2</v>
      </c>
      <c r="BC74">
        <v>110.2</v>
      </c>
      <c r="BD74">
        <v>114.5</v>
      </c>
      <c r="BE74">
        <v>120.3</v>
      </c>
      <c r="BF74">
        <f t="shared" si="10"/>
        <v>1568.1</v>
      </c>
      <c r="BG74">
        <f t="shared" si="11"/>
        <v>122.7</v>
      </c>
      <c r="BH74">
        <f t="shared" si="12"/>
        <v>370</v>
      </c>
      <c r="BI74">
        <f t="shared" si="13"/>
        <v>257.70000000000005</v>
      </c>
      <c r="BJ74">
        <f t="shared" si="14"/>
        <v>118.9</v>
      </c>
      <c r="BK74">
        <f t="shared" si="15"/>
        <v>226.8</v>
      </c>
      <c r="BL74">
        <f t="shared" si="16"/>
        <v>111</v>
      </c>
      <c r="BM74">
        <f t="shared" si="17"/>
        <v>114</v>
      </c>
      <c r="BN74">
        <f t="shared" si="18"/>
        <v>118.2</v>
      </c>
      <c r="BO74">
        <f t="shared" si="19"/>
        <v>114.5</v>
      </c>
    </row>
    <row r="75" spans="1:67" x14ac:dyDescent="0.35">
      <c r="A75" t="s">
        <v>60</v>
      </c>
      <c r="B75">
        <v>2015</v>
      </c>
      <c r="C75" t="s">
        <v>58</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c r="AE75">
        <v>124</v>
      </c>
      <c r="AF75">
        <v>125.5</v>
      </c>
      <c r="AG75">
        <v>126.6</v>
      </c>
      <c r="AH75">
        <v>125.2</v>
      </c>
      <c r="AI75">
        <v>104.3</v>
      </c>
      <c r="AJ75">
        <v>121.3</v>
      </c>
      <c r="AK75">
        <v>134.4</v>
      </c>
      <c r="AL75">
        <v>122.9</v>
      </c>
      <c r="AM75">
        <v>96.1</v>
      </c>
      <c r="AN75">
        <v>126.6</v>
      </c>
      <c r="AO75">
        <v>116.5</v>
      </c>
      <c r="AP75">
        <v>128</v>
      </c>
      <c r="AQ75">
        <v>123.5</v>
      </c>
      <c r="AR75">
        <v>127.4</v>
      </c>
      <c r="AS75">
        <v>121</v>
      </c>
      <c r="AT75">
        <v>116.1</v>
      </c>
      <c r="AU75">
        <v>120.2</v>
      </c>
      <c r="AV75">
        <v>117.3</v>
      </c>
      <c r="AW75">
        <v>113.4</v>
      </c>
      <c r="AX75">
        <v>117.2</v>
      </c>
      <c r="AY75">
        <v>113.7</v>
      </c>
      <c r="AZ75">
        <v>107.9</v>
      </c>
      <c r="BA75">
        <v>114.6</v>
      </c>
      <c r="BB75">
        <v>120.8</v>
      </c>
      <c r="BC75">
        <v>111.4</v>
      </c>
      <c r="BD75">
        <v>113.4</v>
      </c>
      <c r="BE75">
        <v>118.5</v>
      </c>
      <c r="BF75">
        <f t="shared" si="10"/>
        <v>1574.8999999999999</v>
      </c>
      <c r="BG75">
        <f t="shared" si="11"/>
        <v>127.4</v>
      </c>
      <c r="BH75">
        <f t="shared" si="12"/>
        <v>357.3</v>
      </c>
      <c r="BI75">
        <f t="shared" si="13"/>
        <v>230.7</v>
      </c>
      <c r="BJ75">
        <f t="shared" si="14"/>
        <v>117.2</v>
      </c>
      <c r="BK75">
        <f t="shared" si="15"/>
        <v>225.10000000000002</v>
      </c>
      <c r="BL75">
        <f t="shared" si="16"/>
        <v>107.9</v>
      </c>
      <c r="BM75">
        <f t="shared" si="17"/>
        <v>114.6</v>
      </c>
      <c r="BN75">
        <f t="shared" si="18"/>
        <v>120.8</v>
      </c>
      <c r="BO75">
        <f t="shared" si="19"/>
        <v>113.4</v>
      </c>
    </row>
    <row r="76" spans="1:67" x14ac:dyDescent="0.35">
      <c r="A76" t="s">
        <v>61</v>
      </c>
      <c r="B76">
        <v>2015</v>
      </c>
      <c r="C76" t="s">
        <v>58</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c r="AE76">
        <v>123.4</v>
      </c>
      <c r="AF76">
        <v>123.9</v>
      </c>
      <c r="AG76">
        <v>123.8</v>
      </c>
      <c r="AH76">
        <v>125</v>
      </c>
      <c r="AI76">
        <v>108.5</v>
      </c>
      <c r="AJ76">
        <v>126.2</v>
      </c>
      <c r="AK76">
        <v>133</v>
      </c>
      <c r="AL76">
        <v>119.1</v>
      </c>
      <c r="AM76">
        <v>99</v>
      </c>
      <c r="AN76">
        <v>120.3</v>
      </c>
      <c r="AO76">
        <v>117.3</v>
      </c>
      <c r="AP76">
        <v>126.7</v>
      </c>
      <c r="AQ76">
        <v>123.1</v>
      </c>
      <c r="AR76">
        <v>124</v>
      </c>
      <c r="AS76">
        <v>123.1</v>
      </c>
      <c r="AT76">
        <v>119.3</v>
      </c>
      <c r="AU76">
        <v>122.5</v>
      </c>
      <c r="AV76">
        <v>117.3</v>
      </c>
      <c r="AW76">
        <v>116.5</v>
      </c>
      <c r="AX76">
        <v>118.1</v>
      </c>
      <c r="AY76">
        <v>115.5</v>
      </c>
      <c r="AZ76">
        <v>109.4</v>
      </c>
      <c r="BA76">
        <v>114.3</v>
      </c>
      <c r="BB76">
        <v>119.7</v>
      </c>
      <c r="BC76">
        <v>110.7</v>
      </c>
      <c r="BD76">
        <v>114</v>
      </c>
      <c r="BE76">
        <v>119.5</v>
      </c>
      <c r="BF76">
        <f t="shared" si="10"/>
        <v>1569.3</v>
      </c>
      <c r="BG76">
        <f t="shared" si="11"/>
        <v>124</v>
      </c>
      <c r="BH76">
        <f t="shared" si="12"/>
        <v>364.9</v>
      </c>
      <c r="BI76">
        <f t="shared" si="13"/>
        <v>233.8</v>
      </c>
      <c r="BJ76">
        <f t="shared" si="14"/>
        <v>118.1</v>
      </c>
      <c r="BK76">
        <f t="shared" si="15"/>
        <v>226.2</v>
      </c>
      <c r="BL76">
        <f t="shared" si="16"/>
        <v>109.4</v>
      </c>
      <c r="BM76">
        <f t="shared" si="17"/>
        <v>114.3</v>
      </c>
      <c r="BN76">
        <f t="shared" si="18"/>
        <v>119.7</v>
      </c>
      <c r="BO76">
        <f t="shared" si="19"/>
        <v>114</v>
      </c>
    </row>
    <row r="77" spans="1:67" x14ac:dyDescent="0.35">
      <c r="A77" t="s">
        <v>57</v>
      </c>
      <c r="B77">
        <v>2015</v>
      </c>
      <c r="C77" t="s">
        <v>62</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59</v>
      </c>
      <c r="V77">
        <v>120</v>
      </c>
      <c r="W77">
        <v>119.6</v>
      </c>
      <c r="X77">
        <v>117.7</v>
      </c>
      <c r="Y77">
        <v>110.9</v>
      </c>
      <c r="Z77">
        <v>114.8</v>
      </c>
      <c r="AA77">
        <v>118.7</v>
      </c>
      <c r="AB77">
        <v>110.8</v>
      </c>
      <c r="AC77">
        <v>115</v>
      </c>
      <c r="AD77">
        <v>120.6</v>
      </c>
      <c r="AE77">
        <v>123.4</v>
      </c>
      <c r="AF77">
        <v>124.4</v>
      </c>
      <c r="AG77">
        <v>122.1</v>
      </c>
      <c r="AH77">
        <v>125.8</v>
      </c>
      <c r="AI77">
        <v>111.5</v>
      </c>
      <c r="AJ77">
        <v>129.4</v>
      </c>
      <c r="AK77">
        <v>128.19999999999999</v>
      </c>
      <c r="AL77">
        <v>118.8</v>
      </c>
      <c r="AM77">
        <v>100</v>
      </c>
      <c r="AN77">
        <v>118.6</v>
      </c>
      <c r="AO77">
        <v>118.8</v>
      </c>
      <c r="AP77">
        <v>126.8</v>
      </c>
      <c r="AQ77">
        <v>122.8</v>
      </c>
      <c r="AR77">
        <v>124.2</v>
      </c>
      <c r="AS77">
        <v>125.4</v>
      </c>
      <c r="AT77">
        <v>122.7</v>
      </c>
      <c r="AU77">
        <v>125</v>
      </c>
      <c r="AV77">
        <v>139.30000000000001</v>
      </c>
      <c r="AW77">
        <v>120</v>
      </c>
      <c r="AX77">
        <v>119.6</v>
      </c>
      <c r="AY77">
        <v>117.7</v>
      </c>
      <c r="AZ77">
        <v>110.9</v>
      </c>
      <c r="BA77">
        <v>114.8</v>
      </c>
      <c r="BB77">
        <v>118.7</v>
      </c>
      <c r="BC77">
        <v>110.8</v>
      </c>
      <c r="BD77">
        <v>115</v>
      </c>
      <c r="BE77">
        <v>120.6</v>
      </c>
      <c r="BF77">
        <f t="shared" si="10"/>
        <v>1570.5999999999997</v>
      </c>
      <c r="BG77">
        <f t="shared" si="11"/>
        <v>124.2</v>
      </c>
      <c r="BH77">
        <f t="shared" si="12"/>
        <v>373.1</v>
      </c>
      <c r="BI77">
        <f t="shared" si="13"/>
        <v>259.3</v>
      </c>
      <c r="BJ77">
        <f t="shared" si="14"/>
        <v>119.6</v>
      </c>
      <c r="BK77">
        <f t="shared" si="15"/>
        <v>228.5</v>
      </c>
      <c r="BL77">
        <f t="shared" si="16"/>
        <v>110.9</v>
      </c>
      <c r="BM77">
        <f t="shared" si="17"/>
        <v>114.8</v>
      </c>
      <c r="BN77">
        <f t="shared" si="18"/>
        <v>118.7</v>
      </c>
      <c r="BO77">
        <f t="shared" si="19"/>
        <v>115</v>
      </c>
    </row>
    <row r="78" spans="1:67" x14ac:dyDescent="0.35">
      <c r="A78" t="s">
        <v>60</v>
      </c>
      <c r="B78">
        <v>2015</v>
      </c>
      <c r="C78" t="s">
        <v>62</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c r="AE78">
        <v>124.3</v>
      </c>
      <c r="AF78">
        <v>126.5</v>
      </c>
      <c r="AG78">
        <v>119.5</v>
      </c>
      <c r="AH78">
        <v>125.6</v>
      </c>
      <c r="AI78">
        <v>104.9</v>
      </c>
      <c r="AJ78">
        <v>121.6</v>
      </c>
      <c r="AK78">
        <v>131.80000000000001</v>
      </c>
      <c r="AL78">
        <v>125.1</v>
      </c>
      <c r="AM78">
        <v>95</v>
      </c>
      <c r="AN78">
        <v>127.7</v>
      </c>
      <c r="AO78">
        <v>116.8</v>
      </c>
      <c r="AP78">
        <v>128.6</v>
      </c>
      <c r="AQ78">
        <v>123.7</v>
      </c>
      <c r="AR78">
        <v>128.1</v>
      </c>
      <c r="AS78">
        <v>121.3</v>
      </c>
      <c r="AT78">
        <v>116.5</v>
      </c>
      <c r="AU78">
        <v>120.6</v>
      </c>
      <c r="AV78">
        <v>118.1</v>
      </c>
      <c r="AW78">
        <v>114</v>
      </c>
      <c r="AX78">
        <v>117.7</v>
      </c>
      <c r="AY78">
        <v>114.1</v>
      </c>
      <c r="AZ78">
        <v>106.8</v>
      </c>
      <c r="BA78">
        <v>114.9</v>
      </c>
      <c r="BB78">
        <v>120.4</v>
      </c>
      <c r="BC78">
        <v>111.7</v>
      </c>
      <c r="BD78">
        <v>113.2</v>
      </c>
      <c r="BE78">
        <v>118.7</v>
      </c>
      <c r="BF78">
        <f t="shared" si="10"/>
        <v>1571.1000000000001</v>
      </c>
      <c r="BG78">
        <f t="shared" si="11"/>
        <v>128.1</v>
      </c>
      <c r="BH78">
        <f t="shared" si="12"/>
        <v>358.4</v>
      </c>
      <c r="BI78">
        <f t="shared" si="13"/>
        <v>232.1</v>
      </c>
      <c r="BJ78">
        <f t="shared" si="14"/>
        <v>117.7</v>
      </c>
      <c r="BK78">
        <f t="shared" si="15"/>
        <v>225.8</v>
      </c>
      <c r="BL78">
        <f t="shared" si="16"/>
        <v>106.8</v>
      </c>
      <c r="BM78">
        <f t="shared" si="17"/>
        <v>114.9</v>
      </c>
      <c r="BN78">
        <f t="shared" si="18"/>
        <v>120.4</v>
      </c>
      <c r="BO78">
        <f t="shared" si="19"/>
        <v>113.2</v>
      </c>
    </row>
    <row r="79" spans="1:67" x14ac:dyDescent="0.35">
      <c r="A79" t="s">
        <v>61</v>
      </c>
      <c r="B79">
        <v>2015</v>
      </c>
      <c r="C79" t="s">
        <v>62</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c r="AE79">
        <v>123.7</v>
      </c>
      <c r="AF79">
        <v>125.1</v>
      </c>
      <c r="AG79">
        <v>121.1</v>
      </c>
      <c r="AH79">
        <v>125.7</v>
      </c>
      <c r="AI79">
        <v>109.1</v>
      </c>
      <c r="AJ79">
        <v>125.8</v>
      </c>
      <c r="AK79">
        <v>129.4</v>
      </c>
      <c r="AL79">
        <v>120.9</v>
      </c>
      <c r="AM79">
        <v>98.3</v>
      </c>
      <c r="AN79">
        <v>121.6</v>
      </c>
      <c r="AO79">
        <v>118</v>
      </c>
      <c r="AP79">
        <v>127.6</v>
      </c>
      <c r="AQ79">
        <v>123.1</v>
      </c>
      <c r="AR79">
        <v>125.2</v>
      </c>
      <c r="AS79">
        <v>123.8</v>
      </c>
      <c r="AT79">
        <v>120.1</v>
      </c>
      <c r="AU79">
        <v>123.3</v>
      </c>
      <c r="AV79">
        <v>118.1</v>
      </c>
      <c r="AW79">
        <v>117.7</v>
      </c>
      <c r="AX79">
        <v>118.7</v>
      </c>
      <c r="AY79">
        <v>116.3</v>
      </c>
      <c r="AZ79">
        <v>108.7</v>
      </c>
      <c r="BA79">
        <v>114.9</v>
      </c>
      <c r="BB79">
        <v>119.7</v>
      </c>
      <c r="BC79">
        <v>111.2</v>
      </c>
      <c r="BD79">
        <v>114.1</v>
      </c>
      <c r="BE79">
        <v>119.7</v>
      </c>
      <c r="BF79">
        <f t="shared" si="10"/>
        <v>1569.3999999999996</v>
      </c>
      <c r="BG79">
        <f t="shared" si="11"/>
        <v>125.2</v>
      </c>
      <c r="BH79">
        <f t="shared" si="12"/>
        <v>367.2</v>
      </c>
      <c r="BI79">
        <f t="shared" si="13"/>
        <v>235.8</v>
      </c>
      <c r="BJ79">
        <f t="shared" si="14"/>
        <v>118.7</v>
      </c>
      <c r="BK79">
        <f t="shared" si="15"/>
        <v>227.5</v>
      </c>
      <c r="BL79">
        <f t="shared" si="16"/>
        <v>108.7</v>
      </c>
      <c r="BM79">
        <f t="shared" si="17"/>
        <v>114.9</v>
      </c>
      <c r="BN79">
        <f t="shared" si="18"/>
        <v>119.7</v>
      </c>
      <c r="BO79">
        <f t="shared" si="19"/>
        <v>114.1</v>
      </c>
    </row>
    <row r="80" spans="1:67" x14ac:dyDescent="0.35">
      <c r="A80" t="s">
        <v>57</v>
      </c>
      <c r="B80">
        <v>2015</v>
      </c>
      <c r="C80" t="s">
        <v>63</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59</v>
      </c>
      <c r="V80">
        <v>120.6</v>
      </c>
      <c r="W80">
        <v>120.2</v>
      </c>
      <c r="X80">
        <v>118.2</v>
      </c>
      <c r="Y80">
        <v>111.6</v>
      </c>
      <c r="Z80">
        <v>115.5</v>
      </c>
      <c r="AA80">
        <v>119.4</v>
      </c>
      <c r="AB80">
        <v>110.8</v>
      </c>
      <c r="AC80">
        <v>115.5</v>
      </c>
      <c r="AD80">
        <v>121.1</v>
      </c>
      <c r="AE80">
        <v>123.3</v>
      </c>
      <c r="AF80">
        <v>124.7</v>
      </c>
      <c r="AG80">
        <v>118.9</v>
      </c>
      <c r="AH80">
        <v>126</v>
      </c>
      <c r="AI80">
        <v>111.8</v>
      </c>
      <c r="AJ80">
        <v>130.9</v>
      </c>
      <c r="AK80">
        <v>128</v>
      </c>
      <c r="AL80">
        <v>119.9</v>
      </c>
      <c r="AM80">
        <v>98.9</v>
      </c>
      <c r="AN80">
        <v>119.4</v>
      </c>
      <c r="AO80">
        <v>118.9</v>
      </c>
      <c r="AP80">
        <v>127.7</v>
      </c>
      <c r="AQ80">
        <v>123.1</v>
      </c>
      <c r="AR80">
        <v>124.7</v>
      </c>
      <c r="AS80">
        <v>126</v>
      </c>
      <c r="AT80">
        <v>122.9</v>
      </c>
      <c r="AU80">
        <v>125.5</v>
      </c>
      <c r="AV80">
        <v>139.30000000000001</v>
      </c>
      <c r="AW80">
        <v>120.6</v>
      </c>
      <c r="AX80">
        <v>120.2</v>
      </c>
      <c r="AY80">
        <v>118.2</v>
      </c>
      <c r="AZ80">
        <v>111.6</v>
      </c>
      <c r="BA80">
        <v>115.5</v>
      </c>
      <c r="BB80">
        <v>119.4</v>
      </c>
      <c r="BC80">
        <v>110.8</v>
      </c>
      <c r="BD80">
        <v>115.5</v>
      </c>
      <c r="BE80">
        <v>121.1</v>
      </c>
      <c r="BF80">
        <f t="shared" si="10"/>
        <v>1571.5</v>
      </c>
      <c r="BG80">
        <f t="shared" si="11"/>
        <v>124.7</v>
      </c>
      <c r="BH80">
        <f t="shared" si="12"/>
        <v>374.4</v>
      </c>
      <c r="BI80">
        <f t="shared" si="13"/>
        <v>259.89999999999998</v>
      </c>
      <c r="BJ80">
        <f t="shared" si="14"/>
        <v>120.2</v>
      </c>
      <c r="BK80">
        <f t="shared" si="15"/>
        <v>229</v>
      </c>
      <c r="BL80">
        <f t="shared" si="16"/>
        <v>111.6</v>
      </c>
      <c r="BM80">
        <f t="shared" si="17"/>
        <v>115.5</v>
      </c>
      <c r="BN80">
        <f t="shared" si="18"/>
        <v>119.4</v>
      </c>
      <c r="BO80">
        <f t="shared" si="19"/>
        <v>115.5</v>
      </c>
    </row>
    <row r="81" spans="1:67" x14ac:dyDescent="0.35">
      <c r="A81" t="s">
        <v>60</v>
      </c>
      <c r="B81">
        <v>2015</v>
      </c>
      <c r="C81" t="s">
        <v>63</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c r="AE81">
        <v>124</v>
      </c>
      <c r="AF81">
        <v>126.7</v>
      </c>
      <c r="AG81">
        <v>113.5</v>
      </c>
      <c r="AH81">
        <v>125.9</v>
      </c>
      <c r="AI81">
        <v>104.8</v>
      </c>
      <c r="AJ81">
        <v>123.8</v>
      </c>
      <c r="AK81">
        <v>131.4</v>
      </c>
      <c r="AL81">
        <v>127.2</v>
      </c>
      <c r="AM81">
        <v>93.2</v>
      </c>
      <c r="AN81">
        <v>127.4</v>
      </c>
      <c r="AO81">
        <v>117</v>
      </c>
      <c r="AP81">
        <v>129.19999999999999</v>
      </c>
      <c r="AQ81">
        <v>123.9</v>
      </c>
      <c r="AR81">
        <v>128.80000000000001</v>
      </c>
      <c r="AS81">
        <v>121.7</v>
      </c>
      <c r="AT81">
        <v>116.9</v>
      </c>
      <c r="AU81">
        <v>120.9</v>
      </c>
      <c r="AV81">
        <v>118.6</v>
      </c>
      <c r="AW81">
        <v>114.4</v>
      </c>
      <c r="AX81">
        <v>118</v>
      </c>
      <c r="AY81">
        <v>114.3</v>
      </c>
      <c r="AZ81">
        <v>108.4</v>
      </c>
      <c r="BA81">
        <v>115.4</v>
      </c>
      <c r="BB81">
        <v>120.6</v>
      </c>
      <c r="BC81">
        <v>111.3</v>
      </c>
      <c r="BD81">
        <v>113.8</v>
      </c>
      <c r="BE81">
        <v>119.1</v>
      </c>
      <c r="BF81">
        <f t="shared" si="10"/>
        <v>1568.0000000000002</v>
      </c>
      <c r="BG81">
        <f t="shared" si="11"/>
        <v>128.80000000000001</v>
      </c>
      <c r="BH81">
        <f t="shared" si="12"/>
        <v>359.5</v>
      </c>
      <c r="BI81">
        <f t="shared" si="13"/>
        <v>233</v>
      </c>
      <c r="BJ81">
        <f t="shared" si="14"/>
        <v>118</v>
      </c>
      <c r="BK81">
        <f t="shared" si="15"/>
        <v>225.6</v>
      </c>
      <c r="BL81">
        <f t="shared" si="16"/>
        <v>108.4</v>
      </c>
      <c r="BM81">
        <f t="shared" si="17"/>
        <v>115.4</v>
      </c>
      <c r="BN81">
        <f t="shared" si="18"/>
        <v>120.6</v>
      </c>
      <c r="BO81">
        <f t="shared" si="19"/>
        <v>113.8</v>
      </c>
    </row>
    <row r="82" spans="1:67" x14ac:dyDescent="0.35">
      <c r="A82" t="s">
        <v>61</v>
      </c>
      <c r="B82">
        <v>2015</v>
      </c>
      <c r="C82" t="s">
        <v>63</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c r="AE82">
        <v>123.5</v>
      </c>
      <c r="AF82">
        <v>125.4</v>
      </c>
      <c r="AG82">
        <v>116.8</v>
      </c>
      <c r="AH82">
        <v>126</v>
      </c>
      <c r="AI82">
        <v>109.2</v>
      </c>
      <c r="AJ82">
        <v>127.6</v>
      </c>
      <c r="AK82">
        <v>129.19999999999999</v>
      </c>
      <c r="AL82">
        <v>122.4</v>
      </c>
      <c r="AM82">
        <v>97</v>
      </c>
      <c r="AN82">
        <v>122.1</v>
      </c>
      <c r="AO82">
        <v>118.1</v>
      </c>
      <c r="AP82">
        <v>128.4</v>
      </c>
      <c r="AQ82">
        <v>123.4</v>
      </c>
      <c r="AR82">
        <v>125.8</v>
      </c>
      <c r="AS82">
        <v>124.3</v>
      </c>
      <c r="AT82">
        <v>120.4</v>
      </c>
      <c r="AU82">
        <v>123.7</v>
      </c>
      <c r="AV82">
        <v>118.6</v>
      </c>
      <c r="AW82">
        <v>118.3</v>
      </c>
      <c r="AX82">
        <v>119.2</v>
      </c>
      <c r="AY82">
        <v>116.7</v>
      </c>
      <c r="AZ82">
        <v>109.9</v>
      </c>
      <c r="BA82">
        <v>115.4</v>
      </c>
      <c r="BB82">
        <v>120.1</v>
      </c>
      <c r="BC82">
        <v>111</v>
      </c>
      <c r="BD82">
        <v>114.7</v>
      </c>
      <c r="BE82">
        <v>120.2</v>
      </c>
      <c r="BF82">
        <f t="shared" si="10"/>
        <v>1569.1</v>
      </c>
      <c r="BG82">
        <f t="shared" si="11"/>
        <v>125.8</v>
      </c>
      <c r="BH82">
        <f t="shared" si="12"/>
        <v>368.4</v>
      </c>
      <c r="BI82">
        <f t="shared" si="13"/>
        <v>236.89999999999998</v>
      </c>
      <c r="BJ82">
        <f t="shared" si="14"/>
        <v>119.2</v>
      </c>
      <c r="BK82">
        <f t="shared" si="15"/>
        <v>227.7</v>
      </c>
      <c r="BL82">
        <f t="shared" si="16"/>
        <v>109.9</v>
      </c>
      <c r="BM82">
        <f t="shared" si="17"/>
        <v>115.4</v>
      </c>
      <c r="BN82">
        <f t="shared" si="18"/>
        <v>120.1</v>
      </c>
      <c r="BO82">
        <f t="shared" si="19"/>
        <v>114.7</v>
      </c>
    </row>
    <row r="83" spans="1:67" x14ac:dyDescent="0.35">
      <c r="A83" t="s">
        <v>57</v>
      </c>
      <c r="B83">
        <v>2015</v>
      </c>
      <c r="C83" t="s">
        <v>64</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59</v>
      </c>
      <c r="V83">
        <v>121.2</v>
      </c>
      <c r="W83">
        <v>120.9</v>
      </c>
      <c r="X83">
        <v>118.6</v>
      </c>
      <c r="Y83">
        <v>111.9</v>
      </c>
      <c r="Z83">
        <v>116.2</v>
      </c>
      <c r="AA83">
        <v>119.9</v>
      </c>
      <c r="AB83">
        <v>111.6</v>
      </c>
      <c r="AC83">
        <v>116</v>
      </c>
      <c r="AD83">
        <v>121.5</v>
      </c>
      <c r="AE83">
        <v>123.3</v>
      </c>
      <c r="AF83">
        <v>125.5</v>
      </c>
      <c r="AG83">
        <v>117.2</v>
      </c>
      <c r="AH83">
        <v>126.8</v>
      </c>
      <c r="AI83">
        <v>111.9</v>
      </c>
      <c r="AJ83">
        <v>134.19999999999999</v>
      </c>
      <c r="AK83">
        <v>127.5</v>
      </c>
      <c r="AL83">
        <v>121.5</v>
      </c>
      <c r="AM83">
        <v>97.8</v>
      </c>
      <c r="AN83">
        <v>119.8</v>
      </c>
      <c r="AO83">
        <v>119.4</v>
      </c>
      <c r="AP83">
        <v>128.69999999999999</v>
      </c>
      <c r="AQ83">
        <v>123.6</v>
      </c>
      <c r="AR83">
        <v>125.7</v>
      </c>
      <c r="AS83">
        <v>126.4</v>
      </c>
      <c r="AT83">
        <v>123.3</v>
      </c>
      <c r="AU83">
        <v>126</v>
      </c>
      <c r="AV83">
        <v>139.30000000000001</v>
      </c>
      <c r="AW83">
        <v>121.2</v>
      </c>
      <c r="AX83">
        <v>120.9</v>
      </c>
      <c r="AY83">
        <v>118.6</v>
      </c>
      <c r="AZ83">
        <v>111.9</v>
      </c>
      <c r="BA83">
        <v>116.2</v>
      </c>
      <c r="BB83">
        <v>119.9</v>
      </c>
      <c r="BC83">
        <v>111.6</v>
      </c>
      <c r="BD83">
        <v>116</v>
      </c>
      <c r="BE83">
        <v>121.5</v>
      </c>
      <c r="BF83">
        <f t="shared" si="10"/>
        <v>1577.2</v>
      </c>
      <c r="BG83">
        <f t="shared" si="11"/>
        <v>125.7</v>
      </c>
      <c r="BH83">
        <f t="shared" si="12"/>
        <v>375.7</v>
      </c>
      <c r="BI83">
        <f t="shared" si="13"/>
        <v>260.5</v>
      </c>
      <c r="BJ83">
        <f t="shared" si="14"/>
        <v>120.9</v>
      </c>
      <c r="BK83">
        <f t="shared" si="15"/>
        <v>230.2</v>
      </c>
      <c r="BL83">
        <f t="shared" si="16"/>
        <v>111.9</v>
      </c>
      <c r="BM83">
        <f t="shared" si="17"/>
        <v>116.2</v>
      </c>
      <c r="BN83">
        <f t="shared" si="18"/>
        <v>119.9</v>
      </c>
      <c r="BO83">
        <f t="shared" si="19"/>
        <v>116</v>
      </c>
    </row>
    <row r="84" spans="1:67" x14ac:dyDescent="0.35">
      <c r="A84" t="s">
        <v>60</v>
      </c>
      <c r="B84">
        <v>2015</v>
      </c>
      <c r="C84" t="s">
        <v>64</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c r="AE84">
        <v>123.8</v>
      </c>
      <c r="AF84">
        <v>128.19999999999999</v>
      </c>
      <c r="AG84">
        <v>110</v>
      </c>
      <c r="AH84">
        <v>126.3</v>
      </c>
      <c r="AI84">
        <v>104.5</v>
      </c>
      <c r="AJ84">
        <v>130.6</v>
      </c>
      <c r="AK84">
        <v>130.80000000000001</v>
      </c>
      <c r="AL84">
        <v>131.30000000000001</v>
      </c>
      <c r="AM84">
        <v>91.6</v>
      </c>
      <c r="AN84">
        <v>127.7</v>
      </c>
      <c r="AO84">
        <v>117.2</v>
      </c>
      <c r="AP84">
        <v>129.5</v>
      </c>
      <c r="AQ84">
        <v>124.6</v>
      </c>
      <c r="AR84">
        <v>130.1</v>
      </c>
      <c r="AS84">
        <v>122.1</v>
      </c>
      <c r="AT84">
        <v>117.2</v>
      </c>
      <c r="AU84">
        <v>121.3</v>
      </c>
      <c r="AV84">
        <v>119.2</v>
      </c>
      <c r="AW84">
        <v>114.7</v>
      </c>
      <c r="AX84">
        <v>118.4</v>
      </c>
      <c r="AY84">
        <v>114.6</v>
      </c>
      <c r="AZ84">
        <v>108.4</v>
      </c>
      <c r="BA84">
        <v>115.6</v>
      </c>
      <c r="BB84">
        <v>121.7</v>
      </c>
      <c r="BC84">
        <v>111.8</v>
      </c>
      <c r="BD84">
        <v>114.2</v>
      </c>
      <c r="BE84">
        <v>119.7</v>
      </c>
      <c r="BF84">
        <f t="shared" si="10"/>
        <v>1576.1</v>
      </c>
      <c r="BG84">
        <f t="shared" si="11"/>
        <v>130.1</v>
      </c>
      <c r="BH84">
        <f t="shared" si="12"/>
        <v>360.6</v>
      </c>
      <c r="BI84">
        <f t="shared" si="13"/>
        <v>233.9</v>
      </c>
      <c r="BJ84">
        <f t="shared" si="14"/>
        <v>118.4</v>
      </c>
      <c r="BK84">
        <f t="shared" si="15"/>
        <v>226.39999999999998</v>
      </c>
      <c r="BL84">
        <f t="shared" si="16"/>
        <v>108.4</v>
      </c>
      <c r="BM84">
        <f t="shared" si="17"/>
        <v>115.6</v>
      </c>
      <c r="BN84">
        <f t="shared" si="18"/>
        <v>121.7</v>
      </c>
      <c r="BO84">
        <f t="shared" si="19"/>
        <v>114.2</v>
      </c>
    </row>
    <row r="85" spans="1:67" x14ac:dyDescent="0.35">
      <c r="A85" t="s">
        <v>61</v>
      </c>
      <c r="B85">
        <v>2015</v>
      </c>
      <c r="C85" t="s">
        <v>64</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c r="AE85">
        <v>123.5</v>
      </c>
      <c r="AF85">
        <v>126.4</v>
      </c>
      <c r="AG85">
        <v>114.4</v>
      </c>
      <c r="AH85">
        <v>126.6</v>
      </c>
      <c r="AI85">
        <v>109.2</v>
      </c>
      <c r="AJ85">
        <v>132.5</v>
      </c>
      <c r="AK85">
        <v>128.6</v>
      </c>
      <c r="AL85">
        <v>124.8</v>
      </c>
      <c r="AM85">
        <v>95.7</v>
      </c>
      <c r="AN85">
        <v>122.4</v>
      </c>
      <c r="AO85">
        <v>118.5</v>
      </c>
      <c r="AP85">
        <v>129.1</v>
      </c>
      <c r="AQ85">
        <v>124</v>
      </c>
      <c r="AR85">
        <v>126.9</v>
      </c>
      <c r="AS85">
        <v>124.7</v>
      </c>
      <c r="AT85">
        <v>120.8</v>
      </c>
      <c r="AU85">
        <v>124.1</v>
      </c>
      <c r="AV85">
        <v>119.2</v>
      </c>
      <c r="AW85">
        <v>118.7</v>
      </c>
      <c r="AX85">
        <v>119.7</v>
      </c>
      <c r="AY85">
        <v>117.1</v>
      </c>
      <c r="AZ85">
        <v>110.1</v>
      </c>
      <c r="BA85">
        <v>115.9</v>
      </c>
      <c r="BB85">
        <v>121</v>
      </c>
      <c r="BC85">
        <v>111.7</v>
      </c>
      <c r="BD85">
        <v>115.1</v>
      </c>
      <c r="BE85">
        <v>120.7</v>
      </c>
      <c r="BF85">
        <f t="shared" si="10"/>
        <v>1575.7</v>
      </c>
      <c r="BG85">
        <f t="shared" si="11"/>
        <v>126.9</v>
      </c>
      <c r="BH85">
        <f t="shared" si="12"/>
        <v>369.6</v>
      </c>
      <c r="BI85">
        <f t="shared" si="13"/>
        <v>237.9</v>
      </c>
      <c r="BJ85">
        <f t="shared" si="14"/>
        <v>119.7</v>
      </c>
      <c r="BK85">
        <f t="shared" si="15"/>
        <v>228.8</v>
      </c>
      <c r="BL85">
        <f t="shared" si="16"/>
        <v>110.1</v>
      </c>
      <c r="BM85">
        <f t="shared" si="17"/>
        <v>115.9</v>
      </c>
      <c r="BN85">
        <f t="shared" si="18"/>
        <v>121</v>
      </c>
      <c r="BO85">
        <f t="shared" si="19"/>
        <v>115.1</v>
      </c>
    </row>
    <row r="86" spans="1:67" x14ac:dyDescent="0.35">
      <c r="A86" t="s">
        <v>57</v>
      </c>
      <c r="B86">
        <v>2015</v>
      </c>
      <c r="C86" t="s">
        <v>65</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59</v>
      </c>
      <c r="V86">
        <v>121.9</v>
      </c>
      <c r="W86">
        <v>121.5</v>
      </c>
      <c r="X86">
        <v>119.4</v>
      </c>
      <c r="Y86">
        <v>113.3</v>
      </c>
      <c r="Z86">
        <v>116.7</v>
      </c>
      <c r="AA86">
        <v>120.5</v>
      </c>
      <c r="AB86">
        <v>112.3</v>
      </c>
      <c r="AC86">
        <v>116.9</v>
      </c>
      <c r="AD86">
        <v>122.4</v>
      </c>
      <c r="AE86">
        <v>123.5</v>
      </c>
      <c r="AF86">
        <v>127.1</v>
      </c>
      <c r="AG86">
        <v>117.3</v>
      </c>
      <c r="AH86">
        <v>127.7</v>
      </c>
      <c r="AI86">
        <v>112.5</v>
      </c>
      <c r="AJ86">
        <v>134.1</v>
      </c>
      <c r="AK86">
        <v>128.5</v>
      </c>
      <c r="AL86">
        <v>124.3</v>
      </c>
      <c r="AM86">
        <v>97.6</v>
      </c>
      <c r="AN86">
        <v>120.7</v>
      </c>
      <c r="AO86">
        <v>120.2</v>
      </c>
      <c r="AP86">
        <v>129.80000000000001</v>
      </c>
      <c r="AQ86">
        <v>124.4</v>
      </c>
      <c r="AR86">
        <v>126.7</v>
      </c>
      <c r="AS86">
        <v>127.3</v>
      </c>
      <c r="AT86">
        <v>124.1</v>
      </c>
      <c r="AU86">
        <v>126.8</v>
      </c>
      <c r="AV86">
        <v>139.30000000000001</v>
      </c>
      <c r="AW86">
        <v>121.9</v>
      </c>
      <c r="AX86">
        <v>121.5</v>
      </c>
      <c r="AY86">
        <v>119.4</v>
      </c>
      <c r="AZ86">
        <v>113.3</v>
      </c>
      <c r="BA86">
        <v>116.7</v>
      </c>
      <c r="BB86">
        <v>120.5</v>
      </c>
      <c r="BC86">
        <v>112.3</v>
      </c>
      <c r="BD86">
        <v>116.9</v>
      </c>
      <c r="BE86">
        <v>122.4</v>
      </c>
      <c r="BF86">
        <f t="shared" si="10"/>
        <v>1587.7</v>
      </c>
      <c r="BG86">
        <f t="shared" si="11"/>
        <v>126.7</v>
      </c>
      <c r="BH86">
        <f t="shared" si="12"/>
        <v>378.2</v>
      </c>
      <c r="BI86">
        <f t="shared" si="13"/>
        <v>261.20000000000005</v>
      </c>
      <c r="BJ86">
        <f t="shared" si="14"/>
        <v>121.5</v>
      </c>
      <c r="BK86">
        <f t="shared" si="15"/>
        <v>231.7</v>
      </c>
      <c r="BL86">
        <f t="shared" si="16"/>
        <v>113.3</v>
      </c>
      <c r="BM86">
        <f t="shared" si="17"/>
        <v>116.7</v>
      </c>
      <c r="BN86">
        <f t="shared" si="18"/>
        <v>120.5</v>
      </c>
      <c r="BO86">
        <f t="shared" si="19"/>
        <v>116.9</v>
      </c>
    </row>
    <row r="87" spans="1:67" x14ac:dyDescent="0.35">
      <c r="A87" t="s">
        <v>60</v>
      </c>
      <c r="B87">
        <v>2015</v>
      </c>
      <c r="C87" t="s">
        <v>65</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c r="AE87">
        <v>123.8</v>
      </c>
      <c r="AF87">
        <v>129.69999999999999</v>
      </c>
      <c r="AG87">
        <v>111.3</v>
      </c>
      <c r="AH87">
        <v>126.6</v>
      </c>
      <c r="AI87">
        <v>105.2</v>
      </c>
      <c r="AJ87">
        <v>130.80000000000001</v>
      </c>
      <c r="AK87">
        <v>135.6</v>
      </c>
      <c r="AL87">
        <v>142.6</v>
      </c>
      <c r="AM87">
        <v>90.8</v>
      </c>
      <c r="AN87">
        <v>128.80000000000001</v>
      </c>
      <c r="AO87">
        <v>117.7</v>
      </c>
      <c r="AP87">
        <v>129.9</v>
      </c>
      <c r="AQ87">
        <v>126.1</v>
      </c>
      <c r="AR87">
        <v>131.30000000000001</v>
      </c>
      <c r="AS87">
        <v>122.4</v>
      </c>
      <c r="AT87">
        <v>117.4</v>
      </c>
      <c r="AU87">
        <v>121.6</v>
      </c>
      <c r="AV87">
        <v>119.6</v>
      </c>
      <c r="AW87">
        <v>114.9</v>
      </c>
      <c r="AX87">
        <v>118.7</v>
      </c>
      <c r="AY87">
        <v>114.9</v>
      </c>
      <c r="AZ87">
        <v>110.8</v>
      </c>
      <c r="BA87">
        <v>116</v>
      </c>
      <c r="BB87">
        <v>122</v>
      </c>
      <c r="BC87">
        <v>112.4</v>
      </c>
      <c r="BD87">
        <v>115.2</v>
      </c>
      <c r="BE87">
        <v>120.7</v>
      </c>
      <c r="BF87">
        <f t="shared" si="10"/>
        <v>1598.9</v>
      </c>
      <c r="BG87">
        <f t="shared" si="11"/>
        <v>131.30000000000001</v>
      </c>
      <c r="BH87">
        <f t="shared" si="12"/>
        <v>361.4</v>
      </c>
      <c r="BI87">
        <f t="shared" si="13"/>
        <v>234.5</v>
      </c>
      <c r="BJ87">
        <f t="shared" si="14"/>
        <v>118.7</v>
      </c>
      <c r="BK87">
        <f t="shared" si="15"/>
        <v>227.3</v>
      </c>
      <c r="BL87">
        <f t="shared" si="16"/>
        <v>110.8</v>
      </c>
      <c r="BM87">
        <f t="shared" si="17"/>
        <v>116</v>
      </c>
      <c r="BN87">
        <f t="shared" si="18"/>
        <v>122</v>
      </c>
      <c r="BO87">
        <f t="shared" si="19"/>
        <v>115.2</v>
      </c>
    </row>
    <row r="88" spans="1:67" x14ac:dyDescent="0.35">
      <c r="A88" t="s">
        <v>61</v>
      </c>
      <c r="B88">
        <v>2015</v>
      </c>
      <c r="C88" t="s">
        <v>65</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c r="AE88">
        <v>123.6</v>
      </c>
      <c r="AF88">
        <v>128</v>
      </c>
      <c r="AG88">
        <v>115</v>
      </c>
      <c r="AH88">
        <v>127.3</v>
      </c>
      <c r="AI88">
        <v>109.8</v>
      </c>
      <c r="AJ88">
        <v>132.6</v>
      </c>
      <c r="AK88">
        <v>130.9</v>
      </c>
      <c r="AL88">
        <v>130.5</v>
      </c>
      <c r="AM88">
        <v>95.3</v>
      </c>
      <c r="AN88">
        <v>123.4</v>
      </c>
      <c r="AO88">
        <v>119.2</v>
      </c>
      <c r="AP88">
        <v>129.80000000000001</v>
      </c>
      <c r="AQ88">
        <v>125</v>
      </c>
      <c r="AR88">
        <v>127.9</v>
      </c>
      <c r="AS88">
        <v>125.4</v>
      </c>
      <c r="AT88">
        <v>121.3</v>
      </c>
      <c r="AU88">
        <v>124.7</v>
      </c>
      <c r="AV88">
        <v>119.6</v>
      </c>
      <c r="AW88">
        <v>119.2</v>
      </c>
      <c r="AX88">
        <v>120.2</v>
      </c>
      <c r="AY88">
        <v>117.7</v>
      </c>
      <c r="AZ88">
        <v>112</v>
      </c>
      <c r="BA88">
        <v>116.3</v>
      </c>
      <c r="BB88">
        <v>121.4</v>
      </c>
      <c r="BC88">
        <v>112.3</v>
      </c>
      <c r="BD88">
        <v>116.1</v>
      </c>
      <c r="BE88">
        <v>121.6</v>
      </c>
      <c r="BF88">
        <f t="shared" si="10"/>
        <v>1590.4</v>
      </c>
      <c r="BG88">
        <f t="shared" si="11"/>
        <v>127.9</v>
      </c>
      <c r="BH88">
        <f t="shared" si="12"/>
        <v>371.4</v>
      </c>
      <c r="BI88">
        <f t="shared" si="13"/>
        <v>238.8</v>
      </c>
      <c r="BJ88">
        <f t="shared" si="14"/>
        <v>120.2</v>
      </c>
      <c r="BK88">
        <f t="shared" si="15"/>
        <v>230</v>
      </c>
      <c r="BL88">
        <f t="shared" si="16"/>
        <v>112</v>
      </c>
      <c r="BM88">
        <f t="shared" si="17"/>
        <v>116.3</v>
      </c>
      <c r="BN88">
        <f t="shared" si="18"/>
        <v>121.4</v>
      </c>
      <c r="BO88">
        <f t="shared" si="19"/>
        <v>116.1</v>
      </c>
    </row>
    <row r="89" spans="1:67" x14ac:dyDescent="0.35">
      <c r="A89" t="s">
        <v>57</v>
      </c>
      <c r="B89">
        <v>2015</v>
      </c>
      <c r="C89" t="s">
        <v>66</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59</v>
      </c>
      <c r="V89">
        <v>122.6</v>
      </c>
      <c r="W89">
        <v>122.8</v>
      </c>
      <c r="X89">
        <v>120.4</v>
      </c>
      <c r="Y89">
        <v>114.2</v>
      </c>
      <c r="Z89">
        <v>117.9</v>
      </c>
      <c r="AA89">
        <v>122</v>
      </c>
      <c r="AB89">
        <v>113</v>
      </c>
      <c r="AC89">
        <v>117.9</v>
      </c>
      <c r="AD89">
        <v>124.1</v>
      </c>
      <c r="AE89">
        <v>124.1</v>
      </c>
      <c r="AF89">
        <v>130.4</v>
      </c>
      <c r="AG89">
        <v>122.1</v>
      </c>
      <c r="AH89">
        <v>128.69999999999999</v>
      </c>
      <c r="AI89">
        <v>114.1</v>
      </c>
      <c r="AJ89">
        <v>133.19999999999999</v>
      </c>
      <c r="AK89">
        <v>135.19999999999999</v>
      </c>
      <c r="AL89">
        <v>131.9</v>
      </c>
      <c r="AM89">
        <v>96.3</v>
      </c>
      <c r="AN89">
        <v>123</v>
      </c>
      <c r="AO89">
        <v>121.1</v>
      </c>
      <c r="AP89">
        <v>131.19999999999999</v>
      </c>
      <c r="AQ89">
        <v>126.6</v>
      </c>
      <c r="AR89">
        <v>128.19999999999999</v>
      </c>
      <c r="AS89">
        <v>128.4</v>
      </c>
      <c r="AT89">
        <v>125.1</v>
      </c>
      <c r="AU89">
        <v>128</v>
      </c>
      <c r="AV89">
        <v>139.30000000000001</v>
      </c>
      <c r="AW89">
        <v>122.6</v>
      </c>
      <c r="AX89">
        <v>122.8</v>
      </c>
      <c r="AY89">
        <v>120.4</v>
      </c>
      <c r="AZ89">
        <v>114.2</v>
      </c>
      <c r="BA89">
        <v>117.9</v>
      </c>
      <c r="BB89">
        <v>122</v>
      </c>
      <c r="BC89">
        <v>113</v>
      </c>
      <c r="BD89">
        <v>117.9</v>
      </c>
      <c r="BE89">
        <v>124.1</v>
      </c>
      <c r="BF89">
        <f t="shared" si="10"/>
        <v>1617.8999999999999</v>
      </c>
      <c r="BG89">
        <f t="shared" si="11"/>
        <v>128.19999999999999</v>
      </c>
      <c r="BH89">
        <f t="shared" si="12"/>
        <v>381.5</v>
      </c>
      <c r="BI89">
        <f t="shared" si="13"/>
        <v>261.89999999999998</v>
      </c>
      <c r="BJ89">
        <f t="shared" si="14"/>
        <v>122.8</v>
      </c>
      <c r="BK89">
        <f t="shared" si="15"/>
        <v>233.4</v>
      </c>
      <c r="BL89">
        <f t="shared" si="16"/>
        <v>114.2</v>
      </c>
      <c r="BM89">
        <f t="shared" si="17"/>
        <v>117.9</v>
      </c>
      <c r="BN89">
        <f t="shared" si="18"/>
        <v>122</v>
      </c>
      <c r="BO89">
        <f t="shared" si="19"/>
        <v>117.9</v>
      </c>
    </row>
    <row r="90" spans="1:67" x14ac:dyDescent="0.35">
      <c r="A90" t="s">
        <v>60</v>
      </c>
      <c r="B90">
        <v>2015</v>
      </c>
      <c r="C90" t="s">
        <v>66</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c r="AE90">
        <v>123.6</v>
      </c>
      <c r="AF90">
        <v>134.4</v>
      </c>
      <c r="AG90">
        <v>120.9</v>
      </c>
      <c r="AH90">
        <v>127.3</v>
      </c>
      <c r="AI90">
        <v>106</v>
      </c>
      <c r="AJ90">
        <v>132.30000000000001</v>
      </c>
      <c r="AK90">
        <v>146.69999999999999</v>
      </c>
      <c r="AL90">
        <v>148.1</v>
      </c>
      <c r="AM90">
        <v>89.8</v>
      </c>
      <c r="AN90">
        <v>130.5</v>
      </c>
      <c r="AO90">
        <v>118</v>
      </c>
      <c r="AP90">
        <v>130.5</v>
      </c>
      <c r="AQ90">
        <v>128.5</v>
      </c>
      <c r="AR90">
        <v>132.1</v>
      </c>
      <c r="AS90">
        <v>123.2</v>
      </c>
      <c r="AT90">
        <v>117.6</v>
      </c>
      <c r="AU90">
        <v>122.3</v>
      </c>
      <c r="AV90">
        <v>119</v>
      </c>
      <c r="AW90">
        <v>115.1</v>
      </c>
      <c r="AX90">
        <v>119.2</v>
      </c>
      <c r="AY90">
        <v>115.4</v>
      </c>
      <c r="AZ90">
        <v>111.7</v>
      </c>
      <c r="BA90">
        <v>116.2</v>
      </c>
      <c r="BB90">
        <v>123.8</v>
      </c>
      <c r="BC90">
        <v>112.5</v>
      </c>
      <c r="BD90">
        <v>116</v>
      </c>
      <c r="BE90">
        <v>121.7</v>
      </c>
      <c r="BF90">
        <f t="shared" si="10"/>
        <v>1636.6</v>
      </c>
      <c r="BG90">
        <f t="shared" si="11"/>
        <v>132.1</v>
      </c>
      <c r="BH90">
        <f t="shared" si="12"/>
        <v>363.1</v>
      </c>
      <c r="BI90">
        <f t="shared" si="13"/>
        <v>234.1</v>
      </c>
      <c r="BJ90">
        <f t="shared" si="14"/>
        <v>119.2</v>
      </c>
      <c r="BK90">
        <f t="shared" si="15"/>
        <v>227.9</v>
      </c>
      <c r="BL90">
        <f t="shared" si="16"/>
        <v>111.7</v>
      </c>
      <c r="BM90">
        <f t="shared" si="17"/>
        <v>116.2</v>
      </c>
      <c r="BN90">
        <f t="shared" si="18"/>
        <v>123.8</v>
      </c>
      <c r="BO90">
        <f t="shared" si="19"/>
        <v>116</v>
      </c>
    </row>
    <row r="91" spans="1:67" x14ac:dyDescent="0.35">
      <c r="A91" t="s">
        <v>61</v>
      </c>
      <c r="B91">
        <v>2015</v>
      </c>
      <c r="C91" t="s">
        <v>66</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c r="AE91">
        <v>123.9</v>
      </c>
      <c r="AF91">
        <v>131.80000000000001</v>
      </c>
      <c r="AG91">
        <v>121.6</v>
      </c>
      <c r="AH91">
        <v>128.19999999999999</v>
      </c>
      <c r="AI91">
        <v>111.1</v>
      </c>
      <c r="AJ91">
        <v>132.80000000000001</v>
      </c>
      <c r="AK91">
        <v>139.1</v>
      </c>
      <c r="AL91">
        <v>137.4</v>
      </c>
      <c r="AM91">
        <v>94.1</v>
      </c>
      <c r="AN91">
        <v>125.5</v>
      </c>
      <c r="AO91">
        <v>119.8</v>
      </c>
      <c r="AP91">
        <v>130.9</v>
      </c>
      <c r="AQ91">
        <v>127.3</v>
      </c>
      <c r="AR91">
        <v>129.19999999999999</v>
      </c>
      <c r="AS91">
        <v>126.4</v>
      </c>
      <c r="AT91">
        <v>122</v>
      </c>
      <c r="AU91">
        <v>125.7</v>
      </c>
      <c r="AV91">
        <v>119</v>
      </c>
      <c r="AW91">
        <v>119.8</v>
      </c>
      <c r="AX91">
        <v>121.1</v>
      </c>
      <c r="AY91">
        <v>118.5</v>
      </c>
      <c r="AZ91">
        <v>112.9</v>
      </c>
      <c r="BA91">
        <v>116.9</v>
      </c>
      <c r="BB91">
        <v>123.1</v>
      </c>
      <c r="BC91">
        <v>112.8</v>
      </c>
      <c r="BD91">
        <v>117</v>
      </c>
      <c r="BE91">
        <v>123</v>
      </c>
      <c r="BF91">
        <f t="shared" si="10"/>
        <v>1623.5</v>
      </c>
      <c r="BG91">
        <f t="shared" si="11"/>
        <v>129.19999999999999</v>
      </c>
      <c r="BH91">
        <f t="shared" si="12"/>
        <v>374.1</v>
      </c>
      <c r="BI91">
        <f t="shared" si="13"/>
        <v>238.8</v>
      </c>
      <c r="BJ91">
        <f t="shared" si="14"/>
        <v>121.1</v>
      </c>
      <c r="BK91">
        <f t="shared" si="15"/>
        <v>231.3</v>
      </c>
      <c r="BL91">
        <f t="shared" si="16"/>
        <v>112.9</v>
      </c>
      <c r="BM91">
        <f t="shared" si="17"/>
        <v>116.9</v>
      </c>
      <c r="BN91">
        <f t="shared" si="18"/>
        <v>123.1</v>
      </c>
      <c r="BO91">
        <f t="shared" si="19"/>
        <v>117</v>
      </c>
    </row>
    <row r="92" spans="1:67" x14ac:dyDescent="0.35">
      <c r="A92" t="s">
        <v>57</v>
      </c>
      <c r="B92">
        <v>2015</v>
      </c>
      <c r="C92" t="s">
        <v>67</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59</v>
      </c>
      <c r="V92">
        <v>123</v>
      </c>
      <c r="W92">
        <v>123</v>
      </c>
      <c r="X92">
        <v>120.8</v>
      </c>
      <c r="Y92">
        <v>114.1</v>
      </c>
      <c r="Z92">
        <v>118</v>
      </c>
      <c r="AA92">
        <v>122.9</v>
      </c>
      <c r="AB92">
        <v>112.7</v>
      </c>
      <c r="AC92">
        <v>118.1</v>
      </c>
      <c r="AD92">
        <v>124.7</v>
      </c>
      <c r="AE92">
        <v>124</v>
      </c>
      <c r="AF92">
        <v>131.5</v>
      </c>
      <c r="AG92">
        <v>122</v>
      </c>
      <c r="AH92">
        <v>128.69999999999999</v>
      </c>
      <c r="AI92">
        <v>113.5</v>
      </c>
      <c r="AJ92">
        <v>133.30000000000001</v>
      </c>
      <c r="AK92">
        <v>140.80000000000001</v>
      </c>
      <c r="AL92">
        <v>133.80000000000001</v>
      </c>
      <c r="AM92">
        <v>94.1</v>
      </c>
      <c r="AN92">
        <v>123.4</v>
      </c>
      <c r="AO92">
        <v>121</v>
      </c>
      <c r="AP92">
        <v>131.69999999999999</v>
      </c>
      <c r="AQ92">
        <v>127.5</v>
      </c>
      <c r="AR92">
        <v>129.4</v>
      </c>
      <c r="AS92">
        <v>128.80000000000001</v>
      </c>
      <c r="AT92">
        <v>125.5</v>
      </c>
      <c r="AU92">
        <v>128.30000000000001</v>
      </c>
      <c r="AV92">
        <v>139.30000000000001</v>
      </c>
      <c r="AW92">
        <v>123</v>
      </c>
      <c r="AX92">
        <v>123</v>
      </c>
      <c r="AY92">
        <v>120.8</v>
      </c>
      <c r="AZ92">
        <v>114.1</v>
      </c>
      <c r="BA92">
        <v>118</v>
      </c>
      <c r="BB92">
        <v>122.9</v>
      </c>
      <c r="BC92">
        <v>112.7</v>
      </c>
      <c r="BD92">
        <v>118.1</v>
      </c>
      <c r="BE92">
        <v>124.7</v>
      </c>
      <c r="BF92">
        <f t="shared" si="10"/>
        <v>1625.3</v>
      </c>
      <c r="BG92">
        <f t="shared" si="11"/>
        <v>129.4</v>
      </c>
      <c r="BH92">
        <f t="shared" si="12"/>
        <v>382.6</v>
      </c>
      <c r="BI92">
        <f t="shared" si="13"/>
        <v>262.3</v>
      </c>
      <c r="BJ92">
        <f t="shared" si="14"/>
        <v>123</v>
      </c>
      <c r="BK92">
        <f t="shared" si="15"/>
        <v>233.5</v>
      </c>
      <c r="BL92">
        <f t="shared" si="16"/>
        <v>114.1</v>
      </c>
      <c r="BM92">
        <f t="shared" si="17"/>
        <v>118</v>
      </c>
      <c r="BN92">
        <f t="shared" si="18"/>
        <v>122.9</v>
      </c>
      <c r="BO92">
        <f t="shared" si="19"/>
        <v>118.1</v>
      </c>
    </row>
    <row r="93" spans="1:67" x14ac:dyDescent="0.35">
      <c r="A93" t="s">
        <v>60</v>
      </c>
      <c r="B93">
        <v>2015</v>
      </c>
      <c r="C93" t="s">
        <v>67</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c r="AE93">
        <v>123.2</v>
      </c>
      <c r="AF93">
        <v>134.30000000000001</v>
      </c>
      <c r="AG93">
        <v>119.5</v>
      </c>
      <c r="AH93">
        <v>127.7</v>
      </c>
      <c r="AI93">
        <v>106.3</v>
      </c>
      <c r="AJ93">
        <v>132.80000000000001</v>
      </c>
      <c r="AK93">
        <v>153.5</v>
      </c>
      <c r="AL93">
        <v>149.5</v>
      </c>
      <c r="AM93">
        <v>85.7</v>
      </c>
      <c r="AN93">
        <v>131.5</v>
      </c>
      <c r="AO93">
        <v>118.3</v>
      </c>
      <c r="AP93">
        <v>131.1</v>
      </c>
      <c r="AQ93">
        <v>129.5</v>
      </c>
      <c r="AR93">
        <v>133.1</v>
      </c>
      <c r="AS93">
        <v>123.5</v>
      </c>
      <c r="AT93">
        <v>117.9</v>
      </c>
      <c r="AU93">
        <v>122.7</v>
      </c>
      <c r="AV93">
        <v>119.9</v>
      </c>
      <c r="AW93">
        <v>115.3</v>
      </c>
      <c r="AX93">
        <v>119.5</v>
      </c>
      <c r="AY93">
        <v>116</v>
      </c>
      <c r="AZ93">
        <v>111.5</v>
      </c>
      <c r="BA93">
        <v>116.6</v>
      </c>
      <c r="BB93">
        <v>125.4</v>
      </c>
      <c r="BC93">
        <v>111.7</v>
      </c>
      <c r="BD93">
        <v>116.3</v>
      </c>
      <c r="BE93">
        <v>122.4</v>
      </c>
      <c r="BF93">
        <f t="shared" si="10"/>
        <v>1642.8999999999999</v>
      </c>
      <c r="BG93">
        <f t="shared" si="11"/>
        <v>133.1</v>
      </c>
      <c r="BH93">
        <f t="shared" si="12"/>
        <v>364.1</v>
      </c>
      <c r="BI93">
        <f t="shared" si="13"/>
        <v>235.2</v>
      </c>
      <c r="BJ93">
        <f t="shared" si="14"/>
        <v>119.5</v>
      </c>
      <c r="BK93">
        <f t="shared" si="15"/>
        <v>227.7</v>
      </c>
      <c r="BL93">
        <f t="shared" si="16"/>
        <v>111.5</v>
      </c>
      <c r="BM93">
        <f t="shared" si="17"/>
        <v>116.6</v>
      </c>
      <c r="BN93">
        <f t="shared" si="18"/>
        <v>125.4</v>
      </c>
      <c r="BO93">
        <f t="shared" si="19"/>
        <v>116.3</v>
      </c>
    </row>
    <row r="94" spans="1:67" x14ac:dyDescent="0.35">
      <c r="A94" t="s">
        <v>61</v>
      </c>
      <c r="B94">
        <v>2015</v>
      </c>
      <c r="C94" t="s">
        <v>67</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c r="AE94">
        <v>123.7</v>
      </c>
      <c r="AF94">
        <v>132.5</v>
      </c>
      <c r="AG94">
        <v>121</v>
      </c>
      <c r="AH94">
        <v>128.30000000000001</v>
      </c>
      <c r="AI94">
        <v>110.9</v>
      </c>
      <c r="AJ94">
        <v>133.1</v>
      </c>
      <c r="AK94">
        <v>145.1</v>
      </c>
      <c r="AL94">
        <v>139.1</v>
      </c>
      <c r="AM94">
        <v>91.3</v>
      </c>
      <c r="AN94">
        <v>126.1</v>
      </c>
      <c r="AO94">
        <v>119.9</v>
      </c>
      <c r="AP94">
        <v>131.4</v>
      </c>
      <c r="AQ94">
        <v>128.19999999999999</v>
      </c>
      <c r="AR94">
        <v>130.4</v>
      </c>
      <c r="AS94">
        <v>126.7</v>
      </c>
      <c r="AT94">
        <v>122.3</v>
      </c>
      <c r="AU94">
        <v>126.1</v>
      </c>
      <c r="AV94">
        <v>119.9</v>
      </c>
      <c r="AW94">
        <v>120.1</v>
      </c>
      <c r="AX94">
        <v>121.3</v>
      </c>
      <c r="AY94">
        <v>119</v>
      </c>
      <c r="AZ94">
        <v>112.7</v>
      </c>
      <c r="BA94">
        <v>117.2</v>
      </c>
      <c r="BB94">
        <v>124.4</v>
      </c>
      <c r="BC94">
        <v>112.3</v>
      </c>
      <c r="BD94">
        <v>117.2</v>
      </c>
      <c r="BE94">
        <v>123.6</v>
      </c>
      <c r="BF94">
        <f t="shared" si="10"/>
        <v>1630.6000000000001</v>
      </c>
      <c r="BG94">
        <f t="shared" si="11"/>
        <v>130.4</v>
      </c>
      <c r="BH94">
        <f t="shared" si="12"/>
        <v>375.1</v>
      </c>
      <c r="BI94">
        <f t="shared" si="13"/>
        <v>240</v>
      </c>
      <c r="BJ94">
        <f t="shared" si="14"/>
        <v>121.3</v>
      </c>
      <c r="BK94">
        <f t="shared" si="15"/>
        <v>231.3</v>
      </c>
      <c r="BL94">
        <f t="shared" si="16"/>
        <v>112.7</v>
      </c>
      <c r="BM94">
        <f t="shared" si="17"/>
        <v>117.2</v>
      </c>
      <c r="BN94">
        <f t="shared" si="18"/>
        <v>124.4</v>
      </c>
      <c r="BO94">
        <f t="shared" si="19"/>
        <v>117.2</v>
      </c>
    </row>
    <row r="95" spans="1:67" x14ac:dyDescent="0.35">
      <c r="A95" t="s">
        <v>57</v>
      </c>
      <c r="B95">
        <v>2015</v>
      </c>
      <c r="C95" t="s">
        <v>68</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59</v>
      </c>
      <c r="V95">
        <v>123.8</v>
      </c>
      <c r="W95">
        <v>123.7</v>
      </c>
      <c r="X95">
        <v>121.1</v>
      </c>
      <c r="Y95">
        <v>113.6</v>
      </c>
      <c r="Z95">
        <v>118.5</v>
      </c>
      <c r="AA95">
        <v>123.6</v>
      </c>
      <c r="AB95">
        <v>112.5</v>
      </c>
      <c r="AC95">
        <v>118.2</v>
      </c>
      <c r="AD95">
        <v>126.1</v>
      </c>
      <c r="AE95">
        <v>124.7</v>
      </c>
      <c r="AF95">
        <v>131.30000000000001</v>
      </c>
      <c r="AG95">
        <v>121.3</v>
      </c>
      <c r="AH95">
        <v>128.80000000000001</v>
      </c>
      <c r="AI95">
        <v>114</v>
      </c>
      <c r="AJ95">
        <v>134.19999999999999</v>
      </c>
      <c r="AK95">
        <v>153.6</v>
      </c>
      <c r="AL95">
        <v>137.9</v>
      </c>
      <c r="AM95">
        <v>93.1</v>
      </c>
      <c r="AN95">
        <v>123.9</v>
      </c>
      <c r="AO95">
        <v>121.5</v>
      </c>
      <c r="AP95">
        <v>132.5</v>
      </c>
      <c r="AQ95">
        <v>129.80000000000001</v>
      </c>
      <c r="AR95">
        <v>130.1</v>
      </c>
      <c r="AS95">
        <v>129.5</v>
      </c>
      <c r="AT95">
        <v>126.3</v>
      </c>
      <c r="AU95">
        <v>129</v>
      </c>
      <c r="AV95">
        <v>139.30000000000001</v>
      </c>
      <c r="AW95">
        <v>123.8</v>
      </c>
      <c r="AX95">
        <v>123.7</v>
      </c>
      <c r="AY95">
        <v>121.1</v>
      </c>
      <c r="AZ95">
        <v>113.6</v>
      </c>
      <c r="BA95">
        <v>118.5</v>
      </c>
      <c r="BB95">
        <v>123.6</v>
      </c>
      <c r="BC95">
        <v>112.5</v>
      </c>
      <c r="BD95">
        <v>118.2</v>
      </c>
      <c r="BE95">
        <v>126.1</v>
      </c>
      <c r="BF95">
        <f t="shared" si="10"/>
        <v>1646.6</v>
      </c>
      <c r="BG95">
        <f t="shared" si="11"/>
        <v>130.1</v>
      </c>
      <c r="BH95">
        <f t="shared" si="12"/>
        <v>384.8</v>
      </c>
      <c r="BI95">
        <f t="shared" si="13"/>
        <v>263.10000000000002</v>
      </c>
      <c r="BJ95">
        <f t="shared" si="14"/>
        <v>123.7</v>
      </c>
      <c r="BK95">
        <f t="shared" si="15"/>
        <v>233.6</v>
      </c>
      <c r="BL95">
        <f t="shared" si="16"/>
        <v>113.6</v>
      </c>
      <c r="BM95">
        <f t="shared" si="17"/>
        <v>118.5</v>
      </c>
      <c r="BN95">
        <f t="shared" si="18"/>
        <v>123.6</v>
      </c>
      <c r="BO95">
        <f t="shared" si="19"/>
        <v>118.2</v>
      </c>
    </row>
    <row r="96" spans="1:67" x14ac:dyDescent="0.35">
      <c r="A96" t="s">
        <v>60</v>
      </c>
      <c r="B96">
        <v>2015</v>
      </c>
      <c r="C96" t="s">
        <v>68</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c r="AE96">
        <v>123.1</v>
      </c>
      <c r="AF96">
        <v>131.69999999999999</v>
      </c>
      <c r="AG96">
        <v>118.1</v>
      </c>
      <c r="AH96">
        <v>128</v>
      </c>
      <c r="AI96">
        <v>106.8</v>
      </c>
      <c r="AJ96">
        <v>130.1</v>
      </c>
      <c r="AK96">
        <v>165.5</v>
      </c>
      <c r="AL96">
        <v>156</v>
      </c>
      <c r="AM96">
        <v>85.3</v>
      </c>
      <c r="AN96">
        <v>132.69999999999999</v>
      </c>
      <c r="AO96">
        <v>118.8</v>
      </c>
      <c r="AP96">
        <v>131.69999999999999</v>
      </c>
      <c r="AQ96">
        <v>131.1</v>
      </c>
      <c r="AR96">
        <v>134.19999999999999</v>
      </c>
      <c r="AS96">
        <v>123.7</v>
      </c>
      <c r="AT96">
        <v>118.2</v>
      </c>
      <c r="AU96">
        <v>122.9</v>
      </c>
      <c r="AV96">
        <v>120.9</v>
      </c>
      <c r="AW96">
        <v>115.3</v>
      </c>
      <c r="AX96">
        <v>120</v>
      </c>
      <c r="AY96">
        <v>116.6</v>
      </c>
      <c r="AZ96">
        <v>109.9</v>
      </c>
      <c r="BA96">
        <v>117.2</v>
      </c>
      <c r="BB96">
        <v>126.2</v>
      </c>
      <c r="BC96">
        <v>112</v>
      </c>
      <c r="BD96">
        <v>116.2</v>
      </c>
      <c r="BE96">
        <v>123.2</v>
      </c>
      <c r="BF96">
        <f t="shared" si="10"/>
        <v>1658.8999999999999</v>
      </c>
      <c r="BG96">
        <f t="shared" si="11"/>
        <v>134.19999999999999</v>
      </c>
      <c r="BH96">
        <f t="shared" si="12"/>
        <v>364.8</v>
      </c>
      <c r="BI96">
        <f t="shared" si="13"/>
        <v>236.2</v>
      </c>
      <c r="BJ96">
        <f t="shared" si="14"/>
        <v>120</v>
      </c>
      <c r="BK96">
        <f t="shared" si="15"/>
        <v>228.6</v>
      </c>
      <c r="BL96">
        <f t="shared" si="16"/>
        <v>109.9</v>
      </c>
      <c r="BM96">
        <f t="shared" si="17"/>
        <v>117.2</v>
      </c>
      <c r="BN96">
        <f t="shared" si="18"/>
        <v>126.2</v>
      </c>
      <c r="BO96">
        <f t="shared" si="19"/>
        <v>116.2</v>
      </c>
    </row>
    <row r="97" spans="1:67" x14ac:dyDescent="0.35">
      <c r="A97" t="s">
        <v>61</v>
      </c>
      <c r="B97">
        <v>2015</v>
      </c>
      <c r="C97" t="s">
        <v>68</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c r="AE97">
        <v>124.2</v>
      </c>
      <c r="AF97">
        <v>131.4</v>
      </c>
      <c r="AG97">
        <v>120.1</v>
      </c>
      <c r="AH97">
        <v>128.5</v>
      </c>
      <c r="AI97">
        <v>111.4</v>
      </c>
      <c r="AJ97">
        <v>132.30000000000001</v>
      </c>
      <c r="AK97">
        <v>157.6</v>
      </c>
      <c r="AL97">
        <v>144</v>
      </c>
      <c r="AM97">
        <v>90.5</v>
      </c>
      <c r="AN97">
        <v>126.8</v>
      </c>
      <c r="AO97">
        <v>120.4</v>
      </c>
      <c r="AP97">
        <v>132.1</v>
      </c>
      <c r="AQ97">
        <v>130.30000000000001</v>
      </c>
      <c r="AR97">
        <v>131.19999999999999</v>
      </c>
      <c r="AS97">
        <v>127.2</v>
      </c>
      <c r="AT97">
        <v>122.9</v>
      </c>
      <c r="AU97">
        <v>126.6</v>
      </c>
      <c r="AV97">
        <v>120.9</v>
      </c>
      <c r="AW97">
        <v>120.6</v>
      </c>
      <c r="AX97">
        <v>122</v>
      </c>
      <c r="AY97">
        <v>119.4</v>
      </c>
      <c r="AZ97">
        <v>111.7</v>
      </c>
      <c r="BA97">
        <v>117.8</v>
      </c>
      <c r="BB97">
        <v>125.1</v>
      </c>
      <c r="BC97">
        <v>112.3</v>
      </c>
      <c r="BD97">
        <v>117.2</v>
      </c>
      <c r="BE97">
        <v>124.8</v>
      </c>
      <c r="BF97">
        <f t="shared" si="10"/>
        <v>1649.6</v>
      </c>
      <c r="BG97">
        <f t="shared" si="11"/>
        <v>131.19999999999999</v>
      </c>
      <c r="BH97">
        <f t="shared" si="12"/>
        <v>376.70000000000005</v>
      </c>
      <c r="BI97">
        <f t="shared" si="13"/>
        <v>241.5</v>
      </c>
      <c r="BJ97">
        <f t="shared" si="14"/>
        <v>122</v>
      </c>
      <c r="BK97">
        <f t="shared" si="15"/>
        <v>231.7</v>
      </c>
      <c r="BL97">
        <f t="shared" si="16"/>
        <v>111.7</v>
      </c>
      <c r="BM97">
        <f t="shared" si="17"/>
        <v>117.8</v>
      </c>
      <c r="BN97">
        <f t="shared" si="18"/>
        <v>125.1</v>
      </c>
      <c r="BO97">
        <f t="shared" si="19"/>
        <v>117.2</v>
      </c>
    </row>
    <row r="98" spans="1:67" x14ac:dyDescent="0.35">
      <c r="A98" t="s">
        <v>57</v>
      </c>
      <c r="B98">
        <v>2015</v>
      </c>
      <c r="C98" t="s">
        <v>69</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59</v>
      </c>
      <c r="V98">
        <v>123.7</v>
      </c>
      <c r="W98">
        <v>124.5</v>
      </c>
      <c r="X98">
        <v>121.4</v>
      </c>
      <c r="Y98">
        <v>113.8</v>
      </c>
      <c r="Z98">
        <v>119.6</v>
      </c>
      <c r="AA98">
        <v>124.5</v>
      </c>
      <c r="AB98">
        <v>113.7</v>
      </c>
      <c r="AC98">
        <v>118.8</v>
      </c>
      <c r="AD98">
        <v>127</v>
      </c>
      <c r="AE98">
        <v>125.1</v>
      </c>
      <c r="AF98">
        <v>131.1</v>
      </c>
      <c r="AG98">
        <v>120.7</v>
      </c>
      <c r="AH98">
        <v>129.19999999999999</v>
      </c>
      <c r="AI98">
        <v>114.7</v>
      </c>
      <c r="AJ98">
        <v>132.30000000000001</v>
      </c>
      <c r="AK98">
        <v>158.9</v>
      </c>
      <c r="AL98">
        <v>142.1</v>
      </c>
      <c r="AM98">
        <v>92.5</v>
      </c>
      <c r="AN98">
        <v>125.4</v>
      </c>
      <c r="AO98">
        <v>121.9</v>
      </c>
      <c r="AP98">
        <v>132.69999999999999</v>
      </c>
      <c r="AQ98">
        <v>131</v>
      </c>
      <c r="AR98">
        <v>131</v>
      </c>
      <c r="AS98">
        <v>130.4</v>
      </c>
      <c r="AT98">
        <v>126.8</v>
      </c>
      <c r="AU98">
        <v>129.9</v>
      </c>
      <c r="AV98">
        <v>139.30000000000001</v>
      </c>
      <c r="AW98">
        <v>123.7</v>
      </c>
      <c r="AX98">
        <v>124.5</v>
      </c>
      <c r="AY98">
        <v>121.4</v>
      </c>
      <c r="AZ98">
        <v>113.8</v>
      </c>
      <c r="BA98">
        <v>119.6</v>
      </c>
      <c r="BB98">
        <v>124.5</v>
      </c>
      <c r="BC98">
        <v>113.7</v>
      </c>
      <c r="BD98">
        <v>118.8</v>
      </c>
      <c r="BE98">
        <v>127</v>
      </c>
      <c r="BF98">
        <f t="shared" si="10"/>
        <v>1657.6000000000001</v>
      </c>
      <c r="BG98">
        <f t="shared" si="11"/>
        <v>131</v>
      </c>
      <c r="BH98">
        <f t="shared" si="12"/>
        <v>387.1</v>
      </c>
      <c r="BI98">
        <f t="shared" si="13"/>
        <v>263</v>
      </c>
      <c r="BJ98">
        <f t="shared" si="14"/>
        <v>124.5</v>
      </c>
      <c r="BK98">
        <f t="shared" si="15"/>
        <v>235.10000000000002</v>
      </c>
      <c r="BL98">
        <f t="shared" si="16"/>
        <v>113.8</v>
      </c>
      <c r="BM98">
        <f t="shared" si="17"/>
        <v>119.6</v>
      </c>
      <c r="BN98">
        <f t="shared" si="18"/>
        <v>124.5</v>
      </c>
      <c r="BO98">
        <f t="shared" si="19"/>
        <v>118.8</v>
      </c>
    </row>
    <row r="99" spans="1:67" x14ac:dyDescent="0.35">
      <c r="A99" t="s">
        <v>60</v>
      </c>
      <c r="B99">
        <v>2015</v>
      </c>
      <c r="C99" t="s">
        <v>69</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c r="AE99">
        <v>123.4</v>
      </c>
      <c r="AF99">
        <v>129</v>
      </c>
      <c r="AG99">
        <v>115.6</v>
      </c>
      <c r="AH99">
        <v>128.30000000000001</v>
      </c>
      <c r="AI99">
        <v>107</v>
      </c>
      <c r="AJ99">
        <v>124</v>
      </c>
      <c r="AK99">
        <v>168.5</v>
      </c>
      <c r="AL99">
        <v>165.4</v>
      </c>
      <c r="AM99">
        <v>86.3</v>
      </c>
      <c r="AN99">
        <v>134.4</v>
      </c>
      <c r="AO99">
        <v>119.1</v>
      </c>
      <c r="AP99">
        <v>132.30000000000001</v>
      </c>
      <c r="AQ99">
        <v>131.5</v>
      </c>
      <c r="AR99">
        <v>134.69999999999999</v>
      </c>
      <c r="AS99">
        <v>124</v>
      </c>
      <c r="AT99">
        <v>118.6</v>
      </c>
      <c r="AU99">
        <v>123.2</v>
      </c>
      <c r="AV99">
        <v>121.6</v>
      </c>
      <c r="AW99">
        <v>115.1</v>
      </c>
      <c r="AX99">
        <v>120.4</v>
      </c>
      <c r="AY99">
        <v>117.1</v>
      </c>
      <c r="AZ99">
        <v>109.1</v>
      </c>
      <c r="BA99">
        <v>117.3</v>
      </c>
      <c r="BB99">
        <v>126.5</v>
      </c>
      <c r="BC99">
        <v>112.9</v>
      </c>
      <c r="BD99">
        <v>116.2</v>
      </c>
      <c r="BE99">
        <v>123.5</v>
      </c>
      <c r="BF99">
        <f t="shared" si="10"/>
        <v>1664.8</v>
      </c>
      <c r="BG99">
        <f t="shared" si="11"/>
        <v>134.69999999999999</v>
      </c>
      <c r="BH99">
        <f t="shared" si="12"/>
        <v>365.8</v>
      </c>
      <c r="BI99">
        <f t="shared" si="13"/>
        <v>236.7</v>
      </c>
      <c r="BJ99">
        <f t="shared" si="14"/>
        <v>120.4</v>
      </c>
      <c r="BK99">
        <f t="shared" si="15"/>
        <v>230</v>
      </c>
      <c r="BL99">
        <f t="shared" si="16"/>
        <v>109.1</v>
      </c>
      <c r="BM99">
        <f t="shared" si="17"/>
        <v>117.3</v>
      </c>
      <c r="BN99">
        <f t="shared" si="18"/>
        <v>126.5</v>
      </c>
      <c r="BO99">
        <f t="shared" si="19"/>
        <v>116.2</v>
      </c>
    </row>
    <row r="100" spans="1:67" x14ac:dyDescent="0.35">
      <c r="A100" t="s">
        <v>61</v>
      </c>
      <c r="B100">
        <v>2015</v>
      </c>
      <c r="C100" t="s">
        <v>69</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c r="AE100">
        <v>124.6</v>
      </c>
      <c r="AF100">
        <v>130.4</v>
      </c>
      <c r="AG100">
        <v>118.7</v>
      </c>
      <c r="AH100">
        <v>128.9</v>
      </c>
      <c r="AI100">
        <v>111.9</v>
      </c>
      <c r="AJ100">
        <v>128.4</v>
      </c>
      <c r="AK100">
        <v>162.19999999999999</v>
      </c>
      <c r="AL100">
        <v>150</v>
      </c>
      <c r="AM100">
        <v>90.4</v>
      </c>
      <c r="AN100">
        <v>128.4</v>
      </c>
      <c r="AO100">
        <v>120.7</v>
      </c>
      <c r="AP100">
        <v>132.5</v>
      </c>
      <c r="AQ100">
        <v>131.19999999999999</v>
      </c>
      <c r="AR100">
        <v>132</v>
      </c>
      <c r="AS100">
        <v>127.9</v>
      </c>
      <c r="AT100">
        <v>123.4</v>
      </c>
      <c r="AU100">
        <v>127.2</v>
      </c>
      <c r="AV100">
        <v>121.6</v>
      </c>
      <c r="AW100">
        <v>120.4</v>
      </c>
      <c r="AX100">
        <v>122.6</v>
      </c>
      <c r="AY100">
        <v>119.8</v>
      </c>
      <c r="AZ100">
        <v>111.3</v>
      </c>
      <c r="BA100">
        <v>118.3</v>
      </c>
      <c r="BB100">
        <v>125.7</v>
      </c>
      <c r="BC100">
        <v>113.4</v>
      </c>
      <c r="BD100">
        <v>117.5</v>
      </c>
      <c r="BE100">
        <v>125.4</v>
      </c>
      <c r="BF100">
        <f t="shared" si="10"/>
        <v>1658.3000000000002</v>
      </c>
      <c r="BG100">
        <f t="shared" si="11"/>
        <v>132</v>
      </c>
      <c r="BH100">
        <f t="shared" si="12"/>
        <v>378.5</v>
      </c>
      <c r="BI100">
        <f t="shared" si="13"/>
        <v>242</v>
      </c>
      <c r="BJ100">
        <f t="shared" si="14"/>
        <v>122.6</v>
      </c>
      <c r="BK100">
        <f t="shared" si="15"/>
        <v>233.2</v>
      </c>
      <c r="BL100">
        <f t="shared" si="16"/>
        <v>111.3</v>
      </c>
      <c r="BM100">
        <f t="shared" si="17"/>
        <v>118.3</v>
      </c>
      <c r="BN100">
        <f t="shared" si="18"/>
        <v>125.7</v>
      </c>
      <c r="BO100">
        <f t="shared" si="19"/>
        <v>117.5</v>
      </c>
    </row>
    <row r="101" spans="1:67" x14ac:dyDescent="0.35">
      <c r="A101" t="s">
        <v>57</v>
      </c>
      <c r="B101">
        <v>2015</v>
      </c>
      <c r="C101" t="s">
        <v>70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59</v>
      </c>
      <c r="V101">
        <v>124.4</v>
      </c>
      <c r="W101">
        <v>125.1</v>
      </c>
      <c r="X101">
        <v>122</v>
      </c>
      <c r="Y101">
        <v>113.8</v>
      </c>
      <c r="Z101">
        <v>120.1</v>
      </c>
      <c r="AA101">
        <v>125.1</v>
      </c>
      <c r="AB101">
        <v>114.2</v>
      </c>
      <c r="AC101">
        <v>119.2</v>
      </c>
      <c r="AD101">
        <v>127.7</v>
      </c>
      <c r="AE101">
        <v>125.6</v>
      </c>
      <c r="AF101">
        <v>130.4</v>
      </c>
      <c r="AG101">
        <v>120.8</v>
      </c>
      <c r="AH101">
        <v>129.4</v>
      </c>
      <c r="AI101">
        <v>115.8</v>
      </c>
      <c r="AJ101">
        <v>133.19999999999999</v>
      </c>
      <c r="AK101">
        <v>157.69999999999999</v>
      </c>
      <c r="AL101">
        <v>154.19999999999999</v>
      </c>
      <c r="AM101">
        <v>93.7</v>
      </c>
      <c r="AN101">
        <v>126.6</v>
      </c>
      <c r="AO101">
        <v>122.3</v>
      </c>
      <c r="AP101">
        <v>133.1</v>
      </c>
      <c r="AQ101">
        <v>131.80000000000001</v>
      </c>
      <c r="AR101">
        <v>131.5</v>
      </c>
      <c r="AS101">
        <v>131.1</v>
      </c>
      <c r="AT101">
        <v>127.3</v>
      </c>
      <c r="AU101">
        <v>130.6</v>
      </c>
      <c r="AV101">
        <v>139.30000000000001</v>
      </c>
      <c r="AW101">
        <v>124.4</v>
      </c>
      <c r="AX101">
        <v>125.1</v>
      </c>
      <c r="AY101">
        <v>122</v>
      </c>
      <c r="AZ101">
        <v>113.8</v>
      </c>
      <c r="BA101">
        <v>120.1</v>
      </c>
      <c r="BB101">
        <v>125.1</v>
      </c>
      <c r="BC101">
        <v>114.2</v>
      </c>
      <c r="BD101">
        <v>119.2</v>
      </c>
      <c r="BE101">
        <v>127.7</v>
      </c>
      <c r="BF101">
        <f t="shared" si="10"/>
        <v>1674.6</v>
      </c>
      <c r="BG101">
        <f t="shared" si="11"/>
        <v>131.5</v>
      </c>
      <c r="BH101">
        <f t="shared" si="12"/>
        <v>389</v>
      </c>
      <c r="BI101">
        <f t="shared" si="13"/>
        <v>263.70000000000005</v>
      </c>
      <c r="BJ101">
        <f t="shared" si="14"/>
        <v>125.1</v>
      </c>
      <c r="BK101">
        <f t="shared" si="15"/>
        <v>236.2</v>
      </c>
      <c r="BL101">
        <f t="shared" si="16"/>
        <v>113.8</v>
      </c>
      <c r="BM101">
        <f t="shared" si="17"/>
        <v>120.1</v>
      </c>
      <c r="BN101">
        <f t="shared" si="18"/>
        <v>125.1</v>
      </c>
      <c r="BO101">
        <f t="shared" si="19"/>
        <v>119.2</v>
      </c>
    </row>
    <row r="102" spans="1:67" x14ac:dyDescent="0.35">
      <c r="A102" t="s">
        <v>60</v>
      </c>
      <c r="B102">
        <v>2015</v>
      </c>
      <c r="C102" t="s">
        <v>70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c r="AE102">
        <v>123.6</v>
      </c>
      <c r="AF102">
        <v>128.6</v>
      </c>
      <c r="AG102">
        <v>115.9</v>
      </c>
      <c r="AH102">
        <v>128.5</v>
      </c>
      <c r="AI102">
        <v>109</v>
      </c>
      <c r="AJ102">
        <v>124.1</v>
      </c>
      <c r="AK102">
        <v>165.8</v>
      </c>
      <c r="AL102">
        <v>187.2</v>
      </c>
      <c r="AM102">
        <v>89.4</v>
      </c>
      <c r="AN102">
        <v>135.80000000000001</v>
      </c>
      <c r="AO102">
        <v>119.4</v>
      </c>
      <c r="AP102">
        <v>132.9</v>
      </c>
      <c r="AQ102">
        <v>132.6</v>
      </c>
      <c r="AR102">
        <v>135.30000000000001</v>
      </c>
      <c r="AS102">
        <v>124.4</v>
      </c>
      <c r="AT102">
        <v>118.8</v>
      </c>
      <c r="AU102">
        <v>123.6</v>
      </c>
      <c r="AV102">
        <v>122.4</v>
      </c>
      <c r="AW102">
        <v>114.9</v>
      </c>
      <c r="AX102">
        <v>120.7</v>
      </c>
      <c r="AY102">
        <v>117.7</v>
      </c>
      <c r="AZ102">
        <v>109.3</v>
      </c>
      <c r="BA102">
        <v>117.7</v>
      </c>
      <c r="BB102">
        <v>126.5</v>
      </c>
      <c r="BC102">
        <v>113.5</v>
      </c>
      <c r="BD102">
        <v>116.5</v>
      </c>
      <c r="BE102">
        <v>124.2</v>
      </c>
      <c r="BF102">
        <f t="shared" si="10"/>
        <v>1692.8000000000002</v>
      </c>
      <c r="BG102">
        <f t="shared" si="11"/>
        <v>135.30000000000001</v>
      </c>
      <c r="BH102">
        <f t="shared" si="12"/>
        <v>366.79999999999995</v>
      </c>
      <c r="BI102">
        <f t="shared" si="13"/>
        <v>237.3</v>
      </c>
      <c r="BJ102">
        <f t="shared" si="14"/>
        <v>120.7</v>
      </c>
      <c r="BK102">
        <f t="shared" si="15"/>
        <v>231.2</v>
      </c>
      <c r="BL102">
        <f t="shared" si="16"/>
        <v>109.3</v>
      </c>
      <c r="BM102">
        <f t="shared" si="17"/>
        <v>117.7</v>
      </c>
      <c r="BN102">
        <f t="shared" si="18"/>
        <v>126.5</v>
      </c>
      <c r="BO102">
        <f t="shared" si="19"/>
        <v>116.5</v>
      </c>
    </row>
    <row r="103" spans="1:67" x14ac:dyDescent="0.35">
      <c r="A103" t="s">
        <v>61</v>
      </c>
      <c r="B103">
        <v>2015</v>
      </c>
      <c r="C103" t="s">
        <v>70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c r="AE103">
        <v>125</v>
      </c>
      <c r="AF103">
        <v>129.80000000000001</v>
      </c>
      <c r="AG103">
        <v>118.9</v>
      </c>
      <c r="AH103">
        <v>129.1</v>
      </c>
      <c r="AI103">
        <v>113.3</v>
      </c>
      <c r="AJ103">
        <v>129</v>
      </c>
      <c r="AK103">
        <v>160.4</v>
      </c>
      <c r="AL103">
        <v>165.3</v>
      </c>
      <c r="AM103">
        <v>92.3</v>
      </c>
      <c r="AN103">
        <v>129.69999999999999</v>
      </c>
      <c r="AO103">
        <v>121.1</v>
      </c>
      <c r="AP103">
        <v>133</v>
      </c>
      <c r="AQ103">
        <v>132.1</v>
      </c>
      <c r="AR103">
        <v>132.5</v>
      </c>
      <c r="AS103">
        <v>128.5</v>
      </c>
      <c r="AT103">
        <v>123.8</v>
      </c>
      <c r="AU103">
        <v>127.8</v>
      </c>
      <c r="AV103">
        <v>122.4</v>
      </c>
      <c r="AW103">
        <v>120.8</v>
      </c>
      <c r="AX103">
        <v>123</v>
      </c>
      <c r="AY103">
        <v>120.4</v>
      </c>
      <c r="AZ103">
        <v>111.4</v>
      </c>
      <c r="BA103">
        <v>118.7</v>
      </c>
      <c r="BB103">
        <v>125.9</v>
      </c>
      <c r="BC103">
        <v>113.9</v>
      </c>
      <c r="BD103">
        <v>117.9</v>
      </c>
      <c r="BE103">
        <v>126.1</v>
      </c>
      <c r="BF103">
        <f t="shared" si="10"/>
        <v>1678.9999999999998</v>
      </c>
      <c r="BG103">
        <f t="shared" si="11"/>
        <v>132.5</v>
      </c>
      <c r="BH103">
        <f t="shared" si="12"/>
        <v>380.1</v>
      </c>
      <c r="BI103">
        <f t="shared" si="13"/>
        <v>243.2</v>
      </c>
      <c r="BJ103">
        <f t="shared" si="14"/>
        <v>123</v>
      </c>
      <c r="BK103">
        <f t="shared" si="15"/>
        <v>234.3</v>
      </c>
      <c r="BL103">
        <f t="shared" si="16"/>
        <v>111.4</v>
      </c>
      <c r="BM103">
        <f t="shared" si="17"/>
        <v>118.7</v>
      </c>
      <c r="BN103">
        <f t="shared" si="18"/>
        <v>125.9</v>
      </c>
      <c r="BO103">
        <f t="shared" si="19"/>
        <v>117.9</v>
      </c>
    </row>
    <row r="104" spans="1:67" x14ac:dyDescent="0.35">
      <c r="A104" t="s">
        <v>57</v>
      </c>
      <c r="B104">
        <v>2015</v>
      </c>
      <c r="C104" t="s">
        <v>72</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59</v>
      </c>
      <c r="V104">
        <v>125.6</v>
      </c>
      <c r="W104">
        <v>125.6</v>
      </c>
      <c r="X104">
        <v>122.6</v>
      </c>
      <c r="Y104">
        <v>114</v>
      </c>
      <c r="Z104">
        <v>120.9</v>
      </c>
      <c r="AA104">
        <v>125.8</v>
      </c>
      <c r="AB104">
        <v>114.2</v>
      </c>
      <c r="AC104">
        <v>119.6</v>
      </c>
      <c r="AD104">
        <v>128.30000000000001</v>
      </c>
      <c r="AE104">
        <v>126.1</v>
      </c>
      <c r="AF104">
        <v>130.6</v>
      </c>
      <c r="AG104">
        <v>121.7</v>
      </c>
      <c r="AH104">
        <v>129.5</v>
      </c>
      <c r="AI104">
        <v>117.8</v>
      </c>
      <c r="AJ104">
        <v>132.1</v>
      </c>
      <c r="AK104">
        <v>155.19999999999999</v>
      </c>
      <c r="AL104">
        <v>160.80000000000001</v>
      </c>
      <c r="AM104">
        <v>94.5</v>
      </c>
      <c r="AN104">
        <v>128.30000000000001</v>
      </c>
      <c r="AO104">
        <v>123.1</v>
      </c>
      <c r="AP104">
        <v>134.19999999999999</v>
      </c>
      <c r="AQ104">
        <v>132.4</v>
      </c>
      <c r="AR104">
        <v>132.19999999999999</v>
      </c>
      <c r="AS104">
        <v>132.1</v>
      </c>
      <c r="AT104">
        <v>128.19999999999999</v>
      </c>
      <c r="AU104">
        <v>131.5</v>
      </c>
      <c r="AV104">
        <v>139.30000000000001</v>
      </c>
      <c r="AW104">
        <v>125.6</v>
      </c>
      <c r="AX104">
        <v>125.6</v>
      </c>
      <c r="AY104">
        <v>122.6</v>
      </c>
      <c r="AZ104">
        <v>114</v>
      </c>
      <c r="BA104">
        <v>120.9</v>
      </c>
      <c r="BB104">
        <v>125.8</v>
      </c>
      <c r="BC104">
        <v>114.2</v>
      </c>
      <c r="BD104">
        <v>119.6</v>
      </c>
      <c r="BE104">
        <v>128.30000000000001</v>
      </c>
      <c r="BF104">
        <f t="shared" si="10"/>
        <v>1686.3</v>
      </c>
      <c r="BG104">
        <f t="shared" si="11"/>
        <v>132.19999999999999</v>
      </c>
      <c r="BH104">
        <f t="shared" si="12"/>
        <v>391.79999999999995</v>
      </c>
      <c r="BI104">
        <f t="shared" si="13"/>
        <v>264.89999999999998</v>
      </c>
      <c r="BJ104">
        <f t="shared" si="14"/>
        <v>125.6</v>
      </c>
      <c r="BK104">
        <f t="shared" si="15"/>
        <v>236.8</v>
      </c>
      <c r="BL104">
        <f t="shared" si="16"/>
        <v>114</v>
      </c>
      <c r="BM104">
        <f t="shared" si="17"/>
        <v>120.9</v>
      </c>
      <c r="BN104">
        <f t="shared" si="18"/>
        <v>125.8</v>
      </c>
      <c r="BO104">
        <f t="shared" si="19"/>
        <v>119.6</v>
      </c>
    </row>
    <row r="105" spans="1:67" x14ac:dyDescent="0.35">
      <c r="A105" t="s">
        <v>60</v>
      </c>
      <c r="B105">
        <v>2015</v>
      </c>
      <c r="C105" t="s">
        <v>72</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c r="AE105">
        <v>124</v>
      </c>
      <c r="AF105">
        <v>129.80000000000001</v>
      </c>
      <c r="AG105">
        <v>121.5</v>
      </c>
      <c r="AH105">
        <v>128.6</v>
      </c>
      <c r="AI105">
        <v>110</v>
      </c>
      <c r="AJ105">
        <v>123.7</v>
      </c>
      <c r="AK105">
        <v>164.6</v>
      </c>
      <c r="AL105">
        <v>191.6</v>
      </c>
      <c r="AM105">
        <v>90.8</v>
      </c>
      <c r="AN105">
        <v>137.1</v>
      </c>
      <c r="AO105">
        <v>119.8</v>
      </c>
      <c r="AP105">
        <v>133.69999999999999</v>
      </c>
      <c r="AQ105">
        <v>133.30000000000001</v>
      </c>
      <c r="AR105">
        <v>137.6</v>
      </c>
      <c r="AS105">
        <v>125</v>
      </c>
      <c r="AT105">
        <v>119.3</v>
      </c>
      <c r="AU105">
        <v>124.2</v>
      </c>
      <c r="AV105">
        <v>122.9</v>
      </c>
      <c r="AW105">
        <v>115.1</v>
      </c>
      <c r="AX105">
        <v>121</v>
      </c>
      <c r="AY105">
        <v>118.1</v>
      </c>
      <c r="AZ105">
        <v>109.3</v>
      </c>
      <c r="BA105">
        <v>117.9</v>
      </c>
      <c r="BB105">
        <v>126.6</v>
      </c>
      <c r="BC105">
        <v>113.3</v>
      </c>
      <c r="BD105">
        <v>116.6</v>
      </c>
      <c r="BE105">
        <v>124.6</v>
      </c>
      <c r="BF105">
        <f t="shared" si="10"/>
        <v>1708.4999999999998</v>
      </c>
      <c r="BG105">
        <f t="shared" si="11"/>
        <v>137.6</v>
      </c>
      <c r="BH105">
        <f t="shared" si="12"/>
        <v>368.5</v>
      </c>
      <c r="BI105">
        <f t="shared" si="13"/>
        <v>238</v>
      </c>
      <c r="BJ105">
        <f t="shared" si="14"/>
        <v>121</v>
      </c>
      <c r="BK105">
        <f t="shared" si="15"/>
        <v>231.39999999999998</v>
      </c>
      <c r="BL105">
        <f t="shared" si="16"/>
        <v>109.3</v>
      </c>
      <c r="BM105">
        <f t="shared" si="17"/>
        <v>117.9</v>
      </c>
      <c r="BN105">
        <f t="shared" si="18"/>
        <v>126.6</v>
      </c>
      <c r="BO105">
        <f t="shared" si="19"/>
        <v>116.6</v>
      </c>
    </row>
    <row r="106" spans="1:67" x14ac:dyDescent="0.35">
      <c r="A106" t="s">
        <v>61</v>
      </c>
      <c r="B106">
        <v>2015</v>
      </c>
      <c r="C106" t="s">
        <v>72</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c r="AE106">
        <v>125.4</v>
      </c>
      <c r="AF106">
        <v>130.30000000000001</v>
      </c>
      <c r="AG106">
        <v>121.6</v>
      </c>
      <c r="AH106">
        <v>129.19999999999999</v>
      </c>
      <c r="AI106">
        <v>114.9</v>
      </c>
      <c r="AJ106">
        <v>128.19999999999999</v>
      </c>
      <c r="AK106">
        <v>158.4</v>
      </c>
      <c r="AL106">
        <v>171.2</v>
      </c>
      <c r="AM106">
        <v>93.3</v>
      </c>
      <c r="AN106">
        <v>131.19999999999999</v>
      </c>
      <c r="AO106">
        <v>121.7</v>
      </c>
      <c r="AP106">
        <v>134</v>
      </c>
      <c r="AQ106">
        <v>132.69999999999999</v>
      </c>
      <c r="AR106">
        <v>133.6</v>
      </c>
      <c r="AS106">
        <v>129.30000000000001</v>
      </c>
      <c r="AT106">
        <v>124.5</v>
      </c>
      <c r="AU106">
        <v>128.6</v>
      </c>
      <c r="AV106">
        <v>122.9</v>
      </c>
      <c r="AW106">
        <v>121.6</v>
      </c>
      <c r="AX106">
        <v>123.4</v>
      </c>
      <c r="AY106">
        <v>120.9</v>
      </c>
      <c r="AZ106">
        <v>111.5</v>
      </c>
      <c r="BA106">
        <v>119.2</v>
      </c>
      <c r="BB106">
        <v>126.3</v>
      </c>
      <c r="BC106">
        <v>113.8</v>
      </c>
      <c r="BD106">
        <v>118.1</v>
      </c>
      <c r="BE106">
        <v>126.6</v>
      </c>
      <c r="BF106">
        <f t="shared" si="10"/>
        <v>1692.1</v>
      </c>
      <c r="BG106">
        <f t="shared" si="11"/>
        <v>133.6</v>
      </c>
      <c r="BH106">
        <f t="shared" si="12"/>
        <v>382.4</v>
      </c>
      <c r="BI106">
        <f t="shared" si="13"/>
        <v>244.5</v>
      </c>
      <c r="BJ106">
        <f t="shared" si="14"/>
        <v>123.4</v>
      </c>
      <c r="BK106">
        <f t="shared" si="15"/>
        <v>234.7</v>
      </c>
      <c r="BL106">
        <f t="shared" si="16"/>
        <v>111.5</v>
      </c>
      <c r="BM106">
        <f t="shared" si="17"/>
        <v>119.2</v>
      </c>
      <c r="BN106">
        <f t="shared" si="18"/>
        <v>126.3</v>
      </c>
      <c r="BO106">
        <f t="shared" si="19"/>
        <v>118.1</v>
      </c>
    </row>
    <row r="107" spans="1:67" x14ac:dyDescent="0.35">
      <c r="A107" t="s">
        <v>57</v>
      </c>
      <c r="B107">
        <v>2015</v>
      </c>
      <c r="C107" t="s">
        <v>73</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59</v>
      </c>
      <c r="V107">
        <v>125.7</v>
      </c>
      <c r="W107">
        <v>126</v>
      </c>
      <c r="X107">
        <v>123.1</v>
      </c>
      <c r="Y107">
        <v>114</v>
      </c>
      <c r="Z107">
        <v>121.6</v>
      </c>
      <c r="AA107">
        <v>125.6</v>
      </c>
      <c r="AB107">
        <v>114.1</v>
      </c>
      <c r="AC107">
        <v>119.8</v>
      </c>
      <c r="AD107">
        <v>127.9</v>
      </c>
      <c r="AE107">
        <v>126.3</v>
      </c>
      <c r="AF107">
        <v>131.30000000000001</v>
      </c>
      <c r="AG107">
        <v>123.3</v>
      </c>
      <c r="AH107">
        <v>129.80000000000001</v>
      </c>
      <c r="AI107">
        <v>118.3</v>
      </c>
      <c r="AJ107">
        <v>131.6</v>
      </c>
      <c r="AK107">
        <v>145.5</v>
      </c>
      <c r="AL107">
        <v>162.1</v>
      </c>
      <c r="AM107">
        <v>95.4</v>
      </c>
      <c r="AN107">
        <v>128.9</v>
      </c>
      <c r="AO107">
        <v>123.3</v>
      </c>
      <c r="AP107">
        <v>135.1</v>
      </c>
      <c r="AQ107">
        <v>131.4</v>
      </c>
      <c r="AR107">
        <v>133.1</v>
      </c>
      <c r="AS107">
        <v>132.5</v>
      </c>
      <c r="AT107">
        <v>128.5</v>
      </c>
      <c r="AU107">
        <v>131.9</v>
      </c>
      <c r="AV107">
        <v>139.30000000000001</v>
      </c>
      <c r="AW107">
        <v>125.7</v>
      </c>
      <c r="AX107">
        <v>126</v>
      </c>
      <c r="AY107">
        <v>123.1</v>
      </c>
      <c r="AZ107">
        <v>114</v>
      </c>
      <c r="BA107">
        <v>121.6</v>
      </c>
      <c r="BB107">
        <v>125.6</v>
      </c>
      <c r="BC107">
        <v>114.1</v>
      </c>
      <c r="BD107">
        <v>119.8</v>
      </c>
      <c r="BE107">
        <v>127.9</v>
      </c>
      <c r="BF107">
        <f t="shared" si="10"/>
        <v>1682.3000000000002</v>
      </c>
      <c r="BG107">
        <f t="shared" si="11"/>
        <v>133.1</v>
      </c>
      <c r="BH107">
        <f t="shared" si="12"/>
        <v>392.9</v>
      </c>
      <c r="BI107">
        <f t="shared" si="13"/>
        <v>265</v>
      </c>
      <c r="BJ107">
        <f t="shared" si="14"/>
        <v>126</v>
      </c>
      <c r="BK107">
        <f t="shared" si="15"/>
        <v>237.2</v>
      </c>
      <c r="BL107">
        <f t="shared" si="16"/>
        <v>114</v>
      </c>
      <c r="BM107">
        <f t="shared" si="17"/>
        <v>121.6</v>
      </c>
      <c r="BN107">
        <f t="shared" si="18"/>
        <v>125.6</v>
      </c>
      <c r="BO107">
        <f t="shared" si="19"/>
        <v>119.8</v>
      </c>
    </row>
    <row r="108" spans="1:67" x14ac:dyDescent="0.35">
      <c r="A108" t="s">
        <v>60</v>
      </c>
      <c r="B108">
        <v>2015</v>
      </c>
      <c r="C108" t="s">
        <v>73</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c r="AE108">
        <v>124.3</v>
      </c>
      <c r="AF108">
        <v>131.69999999999999</v>
      </c>
      <c r="AG108">
        <v>127.1</v>
      </c>
      <c r="AH108">
        <v>128.6</v>
      </c>
      <c r="AI108">
        <v>110</v>
      </c>
      <c r="AJ108">
        <v>120.8</v>
      </c>
      <c r="AK108">
        <v>149</v>
      </c>
      <c r="AL108">
        <v>190.1</v>
      </c>
      <c r="AM108">
        <v>92.7</v>
      </c>
      <c r="AN108">
        <v>138.6</v>
      </c>
      <c r="AO108">
        <v>120.2</v>
      </c>
      <c r="AP108">
        <v>134.19999999999999</v>
      </c>
      <c r="AQ108">
        <v>131.5</v>
      </c>
      <c r="AR108">
        <v>138.19999999999999</v>
      </c>
      <c r="AS108">
        <v>125.4</v>
      </c>
      <c r="AT108">
        <v>119.5</v>
      </c>
      <c r="AU108">
        <v>124.5</v>
      </c>
      <c r="AV108">
        <v>122.4</v>
      </c>
      <c r="AW108">
        <v>116</v>
      </c>
      <c r="AX108">
        <v>121</v>
      </c>
      <c r="AY108">
        <v>118.6</v>
      </c>
      <c r="AZ108">
        <v>109.3</v>
      </c>
      <c r="BA108">
        <v>118.1</v>
      </c>
      <c r="BB108">
        <v>126.6</v>
      </c>
      <c r="BC108">
        <v>113.2</v>
      </c>
      <c r="BD108">
        <v>116.7</v>
      </c>
      <c r="BE108">
        <v>124</v>
      </c>
      <c r="BF108">
        <f t="shared" si="10"/>
        <v>1698.8</v>
      </c>
      <c r="BG108">
        <f t="shared" si="11"/>
        <v>138.19999999999999</v>
      </c>
      <c r="BH108">
        <f t="shared" si="12"/>
        <v>369.4</v>
      </c>
      <c r="BI108">
        <f t="shared" si="13"/>
        <v>238.4</v>
      </c>
      <c r="BJ108">
        <f t="shared" si="14"/>
        <v>121</v>
      </c>
      <c r="BK108">
        <f t="shared" si="15"/>
        <v>231.8</v>
      </c>
      <c r="BL108">
        <f t="shared" si="16"/>
        <v>109.3</v>
      </c>
      <c r="BM108">
        <f t="shared" si="17"/>
        <v>118.1</v>
      </c>
      <c r="BN108">
        <f t="shared" si="18"/>
        <v>126.6</v>
      </c>
      <c r="BO108">
        <f t="shared" si="19"/>
        <v>116.7</v>
      </c>
    </row>
    <row r="109" spans="1:67" x14ac:dyDescent="0.35">
      <c r="A109" t="s">
        <v>61</v>
      </c>
      <c r="B109">
        <v>2015</v>
      </c>
      <c r="C109" t="s">
        <v>73</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c r="AE109">
        <v>125.7</v>
      </c>
      <c r="AF109">
        <v>131.4</v>
      </c>
      <c r="AG109">
        <v>124.8</v>
      </c>
      <c r="AH109">
        <v>129.4</v>
      </c>
      <c r="AI109">
        <v>115.3</v>
      </c>
      <c r="AJ109">
        <v>126.6</v>
      </c>
      <c r="AK109">
        <v>146.69999999999999</v>
      </c>
      <c r="AL109">
        <v>171.5</v>
      </c>
      <c r="AM109">
        <v>94.5</v>
      </c>
      <c r="AN109">
        <v>132.1</v>
      </c>
      <c r="AO109">
        <v>122</v>
      </c>
      <c r="AP109">
        <v>134.69999999999999</v>
      </c>
      <c r="AQ109">
        <v>131.4</v>
      </c>
      <c r="AR109">
        <v>134.5</v>
      </c>
      <c r="AS109">
        <v>129.69999999999999</v>
      </c>
      <c r="AT109">
        <v>124.8</v>
      </c>
      <c r="AU109">
        <v>129</v>
      </c>
      <c r="AV109">
        <v>122.4</v>
      </c>
      <c r="AW109">
        <v>122</v>
      </c>
      <c r="AX109">
        <v>123.6</v>
      </c>
      <c r="AY109">
        <v>121.4</v>
      </c>
      <c r="AZ109">
        <v>111.5</v>
      </c>
      <c r="BA109">
        <v>119.6</v>
      </c>
      <c r="BB109">
        <v>126.2</v>
      </c>
      <c r="BC109">
        <v>113.7</v>
      </c>
      <c r="BD109">
        <v>118.3</v>
      </c>
      <c r="BE109">
        <v>126.1</v>
      </c>
      <c r="BF109">
        <f t="shared" si="10"/>
        <v>1686.1000000000001</v>
      </c>
      <c r="BG109">
        <f t="shared" si="11"/>
        <v>134.5</v>
      </c>
      <c r="BH109">
        <f t="shared" si="12"/>
        <v>383.5</v>
      </c>
      <c r="BI109">
        <f t="shared" si="13"/>
        <v>244.4</v>
      </c>
      <c r="BJ109">
        <f t="shared" si="14"/>
        <v>123.6</v>
      </c>
      <c r="BK109">
        <f t="shared" si="15"/>
        <v>235.10000000000002</v>
      </c>
      <c r="BL109">
        <f t="shared" si="16"/>
        <v>111.5</v>
      </c>
      <c r="BM109">
        <f t="shared" si="17"/>
        <v>119.6</v>
      </c>
      <c r="BN109">
        <f t="shared" si="18"/>
        <v>126.2</v>
      </c>
      <c r="BO109">
        <f t="shared" si="19"/>
        <v>118.3</v>
      </c>
    </row>
    <row r="110" spans="1:67" x14ac:dyDescent="0.35">
      <c r="A110" t="s">
        <v>57</v>
      </c>
      <c r="B110">
        <v>2016</v>
      </c>
      <c r="C110" t="s">
        <v>58</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59</v>
      </c>
      <c r="V110">
        <v>126.2</v>
      </c>
      <c r="W110">
        <v>126.6</v>
      </c>
      <c r="X110">
        <v>123.7</v>
      </c>
      <c r="Y110">
        <v>113.6</v>
      </c>
      <c r="Z110">
        <v>121.4</v>
      </c>
      <c r="AA110">
        <v>126.2</v>
      </c>
      <c r="AB110">
        <v>114.9</v>
      </c>
      <c r="AC110">
        <v>120.1</v>
      </c>
      <c r="AD110">
        <v>128.1</v>
      </c>
      <c r="AE110">
        <v>126.8</v>
      </c>
      <c r="AF110">
        <v>133.19999999999999</v>
      </c>
      <c r="AG110">
        <v>126.5</v>
      </c>
      <c r="AH110">
        <v>130.30000000000001</v>
      </c>
      <c r="AI110">
        <v>118.9</v>
      </c>
      <c r="AJ110">
        <v>131.6</v>
      </c>
      <c r="AK110">
        <v>140.1</v>
      </c>
      <c r="AL110">
        <v>163.80000000000001</v>
      </c>
      <c r="AM110">
        <v>97.7</v>
      </c>
      <c r="AN110">
        <v>129.6</v>
      </c>
      <c r="AO110">
        <v>124.3</v>
      </c>
      <c r="AP110">
        <v>135.9</v>
      </c>
      <c r="AQ110">
        <v>131.4</v>
      </c>
      <c r="AR110">
        <v>133.6</v>
      </c>
      <c r="AS110">
        <v>133.19999999999999</v>
      </c>
      <c r="AT110">
        <v>128.9</v>
      </c>
      <c r="AU110">
        <v>132.6</v>
      </c>
      <c r="AV110">
        <v>139.30000000000001</v>
      </c>
      <c r="AW110">
        <v>126.2</v>
      </c>
      <c r="AX110">
        <v>126.6</v>
      </c>
      <c r="AY110">
        <v>123.7</v>
      </c>
      <c r="AZ110">
        <v>113.6</v>
      </c>
      <c r="BA110">
        <v>121.4</v>
      </c>
      <c r="BB110">
        <v>126.2</v>
      </c>
      <c r="BC110">
        <v>114.9</v>
      </c>
      <c r="BD110">
        <v>120.1</v>
      </c>
      <c r="BE110">
        <v>128.1</v>
      </c>
      <c r="BF110">
        <f t="shared" si="10"/>
        <v>1690.1000000000001</v>
      </c>
      <c r="BG110">
        <f t="shared" si="11"/>
        <v>133.6</v>
      </c>
      <c r="BH110">
        <f t="shared" si="12"/>
        <v>394.70000000000005</v>
      </c>
      <c r="BI110">
        <f t="shared" si="13"/>
        <v>265.5</v>
      </c>
      <c r="BJ110">
        <f t="shared" si="14"/>
        <v>126.6</v>
      </c>
      <c r="BK110">
        <f t="shared" si="15"/>
        <v>238.60000000000002</v>
      </c>
      <c r="BL110">
        <f t="shared" si="16"/>
        <v>113.6</v>
      </c>
      <c r="BM110">
        <f t="shared" si="17"/>
        <v>121.4</v>
      </c>
      <c r="BN110">
        <f t="shared" si="18"/>
        <v>126.2</v>
      </c>
      <c r="BO110">
        <f t="shared" si="19"/>
        <v>120.1</v>
      </c>
    </row>
    <row r="111" spans="1:67" x14ac:dyDescent="0.35">
      <c r="A111" t="s">
        <v>60</v>
      </c>
      <c r="B111">
        <v>2016</v>
      </c>
      <c r="C111" t="s">
        <v>58</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c r="AE111">
        <v>124.7</v>
      </c>
      <c r="AF111">
        <v>135.9</v>
      </c>
      <c r="AG111">
        <v>132</v>
      </c>
      <c r="AH111">
        <v>129.19999999999999</v>
      </c>
      <c r="AI111">
        <v>109.7</v>
      </c>
      <c r="AJ111">
        <v>119</v>
      </c>
      <c r="AK111">
        <v>144.1</v>
      </c>
      <c r="AL111">
        <v>184.2</v>
      </c>
      <c r="AM111">
        <v>96.7</v>
      </c>
      <c r="AN111">
        <v>139.5</v>
      </c>
      <c r="AO111">
        <v>120.5</v>
      </c>
      <c r="AP111">
        <v>134.69999999999999</v>
      </c>
      <c r="AQ111">
        <v>131.19999999999999</v>
      </c>
      <c r="AR111">
        <v>139.5</v>
      </c>
      <c r="AS111">
        <v>125.8</v>
      </c>
      <c r="AT111">
        <v>119.8</v>
      </c>
      <c r="AU111">
        <v>124.9</v>
      </c>
      <c r="AV111">
        <v>123.4</v>
      </c>
      <c r="AW111">
        <v>116.9</v>
      </c>
      <c r="AX111">
        <v>121.6</v>
      </c>
      <c r="AY111">
        <v>119.1</v>
      </c>
      <c r="AZ111">
        <v>108.9</v>
      </c>
      <c r="BA111">
        <v>118.5</v>
      </c>
      <c r="BB111">
        <v>126.4</v>
      </c>
      <c r="BC111">
        <v>114</v>
      </c>
      <c r="BD111">
        <v>116.8</v>
      </c>
      <c r="BE111">
        <v>124.2</v>
      </c>
      <c r="BF111">
        <f t="shared" si="10"/>
        <v>1701.4</v>
      </c>
      <c r="BG111">
        <f t="shared" si="11"/>
        <v>139.5</v>
      </c>
      <c r="BH111">
        <f t="shared" si="12"/>
        <v>370.5</v>
      </c>
      <c r="BI111">
        <f t="shared" si="13"/>
        <v>240.3</v>
      </c>
      <c r="BJ111">
        <f t="shared" si="14"/>
        <v>121.6</v>
      </c>
      <c r="BK111">
        <f t="shared" si="15"/>
        <v>233.1</v>
      </c>
      <c r="BL111">
        <f t="shared" si="16"/>
        <v>108.9</v>
      </c>
      <c r="BM111">
        <f t="shared" si="17"/>
        <v>118.5</v>
      </c>
      <c r="BN111">
        <f t="shared" si="18"/>
        <v>126.4</v>
      </c>
      <c r="BO111">
        <f t="shared" si="19"/>
        <v>116.8</v>
      </c>
    </row>
    <row r="112" spans="1:67" x14ac:dyDescent="0.35">
      <c r="A112" t="s">
        <v>61</v>
      </c>
      <c r="B112">
        <v>2016</v>
      </c>
      <c r="C112" t="s">
        <v>58</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c r="AE112">
        <v>126.1</v>
      </c>
      <c r="AF112">
        <v>134.1</v>
      </c>
      <c r="AG112">
        <v>128.6</v>
      </c>
      <c r="AH112">
        <v>129.9</v>
      </c>
      <c r="AI112">
        <v>115.5</v>
      </c>
      <c r="AJ112">
        <v>125.7</v>
      </c>
      <c r="AK112">
        <v>141.5</v>
      </c>
      <c r="AL112">
        <v>170.7</v>
      </c>
      <c r="AM112">
        <v>97.4</v>
      </c>
      <c r="AN112">
        <v>132.9</v>
      </c>
      <c r="AO112">
        <v>122.7</v>
      </c>
      <c r="AP112">
        <v>135.30000000000001</v>
      </c>
      <c r="AQ112">
        <v>131.30000000000001</v>
      </c>
      <c r="AR112">
        <v>135.19999999999999</v>
      </c>
      <c r="AS112">
        <v>130.30000000000001</v>
      </c>
      <c r="AT112">
        <v>125.1</v>
      </c>
      <c r="AU112">
        <v>129.5</v>
      </c>
      <c r="AV112">
        <v>123.4</v>
      </c>
      <c r="AW112">
        <v>122.7</v>
      </c>
      <c r="AX112">
        <v>124.2</v>
      </c>
      <c r="AY112">
        <v>122</v>
      </c>
      <c r="AZ112">
        <v>111.1</v>
      </c>
      <c r="BA112">
        <v>119.8</v>
      </c>
      <c r="BB112">
        <v>126.3</v>
      </c>
      <c r="BC112">
        <v>114.5</v>
      </c>
      <c r="BD112">
        <v>118.5</v>
      </c>
      <c r="BE112">
        <v>126.3</v>
      </c>
      <c r="BF112">
        <f t="shared" si="10"/>
        <v>1691.7</v>
      </c>
      <c r="BG112">
        <f t="shared" si="11"/>
        <v>135.19999999999999</v>
      </c>
      <c r="BH112">
        <f t="shared" si="12"/>
        <v>384.9</v>
      </c>
      <c r="BI112">
        <f t="shared" si="13"/>
        <v>246.10000000000002</v>
      </c>
      <c r="BJ112">
        <f t="shared" si="14"/>
        <v>124.2</v>
      </c>
      <c r="BK112">
        <f t="shared" si="15"/>
        <v>236.5</v>
      </c>
      <c r="BL112">
        <f t="shared" si="16"/>
        <v>111.1</v>
      </c>
      <c r="BM112">
        <f t="shared" si="17"/>
        <v>119.8</v>
      </c>
      <c r="BN112">
        <f t="shared" si="18"/>
        <v>126.3</v>
      </c>
      <c r="BO112">
        <f t="shared" si="19"/>
        <v>118.5</v>
      </c>
    </row>
    <row r="113" spans="1:67" x14ac:dyDescent="0.35">
      <c r="A113" t="s">
        <v>57</v>
      </c>
      <c r="B113">
        <v>2016</v>
      </c>
      <c r="C113" t="s">
        <v>62</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59</v>
      </c>
      <c r="V113">
        <v>127.5</v>
      </c>
      <c r="W113">
        <v>127.1</v>
      </c>
      <c r="X113">
        <v>124.3</v>
      </c>
      <c r="Y113">
        <v>113.9</v>
      </c>
      <c r="Z113">
        <v>122.3</v>
      </c>
      <c r="AA113">
        <v>127.1</v>
      </c>
      <c r="AB113">
        <v>116.8</v>
      </c>
      <c r="AC113">
        <v>120.9</v>
      </c>
      <c r="AD113">
        <v>127.9</v>
      </c>
      <c r="AE113">
        <v>127.1</v>
      </c>
      <c r="AF113">
        <v>133.69999999999999</v>
      </c>
      <c r="AG113">
        <v>127.7</v>
      </c>
      <c r="AH113">
        <v>130.69999999999999</v>
      </c>
      <c r="AI113">
        <v>118.5</v>
      </c>
      <c r="AJ113">
        <v>130.4</v>
      </c>
      <c r="AK113">
        <v>130.9</v>
      </c>
      <c r="AL113">
        <v>162.80000000000001</v>
      </c>
      <c r="AM113">
        <v>98.7</v>
      </c>
      <c r="AN113">
        <v>130.6</v>
      </c>
      <c r="AO113">
        <v>124.8</v>
      </c>
      <c r="AP113">
        <v>136.4</v>
      </c>
      <c r="AQ113">
        <v>130.30000000000001</v>
      </c>
      <c r="AR113">
        <v>134.4</v>
      </c>
      <c r="AS113">
        <v>133.9</v>
      </c>
      <c r="AT113">
        <v>129.80000000000001</v>
      </c>
      <c r="AU113">
        <v>133.4</v>
      </c>
      <c r="AV113">
        <v>139.30000000000001</v>
      </c>
      <c r="AW113">
        <v>127.5</v>
      </c>
      <c r="AX113">
        <v>127.1</v>
      </c>
      <c r="AY113">
        <v>124.3</v>
      </c>
      <c r="AZ113">
        <v>113.9</v>
      </c>
      <c r="BA113">
        <v>122.3</v>
      </c>
      <c r="BB113">
        <v>127.1</v>
      </c>
      <c r="BC113">
        <v>116.8</v>
      </c>
      <c r="BD113">
        <v>120.9</v>
      </c>
      <c r="BE113">
        <v>127.9</v>
      </c>
      <c r="BF113">
        <f t="shared" si="10"/>
        <v>1682.6</v>
      </c>
      <c r="BG113">
        <f t="shared" si="11"/>
        <v>134.4</v>
      </c>
      <c r="BH113">
        <f t="shared" si="12"/>
        <v>397.1</v>
      </c>
      <c r="BI113">
        <f t="shared" si="13"/>
        <v>266.8</v>
      </c>
      <c r="BJ113">
        <f t="shared" si="14"/>
        <v>127.1</v>
      </c>
      <c r="BK113">
        <f t="shared" si="15"/>
        <v>241.1</v>
      </c>
      <c r="BL113">
        <f t="shared" si="16"/>
        <v>113.9</v>
      </c>
      <c r="BM113">
        <f t="shared" si="17"/>
        <v>122.3</v>
      </c>
      <c r="BN113">
        <f t="shared" si="18"/>
        <v>127.1</v>
      </c>
      <c r="BO113">
        <f t="shared" si="19"/>
        <v>120.9</v>
      </c>
    </row>
    <row r="114" spans="1:67" x14ac:dyDescent="0.35">
      <c r="A114" t="s">
        <v>60</v>
      </c>
      <c r="B114">
        <v>2016</v>
      </c>
      <c r="C114" t="s">
        <v>62</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c r="AE114">
        <v>124.8</v>
      </c>
      <c r="AF114">
        <v>135.1</v>
      </c>
      <c r="AG114">
        <v>130.30000000000001</v>
      </c>
      <c r="AH114">
        <v>129.6</v>
      </c>
      <c r="AI114">
        <v>108.4</v>
      </c>
      <c r="AJ114">
        <v>118.6</v>
      </c>
      <c r="AK114">
        <v>129.19999999999999</v>
      </c>
      <c r="AL114">
        <v>176.4</v>
      </c>
      <c r="AM114">
        <v>99.1</v>
      </c>
      <c r="AN114">
        <v>139.69999999999999</v>
      </c>
      <c r="AO114">
        <v>120.6</v>
      </c>
      <c r="AP114">
        <v>135.19999999999999</v>
      </c>
      <c r="AQ114">
        <v>129.1</v>
      </c>
      <c r="AR114">
        <v>140</v>
      </c>
      <c r="AS114">
        <v>126.2</v>
      </c>
      <c r="AT114">
        <v>120.1</v>
      </c>
      <c r="AU114">
        <v>125.3</v>
      </c>
      <c r="AV114">
        <v>124.4</v>
      </c>
      <c r="AW114">
        <v>116</v>
      </c>
      <c r="AX114">
        <v>121.8</v>
      </c>
      <c r="AY114">
        <v>119.5</v>
      </c>
      <c r="AZ114">
        <v>109.1</v>
      </c>
      <c r="BA114">
        <v>118.8</v>
      </c>
      <c r="BB114">
        <v>126.3</v>
      </c>
      <c r="BC114">
        <v>116.2</v>
      </c>
      <c r="BD114">
        <v>117.2</v>
      </c>
      <c r="BE114">
        <v>123.8</v>
      </c>
      <c r="BF114">
        <f t="shared" si="10"/>
        <v>1676.1</v>
      </c>
      <c r="BG114">
        <f t="shared" si="11"/>
        <v>140</v>
      </c>
      <c r="BH114">
        <f t="shared" si="12"/>
        <v>371.6</v>
      </c>
      <c r="BI114">
        <f t="shared" si="13"/>
        <v>240.4</v>
      </c>
      <c r="BJ114">
        <f t="shared" si="14"/>
        <v>121.8</v>
      </c>
      <c r="BK114">
        <f t="shared" si="15"/>
        <v>235.7</v>
      </c>
      <c r="BL114">
        <f t="shared" si="16"/>
        <v>109.1</v>
      </c>
      <c r="BM114">
        <f t="shared" si="17"/>
        <v>118.8</v>
      </c>
      <c r="BN114">
        <f t="shared" si="18"/>
        <v>126.3</v>
      </c>
      <c r="BO114">
        <f t="shared" si="19"/>
        <v>117.2</v>
      </c>
    </row>
    <row r="115" spans="1:67" x14ac:dyDescent="0.35">
      <c r="A115" t="s">
        <v>61</v>
      </c>
      <c r="B115">
        <v>2016</v>
      </c>
      <c r="C115" t="s">
        <v>62</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c r="AE115">
        <v>126.4</v>
      </c>
      <c r="AF115">
        <v>134.19999999999999</v>
      </c>
      <c r="AG115">
        <v>128.69999999999999</v>
      </c>
      <c r="AH115">
        <v>130.30000000000001</v>
      </c>
      <c r="AI115">
        <v>114.8</v>
      </c>
      <c r="AJ115">
        <v>124.9</v>
      </c>
      <c r="AK115">
        <v>130.30000000000001</v>
      </c>
      <c r="AL115">
        <v>167.4</v>
      </c>
      <c r="AM115">
        <v>98.8</v>
      </c>
      <c r="AN115">
        <v>133.6</v>
      </c>
      <c r="AO115">
        <v>123</v>
      </c>
      <c r="AP115">
        <v>135.80000000000001</v>
      </c>
      <c r="AQ115">
        <v>129.9</v>
      </c>
      <c r="AR115">
        <v>135.9</v>
      </c>
      <c r="AS115">
        <v>130.9</v>
      </c>
      <c r="AT115">
        <v>125.8</v>
      </c>
      <c r="AU115">
        <v>130.19999999999999</v>
      </c>
      <c r="AV115">
        <v>124.4</v>
      </c>
      <c r="AW115">
        <v>123.1</v>
      </c>
      <c r="AX115">
        <v>124.6</v>
      </c>
      <c r="AY115">
        <v>122.5</v>
      </c>
      <c r="AZ115">
        <v>111.4</v>
      </c>
      <c r="BA115">
        <v>120.3</v>
      </c>
      <c r="BB115">
        <v>126.6</v>
      </c>
      <c r="BC115">
        <v>116.6</v>
      </c>
      <c r="BD115">
        <v>119.1</v>
      </c>
      <c r="BE115">
        <v>126</v>
      </c>
      <c r="BF115">
        <f t="shared" si="10"/>
        <v>1678.1</v>
      </c>
      <c r="BG115">
        <f t="shared" si="11"/>
        <v>135.9</v>
      </c>
      <c r="BH115">
        <f t="shared" si="12"/>
        <v>386.9</v>
      </c>
      <c r="BI115">
        <f t="shared" si="13"/>
        <v>247.5</v>
      </c>
      <c r="BJ115">
        <f t="shared" si="14"/>
        <v>124.6</v>
      </c>
      <c r="BK115">
        <f t="shared" si="15"/>
        <v>239.1</v>
      </c>
      <c r="BL115">
        <f t="shared" si="16"/>
        <v>111.4</v>
      </c>
      <c r="BM115">
        <f t="shared" si="17"/>
        <v>120.3</v>
      </c>
      <c r="BN115">
        <f t="shared" si="18"/>
        <v>126.6</v>
      </c>
      <c r="BO115">
        <f t="shared" si="19"/>
        <v>119.1</v>
      </c>
    </row>
    <row r="116" spans="1:67" x14ac:dyDescent="0.35">
      <c r="A116" t="s">
        <v>57</v>
      </c>
      <c r="B116">
        <v>2016</v>
      </c>
      <c r="C116" t="s">
        <v>63</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59</v>
      </c>
      <c r="V116">
        <v>127</v>
      </c>
      <c r="W116">
        <v>127.7</v>
      </c>
      <c r="X116">
        <v>124.8</v>
      </c>
      <c r="Y116">
        <v>113.6</v>
      </c>
      <c r="Z116">
        <v>122.5</v>
      </c>
      <c r="AA116">
        <v>127.5</v>
      </c>
      <c r="AB116">
        <v>117.4</v>
      </c>
      <c r="AC116">
        <v>121.1</v>
      </c>
      <c r="AD116">
        <v>128</v>
      </c>
      <c r="AE116">
        <v>127.3</v>
      </c>
      <c r="AF116">
        <v>134.4</v>
      </c>
      <c r="AG116">
        <v>125.1</v>
      </c>
      <c r="AH116">
        <v>130.5</v>
      </c>
      <c r="AI116">
        <v>118.3</v>
      </c>
      <c r="AJ116">
        <v>131.69999999999999</v>
      </c>
      <c r="AK116">
        <v>130.69999999999999</v>
      </c>
      <c r="AL116">
        <v>161.19999999999999</v>
      </c>
      <c r="AM116">
        <v>100.4</v>
      </c>
      <c r="AN116">
        <v>130.80000000000001</v>
      </c>
      <c r="AO116">
        <v>124.9</v>
      </c>
      <c r="AP116">
        <v>137</v>
      </c>
      <c r="AQ116">
        <v>130.4</v>
      </c>
      <c r="AR116">
        <v>135</v>
      </c>
      <c r="AS116">
        <v>134.4</v>
      </c>
      <c r="AT116">
        <v>130.19999999999999</v>
      </c>
      <c r="AU116">
        <v>133.80000000000001</v>
      </c>
      <c r="AV116">
        <v>139.30000000000001</v>
      </c>
      <c r="AW116">
        <v>127</v>
      </c>
      <c r="AX116">
        <v>127.7</v>
      </c>
      <c r="AY116">
        <v>124.8</v>
      </c>
      <c r="AZ116">
        <v>113.6</v>
      </c>
      <c r="BA116">
        <v>122.5</v>
      </c>
      <c r="BB116">
        <v>127.5</v>
      </c>
      <c r="BC116">
        <v>117.4</v>
      </c>
      <c r="BD116">
        <v>121.1</v>
      </c>
      <c r="BE116">
        <v>128</v>
      </c>
      <c r="BF116">
        <f t="shared" si="10"/>
        <v>1682.7000000000003</v>
      </c>
      <c r="BG116">
        <f t="shared" si="11"/>
        <v>135</v>
      </c>
      <c r="BH116">
        <f t="shared" si="12"/>
        <v>398.40000000000003</v>
      </c>
      <c r="BI116">
        <f t="shared" si="13"/>
        <v>266.3</v>
      </c>
      <c r="BJ116">
        <f t="shared" si="14"/>
        <v>127.7</v>
      </c>
      <c r="BK116">
        <f t="shared" si="15"/>
        <v>242.2</v>
      </c>
      <c r="BL116">
        <f t="shared" si="16"/>
        <v>113.6</v>
      </c>
      <c r="BM116">
        <f t="shared" si="17"/>
        <v>122.5</v>
      </c>
      <c r="BN116">
        <f t="shared" si="18"/>
        <v>127.5</v>
      </c>
      <c r="BO116">
        <f t="shared" si="19"/>
        <v>121.1</v>
      </c>
    </row>
    <row r="117" spans="1:67" x14ac:dyDescent="0.35">
      <c r="A117" t="s">
        <v>60</v>
      </c>
      <c r="B117">
        <v>2016</v>
      </c>
      <c r="C117" t="s">
        <v>63</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c r="AE117">
        <v>124.8</v>
      </c>
      <c r="AF117">
        <v>136.30000000000001</v>
      </c>
      <c r="AG117">
        <v>123.7</v>
      </c>
      <c r="AH117">
        <v>129.69999999999999</v>
      </c>
      <c r="AI117">
        <v>107.9</v>
      </c>
      <c r="AJ117">
        <v>119.9</v>
      </c>
      <c r="AK117">
        <v>128.1</v>
      </c>
      <c r="AL117">
        <v>170.3</v>
      </c>
      <c r="AM117">
        <v>101.8</v>
      </c>
      <c r="AN117">
        <v>140.1</v>
      </c>
      <c r="AO117">
        <v>120.7</v>
      </c>
      <c r="AP117">
        <v>135.4</v>
      </c>
      <c r="AQ117">
        <v>128.9</v>
      </c>
      <c r="AR117">
        <v>140.6</v>
      </c>
      <c r="AS117">
        <v>126.4</v>
      </c>
      <c r="AT117">
        <v>120.3</v>
      </c>
      <c r="AU117">
        <v>125.5</v>
      </c>
      <c r="AV117">
        <v>124.9</v>
      </c>
      <c r="AW117">
        <v>114.8</v>
      </c>
      <c r="AX117">
        <v>122.3</v>
      </c>
      <c r="AY117">
        <v>119.7</v>
      </c>
      <c r="AZ117">
        <v>108.5</v>
      </c>
      <c r="BA117">
        <v>119.1</v>
      </c>
      <c r="BB117">
        <v>126.4</v>
      </c>
      <c r="BC117">
        <v>117.1</v>
      </c>
      <c r="BD117">
        <v>117.3</v>
      </c>
      <c r="BE117">
        <v>123.8</v>
      </c>
      <c r="BF117">
        <f t="shared" si="10"/>
        <v>1667.6000000000001</v>
      </c>
      <c r="BG117">
        <f t="shared" si="11"/>
        <v>140.6</v>
      </c>
      <c r="BH117">
        <f t="shared" si="12"/>
        <v>372.2</v>
      </c>
      <c r="BI117">
        <f t="shared" si="13"/>
        <v>239.7</v>
      </c>
      <c r="BJ117">
        <f t="shared" si="14"/>
        <v>122.3</v>
      </c>
      <c r="BK117">
        <f t="shared" si="15"/>
        <v>236.8</v>
      </c>
      <c r="BL117">
        <f t="shared" si="16"/>
        <v>108.5</v>
      </c>
      <c r="BM117">
        <f t="shared" si="17"/>
        <v>119.1</v>
      </c>
      <c r="BN117">
        <f t="shared" si="18"/>
        <v>126.4</v>
      </c>
      <c r="BO117">
        <f t="shared" si="19"/>
        <v>117.3</v>
      </c>
    </row>
    <row r="118" spans="1:67" x14ac:dyDescent="0.35">
      <c r="A118" t="s">
        <v>61</v>
      </c>
      <c r="B118">
        <v>2016</v>
      </c>
      <c r="C118" t="s">
        <v>63</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c r="AE118">
        <v>126.5</v>
      </c>
      <c r="AF118">
        <v>135.1</v>
      </c>
      <c r="AG118">
        <v>124.6</v>
      </c>
      <c r="AH118">
        <v>130.19999999999999</v>
      </c>
      <c r="AI118">
        <v>114.5</v>
      </c>
      <c r="AJ118">
        <v>126.2</v>
      </c>
      <c r="AK118">
        <v>129.80000000000001</v>
      </c>
      <c r="AL118">
        <v>164.3</v>
      </c>
      <c r="AM118">
        <v>100.9</v>
      </c>
      <c r="AN118">
        <v>133.9</v>
      </c>
      <c r="AO118">
        <v>123.1</v>
      </c>
      <c r="AP118">
        <v>136.30000000000001</v>
      </c>
      <c r="AQ118">
        <v>129.80000000000001</v>
      </c>
      <c r="AR118">
        <v>136.5</v>
      </c>
      <c r="AS118">
        <v>131.30000000000001</v>
      </c>
      <c r="AT118">
        <v>126.1</v>
      </c>
      <c r="AU118">
        <v>130.5</v>
      </c>
      <c r="AV118">
        <v>124.9</v>
      </c>
      <c r="AW118">
        <v>122.4</v>
      </c>
      <c r="AX118">
        <v>125.1</v>
      </c>
      <c r="AY118">
        <v>122.9</v>
      </c>
      <c r="AZ118">
        <v>110.9</v>
      </c>
      <c r="BA118">
        <v>120.6</v>
      </c>
      <c r="BB118">
        <v>126.9</v>
      </c>
      <c r="BC118">
        <v>117.3</v>
      </c>
      <c r="BD118">
        <v>119.3</v>
      </c>
      <c r="BE118">
        <v>126</v>
      </c>
      <c r="BF118">
        <f t="shared" si="10"/>
        <v>1675.2</v>
      </c>
      <c r="BG118">
        <f t="shared" si="11"/>
        <v>136.5</v>
      </c>
      <c r="BH118">
        <f t="shared" si="12"/>
        <v>387.9</v>
      </c>
      <c r="BI118">
        <f t="shared" si="13"/>
        <v>247.3</v>
      </c>
      <c r="BJ118">
        <f t="shared" si="14"/>
        <v>125.1</v>
      </c>
      <c r="BK118">
        <f t="shared" si="15"/>
        <v>240.2</v>
      </c>
      <c r="BL118">
        <f t="shared" si="16"/>
        <v>110.9</v>
      </c>
      <c r="BM118">
        <f t="shared" si="17"/>
        <v>120.6</v>
      </c>
      <c r="BN118">
        <f t="shared" si="18"/>
        <v>126.9</v>
      </c>
      <c r="BO118">
        <f t="shared" si="19"/>
        <v>119.3</v>
      </c>
    </row>
    <row r="119" spans="1:67" x14ac:dyDescent="0.35">
      <c r="A119" t="s">
        <v>57</v>
      </c>
      <c r="B119">
        <v>2016</v>
      </c>
      <c r="C119" t="s">
        <v>64</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59</v>
      </c>
      <c r="V119">
        <v>127</v>
      </c>
      <c r="W119">
        <v>128</v>
      </c>
      <c r="X119">
        <v>125.2</v>
      </c>
      <c r="Y119">
        <v>114.4</v>
      </c>
      <c r="Z119">
        <v>123.2</v>
      </c>
      <c r="AA119">
        <v>127.9</v>
      </c>
      <c r="AB119">
        <v>118.4</v>
      </c>
      <c r="AC119">
        <v>121.7</v>
      </c>
      <c r="AD119">
        <v>129</v>
      </c>
      <c r="AE119">
        <v>127.4</v>
      </c>
      <c r="AF119">
        <v>135.4</v>
      </c>
      <c r="AG119">
        <v>123.4</v>
      </c>
      <c r="AH119">
        <v>131.30000000000001</v>
      </c>
      <c r="AI119">
        <v>118.2</v>
      </c>
      <c r="AJ119">
        <v>138.1</v>
      </c>
      <c r="AK119">
        <v>134.1</v>
      </c>
      <c r="AL119">
        <v>162.69999999999999</v>
      </c>
      <c r="AM119">
        <v>105</v>
      </c>
      <c r="AN119">
        <v>131.4</v>
      </c>
      <c r="AO119">
        <v>125.4</v>
      </c>
      <c r="AP119">
        <v>137.4</v>
      </c>
      <c r="AQ119">
        <v>131.80000000000001</v>
      </c>
      <c r="AR119">
        <v>135.5</v>
      </c>
      <c r="AS119">
        <v>135</v>
      </c>
      <c r="AT119">
        <v>130.6</v>
      </c>
      <c r="AU119">
        <v>134.4</v>
      </c>
      <c r="AV119">
        <v>139.30000000000001</v>
      </c>
      <c r="AW119">
        <v>127</v>
      </c>
      <c r="AX119">
        <v>128</v>
      </c>
      <c r="AY119">
        <v>125.2</v>
      </c>
      <c r="AZ119">
        <v>114.4</v>
      </c>
      <c r="BA119">
        <v>123.2</v>
      </c>
      <c r="BB119">
        <v>127.9</v>
      </c>
      <c r="BC119">
        <v>118.4</v>
      </c>
      <c r="BD119">
        <v>121.7</v>
      </c>
      <c r="BE119">
        <v>129</v>
      </c>
      <c r="BF119">
        <f t="shared" si="10"/>
        <v>1701.6000000000004</v>
      </c>
      <c r="BG119">
        <f t="shared" si="11"/>
        <v>135.5</v>
      </c>
      <c r="BH119">
        <f t="shared" si="12"/>
        <v>400</v>
      </c>
      <c r="BI119">
        <f t="shared" si="13"/>
        <v>266.3</v>
      </c>
      <c r="BJ119">
        <f t="shared" si="14"/>
        <v>128</v>
      </c>
      <c r="BK119">
        <f t="shared" si="15"/>
        <v>243.60000000000002</v>
      </c>
      <c r="BL119">
        <f t="shared" si="16"/>
        <v>114.4</v>
      </c>
      <c r="BM119">
        <f t="shared" si="17"/>
        <v>123.2</v>
      </c>
      <c r="BN119">
        <f t="shared" si="18"/>
        <v>127.9</v>
      </c>
      <c r="BO119">
        <f t="shared" si="19"/>
        <v>121.7</v>
      </c>
    </row>
    <row r="120" spans="1:67" x14ac:dyDescent="0.35">
      <c r="A120" t="s">
        <v>60</v>
      </c>
      <c r="B120">
        <v>2016</v>
      </c>
      <c r="C120" t="s">
        <v>64</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c r="AE120">
        <v>124.9</v>
      </c>
      <c r="AF120">
        <v>139.30000000000001</v>
      </c>
      <c r="AG120">
        <v>119.9</v>
      </c>
      <c r="AH120">
        <v>130.19999999999999</v>
      </c>
      <c r="AI120">
        <v>108.9</v>
      </c>
      <c r="AJ120">
        <v>131.1</v>
      </c>
      <c r="AK120">
        <v>136.80000000000001</v>
      </c>
      <c r="AL120">
        <v>176.9</v>
      </c>
      <c r="AM120">
        <v>109.1</v>
      </c>
      <c r="AN120">
        <v>140.4</v>
      </c>
      <c r="AO120">
        <v>121.1</v>
      </c>
      <c r="AP120">
        <v>135.9</v>
      </c>
      <c r="AQ120">
        <v>131.80000000000001</v>
      </c>
      <c r="AR120">
        <v>141.5</v>
      </c>
      <c r="AS120">
        <v>126.8</v>
      </c>
      <c r="AT120">
        <v>120.5</v>
      </c>
      <c r="AU120">
        <v>125.8</v>
      </c>
      <c r="AV120">
        <v>125.6</v>
      </c>
      <c r="AW120">
        <v>114.6</v>
      </c>
      <c r="AX120">
        <v>122.8</v>
      </c>
      <c r="AY120">
        <v>120</v>
      </c>
      <c r="AZ120">
        <v>110</v>
      </c>
      <c r="BA120">
        <v>119.5</v>
      </c>
      <c r="BB120">
        <v>127.6</v>
      </c>
      <c r="BC120">
        <v>117.6</v>
      </c>
      <c r="BD120">
        <v>118.2</v>
      </c>
      <c r="BE120">
        <v>125.3</v>
      </c>
      <c r="BF120">
        <f t="shared" si="10"/>
        <v>1706.3</v>
      </c>
      <c r="BG120">
        <f t="shared" si="11"/>
        <v>141.5</v>
      </c>
      <c r="BH120">
        <f t="shared" si="12"/>
        <v>373.1</v>
      </c>
      <c r="BI120">
        <f t="shared" si="13"/>
        <v>240.2</v>
      </c>
      <c r="BJ120">
        <f t="shared" si="14"/>
        <v>122.8</v>
      </c>
      <c r="BK120">
        <f t="shared" si="15"/>
        <v>237.6</v>
      </c>
      <c r="BL120">
        <f t="shared" si="16"/>
        <v>110</v>
      </c>
      <c r="BM120">
        <f t="shared" si="17"/>
        <v>119.5</v>
      </c>
      <c r="BN120">
        <f t="shared" si="18"/>
        <v>127.6</v>
      </c>
      <c r="BO120">
        <f t="shared" si="19"/>
        <v>118.2</v>
      </c>
    </row>
    <row r="121" spans="1:67" x14ac:dyDescent="0.35">
      <c r="A121" t="s">
        <v>61</v>
      </c>
      <c r="B121">
        <v>2016</v>
      </c>
      <c r="C121" t="s">
        <v>64</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c r="AE121">
        <v>126.6</v>
      </c>
      <c r="AF121">
        <v>136.80000000000001</v>
      </c>
      <c r="AG121">
        <v>122</v>
      </c>
      <c r="AH121">
        <v>130.9</v>
      </c>
      <c r="AI121">
        <v>114.8</v>
      </c>
      <c r="AJ121">
        <v>134.80000000000001</v>
      </c>
      <c r="AK121">
        <v>135</v>
      </c>
      <c r="AL121">
        <v>167.5</v>
      </c>
      <c r="AM121">
        <v>106.4</v>
      </c>
      <c r="AN121">
        <v>134.4</v>
      </c>
      <c r="AO121">
        <v>123.6</v>
      </c>
      <c r="AP121">
        <v>136.69999999999999</v>
      </c>
      <c r="AQ121">
        <v>131.80000000000001</v>
      </c>
      <c r="AR121">
        <v>137.1</v>
      </c>
      <c r="AS121">
        <v>131.80000000000001</v>
      </c>
      <c r="AT121">
        <v>126.4</v>
      </c>
      <c r="AU121">
        <v>131</v>
      </c>
      <c r="AV121">
        <v>125.6</v>
      </c>
      <c r="AW121">
        <v>122.3</v>
      </c>
      <c r="AX121">
        <v>125.5</v>
      </c>
      <c r="AY121">
        <v>123.2</v>
      </c>
      <c r="AZ121">
        <v>112.1</v>
      </c>
      <c r="BA121">
        <v>121.1</v>
      </c>
      <c r="BB121">
        <v>127.7</v>
      </c>
      <c r="BC121">
        <v>118.1</v>
      </c>
      <c r="BD121">
        <v>120</v>
      </c>
      <c r="BE121">
        <v>127.3</v>
      </c>
      <c r="BF121">
        <f t="shared" si="10"/>
        <v>1701.3</v>
      </c>
      <c r="BG121">
        <f t="shared" si="11"/>
        <v>137.1</v>
      </c>
      <c r="BH121">
        <f t="shared" si="12"/>
        <v>389.20000000000005</v>
      </c>
      <c r="BI121">
        <f t="shared" si="13"/>
        <v>247.89999999999998</v>
      </c>
      <c r="BJ121">
        <f t="shared" si="14"/>
        <v>125.5</v>
      </c>
      <c r="BK121">
        <f t="shared" si="15"/>
        <v>241.3</v>
      </c>
      <c r="BL121">
        <f t="shared" si="16"/>
        <v>112.1</v>
      </c>
      <c r="BM121">
        <f t="shared" si="17"/>
        <v>121.1</v>
      </c>
      <c r="BN121">
        <f t="shared" si="18"/>
        <v>127.7</v>
      </c>
      <c r="BO121">
        <f t="shared" si="19"/>
        <v>120</v>
      </c>
    </row>
    <row r="122" spans="1:67" x14ac:dyDescent="0.35">
      <c r="A122" t="s">
        <v>57</v>
      </c>
      <c r="B122">
        <v>2016</v>
      </c>
      <c r="C122" t="s">
        <v>65</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59</v>
      </c>
      <c r="V122">
        <v>127.4</v>
      </c>
      <c r="W122">
        <v>128.5</v>
      </c>
      <c r="X122">
        <v>125.8</v>
      </c>
      <c r="Y122">
        <v>115.1</v>
      </c>
      <c r="Z122">
        <v>123.6</v>
      </c>
      <c r="AA122">
        <v>129.1</v>
      </c>
      <c r="AB122">
        <v>119.7</v>
      </c>
      <c r="AC122">
        <v>122.5</v>
      </c>
      <c r="AD122">
        <v>130.30000000000001</v>
      </c>
      <c r="AE122">
        <v>127.6</v>
      </c>
      <c r="AF122">
        <v>137.5</v>
      </c>
      <c r="AG122">
        <v>124.4</v>
      </c>
      <c r="AH122">
        <v>132.4</v>
      </c>
      <c r="AI122">
        <v>118.2</v>
      </c>
      <c r="AJ122">
        <v>138.1</v>
      </c>
      <c r="AK122">
        <v>141.80000000000001</v>
      </c>
      <c r="AL122">
        <v>166</v>
      </c>
      <c r="AM122">
        <v>107.5</v>
      </c>
      <c r="AN122">
        <v>132.19999999999999</v>
      </c>
      <c r="AO122">
        <v>126.1</v>
      </c>
      <c r="AP122">
        <v>138.30000000000001</v>
      </c>
      <c r="AQ122">
        <v>133.6</v>
      </c>
      <c r="AR122">
        <v>136</v>
      </c>
      <c r="AS122">
        <v>135.4</v>
      </c>
      <c r="AT122">
        <v>131.1</v>
      </c>
      <c r="AU122">
        <v>134.80000000000001</v>
      </c>
      <c r="AV122">
        <v>139.30000000000001</v>
      </c>
      <c r="AW122">
        <v>127.4</v>
      </c>
      <c r="AX122">
        <v>128.5</v>
      </c>
      <c r="AY122">
        <v>125.8</v>
      </c>
      <c r="AZ122">
        <v>115.1</v>
      </c>
      <c r="BA122">
        <v>123.6</v>
      </c>
      <c r="BB122">
        <v>129.1</v>
      </c>
      <c r="BC122">
        <v>119.7</v>
      </c>
      <c r="BD122">
        <v>122.5</v>
      </c>
      <c r="BE122">
        <v>130.30000000000001</v>
      </c>
      <c r="BF122">
        <f t="shared" si="10"/>
        <v>1723.6999999999998</v>
      </c>
      <c r="BG122">
        <f t="shared" si="11"/>
        <v>136</v>
      </c>
      <c r="BH122">
        <f t="shared" si="12"/>
        <v>401.3</v>
      </c>
      <c r="BI122">
        <f t="shared" si="13"/>
        <v>266.70000000000005</v>
      </c>
      <c r="BJ122">
        <f t="shared" si="14"/>
        <v>128.5</v>
      </c>
      <c r="BK122">
        <f t="shared" si="15"/>
        <v>245.5</v>
      </c>
      <c r="BL122">
        <f t="shared" si="16"/>
        <v>115.1</v>
      </c>
      <c r="BM122">
        <f t="shared" si="17"/>
        <v>123.6</v>
      </c>
      <c r="BN122">
        <f t="shared" si="18"/>
        <v>129.1</v>
      </c>
      <c r="BO122">
        <f t="shared" si="19"/>
        <v>122.5</v>
      </c>
    </row>
    <row r="123" spans="1:67" x14ac:dyDescent="0.35">
      <c r="A123" t="s">
        <v>60</v>
      </c>
      <c r="B123">
        <v>2016</v>
      </c>
      <c r="C123" t="s">
        <v>65</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c r="AE123">
        <v>125</v>
      </c>
      <c r="AF123">
        <v>142.1</v>
      </c>
      <c r="AG123">
        <v>127</v>
      </c>
      <c r="AH123">
        <v>130.4</v>
      </c>
      <c r="AI123">
        <v>109.6</v>
      </c>
      <c r="AJ123">
        <v>133.5</v>
      </c>
      <c r="AK123">
        <v>151.4</v>
      </c>
      <c r="AL123">
        <v>182.8</v>
      </c>
      <c r="AM123">
        <v>111.1</v>
      </c>
      <c r="AN123">
        <v>141.5</v>
      </c>
      <c r="AO123">
        <v>121.5</v>
      </c>
      <c r="AP123">
        <v>136.30000000000001</v>
      </c>
      <c r="AQ123">
        <v>134.6</v>
      </c>
      <c r="AR123">
        <v>142.19999999999999</v>
      </c>
      <c r="AS123">
        <v>127.2</v>
      </c>
      <c r="AT123">
        <v>120.7</v>
      </c>
      <c r="AU123">
        <v>126.2</v>
      </c>
      <c r="AV123">
        <v>126</v>
      </c>
      <c r="AW123">
        <v>115</v>
      </c>
      <c r="AX123">
        <v>123.2</v>
      </c>
      <c r="AY123">
        <v>120.3</v>
      </c>
      <c r="AZ123">
        <v>110.7</v>
      </c>
      <c r="BA123">
        <v>119.8</v>
      </c>
      <c r="BB123">
        <v>128</v>
      </c>
      <c r="BC123">
        <v>118.5</v>
      </c>
      <c r="BD123">
        <v>118.7</v>
      </c>
      <c r="BE123">
        <v>126.6</v>
      </c>
      <c r="BF123">
        <f t="shared" si="10"/>
        <v>1746.7999999999997</v>
      </c>
      <c r="BG123">
        <f t="shared" si="11"/>
        <v>142.19999999999999</v>
      </c>
      <c r="BH123">
        <f t="shared" si="12"/>
        <v>374.1</v>
      </c>
      <c r="BI123">
        <f t="shared" si="13"/>
        <v>241</v>
      </c>
      <c r="BJ123">
        <f t="shared" si="14"/>
        <v>123.2</v>
      </c>
      <c r="BK123">
        <f t="shared" si="15"/>
        <v>238.8</v>
      </c>
      <c r="BL123">
        <f t="shared" si="16"/>
        <v>110.7</v>
      </c>
      <c r="BM123">
        <f t="shared" si="17"/>
        <v>119.8</v>
      </c>
      <c r="BN123">
        <f t="shared" si="18"/>
        <v>128</v>
      </c>
      <c r="BO123">
        <f t="shared" si="19"/>
        <v>118.7</v>
      </c>
    </row>
    <row r="124" spans="1:67" x14ac:dyDescent="0.35">
      <c r="A124" t="s">
        <v>61</v>
      </c>
      <c r="B124">
        <v>2016</v>
      </c>
      <c r="C124" t="s">
        <v>65</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c r="AE124">
        <v>126.8</v>
      </c>
      <c r="AF124">
        <v>139.1</v>
      </c>
      <c r="AG124">
        <v>125.4</v>
      </c>
      <c r="AH124">
        <v>131.69999999999999</v>
      </c>
      <c r="AI124">
        <v>115</v>
      </c>
      <c r="AJ124">
        <v>136</v>
      </c>
      <c r="AK124">
        <v>145.1</v>
      </c>
      <c r="AL124">
        <v>171.7</v>
      </c>
      <c r="AM124">
        <v>108.7</v>
      </c>
      <c r="AN124">
        <v>135.30000000000001</v>
      </c>
      <c r="AO124">
        <v>124.2</v>
      </c>
      <c r="AP124">
        <v>137.4</v>
      </c>
      <c r="AQ124">
        <v>134</v>
      </c>
      <c r="AR124">
        <v>137.69999999999999</v>
      </c>
      <c r="AS124">
        <v>132.19999999999999</v>
      </c>
      <c r="AT124">
        <v>126.8</v>
      </c>
      <c r="AU124">
        <v>131.4</v>
      </c>
      <c r="AV124">
        <v>126</v>
      </c>
      <c r="AW124">
        <v>122.7</v>
      </c>
      <c r="AX124">
        <v>126</v>
      </c>
      <c r="AY124">
        <v>123.7</v>
      </c>
      <c r="AZ124">
        <v>112.8</v>
      </c>
      <c r="BA124">
        <v>121.5</v>
      </c>
      <c r="BB124">
        <v>128.5</v>
      </c>
      <c r="BC124">
        <v>119.2</v>
      </c>
      <c r="BD124">
        <v>120.7</v>
      </c>
      <c r="BE124">
        <v>128.6</v>
      </c>
      <c r="BF124">
        <f t="shared" si="10"/>
        <v>1730.4</v>
      </c>
      <c r="BG124">
        <f t="shared" si="11"/>
        <v>137.69999999999999</v>
      </c>
      <c r="BH124">
        <f t="shared" si="12"/>
        <v>390.4</v>
      </c>
      <c r="BI124">
        <f t="shared" si="13"/>
        <v>248.7</v>
      </c>
      <c r="BJ124">
        <f t="shared" si="14"/>
        <v>126</v>
      </c>
      <c r="BK124">
        <f t="shared" si="15"/>
        <v>242.9</v>
      </c>
      <c r="BL124">
        <f t="shared" si="16"/>
        <v>112.8</v>
      </c>
      <c r="BM124">
        <f t="shared" si="17"/>
        <v>121.5</v>
      </c>
      <c r="BN124">
        <f t="shared" si="18"/>
        <v>128.5</v>
      </c>
      <c r="BO124">
        <f t="shared" si="19"/>
        <v>120.7</v>
      </c>
    </row>
    <row r="125" spans="1:67" x14ac:dyDescent="0.35">
      <c r="A125" t="s">
        <v>57</v>
      </c>
      <c r="B125">
        <v>2016</v>
      </c>
      <c r="C125" t="s">
        <v>66</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59</v>
      </c>
      <c r="V125">
        <v>128</v>
      </c>
      <c r="W125">
        <v>129.30000000000001</v>
      </c>
      <c r="X125">
        <v>126.2</v>
      </c>
      <c r="Y125">
        <v>116.3</v>
      </c>
      <c r="Z125">
        <v>124.1</v>
      </c>
      <c r="AA125">
        <v>130.19999999999999</v>
      </c>
      <c r="AB125">
        <v>119.9</v>
      </c>
      <c r="AC125">
        <v>123.3</v>
      </c>
      <c r="AD125">
        <v>131.9</v>
      </c>
      <c r="AE125">
        <v>128.6</v>
      </c>
      <c r="AF125">
        <v>138.6</v>
      </c>
      <c r="AG125">
        <v>126.6</v>
      </c>
      <c r="AH125">
        <v>133.6</v>
      </c>
      <c r="AI125">
        <v>118.6</v>
      </c>
      <c r="AJ125">
        <v>137.4</v>
      </c>
      <c r="AK125">
        <v>152.5</v>
      </c>
      <c r="AL125">
        <v>169.2</v>
      </c>
      <c r="AM125">
        <v>108.8</v>
      </c>
      <c r="AN125">
        <v>133.1</v>
      </c>
      <c r="AO125">
        <v>126.4</v>
      </c>
      <c r="AP125">
        <v>139.19999999999999</v>
      </c>
      <c r="AQ125">
        <v>136</v>
      </c>
      <c r="AR125">
        <v>137.19999999999999</v>
      </c>
      <c r="AS125">
        <v>136.30000000000001</v>
      </c>
      <c r="AT125">
        <v>131.6</v>
      </c>
      <c r="AU125">
        <v>135.6</v>
      </c>
      <c r="AV125">
        <v>139.30000000000001</v>
      </c>
      <c r="AW125">
        <v>128</v>
      </c>
      <c r="AX125">
        <v>129.30000000000001</v>
      </c>
      <c r="AY125">
        <v>126.2</v>
      </c>
      <c r="AZ125">
        <v>116.3</v>
      </c>
      <c r="BA125">
        <v>124.1</v>
      </c>
      <c r="BB125">
        <v>130.19999999999999</v>
      </c>
      <c r="BC125">
        <v>119.9</v>
      </c>
      <c r="BD125">
        <v>123.3</v>
      </c>
      <c r="BE125">
        <v>131.9</v>
      </c>
      <c r="BF125">
        <f t="shared" si="10"/>
        <v>1748.6</v>
      </c>
      <c r="BG125">
        <f t="shared" si="11"/>
        <v>137.19999999999999</v>
      </c>
      <c r="BH125">
        <f t="shared" si="12"/>
        <v>403.5</v>
      </c>
      <c r="BI125">
        <f t="shared" si="13"/>
        <v>267.3</v>
      </c>
      <c r="BJ125">
        <f t="shared" si="14"/>
        <v>129.30000000000001</v>
      </c>
      <c r="BK125">
        <f t="shared" si="15"/>
        <v>246.10000000000002</v>
      </c>
      <c r="BL125">
        <f t="shared" si="16"/>
        <v>116.3</v>
      </c>
      <c r="BM125">
        <f t="shared" si="17"/>
        <v>124.1</v>
      </c>
      <c r="BN125">
        <f t="shared" si="18"/>
        <v>130.19999999999999</v>
      </c>
      <c r="BO125">
        <f t="shared" si="19"/>
        <v>123.3</v>
      </c>
    </row>
    <row r="126" spans="1:67" x14ac:dyDescent="0.35">
      <c r="A126" t="s">
        <v>60</v>
      </c>
      <c r="B126">
        <v>2016</v>
      </c>
      <c r="C126" t="s">
        <v>66</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c r="AE126">
        <v>125.9</v>
      </c>
      <c r="AF126">
        <v>143.9</v>
      </c>
      <c r="AG126">
        <v>130.9</v>
      </c>
      <c r="AH126">
        <v>131</v>
      </c>
      <c r="AI126">
        <v>110.2</v>
      </c>
      <c r="AJ126">
        <v>135.5</v>
      </c>
      <c r="AK126">
        <v>173.7</v>
      </c>
      <c r="AL126">
        <v>184.4</v>
      </c>
      <c r="AM126">
        <v>112</v>
      </c>
      <c r="AN126">
        <v>142.80000000000001</v>
      </c>
      <c r="AO126">
        <v>121.6</v>
      </c>
      <c r="AP126">
        <v>136.9</v>
      </c>
      <c r="AQ126">
        <v>138.19999999999999</v>
      </c>
      <c r="AR126">
        <v>142.69999999999999</v>
      </c>
      <c r="AS126">
        <v>127.6</v>
      </c>
      <c r="AT126">
        <v>121.1</v>
      </c>
      <c r="AU126">
        <v>126.6</v>
      </c>
      <c r="AV126">
        <v>125.5</v>
      </c>
      <c r="AW126">
        <v>115.5</v>
      </c>
      <c r="AX126">
        <v>123.2</v>
      </c>
      <c r="AY126">
        <v>120.6</v>
      </c>
      <c r="AZ126">
        <v>112.3</v>
      </c>
      <c r="BA126">
        <v>119.9</v>
      </c>
      <c r="BB126">
        <v>129.30000000000001</v>
      </c>
      <c r="BC126">
        <v>118.8</v>
      </c>
      <c r="BD126">
        <v>119.6</v>
      </c>
      <c r="BE126">
        <v>128.1</v>
      </c>
      <c r="BF126">
        <f t="shared" si="10"/>
        <v>1787.0000000000002</v>
      </c>
      <c r="BG126">
        <f t="shared" si="11"/>
        <v>142.69999999999999</v>
      </c>
      <c r="BH126">
        <f t="shared" si="12"/>
        <v>375.29999999999995</v>
      </c>
      <c r="BI126">
        <f t="shared" si="13"/>
        <v>241</v>
      </c>
      <c r="BJ126">
        <f t="shared" si="14"/>
        <v>123.2</v>
      </c>
      <c r="BK126">
        <f t="shared" si="15"/>
        <v>239.39999999999998</v>
      </c>
      <c r="BL126">
        <f t="shared" si="16"/>
        <v>112.3</v>
      </c>
      <c r="BM126">
        <f t="shared" si="17"/>
        <v>119.9</v>
      </c>
      <c r="BN126">
        <f t="shared" si="18"/>
        <v>129.30000000000001</v>
      </c>
      <c r="BO126">
        <f t="shared" si="19"/>
        <v>119.6</v>
      </c>
    </row>
    <row r="127" spans="1:67" x14ac:dyDescent="0.35">
      <c r="A127" t="s">
        <v>61</v>
      </c>
      <c r="B127">
        <v>2016</v>
      </c>
      <c r="C127" t="s">
        <v>66</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c r="AE127">
        <v>127.7</v>
      </c>
      <c r="AF127">
        <v>140.5</v>
      </c>
      <c r="AG127">
        <v>128.30000000000001</v>
      </c>
      <c r="AH127">
        <v>132.6</v>
      </c>
      <c r="AI127">
        <v>115.5</v>
      </c>
      <c r="AJ127">
        <v>136.5</v>
      </c>
      <c r="AK127">
        <v>159.69999999999999</v>
      </c>
      <c r="AL127">
        <v>174.3</v>
      </c>
      <c r="AM127">
        <v>109.9</v>
      </c>
      <c r="AN127">
        <v>136.30000000000001</v>
      </c>
      <c r="AO127">
        <v>124.4</v>
      </c>
      <c r="AP127">
        <v>138.1</v>
      </c>
      <c r="AQ127">
        <v>136.80000000000001</v>
      </c>
      <c r="AR127">
        <v>138.69999999999999</v>
      </c>
      <c r="AS127">
        <v>132.9</v>
      </c>
      <c r="AT127">
        <v>127.2</v>
      </c>
      <c r="AU127">
        <v>132</v>
      </c>
      <c r="AV127">
        <v>125.5</v>
      </c>
      <c r="AW127">
        <v>123.3</v>
      </c>
      <c r="AX127">
        <v>126.4</v>
      </c>
      <c r="AY127">
        <v>124.1</v>
      </c>
      <c r="AZ127">
        <v>114.2</v>
      </c>
      <c r="BA127">
        <v>121.7</v>
      </c>
      <c r="BB127">
        <v>129.69999999999999</v>
      </c>
      <c r="BC127">
        <v>119.4</v>
      </c>
      <c r="BD127">
        <v>121.5</v>
      </c>
      <c r="BE127">
        <v>130.1</v>
      </c>
      <c r="BF127">
        <f t="shared" si="10"/>
        <v>1760.6</v>
      </c>
      <c r="BG127">
        <f t="shared" si="11"/>
        <v>138.69999999999999</v>
      </c>
      <c r="BH127">
        <f t="shared" si="12"/>
        <v>392.1</v>
      </c>
      <c r="BI127">
        <f t="shared" si="13"/>
        <v>248.8</v>
      </c>
      <c r="BJ127">
        <f t="shared" si="14"/>
        <v>126.4</v>
      </c>
      <c r="BK127">
        <f t="shared" si="15"/>
        <v>243.5</v>
      </c>
      <c r="BL127">
        <f t="shared" si="16"/>
        <v>114.2</v>
      </c>
      <c r="BM127">
        <f t="shared" si="17"/>
        <v>121.7</v>
      </c>
      <c r="BN127">
        <f t="shared" si="18"/>
        <v>129.69999999999999</v>
      </c>
      <c r="BO127">
        <f t="shared" si="19"/>
        <v>121.5</v>
      </c>
    </row>
    <row r="128" spans="1:67" x14ac:dyDescent="0.35">
      <c r="A128" t="s">
        <v>57</v>
      </c>
      <c r="B128">
        <v>2016</v>
      </c>
      <c r="C128" t="s">
        <v>67</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59</v>
      </c>
      <c r="V128">
        <v>128.19999999999999</v>
      </c>
      <c r="W128">
        <v>130</v>
      </c>
      <c r="X128">
        <v>126.7</v>
      </c>
      <c r="Y128">
        <v>116.4</v>
      </c>
      <c r="Z128">
        <v>125.2</v>
      </c>
      <c r="AA128">
        <v>130.80000000000001</v>
      </c>
      <c r="AB128">
        <v>120.9</v>
      </c>
      <c r="AC128">
        <v>123.8</v>
      </c>
      <c r="AD128">
        <v>133</v>
      </c>
      <c r="AE128">
        <v>129.30000000000001</v>
      </c>
      <c r="AF128">
        <v>139.5</v>
      </c>
      <c r="AG128">
        <v>129.6</v>
      </c>
      <c r="AH128">
        <v>134.5</v>
      </c>
      <c r="AI128">
        <v>119.5</v>
      </c>
      <c r="AJ128">
        <v>138.5</v>
      </c>
      <c r="AK128">
        <v>158.19999999999999</v>
      </c>
      <c r="AL128">
        <v>171.8</v>
      </c>
      <c r="AM128">
        <v>110.3</v>
      </c>
      <c r="AN128">
        <v>134.30000000000001</v>
      </c>
      <c r="AO128">
        <v>127.3</v>
      </c>
      <c r="AP128">
        <v>139.9</v>
      </c>
      <c r="AQ128">
        <v>137.6</v>
      </c>
      <c r="AR128">
        <v>138</v>
      </c>
      <c r="AS128">
        <v>137.19999999999999</v>
      </c>
      <c r="AT128">
        <v>132.19999999999999</v>
      </c>
      <c r="AU128">
        <v>136.5</v>
      </c>
      <c r="AV128">
        <v>139.30000000000001</v>
      </c>
      <c r="AW128">
        <v>128.19999999999999</v>
      </c>
      <c r="AX128">
        <v>130</v>
      </c>
      <c r="AY128">
        <v>126.7</v>
      </c>
      <c r="AZ128">
        <v>116.4</v>
      </c>
      <c r="BA128">
        <v>125.2</v>
      </c>
      <c r="BB128">
        <v>130.80000000000001</v>
      </c>
      <c r="BC128">
        <v>120.9</v>
      </c>
      <c r="BD128">
        <v>123.8</v>
      </c>
      <c r="BE128">
        <v>133</v>
      </c>
      <c r="BF128">
        <f t="shared" si="10"/>
        <v>1770.2999999999997</v>
      </c>
      <c r="BG128">
        <f t="shared" si="11"/>
        <v>138</v>
      </c>
      <c r="BH128">
        <f t="shared" si="12"/>
        <v>405.9</v>
      </c>
      <c r="BI128">
        <f t="shared" si="13"/>
        <v>267.5</v>
      </c>
      <c r="BJ128">
        <f t="shared" si="14"/>
        <v>130</v>
      </c>
      <c r="BK128">
        <f t="shared" si="15"/>
        <v>247.60000000000002</v>
      </c>
      <c r="BL128">
        <f t="shared" si="16"/>
        <v>116.4</v>
      </c>
      <c r="BM128">
        <f t="shared" si="17"/>
        <v>125.2</v>
      </c>
      <c r="BN128">
        <f t="shared" si="18"/>
        <v>130.80000000000001</v>
      </c>
      <c r="BO128">
        <f t="shared" si="19"/>
        <v>123.8</v>
      </c>
    </row>
    <row r="129" spans="1:67" x14ac:dyDescent="0.35">
      <c r="A129" t="s">
        <v>60</v>
      </c>
      <c r="B129">
        <v>2016</v>
      </c>
      <c r="C129" t="s">
        <v>67</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c r="AE129">
        <v>126.8</v>
      </c>
      <c r="AF129">
        <v>144.19999999999999</v>
      </c>
      <c r="AG129">
        <v>136.6</v>
      </c>
      <c r="AH129">
        <v>131.80000000000001</v>
      </c>
      <c r="AI129">
        <v>111</v>
      </c>
      <c r="AJ129">
        <v>137</v>
      </c>
      <c r="AK129">
        <v>179.5</v>
      </c>
      <c r="AL129">
        <v>188.4</v>
      </c>
      <c r="AM129">
        <v>113.3</v>
      </c>
      <c r="AN129">
        <v>143.9</v>
      </c>
      <c r="AO129">
        <v>121.7</v>
      </c>
      <c r="AP129">
        <v>137.5</v>
      </c>
      <c r="AQ129">
        <v>139.80000000000001</v>
      </c>
      <c r="AR129">
        <v>142.9</v>
      </c>
      <c r="AS129">
        <v>127.9</v>
      </c>
      <c r="AT129">
        <v>121.1</v>
      </c>
      <c r="AU129">
        <v>126.9</v>
      </c>
      <c r="AV129">
        <v>126.4</v>
      </c>
      <c r="AW129">
        <v>115.5</v>
      </c>
      <c r="AX129">
        <v>123.5</v>
      </c>
      <c r="AY129">
        <v>120.9</v>
      </c>
      <c r="AZ129">
        <v>111.7</v>
      </c>
      <c r="BA129">
        <v>120.3</v>
      </c>
      <c r="BB129">
        <v>130.80000000000001</v>
      </c>
      <c r="BC129">
        <v>120</v>
      </c>
      <c r="BD129">
        <v>119.9</v>
      </c>
      <c r="BE129">
        <v>129</v>
      </c>
      <c r="BF129">
        <f t="shared" si="10"/>
        <v>1811.5000000000002</v>
      </c>
      <c r="BG129">
        <f t="shared" si="11"/>
        <v>142.9</v>
      </c>
      <c r="BH129">
        <f t="shared" si="12"/>
        <v>375.9</v>
      </c>
      <c r="BI129">
        <f t="shared" si="13"/>
        <v>241.9</v>
      </c>
      <c r="BJ129">
        <f t="shared" si="14"/>
        <v>123.5</v>
      </c>
      <c r="BK129">
        <f t="shared" si="15"/>
        <v>240.9</v>
      </c>
      <c r="BL129">
        <f t="shared" si="16"/>
        <v>111.7</v>
      </c>
      <c r="BM129">
        <f t="shared" si="17"/>
        <v>120.3</v>
      </c>
      <c r="BN129">
        <f t="shared" si="18"/>
        <v>130.80000000000001</v>
      </c>
      <c r="BO129">
        <f t="shared" si="19"/>
        <v>119.9</v>
      </c>
    </row>
    <row r="130" spans="1:67" x14ac:dyDescent="0.35">
      <c r="A130" t="s">
        <v>61</v>
      </c>
      <c r="B130">
        <v>2016</v>
      </c>
      <c r="C130" t="s">
        <v>67</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c r="AE130">
        <v>128.5</v>
      </c>
      <c r="AF130">
        <v>141.19999999999999</v>
      </c>
      <c r="AG130">
        <v>132.30000000000001</v>
      </c>
      <c r="AH130">
        <v>133.5</v>
      </c>
      <c r="AI130">
        <v>116.4</v>
      </c>
      <c r="AJ130">
        <v>137.80000000000001</v>
      </c>
      <c r="AK130">
        <v>165.4</v>
      </c>
      <c r="AL130">
        <v>177.4</v>
      </c>
      <c r="AM130">
        <v>111.3</v>
      </c>
      <c r="AN130">
        <v>137.5</v>
      </c>
      <c r="AO130">
        <v>125</v>
      </c>
      <c r="AP130">
        <v>138.80000000000001</v>
      </c>
      <c r="AQ130">
        <v>138.4</v>
      </c>
      <c r="AR130">
        <v>139.30000000000001</v>
      </c>
      <c r="AS130">
        <v>133.5</v>
      </c>
      <c r="AT130">
        <v>127.6</v>
      </c>
      <c r="AU130">
        <v>132.69999999999999</v>
      </c>
      <c r="AV130">
        <v>126.4</v>
      </c>
      <c r="AW130">
        <v>123.4</v>
      </c>
      <c r="AX130">
        <v>126.9</v>
      </c>
      <c r="AY130">
        <v>124.5</v>
      </c>
      <c r="AZ130">
        <v>113.9</v>
      </c>
      <c r="BA130">
        <v>122.4</v>
      </c>
      <c r="BB130">
        <v>130.80000000000001</v>
      </c>
      <c r="BC130">
        <v>120.5</v>
      </c>
      <c r="BD130">
        <v>121.9</v>
      </c>
      <c r="BE130">
        <v>131.1</v>
      </c>
      <c r="BF130">
        <f t="shared" si="10"/>
        <v>1783.5</v>
      </c>
      <c r="BG130">
        <f t="shared" si="11"/>
        <v>139.30000000000001</v>
      </c>
      <c r="BH130">
        <f t="shared" si="12"/>
        <v>393.8</v>
      </c>
      <c r="BI130">
        <f t="shared" si="13"/>
        <v>249.8</v>
      </c>
      <c r="BJ130">
        <f t="shared" si="14"/>
        <v>126.9</v>
      </c>
      <c r="BK130">
        <f t="shared" si="15"/>
        <v>245</v>
      </c>
      <c r="BL130">
        <f t="shared" si="16"/>
        <v>113.9</v>
      </c>
      <c r="BM130">
        <f t="shared" si="17"/>
        <v>122.4</v>
      </c>
      <c r="BN130">
        <f t="shared" si="18"/>
        <v>130.80000000000001</v>
      </c>
      <c r="BO130">
        <f t="shared" si="19"/>
        <v>121.9</v>
      </c>
    </row>
    <row r="131" spans="1:67" x14ac:dyDescent="0.35">
      <c r="A131" t="s">
        <v>57</v>
      </c>
      <c r="B131">
        <v>2016</v>
      </c>
      <c r="C131" t="s">
        <v>68</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59</v>
      </c>
      <c r="V131">
        <v>129.1</v>
      </c>
      <c r="W131">
        <v>130.6</v>
      </c>
      <c r="X131">
        <v>127</v>
      </c>
      <c r="Y131">
        <v>116</v>
      </c>
      <c r="Z131">
        <v>125.5</v>
      </c>
      <c r="AA131">
        <v>131.9</v>
      </c>
      <c r="AB131">
        <v>122</v>
      </c>
      <c r="AC131">
        <v>124.2</v>
      </c>
      <c r="AD131">
        <v>133.5</v>
      </c>
      <c r="AE131">
        <v>130.1</v>
      </c>
      <c r="AF131">
        <v>138.80000000000001</v>
      </c>
      <c r="AG131">
        <v>130.30000000000001</v>
      </c>
      <c r="AH131">
        <v>135.30000000000001</v>
      </c>
      <c r="AI131">
        <v>119.9</v>
      </c>
      <c r="AJ131">
        <v>140.19999999999999</v>
      </c>
      <c r="AK131">
        <v>156.9</v>
      </c>
      <c r="AL131">
        <v>172.2</v>
      </c>
      <c r="AM131">
        <v>112.1</v>
      </c>
      <c r="AN131">
        <v>134.9</v>
      </c>
      <c r="AO131">
        <v>128.1</v>
      </c>
      <c r="AP131">
        <v>140.69999999999999</v>
      </c>
      <c r="AQ131">
        <v>138</v>
      </c>
      <c r="AR131">
        <v>138.9</v>
      </c>
      <c r="AS131">
        <v>137.80000000000001</v>
      </c>
      <c r="AT131">
        <v>133</v>
      </c>
      <c r="AU131">
        <v>137.1</v>
      </c>
      <c r="AV131">
        <v>139.30000000000001</v>
      </c>
      <c r="AW131">
        <v>129.1</v>
      </c>
      <c r="AX131">
        <v>130.6</v>
      </c>
      <c r="AY131">
        <v>127</v>
      </c>
      <c r="AZ131">
        <v>116</v>
      </c>
      <c r="BA131">
        <v>125.5</v>
      </c>
      <c r="BB131">
        <v>131.9</v>
      </c>
      <c r="BC131">
        <v>122</v>
      </c>
      <c r="BD131">
        <v>124.2</v>
      </c>
      <c r="BE131">
        <v>133.5</v>
      </c>
      <c r="BF131">
        <f t="shared" ref="BF131:BF194" si="20">SUM(AE131:AQ131)</f>
        <v>1777.4999999999998</v>
      </c>
      <c r="BG131">
        <f t="shared" ref="BG131:BG194" si="21">AR131</f>
        <v>138.9</v>
      </c>
      <c r="BH131">
        <f t="shared" ref="BH131:BH194" si="22">SUM(AS131:AU131)</f>
        <v>407.9</v>
      </c>
      <c r="BI131">
        <f t="shared" ref="BI131:BI194" si="23">SUM(AV131:AW131)</f>
        <v>268.39999999999998</v>
      </c>
      <c r="BJ131">
        <f t="shared" ref="BJ131:BJ194" si="24">AX131</f>
        <v>130.6</v>
      </c>
      <c r="BK131">
        <f t="shared" ref="BK131:BK194" si="25">SUM(AY131,BC131)</f>
        <v>249</v>
      </c>
      <c r="BL131">
        <f t="shared" ref="BL131:BL194" si="26">AZ131</f>
        <v>116</v>
      </c>
      <c r="BM131">
        <f t="shared" ref="BM131:BM194" si="27">BA131</f>
        <v>125.5</v>
      </c>
      <c r="BN131">
        <f t="shared" ref="BN131:BN194" si="28">BB131</f>
        <v>131.9</v>
      </c>
      <c r="BO131">
        <f t="shared" ref="BO131:BO194" si="29">BD131</f>
        <v>124.2</v>
      </c>
    </row>
    <row r="132" spans="1:67" x14ac:dyDescent="0.35">
      <c r="A132" t="s">
        <v>60</v>
      </c>
      <c r="B132">
        <v>2016</v>
      </c>
      <c r="C132" t="s">
        <v>68</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c r="AE132">
        <v>127.6</v>
      </c>
      <c r="AF132">
        <v>140.30000000000001</v>
      </c>
      <c r="AG132">
        <v>133.69999999999999</v>
      </c>
      <c r="AH132">
        <v>132.19999999999999</v>
      </c>
      <c r="AI132">
        <v>111.8</v>
      </c>
      <c r="AJ132">
        <v>135.80000000000001</v>
      </c>
      <c r="AK132">
        <v>163.5</v>
      </c>
      <c r="AL132">
        <v>182.3</v>
      </c>
      <c r="AM132">
        <v>114.6</v>
      </c>
      <c r="AN132">
        <v>144.6</v>
      </c>
      <c r="AO132">
        <v>121.9</v>
      </c>
      <c r="AP132">
        <v>138.1</v>
      </c>
      <c r="AQ132">
        <v>137.6</v>
      </c>
      <c r="AR132">
        <v>143.6</v>
      </c>
      <c r="AS132">
        <v>128.30000000000001</v>
      </c>
      <c r="AT132">
        <v>121.4</v>
      </c>
      <c r="AU132">
        <v>127.3</v>
      </c>
      <c r="AV132">
        <v>127.3</v>
      </c>
      <c r="AW132">
        <v>114.7</v>
      </c>
      <c r="AX132">
        <v>123.9</v>
      </c>
      <c r="AY132">
        <v>121.2</v>
      </c>
      <c r="AZ132">
        <v>110.4</v>
      </c>
      <c r="BA132">
        <v>120.6</v>
      </c>
      <c r="BB132">
        <v>131.5</v>
      </c>
      <c r="BC132">
        <v>120.9</v>
      </c>
      <c r="BD132">
        <v>119.9</v>
      </c>
      <c r="BE132">
        <v>128.4</v>
      </c>
      <c r="BF132">
        <f t="shared" si="20"/>
        <v>1783.9999999999995</v>
      </c>
      <c r="BG132">
        <f t="shared" si="21"/>
        <v>143.6</v>
      </c>
      <c r="BH132">
        <f t="shared" si="22"/>
        <v>377</v>
      </c>
      <c r="BI132">
        <f t="shared" si="23"/>
        <v>242</v>
      </c>
      <c r="BJ132">
        <f t="shared" si="24"/>
        <v>123.9</v>
      </c>
      <c r="BK132">
        <f t="shared" si="25"/>
        <v>242.10000000000002</v>
      </c>
      <c r="BL132">
        <f t="shared" si="26"/>
        <v>110.4</v>
      </c>
      <c r="BM132">
        <f t="shared" si="27"/>
        <v>120.6</v>
      </c>
      <c r="BN132">
        <f t="shared" si="28"/>
        <v>131.5</v>
      </c>
      <c r="BO132">
        <f t="shared" si="29"/>
        <v>119.9</v>
      </c>
    </row>
    <row r="133" spans="1:67" x14ac:dyDescent="0.35">
      <c r="A133" t="s">
        <v>61</v>
      </c>
      <c r="B133">
        <v>2016</v>
      </c>
      <c r="C133" t="s">
        <v>68</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c r="AE133">
        <v>129.30000000000001</v>
      </c>
      <c r="AF133">
        <v>139.30000000000001</v>
      </c>
      <c r="AG133">
        <v>131.6</v>
      </c>
      <c r="AH133">
        <v>134.1</v>
      </c>
      <c r="AI133">
        <v>116.9</v>
      </c>
      <c r="AJ133">
        <v>138.1</v>
      </c>
      <c r="AK133">
        <v>159.1</v>
      </c>
      <c r="AL133">
        <v>175.6</v>
      </c>
      <c r="AM133">
        <v>112.9</v>
      </c>
      <c r="AN133">
        <v>138.1</v>
      </c>
      <c r="AO133">
        <v>125.5</v>
      </c>
      <c r="AP133">
        <v>139.5</v>
      </c>
      <c r="AQ133">
        <v>137.9</v>
      </c>
      <c r="AR133">
        <v>140.19999999999999</v>
      </c>
      <c r="AS133">
        <v>134.1</v>
      </c>
      <c r="AT133">
        <v>128.19999999999999</v>
      </c>
      <c r="AU133">
        <v>133.19999999999999</v>
      </c>
      <c r="AV133">
        <v>127.3</v>
      </c>
      <c r="AW133">
        <v>123.6</v>
      </c>
      <c r="AX133">
        <v>127.4</v>
      </c>
      <c r="AY133">
        <v>124.8</v>
      </c>
      <c r="AZ133">
        <v>113.1</v>
      </c>
      <c r="BA133">
        <v>122.7</v>
      </c>
      <c r="BB133">
        <v>131.69999999999999</v>
      </c>
      <c r="BC133">
        <v>121.5</v>
      </c>
      <c r="BD133">
        <v>122.1</v>
      </c>
      <c r="BE133">
        <v>131.1</v>
      </c>
      <c r="BF133">
        <f t="shared" si="20"/>
        <v>1777.9</v>
      </c>
      <c r="BG133">
        <f t="shared" si="21"/>
        <v>140.19999999999999</v>
      </c>
      <c r="BH133">
        <f t="shared" si="22"/>
        <v>395.49999999999994</v>
      </c>
      <c r="BI133">
        <f t="shared" si="23"/>
        <v>250.89999999999998</v>
      </c>
      <c r="BJ133">
        <f t="shared" si="24"/>
        <v>127.4</v>
      </c>
      <c r="BK133">
        <f t="shared" si="25"/>
        <v>246.3</v>
      </c>
      <c r="BL133">
        <f t="shared" si="26"/>
        <v>113.1</v>
      </c>
      <c r="BM133">
        <f t="shared" si="27"/>
        <v>122.7</v>
      </c>
      <c r="BN133">
        <f t="shared" si="28"/>
        <v>131.69999999999999</v>
      </c>
      <c r="BO133">
        <f t="shared" si="29"/>
        <v>122.1</v>
      </c>
    </row>
    <row r="134" spans="1:67" x14ac:dyDescent="0.35">
      <c r="A134" t="s">
        <v>57</v>
      </c>
      <c r="B134">
        <v>2016</v>
      </c>
      <c r="C134" t="s">
        <v>69</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59</v>
      </c>
      <c r="V134">
        <v>129.69999999999999</v>
      </c>
      <c r="W134">
        <v>131.1</v>
      </c>
      <c r="X134">
        <v>127.8</v>
      </c>
      <c r="Y134">
        <v>117</v>
      </c>
      <c r="Z134">
        <v>125.7</v>
      </c>
      <c r="AA134">
        <v>132.19999999999999</v>
      </c>
      <c r="AB134">
        <v>122.8</v>
      </c>
      <c r="AC134">
        <v>124.9</v>
      </c>
      <c r="AD134">
        <v>133.4</v>
      </c>
      <c r="AE134">
        <v>130.80000000000001</v>
      </c>
      <c r="AF134">
        <v>138.19999999999999</v>
      </c>
      <c r="AG134">
        <v>130.5</v>
      </c>
      <c r="AH134">
        <v>135.5</v>
      </c>
      <c r="AI134">
        <v>120.2</v>
      </c>
      <c r="AJ134">
        <v>139.19999999999999</v>
      </c>
      <c r="AK134">
        <v>149.5</v>
      </c>
      <c r="AL134">
        <v>170.4</v>
      </c>
      <c r="AM134">
        <v>113.1</v>
      </c>
      <c r="AN134">
        <v>135.80000000000001</v>
      </c>
      <c r="AO134">
        <v>128.80000000000001</v>
      </c>
      <c r="AP134">
        <v>141.5</v>
      </c>
      <c r="AQ134">
        <v>137.19999999999999</v>
      </c>
      <c r="AR134">
        <v>139.9</v>
      </c>
      <c r="AS134">
        <v>138.5</v>
      </c>
      <c r="AT134">
        <v>133.5</v>
      </c>
      <c r="AU134">
        <v>137.80000000000001</v>
      </c>
      <c r="AV134">
        <v>139.30000000000001</v>
      </c>
      <c r="AW134">
        <v>129.69999999999999</v>
      </c>
      <c r="AX134">
        <v>131.1</v>
      </c>
      <c r="AY134">
        <v>127.8</v>
      </c>
      <c r="AZ134">
        <v>117</v>
      </c>
      <c r="BA134">
        <v>125.7</v>
      </c>
      <c r="BB134">
        <v>132.19999999999999</v>
      </c>
      <c r="BC134">
        <v>122.8</v>
      </c>
      <c r="BD134">
        <v>124.9</v>
      </c>
      <c r="BE134">
        <v>133.4</v>
      </c>
      <c r="BF134">
        <f t="shared" si="20"/>
        <v>1770.7</v>
      </c>
      <c r="BG134">
        <f t="shared" si="21"/>
        <v>139.9</v>
      </c>
      <c r="BH134">
        <f t="shared" si="22"/>
        <v>409.8</v>
      </c>
      <c r="BI134">
        <f t="shared" si="23"/>
        <v>269</v>
      </c>
      <c r="BJ134">
        <f t="shared" si="24"/>
        <v>131.1</v>
      </c>
      <c r="BK134">
        <f t="shared" si="25"/>
        <v>250.6</v>
      </c>
      <c r="BL134">
        <f t="shared" si="26"/>
        <v>117</v>
      </c>
      <c r="BM134">
        <f t="shared" si="27"/>
        <v>125.7</v>
      </c>
      <c r="BN134">
        <f t="shared" si="28"/>
        <v>132.19999999999999</v>
      </c>
      <c r="BO134">
        <f t="shared" si="29"/>
        <v>124.9</v>
      </c>
    </row>
    <row r="135" spans="1:67" x14ac:dyDescent="0.35">
      <c r="A135" t="s">
        <v>60</v>
      </c>
      <c r="B135">
        <v>2016</v>
      </c>
      <c r="C135" t="s">
        <v>69</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c r="AE135">
        <v>128.1</v>
      </c>
      <c r="AF135">
        <v>137.69999999999999</v>
      </c>
      <c r="AG135">
        <v>130.6</v>
      </c>
      <c r="AH135">
        <v>132.6</v>
      </c>
      <c r="AI135">
        <v>111.9</v>
      </c>
      <c r="AJ135">
        <v>132.5</v>
      </c>
      <c r="AK135">
        <v>152.9</v>
      </c>
      <c r="AL135">
        <v>173.6</v>
      </c>
      <c r="AM135">
        <v>115.1</v>
      </c>
      <c r="AN135">
        <v>144.80000000000001</v>
      </c>
      <c r="AO135">
        <v>122.1</v>
      </c>
      <c r="AP135">
        <v>138.80000000000001</v>
      </c>
      <c r="AQ135">
        <v>135.69999999999999</v>
      </c>
      <c r="AR135">
        <v>143.9</v>
      </c>
      <c r="AS135">
        <v>128.69999999999999</v>
      </c>
      <c r="AT135">
        <v>121.6</v>
      </c>
      <c r="AU135">
        <v>127.7</v>
      </c>
      <c r="AV135">
        <v>127.9</v>
      </c>
      <c r="AW135">
        <v>114.8</v>
      </c>
      <c r="AX135">
        <v>124.3</v>
      </c>
      <c r="AY135">
        <v>121.4</v>
      </c>
      <c r="AZ135">
        <v>111.8</v>
      </c>
      <c r="BA135">
        <v>120.8</v>
      </c>
      <c r="BB135">
        <v>131.6</v>
      </c>
      <c r="BC135">
        <v>121.2</v>
      </c>
      <c r="BD135">
        <v>120.5</v>
      </c>
      <c r="BE135">
        <v>128</v>
      </c>
      <c r="BF135">
        <f t="shared" si="20"/>
        <v>1756.3999999999996</v>
      </c>
      <c r="BG135">
        <f t="shared" si="21"/>
        <v>143.9</v>
      </c>
      <c r="BH135">
        <f t="shared" si="22"/>
        <v>378</v>
      </c>
      <c r="BI135">
        <f t="shared" si="23"/>
        <v>242.7</v>
      </c>
      <c r="BJ135">
        <f t="shared" si="24"/>
        <v>124.3</v>
      </c>
      <c r="BK135">
        <f t="shared" si="25"/>
        <v>242.60000000000002</v>
      </c>
      <c r="BL135">
        <f t="shared" si="26"/>
        <v>111.8</v>
      </c>
      <c r="BM135">
        <f t="shared" si="27"/>
        <v>120.8</v>
      </c>
      <c r="BN135">
        <f t="shared" si="28"/>
        <v>131.6</v>
      </c>
      <c r="BO135">
        <f t="shared" si="29"/>
        <v>120.5</v>
      </c>
    </row>
    <row r="136" spans="1:67" x14ac:dyDescent="0.35">
      <c r="A136" t="s">
        <v>61</v>
      </c>
      <c r="B136">
        <v>2016</v>
      </c>
      <c r="C136" t="s">
        <v>69</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c r="AE136">
        <v>129.9</v>
      </c>
      <c r="AF136">
        <v>138</v>
      </c>
      <c r="AG136">
        <v>130.5</v>
      </c>
      <c r="AH136">
        <v>134.4</v>
      </c>
      <c r="AI136">
        <v>117.2</v>
      </c>
      <c r="AJ136">
        <v>136.1</v>
      </c>
      <c r="AK136">
        <v>150.69999999999999</v>
      </c>
      <c r="AL136">
        <v>171.5</v>
      </c>
      <c r="AM136">
        <v>113.8</v>
      </c>
      <c r="AN136">
        <v>138.80000000000001</v>
      </c>
      <c r="AO136">
        <v>126</v>
      </c>
      <c r="AP136">
        <v>140.19999999999999</v>
      </c>
      <c r="AQ136">
        <v>136.6</v>
      </c>
      <c r="AR136">
        <v>141</v>
      </c>
      <c r="AS136">
        <v>134.6</v>
      </c>
      <c r="AT136">
        <v>128.6</v>
      </c>
      <c r="AU136">
        <v>133.80000000000001</v>
      </c>
      <c r="AV136">
        <v>127.9</v>
      </c>
      <c r="AW136">
        <v>124.1</v>
      </c>
      <c r="AX136">
        <v>127.9</v>
      </c>
      <c r="AY136">
        <v>125.4</v>
      </c>
      <c r="AZ136">
        <v>114.3</v>
      </c>
      <c r="BA136">
        <v>122.9</v>
      </c>
      <c r="BB136">
        <v>131.80000000000001</v>
      </c>
      <c r="BC136">
        <v>122.1</v>
      </c>
      <c r="BD136">
        <v>122.8</v>
      </c>
      <c r="BE136">
        <v>130.9</v>
      </c>
      <c r="BF136">
        <f t="shared" si="20"/>
        <v>1763.6999999999998</v>
      </c>
      <c r="BG136">
        <f t="shared" si="21"/>
        <v>141</v>
      </c>
      <c r="BH136">
        <f t="shared" si="22"/>
        <v>397</v>
      </c>
      <c r="BI136">
        <f t="shared" si="23"/>
        <v>252</v>
      </c>
      <c r="BJ136">
        <f t="shared" si="24"/>
        <v>127.9</v>
      </c>
      <c r="BK136">
        <f t="shared" si="25"/>
        <v>247.5</v>
      </c>
      <c r="BL136">
        <f t="shared" si="26"/>
        <v>114.3</v>
      </c>
      <c r="BM136">
        <f t="shared" si="27"/>
        <v>122.9</v>
      </c>
      <c r="BN136">
        <f t="shared" si="28"/>
        <v>131.80000000000001</v>
      </c>
      <c r="BO136">
        <f t="shared" si="29"/>
        <v>122.8</v>
      </c>
    </row>
    <row r="137" spans="1:67" x14ac:dyDescent="0.35">
      <c r="A137" t="s">
        <v>57</v>
      </c>
      <c r="B137">
        <v>2016</v>
      </c>
      <c r="C137" t="s">
        <v>70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59</v>
      </c>
      <c r="V137">
        <v>129.80000000000001</v>
      </c>
      <c r="W137">
        <v>131.80000000000001</v>
      </c>
      <c r="X137">
        <v>128.69999999999999</v>
      </c>
      <c r="Y137">
        <v>117.8</v>
      </c>
      <c r="Z137">
        <v>126.5</v>
      </c>
      <c r="AA137">
        <v>133</v>
      </c>
      <c r="AB137">
        <v>123</v>
      </c>
      <c r="AC137">
        <v>125.7</v>
      </c>
      <c r="AD137">
        <v>133.80000000000001</v>
      </c>
      <c r="AE137">
        <v>131.30000000000001</v>
      </c>
      <c r="AF137">
        <v>137.6</v>
      </c>
      <c r="AG137">
        <v>130.1</v>
      </c>
      <c r="AH137">
        <v>136</v>
      </c>
      <c r="AI137">
        <v>120.8</v>
      </c>
      <c r="AJ137">
        <v>138.4</v>
      </c>
      <c r="AK137">
        <v>149.19999999999999</v>
      </c>
      <c r="AL137">
        <v>170.2</v>
      </c>
      <c r="AM137">
        <v>113.4</v>
      </c>
      <c r="AN137">
        <v>136.30000000000001</v>
      </c>
      <c r="AO137">
        <v>128.69999999999999</v>
      </c>
      <c r="AP137">
        <v>142.4</v>
      </c>
      <c r="AQ137">
        <v>137.4</v>
      </c>
      <c r="AR137">
        <v>140.9</v>
      </c>
      <c r="AS137">
        <v>139.6</v>
      </c>
      <c r="AT137">
        <v>134.30000000000001</v>
      </c>
      <c r="AU137">
        <v>138.80000000000001</v>
      </c>
      <c r="AV137">
        <v>139.30000000000001</v>
      </c>
      <c r="AW137">
        <v>129.80000000000001</v>
      </c>
      <c r="AX137">
        <v>131.80000000000001</v>
      </c>
      <c r="AY137">
        <v>128.69999999999999</v>
      </c>
      <c r="AZ137">
        <v>117.8</v>
      </c>
      <c r="BA137">
        <v>126.5</v>
      </c>
      <c r="BB137">
        <v>133</v>
      </c>
      <c r="BC137">
        <v>123</v>
      </c>
      <c r="BD137">
        <v>125.7</v>
      </c>
      <c r="BE137">
        <v>133.80000000000001</v>
      </c>
      <c r="BF137">
        <f t="shared" si="20"/>
        <v>1771.8000000000002</v>
      </c>
      <c r="BG137">
        <f t="shared" si="21"/>
        <v>140.9</v>
      </c>
      <c r="BH137">
        <f t="shared" si="22"/>
        <v>412.7</v>
      </c>
      <c r="BI137">
        <f t="shared" si="23"/>
        <v>269.10000000000002</v>
      </c>
      <c r="BJ137">
        <f t="shared" si="24"/>
        <v>131.80000000000001</v>
      </c>
      <c r="BK137">
        <f t="shared" si="25"/>
        <v>251.7</v>
      </c>
      <c r="BL137">
        <f t="shared" si="26"/>
        <v>117.8</v>
      </c>
      <c r="BM137">
        <f t="shared" si="27"/>
        <v>126.5</v>
      </c>
      <c r="BN137">
        <f t="shared" si="28"/>
        <v>133</v>
      </c>
      <c r="BO137">
        <f t="shared" si="29"/>
        <v>125.7</v>
      </c>
    </row>
    <row r="138" spans="1:67" x14ac:dyDescent="0.35">
      <c r="A138" t="s">
        <v>60</v>
      </c>
      <c r="B138">
        <v>2016</v>
      </c>
      <c r="C138" t="s">
        <v>70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c r="AE138">
        <v>128.69999999999999</v>
      </c>
      <c r="AF138">
        <v>138.4</v>
      </c>
      <c r="AG138">
        <v>130.30000000000001</v>
      </c>
      <c r="AH138">
        <v>132.69999999999999</v>
      </c>
      <c r="AI138">
        <v>112.5</v>
      </c>
      <c r="AJ138">
        <v>130.4</v>
      </c>
      <c r="AK138">
        <v>155.1</v>
      </c>
      <c r="AL138">
        <v>175.7</v>
      </c>
      <c r="AM138">
        <v>115.4</v>
      </c>
      <c r="AN138">
        <v>145.30000000000001</v>
      </c>
      <c r="AO138">
        <v>122.5</v>
      </c>
      <c r="AP138">
        <v>139.6</v>
      </c>
      <c r="AQ138">
        <v>136.30000000000001</v>
      </c>
      <c r="AR138">
        <v>144.30000000000001</v>
      </c>
      <c r="AS138">
        <v>129.1</v>
      </c>
      <c r="AT138">
        <v>121.9</v>
      </c>
      <c r="AU138">
        <v>128</v>
      </c>
      <c r="AV138">
        <v>128.69999999999999</v>
      </c>
      <c r="AW138">
        <v>115.2</v>
      </c>
      <c r="AX138">
        <v>124.5</v>
      </c>
      <c r="AY138">
        <v>121.8</v>
      </c>
      <c r="AZ138">
        <v>112.8</v>
      </c>
      <c r="BA138">
        <v>121.2</v>
      </c>
      <c r="BB138">
        <v>131.9</v>
      </c>
      <c r="BC138">
        <v>120.8</v>
      </c>
      <c r="BD138">
        <v>120.9</v>
      </c>
      <c r="BE138">
        <v>128.6</v>
      </c>
      <c r="BF138">
        <f t="shared" si="20"/>
        <v>1762.8999999999999</v>
      </c>
      <c r="BG138">
        <f t="shared" si="21"/>
        <v>144.30000000000001</v>
      </c>
      <c r="BH138">
        <f t="shared" si="22"/>
        <v>379</v>
      </c>
      <c r="BI138">
        <f t="shared" si="23"/>
        <v>243.89999999999998</v>
      </c>
      <c r="BJ138">
        <f t="shared" si="24"/>
        <v>124.5</v>
      </c>
      <c r="BK138">
        <f t="shared" si="25"/>
        <v>242.6</v>
      </c>
      <c r="BL138">
        <f t="shared" si="26"/>
        <v>112.8</v>
      </c>
      <c r="BM138">
        <f t="shared" si="27"/>
        <v>121.2</v>
      </c>
      <c r="BN138">
        <f t="shared" si="28"/>
        <v>131.9</v>
      </c>
      <c r="BO138">
        <f t="shared" si="29"/>
        <v>120.9</v>
      </c>
    </row>
    <row r="139" spans="1:67" x14ac:dyDescent="0.35">
      <c r="A139" t="s">
        <v>61</v>
      </c>
      <c r="B139">
        <v>2016</v>
      </c>
      <c r="C139" t="s">
        <v>70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c r="AE139">
        <v>130.5</v>
      </c>
      <c r="AF139">
        <v>137.9</v>
      </c>
      <c r="AG139">
        <v>130.19999999999999</v>
      </c>
      <c r="AH139">
        <v>134.80000000000001</v>
      </c>
      <c r="AI139">
        <v>117.8</v>
      </c>
      <c r="AJ139">
        <v>134.69999999999999</v>
      </c>
      <c r="AK139">
        <v>151.19999999999999</v>
      </c>
      <c r="AL139">
        <v>172.1</v>
      </c>
      <c r="AM139">
        <v>114.1</v>
      </c>
      <c r="AN139">
        <v>139.30000000000001</v>
      </c>
      <c r="AO139">
        <v>126.1</v>
      </c>
      <c r="AP139">
        <v>141.1</v>
      </c>
      <c r="AQ139">
        <v>137</v>
      </c>
      <c r="AR139">
        <v>141.80000000000001</v>
      </c>
      <c r="AS139">
        <v>135.5</v>
      </c>
      <c r="AT139">
        <v>129.1</v>
      </c>
      <c r="AU139">
        <v>134.5</v>
      </c>
      <c r="AV139">
        <v>128.69999999999999</v>
      </c>
      <c r="AW139">
        <v>124.3</v>
      </c>
      <c r="AX139">
        <v>128.4</v>
      </c>
      <c r="AY139">
        <v>126.1</v>
      </c>
      <c r="AZ139">
        <v>115.2</v>
      </c>
      <c r="BA139">
        <v>123.5</v>
      </c>
      <c r="BB139">
        <v>132.4</v>
      </c>
      <c r="BC139">
        <v>122.1</v>
      </c>
      <c r="BD139">
        <v>123.4</v>
      </c>
      <c r="BE139">
        <v>131.4</v>
      </c>
      <c r="BF139">
        <f t="shared" si="20"/>
        <v>1766.7999999999995</v>
      </c>
      <c r="BG139">
        <f t="shared" si="21"/>
        <v>141.80000000000001</v>
      </c>
      <c r="BH139">
        <f t="shared" si="22"/>
        <v>399.1</v>
      </c>
      <c r="BI139">
        <f t="shared" si="23"/>
        <v>253</v>
      </c>
      <c r="BJ139">
        <f t="shared" si="24"/>
        <v>128.4</v>
      </c>
      <c r="BK139">
        <f t="shared" si="25"/>
        <v>248.2</v>
      </c>
      <c r="BL139">
        <f t="shared" si="26"/>
        <v>115.2</v>
      </c>
      <c r="BM139">
        <f t="shared" si="27"/>
        <v>123.5</v>
      </c>
      <c r="BN139">
        <f t="shared" si="28"/>
        <v>132.4</v>
      </c>
      <c r="BO139">
        <f t="shared" si="29"/>
        <v>123.4</v>
      </c>
    </row>
    <row r="140" spans="1:67" x14ac:dyDescent="0.35">
      <c r="A140" t="s">
        <v>57</v>
      </c>
      <c r="B140">
        <v>2016</v>
      </c>
      <c r="C140" t="s">
        <v>72</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59</v>
      </c>
      <c r="V140">
        <v>130.30000000000001</v>
      </c>
      <c r="W140">
        <v>132.1</v>
      </c>
      <c r="X140">
        <v>129.1</v>
      </c>
      <c r="Y140">
        <v>118.2</v>
      </c>
      <c r="Z140">
        <v>126.9</v>
      </c>
      <c r="AA140">
        <v>133.69999999999999</v>
      </c>
      <c r="AB140">
        <v>123.5</v>
      </c>
      <c r="AC140">
        <v>126.1</v>
      </c>
      <c r="AD140">
        <v>133.6</v>
      </c>
      <c r="AE140">
        <v>132</v>
      </c>
      <c r="AF140">
        <v>137.4</v>
      </c>
      <c r="AG140">
        <v>130.6</v>
      </c>
      <c r="AH140">
        <v>136.19999999999999</v>
      </c>
      <c r="AI140">
        <v>121.1</v>
      </c>
      <c r="AJ140">
        <v>136.9</v>
      </c>
      <c r="AK140">
        <v>141.80000000000001</v>
      </c>
      <c r="AL140">
        <v>170</v>
      </c>
      <c r="AM140">
        <v>113.4</v>
      </c>
      <c r="AN140">
        <v>136.80000000000001</v>
      </c>
      <c r="AO140">
        <v>128.69999999999999</v>
      </c>
      <c r="AP140">
        <v>143.1</v>
      </c>
      <c r="AQ140">
        <v>136.6</v>
      </c>
      <c r="AR140">
        <v>141.19999999999999</v>
      </c>
      <c r="AS140">
        <v>139.9</v>
      </c>
      <c r="AT140">
        <v>134.5</v>
      </c>
      <c r="AU140">
        <v>139.19999999999999</v>
      </c>
      <c r="AV140">
        <v>139.30000000000001</v>
      </c>
      <c r="AW140">
        <v>130.30000000000001</v>
      </c>
      <c r="AX140">
        <v>132.1</v>
      </c>
      <c r="AY140">
        <v>129.1</v>
      </c>
      <c r="AZ140">
        <v>118.2</v>
      </c>
      <c r="BA140">
        <v>126.9</v>
      </c>
      <c r="BB140">
        <v>133.69999999999999</v>
      </c>
      <c r="BC140">
        <v>123.5</v>
      </c>
      <c r="BD140">
        <v>126.1</v>
      </c>
      <c r="BE140">
        <v>133.6</v>
      </c>
      <c r="BF140">
        <f t="shared" si="20"/>
        <v>1764.6</v>
      </c>
      <c r="BG140">
        <f t="shared" si="21"/>
        <v>141.19999999999999</v>
      </c>
      <c r="BH140">
        <f t="shared" si="22"/>
        <v>413.59999999999997</v>
      </c>
      <c r="BI140">
        <f t="shared" si="23"/>
        <v>269.60000000000002</v>
      </c>
      <c r="BJ140">
        <f t="shared" si="24"/>
        <v>132.1</v>
      </c>
      <c r="BK140">
        <f t="shared" si="25"/>
        <v>252.6</v>
      </c>
      <c r="BL140">
        <f t="shared" si="26"/>
        <v>118.2</v>
      </c>
      <c r="BM140">
        <f t="shared" si="27"/>
        <v>126.9</v>
      </c>
      <c r="BN140">
        <f t="shared" si="28"/>
        <v>133.69999999999999</v>
      </c>
      <c r="BO140">
        <f t="shared" si="29"/>
        <v>126.1</v>
      </c>
    </row>
    <row r="141" spans="1:67" x14ac:dyDescent="0.35">
      <c r="A141" t="s">
        <v>60</v>
      </c>
      <c r="B141">
        <v>2016</v>
      </c>
      <c r="C141" t="s">
        <v>72</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c r="AE141">
        <v>130.19999999999999</v>
      </c>
      <c r="AF141">
        <v>138.5</v>
      </c>
      <c r="AG141">
        <v>134.1</v>
      </c>
      <c r="AH141">
        <v>132.9</v>
      </c>
      <c r="AI141">
        <v>112.6</v>
      </c>
      <c r="AJ141">
        <v>130.80000000000001</v>
      </c>
      <c r="AK141">
        <v>142</v>
      </c>
      <c r="AL141">
        <v>174.9</v>
      </c>
      <c r="AM141">
        <v>115.6</v>
      </c>
      <c r="AN141">
        <v>145.4</v>
      </c>
      <c r="AO141">
        <v>122.7</v>
      </c>
      <c r="AP141">
        <v>140.30000000000001</v>
      </c>
      <c r="AQ141">
        <v>135.19999999999999</v>
      </c>
      <c r="AR141">
        <v>144.30000000000001</v>
      </c>
      <c r="AS141">
        <v>129.6</v>
      </c>
      <c r="AT141">
        <v>122.1</v>
      </c>
      <c r="AU141">
        <v>128.5</v>
      </c>
      <c r="AV141">
        <v>129.1</v>
      </c>
      <c r="AW141">
        <v>116.2</v>
      </c>
      <c r="AX141">
        <v>124.7</v>
      </c>
      <c r="AY141">
        <v>122.1</v>
      </c>
      <c r="AZ141">
        <v>113.4</v>
      </c>
      <c r="BA141">
        <v>121.7</v>
      </c>
      <c r="BB141">
        <v>132.1</v>
      </c>
      <c r="BC141">
        <v>121.3</v>
      </c>
      <c r="BD141">
        <v>121.3</v>
      </c>
      <c r="BE141">
        <v>128.5</v>
      </c>
      <c r="BF141">
        <f t="shared" si="20"/>
        <v>1755.2</v>
      </c>
      <c r="BG141">
        <f t="shared" si="21"/>
        <v>144.30000000000001</v>
      </c>
      <c r="BH141">
        <f t="shared" si="22"/>
        <v>380.2</v>
      </c>
      <c r="BI141">
        <f t="shared" si="23"/>
        <v>245.3</v>
      </c>
      <c r="BJ141">
        <f t="shared" si="24"/>
        <v>124.7</v>
      </c>
      <c r="BK141">
        <f t="shared" si="25"/>
        <v>243.39999999999998</v>
      </c>
      <c r="BL141">
        <f t="shared" si="26"/>
        <v>113.4</v>
      </c>
      <c r="BM141">
        <f t="shared" si="27"/>
        <v>121.7</v>
      </c>
      <c r="BN141">
        <f t="shared" si="28"/>
        <v>132.1</v>
      </c>
      <c r="BO141">
        <f t="shared" si="29"/>
        <v>121.3</v>
      </c>
    </row>
    <row r="142" spans="1:67" x14ac:dyDescent="0.35">
      <c r="A142" t="s">
        <v>61</v>
      </c>
      <c r="B142">
        <v>2016</v>
      </c>
      <c r="C142" t="s">
        <v>72</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c r="AE142">
        <v>131.4</v>
      </c>
      <c r="AF142">
        <v>137.80000000000001</v>
      </c>
      <c r="AG142">
        <v>132</v>
      </c>
      <c r="AH142">
        <v>135</v>
      </c>
      <c r="AI142">
        <v>118</v>
      </c>
      <c r="AJ142">
        <v>134.1</v>
      </c>
      <c r="AK142">
        <v>141.9</v>
      </c>
      <c r="AL142">
        <v>171.7</v>
      </c>
      <c r="AM142">
        <v>114.1</v>
      </c>
      <c r="AN142">
        <v>139.69999999999999</v>
      </c>
      <c r="AO142">
        <v>126.2</v>
      </c>
      <c r="AP142">
        <v>141.80000000000001</v>
      </c>
      <c r="AQ142">
        <v>136.1</v>
      </c>
      <c r="AR142">
        <v>142</v>
      </c>
      <c r="AS142">
        <v>135.80000000000001</v>
      </c>
      <c r="AT142">
        <v>129.30000000000001</v>
      </c>
      <c r="AU142">
        <v>135</v>
      </c>
      <c r="AV142">
        <v>129.1</v>
      </c>
      <c r="AW142">
        <v>125</v>
      </c>
      <c r="AX142">
        <v>128.6</v>
      </c>
      <c r="AY142">
        <v>126.4</v>
      </c>
      <c r="AZ142">
        <v>115.7</v>
      </c>
      <c r="BA142">
        <v>124</v>
      </c>
      <c r="BB142">
        <v>132.80000000000001</v>
      </c>
      <c r="BC142">
        <v>122.6</v>
      </c>
      <c r="BD142">
        <v>123.8</v>
      </c>
      <c r="BE142">
        <v>131.19999999999999</v>
      </c>
      <c r="BF142">
        <f t="shared" si="20"/>
        <v>1759.8</v>
      </c>
      <c r="BG142">
        <f t="shared" si="21"/>
        <v>142</v>
      </c>
      <c r="BH142">
        <f t="shared" si="22"/>
        <v>400.1</v>
      </c>
      <c r="BI142">
        <f t="shared" si="23"/>
        <v>254.1</v>
      </c>
      <c r="BJ142">
        <f t="shared" si="24"/>
        <v>128.6</v>
      </c>
      <c r="BK142">
        <f t="shared" si="25"/>
        <v>249</v>
      </c>
      <c r="BL142">
        <f t="shared" si="26"/>
        <v>115.7</v>
      </c>
      <c r="BM142">
        <f t="shared" si="27"/>
        <v>124</v>
      </c>
      <c r="BN142">
        <f t="shared" si="28"/>
        <v>132.80000000000001</v>
      </c>
      <c r="BO142">
        <f t="shared" si="29"/>
        <v>123.8</v>
      </c>
    </row>
    <row r="143" spans="1:67" x14ac:dyDescent="0.35">
      <c r="A143" t="s">
        <v>57</v>
      </c>
      <c r="B143">
        <v>2016</v>
      </c>
      <c r="C143" t="s">
        <v>73</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59</v>
      </c>
      <c r="V143">
        <v>132</v>
      </c>
      <c r="W143">
        <v>132.9</v>
      </c>
      <c r="X143">
        <v>129.69999999999999</v>
      </c>
      <c r="Y143">
        <v>118.6</v>
      </c>
      <c r="Z143">
        <v>127.3</v>
      </c>
      <c r="AA143">
        <v>134.19999999999999</v>
      </c>
      <c r="AB143">
        <v>121.9</v>
      </c>
      <c r="AC143">
        <v>126.3</v>
      </c>
      <c r="AD143">
        <v>132.80000000000001</v>
      </c>
      <c r="AE143">
        <v>132.6</v>
      </c>
      <c r="AF143">
        <v>137.30000000000001</v>
      </c>
      <c r="AG143">
        <v>131.6</v>
      </c>
      <c r="AH143">
        <v>136.30000000000001</v>
      </c>
      <c r="AI143">
        <v>121.6</v>
      </c>
      <c r="AJ143">
        <v>135.6</v>
      </c>
      <c r="AK143">
        <v>127.5</v>
      </c>
      <c r="AL143">
        <v>167.9</v>
      </c>
      <c r="AM143">
        <v>113.8</v>
      </c>
      <c r="AN143">
        <v>137.5</v>
      </c>
      <c r="AO143">
        <v>129.1</v>
      </c>
      <c r="AP143">
        <v>143.6</v>
      </c>
      <c r="AQ143">
        <v>134.69999999999999</v>
      </c>
      <c r="AR143">
        <v>142.4</v>
      </c>
      <c r="AS143">
        <v>140.4</v>
      </c>
      <c r="AT143">
        <v>135.19999999999999</v>
      </c>
      <c r="AU143">
        <v>139.69999999999999</v>
      </c>
      <c r="AV143">
        <v>139.30000000000001</v>
      </c>
      <c r="AW143">
        <v>132</v>
      </c>
      <c r="AX143">
        <v>132.9</v>
      </c>
      <c r="AY143">
        <v>129.69999999999999</v>
      </c>
      <c r="AZ143">
        <v>118.6</v>
      </c>
      <c r="BA143">
        <v>127.3</v>
      </c>
      <c r="BB143">
        <v>134.19999999999999</v>
      </c>
      <c r="BC143">
        <v>121.9</v>
      </c>
      <c r="BD143">
        <v>126.3</v>
      </c>
      <c r="BE143">
        <v>132.80000000000001</v>
      </c>
      <c r="BF143">
        <f t="shared" si="20"/>
        <v>1749.1</v>
      </c>
      <c r="BG143">
        <f t="shared" si="21"/>
        <v>142.4</v>
      </c>
      <c r="BH143">
        <f t="shared" si="22"/>
        <v>415.3</v>
      </c>
      <c r="BI143">
        <f t="shared" si="23"/>
        <v>271.3</v>
      </c>
      <c r="BJ143">
        <f t="shared" si="24"/>
        <v>132.9</v>
      </c>
      <c r="BK143">
        <f t="shared" si="25"/>
        <v>251.6</v>
      </c>
      <c r="BL143">
        <f t="shared" si="26"/>
        <v>118.6</v>
      </c>
      <c r="BM143">
        <f t="shared" si="27"/>
        <v>127.3</v>
      </c>
      <c r="BN143">
        <f t="shared" si="28"/>
        <v>134.19999999999999</v>
      </c>
      <c r="BO143">
        <f t="shared" si="29"/>
        <v>126.3</v>
      </c>
    </row>
    <row r="144" spans="1:67" x14ac:dyDescent="0.35">
      <c r="A144" t="s">
        <v>60</v>
      </c>
      <c r="B144">
        <v>2016</v>
      </c>
      <c r="C144" t="s">
        <v>73</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c r="AE144">
        <v>131.6</v>
      </c>
      <c r="AF144">
        <v>138.19999999999999</v>
      </c>
      <c r="AG144">
        <v>134.9</v>
      </c>
      <c r="AH144">
        <v>133.1</v>
      </c>
      <c r="AI144">
        <v>113.5</v>
      </c>
      <c r="AJ144">
        <v>129.30000000000001</v>
      </c>
      <c r="AK144">
        <v>121.1</v>
      </c>
      <c r="AL144">
        <v>170.3</v>
      </c>
      <c r="AM144">
        <v>115.5</v>
      </c>
      <c r="AN144">
        <v>145.5</v>
      </c>
      <c r="AO144">
        <v>123.1</v>
      </c>
      <c r="AP144">
        <v>140.9</v>
      </c>
      <c r="AQ144">
        <v>132.80000000000001</v>
      </c>
      <c r="AR144">
        <v>145</v>
      </c>
      <c r="AS144">
        <v>130</v>
      </c>
      <c r="AT144">
        <v>122.2</v>
      </c>
      <c r="AU144">
        <v>128.80000000000001</v>
      </c>
      <c r="AV144">
        <v>128.5</v>
      </c>
      <c r="AW144">
        <v>117.8</v>
      </c>
      <c r="AX144">
        <v>125</v>
      </c>
      <c r="AY144">
        <v>122.3</v>
      </c>
      <c r="AZ144">
        <v>113.7</v>
      </c>
      <c r="BA144">
        <v>121.8</v>
      </c>
      <c r="BB144">
        <v>132.30000000000001</v>
      </c>
      <c r="BC144">
        <v>119.9</v>
      </c>
      <c r="BD144">
        <v>121.4</v>
      </c>
      <c r="BE144">
        <v>127.6</v>
      </c>
      <c r="BF144">
        <f t="shared" si="20"/>
        <v>1729.8</v>
      </c>
      <c r="BG144">
        <f t="shared" si="21"/>
        <v>145</v>
      </c>
      <c r="BH144">
        <f t="shared" si="22"/>
        <v>381</v>
      </c>
      <c r="BI144">
        <f t="shared" si="23"/>
        <v>246.3</v>
      </c>
      <c r="BJ144">
        <f t="shared" si="24"/>
        <v>125</v>
      </c>
      <c r="BK144">
        <f t="shared" si="25"/>
        <v>242.2</v>
      </c>
      <c r="BL144">
        <f t="shared" si="26"/>
        <v>113.7</v>
      </c>
      <c r="BM144">
        <f t="shared" si="27"/>
        <v>121.8</v>
      </c>
      <c r="BN144">
        <f t="shared" si="28"/>
        <v>132.30000000000001</v>
      </c>
      <c r="BO144">
        <f t="shared" si="29"/>
        <v>121.4</v>
      </c>
    </row>
    <row r="145" spans="1:67" x14ac:dyDescent="0.35">
      <c r="A145" t="s">
        <v>61</v>
      </c>
      <c r="B145">
        <v>2016</v>
      </c>
      <c r="C145" t="s">
        <v>73</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c r="AE145">
        <v>132.30000000000001</v>
      </c>
      <c r="AF145">
        <v>137.6</v>
      </c>
      <c r="AG145">
        <v>132.9</v>
      </c>
      <c r="AH145">
        <v>135.1</v>
      </c>
      <c r="AI145">
        <v>118.6</v>
      </c>
      <c r="AJ145">
        <v>132.69999999999999</v>
      </c>
      <c r="AK145">
        <v>125.3</v>
      </c>
      <c r="AL145">
        <v>168.7</v>
      </c>
      <c r="AM145">
        <v>114.4</v>
      </c>
      <c r="AN145">
        <v>140.19999999999999</v>
      </c>
      <c r="AO145">
        <v>126.6</v>
      </c>
      <c r="AP145">
        <v>142.30000000000001</v>
      </c>
      <c r="AQ145">
        <v>134</v>
      </c>
      <c r="AR145">
        <v>143.1</v>
      </c>
      <c r="AS145">
        <v>136.30000000000001</v>
      </c>
      <c r="AT145">
        <v>129.80000000000001</v>
      </c>
      <c r="AU145">
        <v>135.4</v>
      </c>
      <c r="AV145">
        <v>128.5</v>
      </c>
      <c r="AW145">
        <v>126.6</v>
      </c>
      <c r="AX145">
        <v>129.19999999999999</v>
      </c>
      <c r="AY145">
        <v>126.9</v>
      </c>
      <c r="AZ145">
        <v>116</v>
      </c>
      <c r="BA145">
        <v>124.2</v>
      </c>
      <c r="BB145">
        <v>133.1</v>
      </c>
      <c r="BC145">
        <v>121.1</v>
      </c>
      <c r="BD145">
        <v>123.9</v>
      </c>
      <c r="BE145">
        <v>130.4</v>
      </c>
      <c r="BF145">
        <f t="shared" si="20"/>
        <v>1740.7</v>
      </c>
      <c r="BG145">
        <f t="shared" si="21"/>
        <v>143.1</v>
      </c>
      <c r="BH145">
        <f t="shared" si="22"/>
        <v>401.5</v>
      </c>
      <c r="BI145">
        <f t="shared" si="23"/>
        <v>255.1</v>
      </c>
      <c r="BJ145">
        <f t="shared" si="24"/>
        <v>129.19999999999999</v>
      </c>
      <c r="BK145">
        <f t="shared" si="25"/>
        <v>248</v>
      </c>
      <c r="BL145">
        <f t="shared" si="26"/>
        <v>116</v>
      </c>
      <c r="BM145">
        <f t="shared" si="27"/>
        <v>124.2</v>
      </c>
      <c r="BN145">
        <f t="shared" si="28"/>
        <v>133.1</v>
      </c>
      <c r="BO145">
        <f t="shared" si="29"/>
        <v>123.9</v>
      </c>
    </row>
    <row r="146" spans="1:67" x14ac:dyDescent="0.35">
      <c r="A146" t="s">
        <v>57</v>
      </c>
      <c r="B146">
        <v>2017</v>
      </c>
      <c r="C146" t="s">
        <v>58</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59</v>
      </c>
      <c r="V146">
        <v>132.1</v>
      </c>
      <c r="W146">
        <v>133.19999999999999</v>
      </c>
      <c r="X146">
        <v>129.9</v>
      </c>
      <c r="Y146">
        <v>119.1</v>
      </c>
      <c r="Z146">
        <v>127</v>
      </c>
      <c r="AA146">
        <v>134.6</v>
      </c>
      <c r="AB146">
        <v>122.3</v>
      </c>
      <c r="AC146">
        <v>126.6</v>
      </c>
      <c r="AD146">
        <v>132.4</v>
      </c>
      <c r="AE146">
        <v>133.1</v>
      </c>
      <c r="AF146">
        <v>137.80000000000001</v>
      </c>
      <c r="AG146">
        <v>131.9</v>
      </c>
      <c r="AH146">
        <v>136.69999999999999</v>
      </c>
      <c r="AI146">
        <v>122</v>
      </c>
      <c r="AJ146">
        <v>136</v>
      </c>
      <c r="AK146">
        <v>119.8</v>
      </c>
      <c r="AL146">
        <v>161.69999999999999</v>
      </c>
      <c r="AM146">
        <v>114.8</v>
      </c>
      <c r="AN146">
        <v>136.9</v>
      </c>
      <c r="AO146">
        <v>129</v>
      </c>
      <c r="AP146">
        <v>143.9</v>
      </c>
      <c r="AQ146">
        <v>133.69999999999999</v>
      </c>
      <c r="AR146">
        <v>143.1</v>
      </c>
      <c r="AS146">
        <v>140.69999999999999</v>
      </c>
      <c r="AT146">
        <v>135.80000000000001</v>
      </c>
      <c r="AU146">
        <v>140</v>
      </c>
      <c r="AV146">
        <v>139.30000000000001</v>
      </c>
      <c r="AW146">
        <v>132.1</v>
      </c>
      <c r="AX146">
        <v>133.19999999999999</v>
      </c>
      <c r="AY146">
        <v>129.9</v>
      </c>
      <c r="AZ146">
        <v>119.1</v>
      </c>
      <c r="BA146">
        <v>127</v>
      </c>
      <c r="BB146">
        <v>134.6</v>
      </c>
      <c r="BC146">
        <v>122.3</v>
      </c>
      <c r="BD146">
        <v>126.6</v>
      </c>
      <c r="BE146">
        <v>132.4</v>
      </c>
      <c r="BF146">
        <f t="shared" si="20"/>
        <v>1737.3000000000002</v>
      </c>
      <c r="BG146">
        <f t="shared" si="21"/>
        <v>143.1</v>
      </c>
      <c r="BH146">
        <f t="shared" si="22"/>
        <v>416.5</v>
      </c>
      <c r="BI146">
        <f t="shared" si="23"/>
        <v>271.39999999999998</v>
      </c>
      <c r="BJ146">
        <f t="shared" si="24"/>
        <v>133.19999999999999</v>
      </c>
      <c r="BK146">
        <f t="shared" si="25"/>
        <v>252.2</v>
      </c>
      <c r="BL146">
        <f t="shared" si="26"/>
        <v>119.1</v>
      </c>
      <c r="BM146">
        <f t="shared" si="27"/>
        <v>127</v>
      </c>
      <c r="BN146">
        <f t="shared" si="28"/>
        <v>134.6</v>
      </c>
      <c r="BO146">
        <f t="shared" si="29"/>
        <v>126.6</v>
      </c>
    </row>
    <row r="147" spans="1:67" x14ac:dyDescent="0.35">
      <c r="A147" t="s">
        <v>60</v>
      </c>
      <c r="B147">
        <v>2017</v>
      </c>
      <c r="C147" t="s">
        <v>58</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c r="AE147">
        <v>132.19999999999999</v>
      </c>
      <c r="AF147">
        <v>138.9</v>
      </c>
      <c r="AG147">
        <v>132.6</v>
      </c>
      <c r="AH147">
        <v>133.1</v>
      </c>
      <c r="AI147">
        <v>114</v>
      </c>
      <c r="AJ147">
        <v>129.6</v>
      </c>
      <c r="AK147">
        <v>118.7</v>
      </c>
      <c r="AL147">
        <v>155.1</v>
      </c>
      <c r="AM147">
        <v>117.3</v>
      </c>
      <c r="AN147">
        <v>144.9</v>
      </c>
      <c r="AO147">
        <v>123.2</v>
      </c>
      <c r="AP147">
        <v>141.6</v>
      </c>
      <c r="AQ147">
        <v>132</v>
      </c>
      <c r="AR147">
        <v>145.6</v>
      </c>
      <c r="AS147">
        <v>130.19999999999999</v>
      </c>
      <c r="AT147">
        <v>122.3</v>
      </c>
      <c r="AU147">
        <v>129</v>
      </c>
      <c r="AV147">
        <v>129.6</v>
      </c>
      <c r="AW147">
        <v>118</v>
      </c>
      <c r="AX147">
        <v>125.1</v>
      </c>
      <c r="AY147">
        <v>122.6</v>
      </c>
      <c r="AZ147">
        <v>115.2</v>
      </c>
      <c r="BA147">
        <v>122</v>
      </c>
      <c r="BB147">
        <v>132.4</v>
      </c>
      <c r="BC147">
        <v>120.9</v>
      </c>
      <c r="BD147">
        <v>122.1</v>
      </c>
      <c r="BE147">
        <v>127.8</v>
      </c>
      <c r="BF147">
        <f t="shared" si="20"/>
        <v>1713.2</v>
      </c>
      <c r="BG147">
        <f t="shared" si="21"/>
        <v>145.6</v>
      </c>
      <c r="BH147">
        <f t="shared" si="22"/>
        <v>381.5</v>
      </c>
      <c r="BI147">
        <f t="shared" si="23"/>
        <v>247.6</v>
      </c>
      <c r="BJ147">
        <f t="shared" si="24"/>
        <v>125.1</v>
      </c>
      <c r="BK147">
        <f t="shared" si="25"/>
        <v>243.5</v>
      </c>
      <c r="BL147">
        <f t="shared" si="26"/>
        <v>115.2</v>
      </c>
      <c r="BM147">
        <f t="shared" si="27"/>
        <v>122</v>
      </c>
      <c r="BN147">
        <f t="shared" si="28"/>
        <v>132.4</v>
      </c>
      <c r="BO147">
        <f t="shared" si="29"/>
        <v>122.1</v>
      </c>
    </row>
    <row r="148" spans="1:67" x14ac:dyDescent="0.35">
      <c r="A148" t="s">
        <v>61</v>
      </c>
      <c r="B148">
        <v>2017</v>
      </c>
      <c r="C148" t="s">
        <v>58</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c r="AE148">
        <v>132.80000000000001</v>
      </c>
      <c r="AF148">
        <v>138.19999999999999</v>
      </c>
      <c r="AG148">
        <v>132.19999999999999</v>
      </c>
      <c r="AH148">
        <v>135.4</v>
      </c>
      <c r="AI148">
        <v>119.1</v>
      </c>
      <c r="AJ148">
        <v>133</v>
      </c>
      <c r="AK148">
        <v>119.4</v>
      </c>
      <c r="AL148">
        <v>159.5</v>
      </c>
      <c r="AM148">
        <v>115.6</v>
      </c>
      <c r="AN148">
        <v>139.6</v>
      </c>
      <c r="AO148">
        <v>126.6</v>
      </c>
      <c r="AP148">
        <v>142.80000000000001</v>
      </c>
      <c r="AQ148">
        <v>133.1</v>
      </c>
      <c r="AR148">
        <v>143.80000000000001</v>
      </c>
      <c r="AS148">
        <v>136.6</v>
      </c>
      <c r="AT148">
        <v>130.19999999999999</v>
      </c>
      <c r="AU148">
        <v>135.6</v>
      </c>
      <c r="AV148">
        <v>129.6</v>
      </c>
      <c r="AW148">
        <v>126.8</v>
      </c>
      <c r="AX148">
        <v>129.4</v>
      </c>
      <c r="AY148">
        <v>127.1</v>
      </c>
      <c r="AZ148">
        <v>117</v>
      </c>
      <c r="BA148">
        <v>124.2</v>
      </c>
      <c r="BB148">
        <v>133.30000000000001</v>
      </c>
      <c r="BC148">
        <v>121.7</v>
      </c>
      <c r="BD148">
        <v>124.4</v>
      </c>
      <c r="BE148">
        <v>130.30000000000001</v>
      </c>
      <c r="BF148">
        <f t="shared" si="20"/>
        <v>1727.2999999999995</v>
      </c>
      <c r="BG148">
        <f t="shared" si="21"/>
        <v>143.80000000000001</v>
      </c>
      <c r="BH148">
        <f t="shared" si="22"/>
        <v>402.4</v>
      </c>
      <c r="BI148">
        <f t="shared" si="23"/>
        <v>256.39999999999998</v>
      </c>
      <c r="BJ148">
        <f t="shared" si="24"/>
        <v>129.4</v>
      </c>
      <c r="BK148">
        <f t="shared" si="25"/>
        <v>248.8</v>
      </c>
      <c r="BL148">
        <f t="shared" si="26"/>
        <v>117</v>
      </c>
      <c r="BM148">
        <f t="shared" si="27"/>
        <v>124.2</v>
      </c>
      <c r="BN148">
        <f t="shared" si="28"/>
        <v>133.30000000000001</v>
      </c>
      <c r="BO148">
        <f t="shared" si="29"/>
        <v>124.4</v>
      </c>
    </row>
    <row r="149" spans="1:67" x14ac:dyDescent="0.35">
      <c r="A149" t="s">
        <v>57</v>
      </c>
      <c r="B149">
        <v>2017</v>
      </c>
      <c r="C149" t="s">
        <v>62</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59</v>
      </c>
      <c r="V149">
        <v>133.19999999999999</v>
      </c>
      <c r="W149">
        <v>133.6</v>
      </c>
      <c r="X149">
        <v>130.1</v>
      </c>
      <c r="Y149">
        <v>119.5</v>
      </c>
      <c r="Z149">
        <v>127.7</v>
      </c>
      <c r="AA149">
        <v>134.9</v>
      </c>
      <c r="AB149">
        <v>123.2</v>
      </c>
      <c r="AC149">
        <v>127</v>
      </c>
      <c r="AD149">
        <v>132.6</v>
      </c>
      <c r="AE149">
        <v>133.30000000000001</v>
      </c>
      <c r="AF149">
        <v>138.30000000000001</v>
      </c>
      <c r="AG149">
        <v>129.30000000000001</v>
      </c>
      <c r="AH149">
        <v>137.19999999999999</v>
      </c>
      <c r="AI149">
        <v>122.1</v>
      </c>
      <c r="AJ149">
        <v>138.69999999999999</v>
      </c>
      <c r="AK149">
        <v>119.1</v>
      </c>
      <c r="AL149">
        <v>156.9</v>
      </c>
      <c r="AM149">
        <v>116.2</v>
      </c>
      <c r="AN149">
        <v>136</v>
      </c>
      <c r="AO149">
        <v>129.4</v>
      </c>
      <c r="AP149">
        <v>144.4</v>
      </c>
      <c r="AQ149">
        <v>133.6</v>
      </c>
      <c r="AR149">
        <v>143.69999999999999</v>
      </c>
      <c r="AS149">
        <v>140.9</v>
      </c>
      <c r="AT149">
        <v>135.80000000000001</v>
      </c>
      <c r="AU149">
        <v>140.19999999999999</v>
      </c>
      <c r="AV149">
        <v>139.30000000000001</v>
      </c>
      <c r="AW149">
        <v>133.19999999999999</v>
      </c>
      <c r="AX149">
        <v>133.6</v>
      </c>
      <c r="AY149">
        <v>130.1</v>
      </c>
      <c r="AZ149">
        <v>119.5</v>
      </c>
      <c r="BA149">
        <v>127.7</v>
      </c>
      <c r="BB149">
        <v>134.9</v>
      </c>
      <c r="BC149">
        <v>123.2</v>
      </c>
      <c r="BD149">
        <v>127</v>
      </c>
      <c r="BE149">
        <v>132.6</v>
      </c>
      <c r="BF149">
        <f t="shared" si="20"/>
        <v>1734.5000000000002</v>
      </c>
      <c r="BG149">
        <f t="shared" si="21"/>
        <v>143.69999999999999</v>
      </c>
      <c r="BH149">
        <f t="shared" si="22"/>
        <v>416.90000000000003</v>
      </c>
      <c r="BI149">
        <f t="shared" si="23"/>
        <v>272.5</v>
      </c>
      <c r="BJ149">
        <f t="shared" si="24"/>
        <v>133.6</v>
      </c>
      <c r="BK149">
        <f t="shared" si="25"/>
        <v>253.3</v>
      </c>
      <c r="BL149">
        <f t="shared" si="26"/>
        <v>119.5</v>
      </c>
      <c r="BM149">
        <f t="shared" si="27"/>
        <v>127.7</v>
      </c>
      <c r="BN149">
        <f t="shared" si="28"/>
        <v>134.9</v>
      </c>
      <c r="BO149">
        <f t="shared" si="29"/>
        <v>127</v>
      </c>
    </row>
    <row r="150" spans="1:67" x14ac:dyDescent="0.35">
      <c r="A150" t="s">
        <v>60</v>
      </c>
      <c r="B150">
        <v>2017</v>
      </c>
      <c r="C150" t="s">
        <v>62</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c r="AE150">
        <v>132.80000000000001</v>
      </c>
      <c r="AF150">
        <v>139.80000000000001</v>
      </c>
      <c r="AG150">
        <v>129.30000000000001</v>
      </c>
      <c r="AH150">
        <v>133.5</v>
      </c>
      <c r="AI150">
        <v>114.3</v>
      </c>
      <c r="AJ150">
        <v>131.4</v>
      </c>
      <c r="AK150">
        <v>120.2</v>
      </c>
      <c r="AL150">
        <v>143.1</v>
      </c>
      <c r="AM150">
        <v>119.5</v>
      </c>
      <c r="AN150">
        <v>144</v>
      </c>
      <c r="AO150">
        <v>123.4</v>
      </c>
      <c r="AP150">
        <v>141.9</v>
      </c>
      <c r="AQ150">
        <v>132.1</v>
      </c>
      <c r="AR150">
        <v>146.30000000000001</v>
      </c>
      <c r="AS150">
        <v>130.5</v>
      </c>
      <c r="AT150">
        <v>122.5</v>
      </c>
      <c r="AU150">
        <v>129.30000000000001</v>
      </c>
      <c r="AV150">
        <v>130.5</v>
      </c>
      <c r="AW150">
        <v>119.2</v>
      </c>
      <c r="AX150">
        <v>125.3</v>
      </c>
      <c r="AY150">
        <v>122.9</v>
      </c>
      <c r="AZ150">
        <v>115.5</v>
      </c>
      <c r="BA150">
        <v>122.2</v>
      </c>
      <c r="BB150">
        <v>132.4</v>
      </c>
      <c r="BC150">
        <v>121.7</v>
      </c>
      <c r="BD150">
        <v>122.4</v>
      </c>
      <c r="BE150">
        <v>128.19999999999999</v>
      </c>
      <c r="BF150">
        <f t="shared" si="20"/>
        <v>1705.3000000000002</v>
      </c>
      <c r="BG150">
        <f t="shared" si="21"/>
        <v>146.30000000000001</v>
      </c>
      <c r="BH150">
        <f t="shared" si="22"/>
        <v>382.3</v>
      </c>
      <c r="BI150">
        <f t="shared" si="23"/>
        <v>249.7</v>
      </c>
      <c r="BJ150">
        <f t="shared" si="24"/>
        <v>125.3</v>
      </c>
      <c r="BK150">
        <f t="shared" si="25"/>
        <v>244.60000000000002</v>
      </c>
      <c r="BL150">
        <f t="shared" si="26"/>
        <v>115.5</v>
      </c>
      <c r="BM150">
        <f t="shared" si="27"/>
        <v>122.2</v>
      </c>
      <c r="BN150">
        <f t="shared" si="28"/>
        <v>132.4</v>
      </c>
      <c r="BO150">
        <f t="shared" si="29"/>
        <v>122.4</v>
      </c>
    </row>
    <row r="151" spans="1:67" x14ac:dyDescent="0.35">
      <c r="A151" t="s">
        <v>61</v>
      </c>
      <c r="B151">
        <v>2017</v>
      </c>
      <c r="C151" t="s">
        <v>62</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c r="AE151">
        <v>133.1</v>
      </c>
      <c r="AF151">
        <v>138.80000000000001</v>
      </c>
      <c r="AG151">
        <v>129.30000000000001</v>
      </c>
      <c r="AH151">
        <v>135.80000000000001</v>
      </c>
      <c r="AI151">
        <v>119.2</v>
      </c>
      <c r="AJ151">
        <v>135.30000000000001</v>
      </c>
      <c r="AK151">
        <v>119.5</v>
      </c>
      <c r="AL151">
        <v>152.19999999999999</v>
      </c>
      <c r="AM151">
        <v>117.3</v>
      </c>
      <c r="AN151">
        <v>138.69999999999999</v>
      </c>
      <c r="AO151">
        <v>126.9</v>
      </c>
      <c r="AP151">
        <v>143.19999999999999</v>
      </c>
      <c r="AQ151">
        <v>133</v>
      </c>
      <c r="AR151">
        <v>144.4</v>
      </c>
      <c r="AS151">
        <v>136.80000000000001</v>
      </c>
      <c r="AT151">
        <v>130.30000000000001</v>
      </c>
      <c r="AU151">
        <v>135.9</v>
      </c>
      <c r="AV151">
        <v>130.5</v>
      </c>
      <c r="AW151">
        <v>127.9</v>
      </c>
      <c r="AX151">
        <v>129.69999999999999</v>
      </c>
      <c r="AY151">
        <v>127.4</v>
      </c>
      <c r="AZ151">
        <v>117.4</v>
      </c>
      <c r="BA151">
        <v>124.6</v>
      </c>
      <c r="BB151">
        <v>133.4</v>
      </c>
      <c r="BC151">
        <v>122.6</v>
      </c>
      <c r="BD151">
        <v>124.8</v>
      </c>
      <c r="BE151">
        <v>130.6</v>
      </c>
      <c r="BF151">
        <f t="shared" si="20"/>
        <v>1722.3000000000002</v>
      </c>
      <c r="BG151">
        <f t="shared" si="21"/>
        <v>144.4</v>
      </c>
      <c r="BH151">
        <f t="shared" si="22"/>
        <v>403</v>
      </c>
      <c r="BI151">
        <f t="shared" si="23"/>
        <v>258.39999999999998</v>
      </c>
      <c r="BJ151">
        <f t="shared" si="24"/>
        <v>129.69999999999999</v>
      </c>
      <c r="BK151">
        <f t="shared" si="25"/>
        <v>250</v>
      </c>
      <c r="BL151">
        <f t="shared" si="26"/>
        <v>117.4</v>
      </c>
      <c r="BM151">
        <f t="shared" si="27"/>
        <v>124.6</v>
      </c>
      <c r="BN151">
        <f t="shared" si="28"/>
        <v>133.4</v>
      </c>
      <c r="BO151">
        <f t="shared" si="29"/>
        <v>124.8</v>
      </c>
    </row>
    <row r="152" spans="1:67" x14ac:dyDescent="0.35">
      <c r="A152" t="s">
        <v>57</v>
      </c>
      <c r="B152">
        <v>2017</v>
      </c>
      <c r="C152" t="s">
        <v>63</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59</v>
      </c>
      <c r="V152">
        <v>134.19999999999999</v>
      </c>
      <c r="W152">
        <v>134.1</v>
      </c>
      <c r="X152">
        <v>130.6</v>
      </c>
      <c r="Y152">
        <v>119.8</v>
      </c>
      <c r="Z152">
        <v>128.30000000000001</v>
      </c>
      <c r="AA152">
        <v>135.19999999999999</v>
      </c>
      <c r="AB152">
        <v>123.3</v>
      </c>
      <c r="AC152">
        <v>127.4</v>
      </c>
      <c r="AD152">
        <v>132.80000000000001</v>
      </c>
      <c r="AE152">
        <v>133.6</v>
      </c>
      <c r="AF152">
        <v>138.80000000000001</v>
      </c>
      <c r="AG152">
        <v>128.80000000000001</v>
      </c>
      <c r="AH152">
        <v>137.19999999999999</v>
      </c>
      <c r="AI152">
        <v>121.6</v>
      </c>
      <c r="AJ152">
        <v>139.69999999999999</v>
      </c>
      <c r="AK152">
        <v>119.7</v>
      </c>
      <c r="AL152">
        <v>148</v>
      </c>
      <c r="AM152">
        <v>116.9</v>
      </c>
      <c r="AN152">
        <v>135.6</v>
      </c>
      <c r="AO152">
        <v>129.80000000000001</v>
      </c>
      <c r="AP152">
        <v>145.4</v>
      </c>
      <c r="AQ152">
        <v>133.4</v>
      </c>
      <c r="AR152">
        <v>144.19999999999999</v>
      </c>
      <c r="AS152">
        <v>141.6</v>
      </c>
      <c r="AT152">
        <v>136.19999999999999</v>
      </c>
      <c r="AU152">
        <v>140.80000000000001</v>
      </c>
      <c r="AV152">
        <v>139.30000000000001</v>
      </c>
      <c r="AW152">
        <v>134.19999999999999</v>
      </c>
      <c r="AX152">
        <v>134.1</v>
      </c>
      <c r="AY152">
        <v>130.6</v>
      </c>
      <c r="AZ152">
        <v>119.8</v>
      </c>
      <c r="BA152">
        <v>128.30000000000001</v>
      </c>
      <c r="BB152">
        <v>135.19999999999999</v>
      </c>
      <c r="BC152">
        <v>123.3</v>
      </c>
      <c r="BD152">
        <v>127.4</v>
      </c>
      <c r="BE152">
        <v>132.80000000000001</v>
      </c>
      <c r="BF152">
        <f t="shared" si="20"/>
        <v>1728.5000000000002</v>
      </c>
      <c r="BG152">
        <f t="shared" si="21"/>
        <v>144.19999999999999</v>
      </c>
      <c r="BH152">
        <f t="shared" si="22"/>
        <v>418.59999999999997</v>
      </c>
      <c r="BI152">
        <f t="shared" si="23"/>
        <v>273.5</v>
      </c>
      <c r="BJ152">
        <f t="shared" si="24"/>
        <v>134.1</v>
      </c>
      <c r="BK152">
        <f t="shared" si="25"/>
        <v>253.89999999999998</v>
      </c>
      <c r="BL152">
        <f t="shared" si="26"/>
        <v>119.8</v>
      </c>
      <c r="BM152">
        <f t="shared" si="27"/>
        <v>128.30000000000001</v>
      </c>
      <c r="BN152">
        <f t="shared" si="28"/>
        <v>135.19999999999999</v>
      </c>
      <c r="BO152">
        <f t="shared" si="29"/>
        <v>127.4</v>
      </c>
    </row>
    <row r="153" spans="1:67" x14ac:dyDescent="0.35">
      <c r="A153" t="s">
        <v>60</v>
      </c>
      <c r="B153">
        <v>2017</v>
      </c>
      <c r="C153" t="s">
        <v>63</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c r="AE153">
        <v>132.69999999999999</v>
      </c>
      <c r="AF153">
        <v>139.4</v>
      </c>
      <c r="AG153">
        <v>128.4</v>
      </c>
      <c r="AH153">
        <v>134.9</v>
      </c>
      <c r="AI153">
        <v>114</v>
      </c>
      <c r="AJ153">
        <v>136.80000000000001</v>
      </c>
      <c r="AK153">
        <v>122.2</v>
      </c>
      <c r="AL153">
        <v>135.80000000000001</v>
      </c>
      <c r="AM153">
        <v>120.3</v>
      </c>
      <c r="AN153">
        <v>142.6</v>
      </c>
      <c r="AO153">
        <v>123.6</v>
      </c>
      <c r="AP153">
        <v>142.4</v>
      </c>
      <c r="AQ153">
        <v>132.6</v>
      </c>
      <c r="AR153">
        <v>147.5</v>
      </c>
      <c r="AS153">
        <v>130.80000000000001</v>
      </c>
      <c r="AT153">
        <v>122.8</v>
      </c>
      <c r="AU153">
        <v>129.6</v>
      </c>
      <c r="AV153">
        <v>131.1</v>
      </c>
      <c r="AW153">
        <v>120.8</v>
      </c>
      <c r="AX153">
        <v>125.6</v>
      </c>
      <c r="AY153">
        <v>123.1</v>
      </c>
      <c r="AZ153">
        <v>115.6</v>
      </c>
      <c r="BA153">
        <v>122.4</v>
      </c>
      <c r="BB153">
        <v>132.80000000000001</v>
      </c>
      <c r="BC153">
        <v>121.7</v>
      </c>
      <c r="BD153">
        <v>122.6</v>
      </c>
      <c r="BE153">
        <v>128.69999999999999</v>
      </c>
      <c r="BF153">
        <f t="shared" si="20"/>
        <v>1705.6999999999998</v>
      </c>
      <c r="BG153">
        <f t="shared" si="21"/>
        <v>147.5</v>
      </c>
      <c r="BH153">
        <f t="shared" si="22"/>
        <v>383.20000000000005</v>
      </c>
      <c r="BI153">
        <f t="shared" si="23"/>
        <v>251.89999999999998</v>
      </c>
      <c r="BJ153">
        <f t="shared" si="24"/>
        <v>125.6</v>
      </c>
      <c r="BK153">
        <f t="shared" si="25"/>
        <v>244.8</v>
      </c>
      <c r="BL153">
        <f t="shared" si="26"/>
        <v>115.6</v>
      </c>
      <c r="BM153">
        <f t="shared" si="27"/>
        <v>122.4</v>
      </c>
      <c r="BN153">
        <f t="shared" si="28"/>
        <v>132.80000000000001</v>
      </c>
      <c r="BO153">
        <f t="shared" si="29"/>
        <v>122.6</v>
      </c>
    </row>
    <row r="154" spans="1:67" x14ac:dyDescent="0.35">
      <c r="A154" t="s">
        <v>61</v>
      </c>
      <c r="B154">
        <v>2017</v>
      </c>
      <c r="C154" t="s">
        <v>63</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c r="AE154">
        <v>133.30000000000001</v>
      </c>
      <c r="AF154">
        <v>139</v>
      </c>
      <c r="AG154">
        <v>128.6</v>
      </c>
      <c r="AH154">
        <v>136.30000000000001</v>
      </c>
      <c r="AI154">
        <v>118.8</v>
      </c>
      <c r="AJ154">
        <v>138.30000000000001</v>
      </c>
      <c r="AK154">
        <v>120.5</v>
      </c>
      <c r="AL154">
        <v>143.9</v>
      </c>
      <c r="AM154">
        <v>118</v>
      </c>
      <c r="AN154">
        <v>137.9</v>
      </c>
      <c r="AO154">
        <v>127.2</v>
      </c>
      <c r="AP154">
        <v>144</v>
      </c>
      <c r="AQ154">
        <v>133.1</v>
      </c>
      <c r="AR154">
        <v>145.1</v>
      </c>
      <c r="AS154">
        <v>137.30000000000001</v>
      </c>
      <c r="AT154">
        <v>130.6</v>
      </c>
      <c r="AU154">
        <v>136.4</v>
      </c>
      <c r="AV154">
        <v>131.1</v>
      </c>
      <c r="AW154">
        <v>129.1</v>
      </c>
      <c r="AX154">
        <v>130.1</v>
      </c>
      <c r="AY154">
        <v>127.8</v>
      </c>
      <c r="AZ154">
        <v>117.6</v>
      </c>
      <c r="BA154">
        <v>125</v>
      </c>
      <c r="BB154">
        <v>133.80000000000001</v>
      </c>
      <c r="BC154">
        <v>122.6</v>
      </c>
      <c r="BD154">
        <v>125.1</v>
      </c>
      <c r="BE154">
        <v>130.9</v>
      </c>
      <c r="BF154">
        <f t="shared" si="20"/>
        <v>1718.9</v>
      </c>
      <c r="BG154">
        <f t="shared" si="21"/>
        <v>145.1</v>
      </c>
      <c r="BH154">
        <f t="shared" si="22"/>
        <v>404.29999999999995</v>
      </c>
      <c r="BI154">
        <f t="shared" si="23"/>
        <v>260.2</v>
      </c>
      <c r="BJ154">
        <f t="shared" si="24"/>
        <v>130.1</v>
      </c>
      <c r="BK154">
        <f t="shared" si="25"/>
        <v>250.39999999999998</v>
      </c>
      <c r="BL154">
        <f t="shared" si="26"/>
        <v>117.6</v>
      </c>
      <c r="BM154">
        <f t="shared" si="27"/>
        <v>125</v>
      </c>
      <c r="BN154">
        <f t="shared" si="28"/>
        <v>133.80000000000001</v>
      </c>
      <c r="BO154">
        <f t="shared" si="29"/>
        <v>125.1</v>
      </c>
    </row>
    <row r="155" spans="1:67" x14ac:dyDescent="0.35">
      <c r="A155" t="s">
        <v>57</v>
      </c>
      <c r="B155">
        <v>2017</v>
      </c>
      <c r="C155" t="s">
        <v>64</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59</v>
      </c>
      <c r="V155">
        <v>135</v>
      </c>
      <c r="W155">
        <v>134.30000000000001</v>
      </c>
      <c r="X155">
        <v>131</v>
      </c>
      <c r="Y155">
        <v>119.2</v>
      </c>
      <c r="Z155">
        <v>128.30000000000001</v>
      </c>
      <c r="AA155">
        <v>135.69999999999999</v>
      </c>
      <c r="AB155">
        <v>123.7</v>
      </c>
      <c r="AC155">
        <v>127.5</v>
      </c>
      <c r="AD155">
        <v>132.9</v>
      </c>
      <c r="AE155">
        <v>133.19999999999999</v>
      </c>
      <c r="AF155">
        <v>138.69999999999999</v>
      </c>
      <c r="AG155">
        <v>127.1</v>
      </c>
      <c r="AH155">
        <v>137.69999999999999</v>
      </c>
      <c r="AI155">
        <v>121.3</v>
      </c>
      <c r="AJ155">
        <v>141.80000000000001</v>
      </c>
      <c r="AK155">
        <v>121.5</v>
      </c>
      <c r="AL155">
        <v>144.5</v>
      </c>
      <c r="AM155">
        <v>117.4</v>
      </c>
      <c r="AN155">
        <v>134.1</v>
      </c>
      <c r="AO155">
        <v>130</v>
      </c>
      <c r="AP155">
        <v>145.5</v>
      </c>
      <c r="AQ155">
        <v>133.5</v>
      </c>
      <c r="AR155">
        <v>144.4</v>
      </c>
      <c r="AS155">
        <v>142.4</v>
      </c>
      <c r="AT155">
        <v>136.80000000000001</v>
      </c>
      <c r="AU155">
        <v>141.6</v>
      </c>
      <c r="AV155">
        <v>139.30000000000001</v>
      </c>
      <c r="AW155">
        <v>135</v>
      </c>
      <c r="AX155">
        <v>134.30000000000001</v>
      </c>
      <c r="AY155">
        <v>131</v>
      </c>
      <c r="AZ155">
        <v>119.2</v>
      </c>
      <c r="BA155">
        <v>128.30000000000001</v>
      </c>
      <c r="BB155">
        <v>135.69999999999999</v>
      </c>
      <c r="BC155">
        <v>123.7</v>
      </c>
      <c r="BD155">
        <v>127.5</v>
      </c>
      <c r="BE155">
        <v>132.9</v>
      </c>
      <c r="BF155">
        <f t="shared" si="20"/>
        <v>1726.3</v>
      </c>
      <c r="BG155">
        <f t="shared" si="21"/>
        <v>144.4</v>
      </c>
      <c r="BH155">
        <f t="shared" si="22"/>
        <v>420.80000000000007</v>
      </c>
      <c r="BI155">
        <f t="shared" si="23"/>
        <v>274.3</v>
      </c>
      <c r="BJ155">
        <f t="shared" si="24"/>
        <v>134.30000000000001</v>
      </c>
      <c r="BK155">
        <f t="shared" si="25"/>
        <v>254.7</v>
      </c>
      <c r="BL155">
        <f t="shared" si="26"/>
        <v>119.2</v>
      </c>
      <c r="BM155">
        <f t="shared" si="27"/>
        <v>128.30000000000001</v>
      </c>
      <c r="BN155">
        <f t="shared" si="28"/>
        <v>135.69999999999999</v>
      </c>
      <c r="BO155">
        <f t="shared" si="29"/>
        <v>127.5</v>
      </c>
    </row>
    <row r="156" spans="1:67" x14ac:dyDescent="0.35">
      <c r="A156" t="s">
        <v>60</v>
      </c>
      <c r="B156">
        <v>2017</v>
      </c>
      <c r="C156" t="s">
        <v>64</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c r="AE156">
        <v>132.69999999999999</v>
      </c>
      <c r="AF156">
        <v>140.6</v>
      </c>
      <c r="AG156">
        <v>124.5</v>
      </c>
      <c r="AH156">
        <v>136.30000000000001</v>
      </c>
      <c r="AI156">
        <v>113.5</v>
      </c>
      <c r="AJ156">
        <v>137.69999999999999</v>
      </c>
      <c r="AK156">
        <v>127.1</v>
      </c>
      <c r="AL156">
        <v>133.80000000000001</v>
      </c>
      <c r="AM156">
        <v>120.8</v>
      </c>
      <c r="AN156">
        <v>141.30000000000001</v>
      </c>
      <c r="AO156">
        <v>123.8</v>
      </c>
      <c r="AP156">
        <v>142.6</v>
      </c>
      <c r="AQ156">
        <v>133.4</v>
      </c>
      <c r="AR156">
        <v>148</v>
      </c>
      <c r="AS156">
        <v>131.19999999999999</v>
      </c>
      <c r="AT156">
        <v>123</v>
      </c>
      <c r="AU156">
        <v>130</v>
      </c>
      <c r="AV156">
        <v>131.69999999999999</v>
      </c>
      <c r="AW156">
        <v>121.4</v>
      </c>
      <c r="AX156">
        <v>126</v>
      </c>
      <c r="AY156">
        <v>123.4</v>
      </c>
      <c r="AZ156">
        <v>114.3</v>
      </c>
      <c r="BA156">
        <v>122.6</v>
      </c>
      <c r="BB156">
        <v>133.6</v>
      </c>
      <c r="BC156">
        <v>122.2</v>
      </c>
      <c r="BD156">
        <v>122.5</v>
      </c>
      <c r="BE156">
        <v>129.1</v>
      </c>
      <c r="BF156">
        <f t="shared" si="20"/>
        <v>1708.1</v>
      </c>
      <c r="BG156">
        <f t="shared" si="21"/>
        <v>148</v>
      </c>
      <c r="BH156">
        <f t="shared" si="22"/>
        <v>384.2</v>
      </c>
      <c r="BI156">
        <f t="shared" si="23"/>
        <v>253.1</v>
      </c>
      <c r="BJ156">
        <f t="shared" si="24"/>
        <v>126</v>
      </c>
      <c r="BK156">
        <f t="shared" si="25"/>
        <v>245.60000000000002</v>
      </c>
      <c r="BL156">
        <f t="shared" si="26"/>
        <v>114.3</v>
      </c>
      <c r="BM156">
        <f t="shared" si="27"/>
        <v>122.6</v>
      </c>
      <c r="BN156">
        <f t="shared" si="28"/>
        <v>133.6</v>
      </c>
      <c r="BO156">
        <f t="shared" si="29"/>
        <v>122.5</v>
      </c>
    </row>
    <row r="157" spans="1:67" x14ac:dyDescent="0.35">
      <c r="A157" t="s">
        <v>61</v>
      </c>
      <c r="B157">
        <v>2017</v>
      </c>
      <c r="C157" t="s">
        <v>64</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c r="AE157">
        <v>133</v>
      </c>
      <c r="AF157">
        <v>139.4</v>
      </c>
      <c r="AG157">
        <v>126.1</v>
      </c>
      <c r="AH157">
        <v>137.19999999999999</v>
      </c>
      <c r="AI157">
        <v>118.4</v>
      </c>
      <c r="AJ157">
        <v>139.9</v>
      </c>
      <c r="AK157">
        <v>123.4</v>
      </c>
      <c r="AL157">
        <v>140.9</v>
      </c>
      <c r="AM157">
        <v>118.5</v>
      </c>
      <c r="AN157">
        <v>136.5</v>
      </c>
      <c r="AO157">
        <v>127.4</v>
      </c>
      <c r="AP157">
        <v>144.19999999999999</v>
      </c>
      <c r="AQ157">
        <v>133.5</v>
      </c>
      <c r="AR157">
        <v>145.4</v>
      </c>
      <c r="AS157">
        <v>138</v>
      </c>
      <c r="AT157">
        <v>131.1</v>
      </c>
      <c r="AU157">
        <v>137</v>
      </c>
      <c r="AV157">
        <v>131.69999999999999</v>
      </c>
      <c r="AW157">
        <v>129.80000000000001</v>
      </c>
      <c r="AX157">
        <v>130.4</v>
      </c>
      <c r="AY157">
        <v>128.1</v>
      </c>
      <c r="AZ157">
        <v>116.6</v>
      </c>
      <c r="BA157">
        <v>125.1</v>
      </c>
      <c r="BB157">
        <v>134.5</v>
      </c>
      <c r="BC157">
        <v>123.1</v>
      </c>
      <c r="BD157">
        <v>125.1</v>
      </c>
      <c r="BE157">
        <v>131.1</v>
      </c>
      <c r="BF157">
        <f t="shared" si="20"/>
        <v>1718.4</v>
      </c>
      <c r="BG157">
        <f t="shared" si="21"/>
        <v>145.4</v>
      </c>
      <c r="BH157">
        <f t="shared" si="22"/>
        <v>406.1</v>
      </c>
      <c r="BI157">
        <f t="shared" si="23"/>
        <v>261.5</v>
      </c>
      <c r="BJ157">
        <f t="shared" si="24"/>
        <v>130.4</v>
      </c>
      <c r="BK157">
        <f t="shared" si="25"/>
        <v>251.2</v>
      </c>
      <c r="BL157">
        <f t="shared" si="26"/>
        <v>116.6</v>
      </c>
      <c r="BM157">
        <f t="shared" si="27"/>
        <v>125.1</v>
      </c>
      <c r="BN157">
        <f t="shared" si="28"/>
        <v>134.5</v>
      </c>
      <c r="BO157">
        <f t="shared" si="29"/>
        <v>125.1</v>
      </c>
    </row>
    <row r="158" spans="1:67" x14ac:dyDescent="0.35">
      <c r="A158" t="s">
        <v>57</v>
      </c>
      <c r="B158">
        <v>2017</v>
      </c>
      <c r="C158" t="s">
        <v>65</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59</v>
      </c>
      <c r="V158">
        <v>135</v>
      </c>
      <c r="W158">
        <v>134.9</v>
      </c>
      <c r="X158">
        <v>131.4</v>
      </c>
      <c r="Y158">
        <v>119.4</v>
      </c>
      <c r="Z158">
        <v>129.4</v>
      </c>
      <c r="AA158">
        <v>136.30000000000001</v>
      </c>
      <c r="AB158">
        <v>123.7</v>
      </c>
      <c r="AC158">
        <v>127.9</v>
      </c>
      <c r="AD158">
        <v>133.30000000000001</v>
      </c>
      <c r="AE158">
        <v>133.1</v>
      </c>
      <c r="AF158">
        <v>140.30000000000001</v>
      </c>
      <c r="AG158">
        <v>126.8</v>
      </c>
      <c r="AH158">
        <v>138.19999999999999</v>
      </c>
      <c r="AI158">
        <v>120.8</v>
      </c>
      <c r="AJ158">
        <v>140.19999999999999</v>
      </c>
      <c r="AK158">
        <v>123.8</v>
      </c>
      <c r="AL158">
        <v>141.80000000000001</v>
      </c>
      <c r="AM158">
        <v>118.6</v>
      </c>
      <c r="AN158">
        <v>134</v>
      </c>
      <c r="AO158">
        <v>130.30000000000001</v>
      </c>
      <c r="AP158">
        <v>145.80000000000001</v>
      </c>
      <c r="AQ158">
        <v>133.80000000000001</v>
      </c>
      <c r="AR158">
        <v>145.5</v>
      </c>
      <c r="AS158">
        <v>142.5</v>
      </c>
      <c r="AT158">
        <v>137.30000000000001</v>
      </c>
      <c r="AU158">
        <v>141.80000000000001</v>
      </c>
      <c r="AV158">
        <v>139.30000000000001</v>
      </c>
      <c r="AW158">
        <v>135</v>
      </c>
      <c r="AX158">
        <v>134.9</v>
      </c>
      <c r="AY158">
        <v>131.4</v>
      </c>
      <c r="AZ158">
        <v>119.4</v>
      </c>
      <c r="BA158">
        <v>129.4</v>
      </c>
      <c r="BB158">
        <v>136.30000000000001</v>
      </c>
      <c r="BC158">
        <v>123.7</v>
      </c>
      <c r="BD158">
        <v>127.9</v>
      </c>
      <c r="BE158">
        <v>133.30000000000001</v>
      </c>
      <c r="BF158">
        <f t="shared" si="20"/>
        <v>1727.4999999999995</v>
      </c>
      <c r="BG158">
        <f t="shared" si="21"/>
        <v>145.5</v>
      </c>
      <c r="BH158">
        <f t="shared" si="22"/>
        <v>421.6</v>
      </c>
      <c r="BI158">
        <f t="shared" si="23"/>
        <v>274.3</v>
      </c>
      <c r="BJ158">
        <f t="shared" si="24"/>
        <v>134.9</v>
      </c>
      <c r="BK158">
        <f t="shared" si="25"/>
        <v>255.10000000000002</v>
      </c>
      <c r="BL158">
        <f t="shared" si="26"/>
        <v>119.4</v>
      </c>
      <c r="BM158">
        <f t="shared" si="27"/>
        <v>129.4</v>
      </c>
      <c r="BN158">
        <f t="shared" si="28"/>
        <v>136.30000000000001</v>
      </c>
      <c r="BO158">
        <f t="shared" si="29"/>
        <v>127.9</v>
      </c>
    </row>
    <row r="159" spans="1:67" x14ac:dyDescent="0.35">
      <c r="A159" t="s">
        <v>60</v>
      </c>
      <c r="B159">
        <v>2017</v>
      </c>
      <c r="C159" t="s">
        <v>65</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c r="AE159">
        <v>132.6</v>
      </c>
      <c r="AF159">
        <v>144.1</v>
      </c>
      <c r="AG159">
        <v>125.6</v>
      </c>
      <c r="AH159">
        <v>136.80000000000001</v>
      </c>
      <c r="AI159">
        <v>113.4</v>
      </c>
      <c r="AJ159">
        <v>135.19999999999999</v>
      </c>
      <c r="AK159">
        <v>129.19999999999999</v>
      </c>
      <c r="AL159">
        <v>131.5</v>
      </c>
      <c r="AM159">
        <v>121</v>
      </c>
      <c r="AN159">
        <v>139.9</v>
      </c>
      <c r="AO159">
        <v>123.8</v>
      </c>
      <c r="AP159">
        <v>142.9</v>
      </c>
      <c r="AQ159">
        <v>133.6</v>
      </c>
      <c r="AR159">
        <v>148.30000000000001</v>
      </c>
      <c r="AS159">
        <v>131.5</v>
      </c>
      <c r="AT159">
        <v>123.2</v>
      </c>
      <c r="AU159">
        <v>130.19999999999999</v>
      </c>
      <c r="AV159">
        <v>132.1</v>
      </c>
      <c r="AW159">
        <v>120.1</v>
      </c>
      <c r="AX159">
        <v>126.5</v>
      </c>
      <c r="AY159">
        <v>123.6</v>
      </c>
      <c r="AZ159">
        <v>114.3</v>
      </c>
      <c r="BA159">
        <v>122.8</v>
      </c>
      <c r="BB159">
        <v>133.80000000000001</v>
      </c>
      <c r="BC159">
        <v>122</v>
      </c>
      <c r="BD159">
        <v>122.6</v>
      </c>
      <c r="BE159">
        <v>129.30000000000001</v>
      </c>
      <c r="BF159">
        <f t="shared" si="20"/>
        <v>1709.6</v>
      </c>
      <c r="BG159">
        <f t="shared" si="21"/>
        <v>148.30000000000001</v>
      </c>
      <c r="BH159">
        <f t="shared" si="22"/>
        <v>384.9</v>
      </c>
      <c r="BI159">
        <f t="shared" si="23"/>
        <v>252.2</v>
      </c>
      <c r="BJ159">
        <f t="shared" si="24"/>
        <v>126.5</v>
      </c>
      <c r="BK159">
        <f t="shared" si="25"/>
        <v>245.6</v>
      </c>
      <c r="BL159">
        <f t="shared" si="26"/>
        <v>114.3</v>
      </c>
      <c r="BM159">
        <f t="shared" si="27"/>
        <v>122.8</v>
      </c>
      <c r="BN159">
        <f t="shared" si="28"/>
        <v>133.80000000000001</v>
      </c>
      <c r="BO159">
        <f t="shared" si="29"/>
        <v>122.6</v>
      </c>
    </row>
    <row r="160" spans="1:67" x14ac:dyDescent="0.35">
      <c r="A160" t="s">
        <v>61</v>
      </c>
      <c r="B160">
        <v>2017</v>
      </c>
      <c r="C160" t="s">
        <v>65</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c r="AE160">
        <v>132.9</v>
      </c>
      <c r="AF160">
        <v>141.6</v>
      </c>
      <c r="AG160">
        <v>126.3</v>
      </c>
      <c r="AH160">
        <v>137.69999999999999</v>
      </c>
      <c r="AI160">
        <v>118.1</v>
      </c>
      <c r="AJ160">
        <v>137.9</v>
      </c>
      <c r="AK160">
        <v>125.6</v>
      </c>
      <c r="AL160">
        <v>138.30000000000001</v>
      </c>
      <c r="AM160">
        <v>119.4</v>
      </c>
      <c r="AN160">
        <v>136</v>
      </c>
      <c r="AO160">
        <v>127.6</v>
      </c>
      <c r="AP160">
        <v>144.5</v>
      </c>
      <c r="AQ160">
        <v>133.69999999999999</v>
      </c>
      <c r="AR160">
        <v>146.19999999999999</v>
      </c>
      <c r="AS160">
        <v>138.19999999999999</v>
      </c>
      <c r="AT160">
        <v>131.4</v>
      </c>
      <c r="AU160">
        <v>137.19999999999999</v>
      </c>
      <c r="AV160">
        <v>132.1</v>
      </c>
      <c r="AW160">
        <v>129.4</v>
      </c>
      <c r="AX160">
        <v>130.9</v>
      </c>
      <c r="AY160">
        <v>128.4</v>
      </c>
      <c r="AZ160">
        <v>116.7</v>
      </c>
      <c r="BA160">
        <v>125.7</v>
      </c>
      <c r="BB160">
        <v>134.80000000000001</v>
      </c>
      <c r="BC160">
        <v>123</v>
      </c>
      <c r="BD160">
        <v>125.3</v>
      </c>
      <c r="BE160">
        <v>131.4</v>
      </c>
      <c r="BF160">
        <f t="shared" si="20"/>
        <v>1719.6000000000001</v>
      </c>
      <c r="BG160">
        <f t="shared" si="21"/>
        <v>146.19999999999999</v>
      </c>
      <c r="BH160">
        <f t="shared" si="22"/>
        <v>406.8</v>
      </c>
      <c r="BI160">
        <f t="shared" si="23"/>
        <v>261.5</v>
      </c>
      <c r="BJ160">
        <f t="shared" si="24"/>
        <v>130.9</v>
      </c>
      <c r="BK160">
        <f t="shared" si="25"/>
        <v>251.4</v>
      </c>
      <c r="BL160">
        <f t="shared" si="26"/>
        <v>116.7</v>
      </c>
      <c r="BM160">
        <f t="shared" si="27"/>
        <v>125.7</v>
      </c>
      <c r="BN160">
        <f t="shared" si="28"/>
        <v>134.80000000000001</v>
      </c>
      <c r="BO160">
        <f t="shared" si="29"/>
        <v>125.3</v>
      </c>
    </row>
    <row r="161" spans="1:67" x14ac:dyDescent="0.35">
      <c r="A161" t="s">
        <v>57</v>
      </c>
      <c r="B161">
        <v>2017</v>
      </c>
      <c r="C161" t="s">
        <v>66</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59</v>
      </c>
      <c r="V161">
        <v>134.80000000000001</v>
      </c>
      <c r="W161">
        <v>135.19999999999999</v>
      </c>
      <c r="X161">
        <v>131.30000000000001</v>
      </c>
      <c r="Y161">
        <v>119.4</v>
      </c>
      <c r="Z161">
        <v>129.80000000000001</v>
      </c>
      <c r="AA161">
        <v>136.9</v>
      </c>
      <c r="AB161">
        <v>124.1</v>
      </c>
      <c r="AC161">
        <v>128.1</v>
      </c>
      <c r="AD161">
        <v>133.9</v>
      </c>
      <c r="AE161">
        <v>133.5</v>
      </c>
      <c r="AF161">
        <v>143.69999999999999</v>
      </c>
      <c r="AG161">
        <v>128</v>
      </c>
      <c r="AH161">
        <v>138.6</v>
      </c>
      <c r="AI161">
        <v>120.9</v>
      </c>
      <c r="AJ161">
        <v>140.9</v>
      </c>
      <c r="AK161">
        <v>128.80000000000001</v>
      </c>
      <c r="AL161">
        <v>140.19999999999999</v>
      </c>
      <c r="AM161">
        <v>118.9</v>
      </c>
      <c r="AN161">
        <v>133.5</v>
      </c>
      <c r="AO161">
        <v>130.4</v>
      </c>
      <c r="AP161">
        <v>146.5</v>
      </c>
      <c r="AQ161">
        <v>134.9</v>
      </c>
      <c r="AR161">
        <v>145.80000000000001</v>
      </c>
      <c r="AS161">
        <v>143.1</v>
      </c>
      <c r="AT161">
        <v>137.69999999999999</v>
      </c>
      <c r="AU161">
        <v>142.30000000000001</v>
      </c>
      <c r="AV161">
        <v>139.30000000000001</v>
      </c>
      <c r="AW161">
        <v>134.80000000000001</v>
      </c>
      <c r="AX161">
        <v>135.19999999999999</v>
      </c>
      <c r="AY161">
        <v>131.30000000000001</v>
      </c>
      <c r="AZ161">
        <v>119.4</v>
      </c>
      <c r="BA161">
        <v>129.80000000000001</v>
      </c>
      <c r="BB161">
        <v>136.9</v>
      </c>
      <c r="BC161">
        <v>124.1</v>
      </c>
      <c r="BD161">
        <v>128.1</v>
      </c>
      <c r="BE161">
        <v>133.9</v>
      </c>
      <c r="BF161">
        <f t="shared" si="20"/>
        <v>1738.8000000000002</v>
      </c>
      <c r="BG161">
        <f t="shared" si="21"/>
        <v>145.80000000000001</v>
      </c>
      <c r="BH161">
        <f t="shared" si="22"/>
        <v>423.09999999999997</v>
      </c>
      <c r="BI161">
        <f t="shared" si="23"/>
        <v>274.10000000000002</v>
      </c>
      <c r="BJ161">
        <f t="shared" si="24"/>
        <v>135.19999999999999</v>
      </c>
      <c r="BK161">
        <f t="shared" si="25"/>
        <v>255.4</v>
      </c>
      <c r="BL161">
        <f t="shared" si="26"/>
        <v>119.4</v>
      </c>
      <c r="BM161">
        <f t="shared" si="27"/>
        <v>129.80000000000001</v>
      </c>
      <c r="BN161">
        <f t="shared" si="28"/>
        <v>136.9</v>
      </c>
      <c r="BO161">
        <f t="shared" si="29"/>
        <v>128.1</v>
      </c>
    </row>
    <row r="162" spans="1:67" x14ac:dyDescent="0.35">
      <c r="A162" t="s">
        <v>60</v>
      </c>
      <c r="B162">
        <v>2017</v>
      </c>
      <c r="C162" t="s">
        <v>66</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c r="AE162">
        <v>132.9</v>
      </c>
      <c r="AF162">
        <v>148.69999999999999</v>
      </c>
      <c r="AG162">
        <v>128.30000000000001</v>
      </c>
      <c r="AH162">
        <v>137.30000000000001</v>
      </c>
      <c r="AI162">
        <v>113.5</v>
      </c>
      <c r="AJ162">
        <v>137.19999999999999</v>
      </c>
      <c r="AK162">
        <v>142.19999999999999</v>
      </c>
      <c r="AL162">
        <v>128.19999999999999</v>
      </c>
      <c r="AM162">
        <v>120.9</v>
      </c>
      <c r="AN162">
        <v>138.80000000000001</v>
      </c>
      <c r="AO162">
        <v>124.2</v>
      </c>
      <c r="AP162">
        <v>143.1</v>
      </c>
      <c r="AQ162">
        <v>135.69999999999999</v>
      </c>
      <c r="AR162">
        <v>148.6</v>
      </c>
      <c r="AS162">
        <v>131.5</v>
      </c>
      <c r="AT162">
        <v>123.2</v>
      </c>
      <c r="AU162">
        <v>130.19999999999999</v>
      </c>
      <c r="AV162">
        <v>131.4</v>
      </c>
      <c r="AW162">
        <v>119</v>
      </c>
      <c r="AX162">
        <v>126.8</v>
      </c>
      <c r="AY162">
        <v>123.8</v>
      </c>
      <c r="AZ162">
        <v>113.9</v>
      </c>
      <c r="BA162">
        <v>122.9</v>
      </c>
      <c r="BB162">
        <v>134.30000000000001</v>
      </c>
      <c r="BC162">
        <v>122.5</v>
      </c>
      <c r="BD162">
        <v>122.7</v>
      </c>
      <c r="BE162">
        <v>129.9</v>
      </c>
      <c r="BF162">
        <f t="shared" si="20"/>
        <v>1731.0000000000002</v>
      </c>
      <c r="BG162">
        <f t="shared" si="21"/>
        <v>148.6</v>
      </c>
      <c r="BH162">
        <f t="shared" si="22"/>
        <v>384.9</v>
      </c>
      <c r="BI162">
        <f t="shared" si="23"/>
        <v>250.4</v>
      </c>
      <c r="BJ162">
        <f t="shared" si="24"/>
        <v>126.8</v>
      </c>
      <c r="BK162">
        <f t="shared" si="25"/>
        <v>246.3</v>
      </c>
      <c r="BL162">
        <f t="shared" si="26"/>
        <v>113.9</v>
      </c>
      <c r="BM162">
        <f t="shared" si="27"/>
        <v>122.9</v>
      </c>
      <c r="BN162">
        <f t="shared" si="28"/>
        <v>134.30000000000001</v>
      </c>
      <c r="BO162">
        <f t="shared" si="29"/>
        <v>122.7</v>
      </c>
    </row>
    <row r="163" spans="1:67" x14ac:dyDescent="0.35">
      <c r="A163" t="s">
        <v>61</v>
      </c>
      <c r="B163">
        <v>2017</v>
      </c>
      <c r="C163" t="s">
        <v>66</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c r="AE163">
        <v>133.30000000000001</v>
      </c>
      <c r="AF163">
        <v>145.5</v>
      </c>
      <c r="AG163">
        <v>128.1</v>
      </c>
      <c r="AH163">
        <v>138.1</v>
      </c>
      <c r="AI163">
        <v>118.2</v>
      </c>
      <c r="AJ163">
        <v>139.19999999999999</v>
      </c>
      <c r="AK163">
        <v>133.30000000000001</v>
      </c>
      <c r="AL163">
        <v>136.19999999999999</v>
      </c>
      <c r="AM163">
        <v>119.6</v>
      </c>
      <c r="AN163">
        <v>135.30000000000001</v>
      </c>
      <c r="AO163">
        <v>127.8</v>
      </c>
      <c r="AP163">
        <v>144.9</v>
      </c>
      <c r="AQ163">
        <v>135.19999999999999</v>
      </c>
      <c r="AR163">
        <v>146.5</v>
      </c>
      <c r="AS163">
        <v>138.5</v>
      </c>
      <c r="AT163">
        <v>131.69999999999999</v>
      </c>
      <c r="AU163">
        <v>137.5</v>
      </c>
      <c r="AV163">
        <v>131.4</v>
      </c>
      <c r="AW163">
        <v>128.80000000000001</v>
      </c>
      <c r="AX163">
        <v>131.19999999999999</v>
      </c>
      <c r="AY163">
        <v>128.5</v>
      </c>
      <c r="AZ163">
        <v>116.5</v>
      </c>
      <c r="BA163">
        <v>125.9</v>
      </c>
      <c r="BB163">
        <v>135.4</v>
      </c>
      <c r="BC163">
        <v>123.4</v>
      </c>
      <c r="BD163">
        <v>125.5</v>
      </c>
      <c r="BE163">
        <v>132</v>
      </c>
      <c r="BF163">
        <f t="shared" si="20"/>
        <v>1734.7</v>
      </c>
      <c r="BG163">
        <f t="shared" si="21"/>
        <v>146.5</v>
      </c>
      <c r="BH163">
        <f t="shared" si="22"/>
        <v>407.7</v>
      </c>
      <c r="BI163">
        <f t="shared" si="23"/>
        <v>260.20000000000005</v>
      </c>
      <c r="BJ163">
        <f t="shared" si="24"/>
        <v>131.19999999999999</v>
      </c>
      <c r="BK163">
        <f t="shared" si="25"/>
        <v>251.9</v>
      </c>
      <c r="BL163">
        <f t="shared" si="26"/>
        <v>116.5</v>
      </c>
      <c r="BM163">
        <f t="shared" si="27"/>
        <v>125.9</v>
      </c>
      <c r="BN163">
        <f t="shared" si="28"/>
        <v>135.4</v>
      </c>
      <c r="BO163">
        <f t="shared" si="29"/>
        <v>125.5</v>
      </c>
    </row>
    <row r="164" spans="1:67" x14ac:dyDescent="0.35">
      <c r="A164" t="s">
        <v>57</v>
      </c>
      <c r="B164">
        <v>2017</v>
      </c>
      <c r="C164" t="s">
        <v>67</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59</v>
      </c>
      <c r="V164">
        <v>135.30000000000001</v>
      </c>
      <c r="W164">
        <v>136.1</v>
      </c>
      <c r="X164">
        <v>132.1</v>
      </c>
      <c r="Y164">
        <v>119.1</v>
      </c>
      <c r="Z164">
        <v>130.6</v>
      </c>
      <c r="AA164">
        <v>138.6</v>
      </c>
      <c r="AB164">
        <v>124.4</v>
      </c>
      <c r="AC164">
        <v>128.6</v>
      </c>
      <c r="AD164">
        <v>136.19999999999999</v>
      </c>
      <c r="AE164">
        <v>134</v>
      </c>
      <c r="AF164">
        <v>144.19999999999999</v>
      </c>
      <c r="AG164">
        <v>129.80000000000001</v>
      </c>
      <c r="AH164">
        <v>139</v>
      </c>
      <c r="AI164">
        <v>120.9</v>
      </c>
      <c r="AJ164">
        <v>143.9</v>
      </c>
      <c r="AK164">
        <v>151.5</v>
      </c>
      <c r="AL164">
        <v>138.1</v>
      </c>
      <c r="AM164">
        <v>120</v>
      </c>
      <c r="AN164">
        <v>133.9</v>
      </c>
      <c r="AO164">
        <v>131.4</v>
      </c>
      <c r="AP164">
        <v>147.69999999999999</v>
      </c>
      <c r="AQ164">
        <v>138.5</v>
      </c>
      <c r="AR164">
        <v>147.4</v>
      </c>
      <c r="AS164">
        <v>144.30000000000001</v>
      </c>
      <c r="AT164">
        <v>138.1</v>
      </c>
      <c r="AU164">
        <v>143.5</v>
      </c>
      <c r="AV164">
        <v>139.30000000000001</v>
      </c>
      <c r="AW164">
        <v>135.30000000000001</v>
      </c>
      <c r="AX164">
        <v>136.1</v>
      </c>
      <c r="AY164">
        <v>132.1</v>
      </c>
      <c r="AZ164">
        <v>119.1</v>
      </c>
      <c r="BA164">
        <v>130.6</v>
      </c>
      <c r="BB164">
        <v>138.6</v>
      </c>
      <c r="BC164">
        <v>124.4</v>
      </c>
      <c r="BD164">
        <v>128.6</v>
      </c>
      <c r="BE164">
        <v>136.19999999999999</v>
      </c>
      <c r="BF164">
        <f t="shared" si="20"/>
        <v>1772.9</v>
      </c>
      <c r="BG164">
        <f t="shared" si="21"/>
        <v>147.4</v>
      </c>
      <c r="BH164">
        <f t="shared" si="22"/>
        <v>425.9</v>
      </c>
      <c r="BI164">
        <f t="shared" si="23"/>
        <v>274.60000000000002</v>
      </c>
      <c r="BJ164">
        <f t="shared" si="24"/>
        <v>136.1</v>
      </c>
      <c r="BK164">
        <f t="shared" si="25"/>
        <v>256.5</v>
      </c>
      <c r="BL164">
        <f t="shared" si="26"/>
        <v>119.1</v>
      </c>
      <c r="BM164">
        <f t="shared" si="27"/>
        <v>130.6</v>
      </c>
      <c r="BN164">
        <f t="shared" si="28"/>
        <v>138.6</v>
      </c>
      <c r="BO164">
        <f t="shared" si="29"/>
        <v>128.6</v>
      </c>
    </row>
    <row r="165" spans="1:67" x14ac:dyDescent="0.35">
      <c r="A165" t="s">
        <v>60</v>
      </c>
      <c r="B165">
        <v>2017</v>
      </c>
      <c r="C165" t="s">
        <v>67</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c r="AE165">
        <v>132.80000000000001</v>
      </c>
      <c r="AF165">
        <v>148.4</v>
      </c>
      <c r="AG165">
        <v>129.4</v>
      </c>
      <c r="AH165">
        <v>137.69999999999999</v>
      </c>
      <c r="AI165">
        <v>113.4</v>
      </c>
      <c r="AJ165">
        <v>139.4</v>
      </c>
      <c r="AK165">
        <v>175.1</v>
      </c>
      <c r="AL165">
        <v>124.7</v>
      </c>
      <c r="AM165">
        <v>121.5</v>
      </c>
      <c r="AN165">
        <v>137.80000000000001</v>
      </c>
      <c r="AO165">
        <v>124.4</v>
      </c>
      <c r="AP165">
        <v>143.69999999999999</v>
      </c>
      <c r="AQ165">
        <v>139.80000000000001</v>
      </c>
      <c r="AR165">
        <v>150.5</v>
      </c>
      <c r="AS165">
        <v>131.6</v>
      </c>
      <c r="AT165">
        <v>123.7</v>
      </c>
      <c r="AU165">
        <v>130.4</v>
      </c>
      <c r="AV165">
        <v>132.6</v>
      </c>
      <c r="AW165">
        <v>119.7</v>
      </c>
      <c r="AX165">
        <v>127.2</v>
      </c>
      <c r="AY165">
        <v>125</v>
      </c>
      <c r="AZ165">
        <v>113.2</v>
      </c>
      <c r="BA165">
        <v>123.5</v>
      </c>
      <c r="BB165">
        <v>135.5</v>
      </c>
      <c r="BC165">
        <v>122.4</v>
      </c>
      <c r="BD165">
        <v>123</v>
      </c>
      <c r="BE165">
        <v>131.80000000000001</v>
      </c>
      <c r="BF165">
        <f t="shared" si="20"/>
        <v>1768.1</v>
      </c>
      <c r="BG165">
        <f t="shared" si="21"/>
        <v>150.5</v>
      </c>
      <c r="BH165">
        <f t="shared" si="22"/>
        <v>385.70000000000005</v>
      </c>
      <c r="BI165">
        <f t="shared" si="23"/>
        <v>252.3</v>
      </c>
      <c r="BJ165">
        <f t="shared" si="24"/>
        <v>127.2</v>
      </c>
      <c r="BK165">
        <f t="shared" si="25"/>
        <v>247.4</v>
      </c>
      <c r="BL165">
        <f t="shared" si="26"/>
        <v>113.2</v>
      </c>
      <c r="BM165">
        <f t="shared" si="27"/>
        <v>123.5</v>
      </c>
      <c r="BN165">
        <f t="shared" si="28"/>
        <v>135.5</v>
      </c>
      <c r="BO165">
        <f t="shared" si="29"/>
        <v>123</v>
      </c>
    </row>
    <row r="166" spans="1:67" x14ac:dyDescent="0.35">
      <c r="A166" t="s">
        <v>61</v>
      </c>
      <c r="B166">
        <v>2017</v>
      </c>
      <c r="C166" t="s">
        <v>67</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c r="AE166">
        <v>133.6</v>
      </c>
      <c r="AF166">
        <v>145.69999999999999</v>
      </c>
      <c r="AG166">
        <v>129.6</v>
      </c>
      <c r="AH166">
        <v>138.5</v>
      </c>
      <c r="AI166">
        <v>118.1</v>
      </c>
      <c r="AJ166">
        <v>141.80000000000001</v>
      </c>
      <c r="AK166">
        <v>159.5</v>
      </c>
      <c r="AL166">
        <v>133.6</v>
      </c>
      <c r="AM166">
        <v>120.5</v>
      </c>
      <c r="AN166">
        <v>135.19999999999999</v>
      </c>
      <c r="AO166">
        <v>128.5</v>
      </c>
      <c r="AP166">
        <v>145.80000000000001</v>
      </c>
      <c r="AQ166">
        <v>139</v>
      </c>
      <c r="AR166">
        <v>148.19999999999999</v>
      </c>
      <c r="AS166">
        <v>139.30000000000001</v>
      </c>
      <c r="AT166">
        <v>132.1</v>
      </c>
      <c r="AU166">
        <v>138.30000000000001</v>
      </c>
      <c r="AV166">
        <v>132.6</v>
      </c>
      <c r="AW166">
        <v>129.4</v>
      </c>
      <c r="AX166">
        <v>131.9</v>
      </c>
      <c r="AY166">
        <v>129.4</v>
      </c>
      <c r="AZ166">
        <v>116</v>
      </c>
      <c r="BA166">
        <v>126.6</v>
      </c>
      <c r="BB166">
        <v>136.80000000000001</v>
      </c>
      <c r="BC166">
        <v>123.6</v>
      </c>
      <c r="BD166">
        <v>125.9</v>
      </c>
      <c r="BE166">
        <v>134.19999999999999</v>
      </c>
      <c r="BF166">
        <f t="shared" si="20"/>
        <v>1769.3999999999999</v>
      </c>
      <c r="BG166">
        <f t="shared" si="21"/>
        <v>148.19999999999999</v>
      </c>
      <c r="BH166">
        <f t="shared" si="22"/>
        <v>409.7</v>
      </c>
      <c r="BI166">
        <f t="shared" si="23"/>
        <v>262</v>
      </c>
      <c r="BJ166">
        <f t="shared" si="24"/>
        <v>131.9</v>
      </c>
      <c r="BK166">
        <f t="shared" si="25"/>
        <v>253</v>
      </c>
      <c r="BL166">
        <f t="shared" si="26"/>
        <v>116</v>
      </c>
      <c r="BM166">
        <f t="shared" si="27"/>
        <v>126.6</v>
      </c>
      <c r="BN166">
        <f t="shared" si="28"/>
        <v>136.80000000000001</v>
      </c>
      <c r="BO166">
        <f t="shared" si="29"/>
        <v>125.9</v>
      </c>
    </row>
    <row r="167" spans="1:67" x14ac:dyDescent="0.35">
      <c r="A167" t="s">
        <v>57</v>
      </c>
      <c r="B167">
        <v>2017</v>
      </c>
      <c r="C167" t="s">
        <v>68</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59</v>
      </c>
      <c r="V167">
        <v>136.4</v>
      </c>
      <c r="W167">
        <v>137.30000000000001</v>
      </c>
      <c r="X167">
        <v>133</v>
      </c>
      <c r="Y167">
        <v>120.3</v>
      </c>
      <c r="Z167">
        <v>131.5</v>
      </c>
      <c r="AA167">
        <v>140.19999999999999</v>
      </c>
      <c r="AB167">
        <v>125.4</v>
      </c>
      <c r="AC167">
        <v>129.69999999999999</v>
      </c>
      <c r="AD167">
        <v>137.80000000000001</v>
      </c>
      <c r="AE167">
        <v>134.80000000000001</v>
      </c>
      <c r="AF167">
        <v>143.1</v>
      </c>
      <c r="AG167">
        <v>130</v>
      </c>
      <c r="AH167">
        <v>139.4</v>
      </c>
      <c r="AI167">
        <v>120.5</v>
      </c>
      <c r="AJ167">
        <v>148</v>
      </c>
      <c r="AK167">
        <v>162.9</v>
      </c>
      <c r="AL167">
        <v>137.4</v>
      </c>
      <c r="AM167">
        <v>120.8</v>
      </c>
      <c r="AN167">
        <v>134.69999999999999</v>
      </c>
      <c r="AO167">
        <v>131.6</v>
      </c>
      <c r="AP167">
        <v>148.69999999999999</v>
      </c>
      <c r="AQ167">
        <v>140.6</v>
      </c>
      <c r="AR167">
        <v>149</v>
      </c>
      <c r="AS167">
        <v>145.30000000000001</v>
      </c>
      <c r="AT167">
        <v>139.19999999999999</v>
      </c>
      <c r="AU167">
        <v>144.5</v>
      </c>
      <c r="AV167">
        <v>139.30000000000001</v>
      </c>
      <c r="AW167">
        <v>136.4</v>
      </c>
      <c r="AX167">
        <v>137.30000000000001</v>
      </c>
      <c r="AY167">
        <v>133</v>
      </c>
      <c r="AZ167">
        <v>120.3</v>
      </c>
      <c r="BA167">
        <v>131.5</v>
      </c>
      <c r="BB167">
        <v>140.19999999999999</v>
      </c>
      <c r="BC167">
        <v>125.4</v>
      </c>
      <c r="BD167">
        <v>129.69999999999999</v>
      </c>
      <c r="BE167">
        <v>137.80000000000001</v>
      </c>
      <c r="BF167">
        <f t="shared" si="20"/>
        <v>1792.4999999999998</v>
      </c>
      <c r="BG167">
        <f t="shared" si="21"/>
        <v>149</v>
      </c>
      <c r="BH167">
        <f t="shared" si="22"/>
        <v>429</v>
      </c>
      <c r="BI167">
        <f t="shared" si="23"/>
        <v>275.70000000000005</v>
      </c>
      <c r="BJ167">
        <f t="shared" si="24"/>
        <v>137.30000000000001</v>
      </c>
      <c r="BK167">
        <f t="shared" si="25"/>
        <v>258.39999999999998</v>
      </c>
      <c r="BL167">
        <f t="shared" si="26"/>
        <v>120.3</v>
      </c>
      <c r="BM167">
        <f t="shared" si="27"/>
        <v>131.5</v>
      </c>
      <c r="BN167">
        <f t="shared" si="28"/>
        <v>140.19999999999999</v>
      </c>
      <c r="BO167">
        <f t="shared" si="29"/>
        <v>129.69999999999999</v>
      </c>
    </row>
    <row r="168" spans="1:67" x14ac:dyDescent="0.35">
      <c r="A168" t="s">
        <v>60</v>
      </c>
      <c r="B168">
        <v>2017</v>
      </c>
      <c r="C168" t="s">
        <v>68</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c r="AE168">
        <v>133.19999999999999</v>
      </c>
      <c r="AF168">
        <v>143.9</v>
      </c>
      <c r="AG168">
        <v>128.30000000000001</v>
      </c>
      <c r="AH168">
        <v>138.30000000000001</v>
      </c>
      <c r="AI168">
        <v>114.1</v>
      </c>
      <c r="AJ168">
        <v>142.69999999999999</v>
      </c>
      <c r="AK168">
        <v>179.8</v>
      </c>
      <c r="AL168">
        <v>123.5</v>
      </c>
      <c r="AM168">
        <v>122.1</v>
      </c>
      <c r="AN168">
        <v>137.5</v>
      </c>
      <c r="AO168">
        <v>124.6</v>
      </c>
      <c r="AP168">
        <v>144.5</v>
      </c>
      <c r="AQ168">
        <v>140.5</v>
      </c>
      <c r="AR168">
        <v>152.1</v>
      </c>
      <c r="AS168">
        <v>132.69999999999999</v>
      </c>
      <c r="AT168">
        <v>124.3</v>
      </c>
      <c r="AU168">
        <v>131.4</v>
      </c>
      <c r="AV168">
        <v>134.4</v>
      </c>
      <c r="AW168">
        <v>118.9</v>
      </c>
      <c r="AX168">
        <v>127.7</v>
      </c>
      <c r="AY168">
        <v>125.7</v>
      </c>
      <c r="AZ168">
        <v>114.6</v>
      </c>
      <c r="BA168">
        <v>124.1</v>
      </c>
      <c r="BB168">
        <v>135.69999999999999</v>
      </c>
      <c r="BC168">
        <v>123.3</v>
      </c>
      <c r="BD168">
        <v>123.8</v>
      </c>
      <c r="BE168">
        <v>132.69999999999999</v>
      </c>
      <c r="BF168">
        <f t="shared" si="20"/>
        <v>1772.9999999999998</v>
      </c>
      <c r="BG168">
        <f t="shared" si="21"/>
        <v>152.1</v>
      </c>
      <c r="BH168">
        <f t="shared" si="22"/>
        <v>388.4</v>
      </c>
      <c r="BI168">
        <f t="shared" si="23"/>
        <v>253.3</v>
      </c>
      <c r="BJ168">
        <f t="shared" si="24"/>
        <v>127.7</v>
      </c>
      <c r="BK168">
        <f t="shared" si="25"/>
        <v>249</v>
      </c>
      <c r="BL168">
        <f t="shared" si="26"/>
        <v>114.6</v>
      </c>
      <c r="BM168">
        <f t="shared" si="27"/>
        <v>124.1</v>
      </c>
      <c r="BN168">
        <f t="shared" si="28"/>
        <v>135.69999999999999</v>
      </c>
      <c r="BO168">
        <f t="shared" si="29"/>
        <v>123.8</v>
      </c>
    </row>
    <row r="169" spans="1:67" x14ac:dyDescent="0.35">
      <c r="A169" t="s">
        <v>61</v>
      </c>
      <c r="B169">
        <v>2017</v>
      </c>
      <c r="C169" t="s">
        <v>68</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c r="AE169">
        <v>134.30000000000001</v>
      </c>
      <c r="AF169">
        <v>143.4</v>
      </c>
      <c r="AG169">
        <v>129.30000000000001</v>
      </c>
      <c r="AH169">
        <v>139</v>
      </c>
      <c r="AI169">
        <v>118.1</v>
      </c>
      <c r="AJ169">
        <v>145.5</v>
      </c>
      <c r="AK169">
        <v>168.6</v>
      </c>
      <c r="AL169">
        <v>132.69999999999999</v>
      </c>
      <c r="AM169">
        <v>121.2</v>
      </c>
      <c r="AN169">
        <v>135.6</v>
      </c>
      <c r="AO169">
        <v>128.69999999999999</v>
      </c>
      <c r="AP169">
        <v>146.80000000000001</v>
      </c>
      <c r="AQ169">
        <v>140.6</v>
      </c>
      <c r="AR169">
        <v>149.80000000000001</v>
      </c>
      <c r="AS169">
        <v>140.30000000000001</v>
      </c>
      <c r="AT169">
        <v>133</v>
      </c>
      <c r="AU169">
        <v>139.30000000000001</v>
      </c>
      <c r="AV169">
        <v>134.4</v>
      </c>
      <c r="AW169">
        <v>129.80000000000001</v>
      </c>
      <c r="AX169">
        <v>132.80000000000001</v>
      </c>
      <c r="AY169">
        <v>130.19999999999999</v>
      </c>
      <c r="AZ169">
        <v>117.3</v>
      </c>
      <c r="BA169">
        <v>127.3</v>
      </c>
      <c r="BB169">
        <v>137.6</v>
      </c>
      <c r="BC169">
        <v>124.5</v>
      </c>
      <c r="BD169">
        <v>126.8</v>
      </c>
      <c r="BE169">
        <v>135.4</v>
      </c>
      <c r="BF169">
        <f t="shared" si="20"/>
        <v>1783.8</v>
      </c>
      <c r="BG169">
        <f t="shared" si="21"/>
        <v>149.80000000000001</v>
      </c>
      <c r="BH169">
        <f t="shared" si="22"/>
        <v>412.6</v>
      </c>
      <c r="BI169">
        <f t="shared" si="23"/>
        <v>264.20000000000005</v>
      </c>
      <c r="BJ169">
        <f t="shared" si="24"/>
        <v>132.80000000000001</v>
      </c>
      <c r="BK169">
        <f t="shared" si="25"/>
        <v>254.7</v>
      </c>
      <c r="BL169">
        <f t="shared" si="26"/>
        <v>117.3</v>
      </c>
      <c r="BM169">
        <f t="shared" si="27"/>
        <v>127.3</v>
      </c>
      <c r="BN169">
        <f t="shared" si="28"/>
        <v>137.6</v>
      </c>
      <c r="BO169">
        <f t="shared" si="29"/>
        <v>126.8</v>
      </c>
    </row>
    <row r="170" spans="1:67" x14ac:dyDescent="0.35">
      <c r="A170" t="s">
        <v>57</v>
      </c>
      <c r="B170">
        <v>2017</v>
      </c>
      <c r="C170" t="s">
        <v>69</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59</v>
      </c>
      <c r="V170">
        <v>137.4</v>
      </c>
      <c r="W170">
        <v>137.9</v>
      </c>
      <c r="X170">
        <v>133.4</v>
      </c>
      <c r="Y170">
        <v>121.2</v>
      </c>
      <c r="Z170">
        <v>132.30000000000001</v>
      </c>
      <c r="AA170">
        <v>139.6</v>
      </c>
      <c r="AB170">
        <v>126.7</v>
      </c>
      <c r="AC170">
        <v>130.30000000000001</v>
      </c>
      <c r="AD170">
        <v>137.6</v>
      </c>
      <c r="AE170">
        <v>135.19999999999999</v>
      </c>
      <c r="AF170">
        <v>142</v>
      </c>
      <c r="AG170">
        <v>130.5</v>
      </c>
      <c r="AH170">
        <v>140.19999999999999</v>
      </c>
      <c r="AI170">
        <v>120.7</v>
      </c>
      <c r="AJ170">
        <v>147.80000000000001</v>
      </c>
      <c r="AK170">
        <v>154.5</v>
      </c>
      <c r="AL170">
        <v>137.1</v>
      </c>
      <c r="AM170">
        <v>121</v>
      </c>
      <c r="AN170">
        <v>134.69999999999999</v>
      </c>
      <c r="AO170">
        <v>131.69999999999999</v>
      </c>
      <c r="AP170">
        <v>149.30000000000001</v>
      </c>
      <c r="AQ170">
        <v>139.6</v>
      </c>
      <c r="AR170">
        <v>149.80000000000001</v>
      </c>
      <c r="AS170">
        <v>146.1</v>
      </c>
      <c r="AT170">
        <v>139.69999999999999</v>
      </c>
      <c r="AU170">
        <v>145.19999999999999</v>
      </c>
      <c r="AV170">
        <v>139.30000000000001</v>
      </c>
      <c r="AW170">
        <v>137.4</v>
      </c>
      <c r="AX170">
        <v>137.9</v>
      </c>
      <c r="AY170">
        <v>133.4</v>
      </c>
      <c r="AZ170">
        <v>121.2</v>
      </c>
      <c r="BA170">
        <v>132.30000000000001</v>
      </c>
      <c r="BB170">
        <v>139.6</v>
      </c>
      <c r="BC170">
        <v>126.7</v>
      </c>
      <c r="BD170">
        <v>130.30000000000001</v>
      </c>
      <c r="BE170">
        <v>137.6</v>
      </c>
      <c r="BF170">
        <f t="shared" si="20"/>
        <v>1784.3</v>
      </c>
      <c r="BG170">
        <f t="shared" si="21"/>
        <v>149.80000000000001</v>
      </c>
      <c r="BH170">
        <f t="shared" si="22"/>
        <v>430.99999999999994</v>
      </c>
      <c r="BI170">
        <f t="shared" si="23"/>
        <v>276.70000000000005</v>
      </c>
      <c r="BJ170">
        <f t="shared" si="24"/>
        <v>137.9</v>
      </c>
      <c r="BK170">
        <f t="shared" si="25"/>
        <v>260.10000000000002</v>
      </c>
      <c r="BL170">
        <f t="shared" si="26"/>
        <v>121.2</v>
      </c>
      <c r="BM170">
        <f t="shared" si="27"/>
        <v>132.30000000000001</v>
      </c>
      <c r="BN170">
        <f t="shared" si="28"/>
        <v>139.6</v>
      </c>
      <c r="BO170">
        <f t="shared" si="29"/>
        <v>130.30000000000001</v>
      </c>
    </row>
    <row r="171" spans="1:67" x14ac:dyDescent="0.35">
      <c r="A171" t="s">
        <v>60</v>
      </c>
      <c r="B171">
        <v>2017</v>
      </c>
      <c r="C171" t="s">
        <v>69</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c r="AE171">
        <v>133.6</v>
      </c>
      <c r="AF171">
        <v>143</v>
      </c>
      <c r="AG171">
        <v>129.69999999999999</v>
      </c>
      <c r="AH171">
        <v>138.69999999999999</v>
      </c>
      <c r="AI171">
        <v>114.5</v>
      </c>
      <c r="AJ171">
        <v>137.5</v>
      </c>
      <c r="AK171">
        <v>160.69999999999999</v>
      </c>
      <c r="AL171">
        <v>124.5</v>
      </c>
      <c r="AM171">
        <v>122.4</v>
      </c>
      <c r="AN171">
        <v>137.30000000000001</v>
      </c>
      <c r="AO171">
        <v>124.8</v>
      </c>
      <c r="AP171">
        <v>145</v>
      </c>
      <c r="AQ171">
        <v>138</v>
      </c>
      <c r="AR171">
        <v>153.6</v>
      </c>
      <c r="AS171">
        <v>133.30000000000001</v>
      </c>
      <c r="AT171">
        <v>124.6</v>
      </c>
      <c r="AU171">
        <v>132</v>
      </c>
      <c r="AV171">
        <v>135.69999999999999</v>
      </c>
      <c r="AW171">
        <v>120.6</v>
      </c>
      <c r="AX171">
        <v>128.1</v>
      </c>
      <c r="AY171">
        <v>126.1</v>
      </c>
      <c r="AZ171">
        <v>115.7</v>
      </c>
      <c r="BA171">
        <v>124.5</v>
      </c>
      <c r="BB171">
        <v>135.9</v>
      </c>
      <c r="BC171">
        <v>124.4</v>
      </c>
      <c r="BD171">
        <v>124.5</v>
      </c>
      <c r="BE171">
        <v>132.4</v>
      </c>
      <c r="BF171">
        <f t="shared" si="20"/>
        <v>1749.7</v>
      </c>
      <c r="BG171">
        <f t="shared" si="21"/>
        <v>153.6</v>
      </c>
      <c r="BH171">
        <f t="shared" si="22"/>
        <v>389.9</v>
      </c>
      <c r="BI171">
        <f t="shared" si="23"/>
        <v>256.29999999999995</v>
      </c>
      <c r="BJ171">
        <f t="shared" si="24"/>
        <v>128.1</v>
      </c>
      <c r="BK171">
        <f t="shared" si="25"/>
        <v>250.5</v>
      </c>
      <c r="BL171">
        <f t="shared" si="26"/>
        <v>115.7</v>
      </c>
      <c r="BM171">
        <f t="shared" si="27"/>
        <v>124.5</v>
      </c>
      <c r="BN171">
        <f t="shared" si="28"/>
        <v>135.9</v>
      </c>
      <c r="BO171">
        <f t="shared" si="29"/>
        <v>124.5</v>
      </c>
    </row>
    <row r="172" spans="1:67" x14ac:dyDescent="0.35">
      <c r="A172" t="s">
        <v>61</v>
      </c>
      <c r="B172">
        <v>2017</v>
      </c>
      <c r="C172" t="s">
        <v>69</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c r="AE172">
        <v>134.69999999999999</v>
      </c>
      <c r="AF172">
        <v>142.4</v>
      </c>
      <c r="AG172">
        <v>130.19999999999999</v>
      </c>
      <c r="AH172">
        <v>139.6</v>
      </c>
      <c r="AI172">
        <v>118.4</v>
      </c>
      <c r="AJ172">
        <v>143</v>
      </c>
      <c r="AK172">
        <v>156.6</v>
      </c>
      <c r="AL172">
        <v>132.9</v>
      </c>
      <c r="AM172">
        <v>121.5</v>
      </c>
      <c r="AN172">
        <v>135.6</v>
      </c>
      <c r="AO172">
        <v>128.80000000000001</v>
      </c>
      <c r="AP172">
        <v>147.30000000000001</v>
      </c>
      <c r="AQ172">
        <v>139</v>
      </c>
      <c r="AR172">
        <v>150.80000000000001</v>
      </c>
      <c r="AS172">
        <v>141.1</v>
      </c>
      <c r="AT172">
        <v>133.4</v>
      </c>
      <c r="AU172">
        <v>140</v>
      </c>
      <c r="AV172">
        <v>135.69999999999999</v>
      </c>
      <c r="AW172">
        <v>131</v>
      </c>
      <c r="AX172">
        <v>133.30000000000001</v>
      </c>
      <c r="AY172">
        <v>130.6</v>
      </c>
      <c r="AZ172">
        <v>118.3</v>
      </c>
      <c r="BA172">
        <v>127.9</v>
      </c>
      <c r="BB172">
        <v>137.4</v>
      </c>
      <c r="BC172">
        <v>125.7</v>
      </c>
      <c r="BD172">
        <v>127.5</v>
      </c>
      <c r="BE172">
        <v>135.19999999999999</v>
      </c>
      <c r="BF172">
        <f t="shared" si="20"/>
        <v>1769.9999999999998</v>
      </c>
      <c r="BG172">
        <f t="shared" si="21"/>
        <v>150.80000000000001</v>
      </c>
      <c r="BH172">
        <f t="shared" si="22"/>
        <v>414.5</v>
      </c>
      <c r="BI172">
        <f t="shared" si="23"/>
        <v>266.7</v>
      </c>
      <c r="BJ172">
        <f t="shared" si="24"/>
        <v>133.30000000000001</v>
      </c>
      <c r="BK172">
        <f t="shared" si="25"/>
        <v>256.3</v>
      </c>
      <c r="BL172">
        <f t="shared" si="26"/>
        <v>118.3</v>
      </c>
      <c r="BM172">
        <f t="shared" si="27"/>
        <v>127.9</v>
      </c>
      <c r="BN172">
        <f t="shared" si="28"/>
        <v>137.4</v>
      </c>
      <c r="BO172">
        <f t="shared" si="29"/>
        <v>127.5</v>
      </c>
    </row>
    <row r="173" spans="1:67" x14ac:dyDescent="0.35">
      <c r="A173" t="s">
        <v>57</v>
      </c>
      <c r="B173">
        <v>2017</v>
      </c>
      <c r="C173" t="s">
        <v>70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59</v>
      </c>
      <c r="V173">
        <v>138.1</v>
      </c>
      <c r="W173">
        <v>138.4</v>
      </c>
      <c r="X173">
        <v>134.19999999999999</v>
      </c>
      <c r="Y173">
        <v>121</v>
      </c>
      <c r="Z173">
        <v>133</v>
      </c>
      <c r="AA173">
        <v>140.1</v>
      </c>
      <c r="AB173">
        <v>127.4</v>
      </c>
      <c r="AC173">
        <v>130.69999999999999</v>
      </c>
      <c r="AD173">
        <v>138.30000000000001</v>
      </c>
      <c r="AE173">
        <v>135.9</v>
      </c>
      <c r="AF173">
        <v>141.9</v>
      </c>
      <c r="AG173">
        <v>131</v>
      </c>
      <c r="AH173">
        <v>141.5</v>
      </c>
      <c r="AI173">
        <v>121.4</v>
      </c>
      <c r="AJ173">
        <v>146.69999999999999</v>
      </c>
      <c r="AK173">
        <v>157.1</v>
      </c>
      <c r="AL173">
        <v>136.4</v>
      </c>
      <c r="AM173">
        <v>121.4</v>
      </c>
      <c r="AN173">
        <v>135.6</v>
      </c>
      <c r="AO173">
        <v>131.30000000000001</v>
      </c>
      <c r="AP173">
        <v>150.30000000000001</v>
      </c>
      <c r="AQ173">
        <v>140.4</v>
      </c>
      <c r="AR173">
        <v>150.5</v>
      </c>
      <c r="AS173">
        <v>147.19999999999999</v>
      </c>
      <c r="AT173">
        <v>140.6</v>
      </c>
      <c r="AU173">
        <v>146.19999999999999</v>
      </c>
      <c r="AV173">
        <v>139.30000000000001</v>
      </c>
      <c r="AW173">
        <v>138.1</v>
      </c>
      <c r="AX173">
        <v>138.4</v>
      </c>
      <c r="AY173">
        <v>134.19999999999999</v>
      </c>
      <c r="AZ173">
        <v>121</v>
      </c>
      <c r="BA173">
        <v>133</v>
      </c>
      <c r="BB173">
        <v>140.1</v>
      </c>
      <c r="BC173">
        <v>127.4</v>
      </c>
      <c r="BD173">
        <v>130.69999999999999</v>
      </c>
      <c r="BE173">
        <v>138.30000000000001</v>
      </c>
      <c r="BF173">
        <f t="shared" si="20"/>
        <v>1790.8999999999999</v>
      </c>
      <c r="BG173">
        <f t="shared" si="21"/>
        <v>150.5</v>
      </c>
      <c r="BH173">
        <f t="shared" si="22"/>
        <v>433.99999999999994</v>
      </c>
      <c r="BI173">
        <f t="shared" si="23"/>
        <v>277.39999999999998</v>
      </c>
      <c r="BJ173">
        <f t="shared" si="24"/>
        <v>138.4</v>
      </c>
      <c r="BK173">
        <f t="shared" si="25"/>
        <v>261.60000000000002</v>
      </c>
      <c r="BL173">
        <f t="shared" si="26"/>
        <v>121</v>
      </c>
      <c r="BM173">
        <f t="shared" si="27"/>
        <v>133</v>
      </c>
      <c r="BN173">
        <f t="shared" si="28"/>
        <v>140.1</v>
      </c>
      <c r="BO173">
        <f t="shared" si="29"/>
        <v>130.69999999999999</v>
      </c>
    </row>
    <row r="174" spans="1:67" x14ac:dyDescent="0.35">
      <c r="A174" t="s">
        <v>60</v>
      </c>
      <c r="B174">
        <v>2017</v>
      </c>
      <c r="C174" t="s">
        <v>70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c r="AE174">
        <v>133.9</v>
      </c>
      <c r="AF174">
        <v>142.80000000000001</v>
      </c>
      <c r="AG174">
        <v>131.4</v>
      </c>
      <c r="AH174">
        <v>139.1</v>
      </c>
      <c r="AI174">
        <v>114.9</v>
      </c>
      <c r="AJ174">
        <v>135.6</v>
      </c>
      <c r="AK174">
        <v>173.2</v>
      </c>
      <c r="AL174">
        <v>124.1</v>
      </c>
      <c r="AM174">
        <v>122.6</v>
      </c>
      <c r="AN174">
        <v>137.80000000000001</v>
      </c>
      <c r="AO174">
        <v>125.1</v>
      </c>
      <c r="AP174">
        <v>145.5</v>
      </c>
      <c r="AQ174">
        <v>139.69999999999999</v>
      </c>
      <c r="AR174">
        <v>154.6</v>
      </c>
      <c r="AS174">
        <v>134</v>
      </c>
      <c r="AT174">
        <v>124.9</v>
      </c>
      <c r="AU174">
        <v>132.6</v>
      </c>
      <c r="AV174">
        <v>137.30000000000001</v>
      </c>
      <c r="AW174">
        <v>122.6</v>
      </c>
      <c r="AX174">
        <v>128.30000000000001</v>
      </c>
      <c r="AY174">
        <v>126.6</v>
      </c>
      <c r="AZ174">
        <v>115</v>
      </c>
      <c r="BA174">
        <v>124.8</v>
      </c>
      <c r="BB174">
        <v>136.30000000000001</v>
      </c>
      <c r="BC174">
        <v>124.6</v>
      </c>
      <c r="BD174">
        <v>124.5</v>
      </c>
      <c r="BE174">
        <v>133.5</v>
      </c>
      <c r="BF174">
        <f t="shared" si="20"/>
        <v>1765.6999999999998</v>
      </c>
      <c r="BG174">
        <f t="shared" si="21"/>
        <v>154.6</v>
      </c>
      <c r="BH174">
        <f t="shared" si="22"/>
        <v>391.5</v>
      </c>
      <c r="BI174">
        <f t="shared" si="23"/>
        <v>259.89999999999998</v>
      </c>
      <c r="BJ174">
        <f t="shared" si="24"/>
        <v>128.30000000000001</v>
      </c>
      <c r="BK174">
        <f t="shared" si="25"/>
        <v>251.2</v>
      </c>
      <c r="BL174">
        <f t="shared" si="26"/>
        <v>115</v>
      </c>
      <c r="BM174">
        <f t="shared" si="27"/>
        <v>124.8</v>
      </c>
      <c r="BN174">
        <f t="shared" si="28"/>
        <v>136.30000000000001</v>
      </c>
      <c r="BO174">
        <f t="shared" si="29"/>
        <v>124.5</v>
      </c>
    </row>
    <row r="175" spans="1:67" x14ac:dyDescent="0.35">
      <c r="A175" t="s">
        <v>61</v>
      </c>
      <c r="B175">
        <v>2017</v>
      </c>
      <c r="C175" t="s">
        <v>70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c r="AE175">
        <v>135.30000000000001</v>
      </c>
      <c r="AF175">
        <v>142.19999999999999</v>
      </c>
      <c r="AG175">
        <v>131.19999999999999</v>
      </c>
      <c r="AH175">
        <v>140.6</v>
      </c>
      <c r="AI175">
        <v>119</v>
      </c>
      <c r="AJ175">
        <v>141.5</v>
      </c>
      <c r="AK175">
        <v>162.6</v>
      </c>
      <c r="AL175">
        <v>132.30000000000001</v>
      </c>
      <c r="AM175">
        <v>121.8</v>
      </c>
      <c r="AN175">
        <v>136.30000000000001</v>
      </c>
      <c r="AO175">
        <v>128.69999999999999</v>
      </c>
      <c r="AP175">
        <v>148.1</v>
      </c>
      <c r="AQ175">
        <v>140.1</v>
      </c>
      <c r="AR175">
        <v>151.6</v>
      </c>
      <c r="AS175">
        <v>142</v>
      </c>
      <c r="AT175">
        <v>134.1</v>
      </c>
      <c r="AU175">
        <v>140.80000000000001</v>
      </c>
      <c r="AV175">
        <v>137.30000000000001</v>
      </c>
      <c r="AW175">
        <v>132.19999999999999</v>
      </c>
      <c r="AX175">
        <v>133.6</v>
      </c>
      <c r="AY175">
        <v>131.30000000000001</v>
      </c>
      <c r="AZ175">
        <v>117.8</v>
      </c>
      <c r="BA175">
        <v>128.4</v>
      </c>
      <c r="BB175">
        <v>137.9</v>
      </c>
      <c r="BC175">
        <v>126.2</v>
      </c>
      <c r="BD175">
        <v>127.7</v>
      </c>
      <c r="BE175">
        <v>136.1</v>
      </c>
      <c r="BF175">
        <f t="shared" si="20"/>
        <v>1779.6999999999998</v>
      </c>
      <c r="BG175">
        <f t="shared" si="21"/>
        <v>151.6</v>
      </c>
      <c r="BH175">
        <f t="shared" si="22"/>
        <v>416.90000000000003</v>
      </c>
      <c r="BI175">
        <f t="shared" si="23"/>
        <v>269.5</v>
      </c>
      <c r="BJ175">
        <f t="shared" si="24"/>
        <v>133.6</v>
      </c>
      <c r="BK175">
        <f t="shared" si="25"/>
        <v>257.5</v>
      </c>
      <c r="BL175">
        <f t="shared" si="26"/>
        <v>117.8</v>
      </c>
      <c r="BM175">
        <f t="shared" si="27"/>
        <v>128.4</v>
      </c>
      <c r="BN175">
        <f t="shared" si="28"/>
        <v>137.9</v>
      </c>
      <c r="BO175">
        <f t="shared" si="29"/>
        <v>127.7</v>
      </c>
    </row>
    <row r="176" spans="1:67" x14ac:dyDescent="0.35">
      <c r="A176" t="s">
        <v>57</v>
      </c>
      <c r="B176">
        <v>2017</v>
      </c>
      <c r="C176" t="s">
        <v>72</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59</v>
      </c>
      <c r="V176">
        <v>141.1</v>
      </c>
      <c r="W176">
        <v>139.4</v>
      </c>
      <c r="X176">
        <v>135.80000000000001</v>
      </c>
      <c r="Y176">
        <v>121.6</v>
      </c>
      <c r="Z176">
        <v>133.69999999999999</v>
      </c>
      <c r="AA176">
        <v>141.5</v>
      </c>
      <c r="AB176">
        <v>128.1</v>
      </c>
      <c r="AC176">
        <v>131.69999999999999</v>
      </c>
      <c r="AD176">
        <v>140</v>
      </c>
      <c r="AE176">
        <v>136.30000000000001</v>
      </c>
      <c r="AF176">
        <v>142.5</v>
      </c>
      <c r="AG176">
        <v>140.5</v>
      </c>
      <c r="AH176">
        <v>141.5</v>
      </c>
      <c r="AI176">
        <v>121.6</v>
      </c>
      <c r="AJ176">
        <v>147.30000000000001</v>
      </c>
      <c r="AK176">
        <v>168</v>
      </c>
      <c r="AL176">
        <v>135.80000000000001</v>
      </c>
      <c r="AM176">
        <v>122.5</v>
      </c>
      <c r="AN176">
        <v>136</v>
      </c>
      <c r="AO176">
        <v>131.9</v>
      </c>
      <c r="AP176">
        <v>151.4</v>
      </c>
      <c r="AQ176">
        <v>142.4</v>
      </c>
      <c r="AR176">
        <v>152.1</v>
      </c>
      <c r="AS176">
        <v>148.19999999999999</v>
      </c>
      <c r="AT176">
        <v>141.5</v>
      </c>
      <c r="AU176">
        <v>147.30000000000001</v>
      </c>
      <c r="AV176">
        <v>139.30000000000001</v>
      </c>
      <c r="AW176">
        <v>141.1</v>
      </c>
      <c r="AX176">
        <v>139.4</v>
      </c>
      <c r="AY176">
        <v>135.80000000000001</v>
      </c>
      <c r="AZ176">
        <v>121.6</v>
      </c>
      <c r="BA176">
        <v>133.69999999999999</v>
      </c>
      <c r="BB176">
        <v>141.5</v>
      </c>
      <c r="BC176">
        <v>128.1</v>
      </c>
      <c r="BD176">
        <v>131.69999999999999</v>
      </c>
      <c r="BE176">
        <v>140</v>
      </c>
      <c r="BF176">
        <f t="shared" si="20"/>
        <v>1817.7000000000003</v>
      </c>
      <c r="BG176">
        <f t="shared" si="21"/>
        <v>152.1</v>
      </c>
      <c r="BH176">
        <f t="shared" si="22"/>
        <v>437</v>
      </c>
      <c r="BI176">
        <f t="shared" si="23"/>
        <v>280.39999999999998</v>
      </c>
      <c r="BJ176">
        <f t="shared" si="24"/>
        <v>139.4</v>
      </c>
      <c r="BK176">
        <f t="shared" si="25"/>
        <v>263.89999999999998</v>
      </c>
      <c r="BL176">
        <f t="shared" si="26"/>
        <v>121.6</v>
      </c>
      <c r="BM176">
        <f t="shared" si="27"/>
        <v>133.69999999999999</v>
      </c>
      <c r="BN176">
        <f t="shared" si="28"/>
        <v>141.5</v>
      </c>
      <c r="BO176">
        <f t="shared" si="29"/>
        <v>131.69999999999999</v>
      </c>
    </row>
    <row r="177" spans="1:67" x14ac:dyDescent="0.35">
      <c r="A177" t="s">
        <v>60</v>
      </c>
      <c r="B177">
        <v>2017</v>
      </c>
      <c r="C177" t="s">
        <v>72</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c r="AE177">
        <v>134.30000000000001</v>
      </c>
      <c r="AF177">
        <v>142.1</v>
      </c>
      <c r="AG177">
        <v>146.69999999999999</v>
      </c>
      <c r="AH177">
        <v>139.5</v>
      </c>
      <c r="AI177">
        <v>115.2</v>
      </c>
      <c r="AJ177">
        <v>136.4</v>
      </c>
      <c r="AK177">
        <v>185.2</v>
      </c>
      <c r="AL177">
        <v>122.2</v>
      </c>
      <c r="AM177">
        <v>123.9</v>
      </c>
      <c r="AN177">
        <v>138.30000000000001</v>
      </c>
      <c r="AO177">
        <v>125.4</v>
      </c>
      <c r="AP177">
        <v>146</v>
      </c>
      <c r="AQ177">
        <v>141.5</v>
      </c>
      <c r="AR177">
        <v>156.19999999999999</v>
      </c>
      <c r="AS177">
        <v>135</v>
      </c>
      <c r="AT177">
        <v>125.4</v>
      </c>
      <c r="AU177">
        <v>133.5</v>
      </c>
      <c r="AV177">
        <v>138.6</v>
      </c>
      <c r="AW177">
        <v>125.7</v>
      </c>
      <c r="AX177">
        <v>128.80000000000001</v>
      </c>
      <c r="AY177">
        <v>127.4</v>
      </c>
      <c r="AZ177">
        <v>115.3</v>
      </c>
      <c r="BA177">
        <v>125.1</v>
      </c>
      <c r="BB177">
        <v>136.6</v>
      </c>
      <c r="BC177">
        <v>124.9</v>
      </c>
      <c r="BD177">
        <v>124.9</v>
      </c>
      <c r="BE177">
        <v>134.80000000000001</v>
      </c>
      <c r="BF177">
        <f t="shared" si="20"/>
        <v>1796.7</v>
      </c>
      <c r="BG177">
        <f t="shared" si="21"/>
        <v>156.19999999999999</v>
      </c>
      <c r="BH177">
        <f t="shared" si="22"/>
        <v>393.9</v>
      </c>
      <c r="BI177">
        <f t="shared" si="23"/>
        <v>264.3</v>
      </c>
      <c r="BJ177">
        <f t="shared" si="24"/>
        <v>128.80000000000001</v>
      </c>
      <c r="BK177">
        <f t="shared" si="25"/>
        <v>252.3</v>
      </c>
      <c r="BL177">
        <f t="shared" si="26"/>
        <v>115.3</v>
      </c>
      <c r="BM177">
        <f t="shared" si="27"/>
        <v>125.1</v>
      </c>
      <c r="BN177">
        <f t="shared" si="28"/>
        <v>136.6</v>
      </c>
      <c r="BO177">
        <f t="shared" si="29"/>
        <v>124.9</v>
      </c>
    </row>
    <row r="178" spans="1:67" x14ac:dyDescent="0.35">
      <c r="A178" t="s">
        <v>61</v>
      </c>
      <c r="B178">
        <v>2017</v>
      </c>
      <c r="C178" t="s">
        <v>72</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c r="AE178">
        <v>135.69999999999999</v>
      </c>
      <c r="AF178">
        <v>142.4</v>
      </c>
      <c r="AG178">
        <v>142.9</v>
      </c>
      <c r="AH178">
        <v>140.80000000000001</v>
      </c>
      <c r="AI178">
        <v>119.2</v>
      </c>
      <c r="AJ178">
        <v>142.19999999999999</v>
      </c>
      <c r="AK178">
        <v>173.8</v>
      </c>
      <c r="AL178">
        <v>131.19999999999999</v>
      </c>
      <c r="AM178">
        <v>123</v>
      </c>
      <c r="AN178">
        <v>136.80000000000001</v>
      </c>
      <c r="AO178">
        <v>129.19999999999999</v>
      </c>
      <c r="AP178">
        <v>148.9</v>
      </c>
      <c r="AQ178">
        <v>142.1</v>
      </c>
      <c r="AR178">
        <v>153.19999999999999</v>
      </c>
      <c r="AS178">
        <v>143</v>
      </c>
      <c r="AT178">
        <v>134.80000000000001</v>
      </c>
      <c r="AU178">
        <v>141.80000000000001</v>
      </c>
      <c r="AV178">
        <v>138.6</v>
      </c>
      <c r="AW178">
        <v>135.30000000000001</v>
      </c>
      <c r="AX178">
        <v>134.4</v>
      </c>
      <c r="AY178">
        <v>132.6</v>
      </c>
      <c r="AZ178">
        <v>118.3</v>
      </c>
      <c r="BA178">
        <v>128.9</v>
      </c>
      <c r="BB178">
        <v>138.6</v>
      </c>
      <c r="BC178">
        <v>126.8</v>
      </c>
      <c r="BD178">
        <v>128.4</v>
      </c>
      <c r="BE178">
        <v>137.6</v>
      </c>
      <c r="BF178">
        <f t="shared" si="20"/>
        <v>1808.2</v>
      </c>
      <c r="BG178">
        <f t="shared" si="21"/>
        <v>153.19999999999999</v>
      </c>
      <c r="BH178">
        <f t="shared" si="22"/>
        <v>419.6</v>
      </c>
      <c r="BI178">
        <f t="shared" si="23"/>
        <v>273.89999999999998</v>
      </c>
      <c r="BJ178">
        <f t="shared" si="24"/>
        <v>134.4</v>
      </c>
      <c r="BK178">
        <f t="shared" si="25"/>
        <v>259.39999999999998</v>
      </c>
      <c r="BL178">
        <f t="shared" si="26"/>
        <v>118.3</v>
      </c>
      <c r="BM178">
        <f t="shared" si="27"/>
        <v>128.9</v>
      </c>
      <c r="BN178">
        <f t="shared" si="28"/>
        <v>138.6</v>
      </c>
      <c r="BO178">
        <f t="shared" si="29"/>
        <v>128.4</v>
      </c>
    </row>
    <row r="179" spans="1:67" x14ac:dyDescent="0.35">
      <c r="A179" t="s">
        <v>57</v>
      </c>
      <c r="B179">
        <v>2017</v>
      </c>
      <c r="C179" t="s">
        <v>73</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59</v>
      </c>
      <c r="V179">
        <v>142.6</v>
      </c>
      <c r="W179">
        <v>139.5</v>
      </c>
      <c r="X179">
        <v>136.1</v>
      </c>
      <c r="Y179">
        <v>122</v>
      </c>
      <c r="Z179">
        <v>133.4</v>
      </c>
      <c r="AA179">
        <v>141.1</v>
      </c>
      <c r="AB179">
        <v>127.8</v>
      </c>
      <c r="AC179">
        <v>131.9</v>
      </c>
      <c r="AD179">
        <v>139.80000000000001</v>
      </c>
      <c r="AE179">
        <v>136.4</v>
      </c>
      <c r="AF179">
        <v>143.69999999999999</v>
      </c>
      <c r="AG179">
        <v>144.80000000000001</v>
      </c>
      <c r="AH179">
        <v>141.9</v>
      </c>
      <c r="AI179">
        <v>123.1</v>
      </c>
      <c r="AJ179">
        <v>147.19999999999999</v>
      </c>
      <c r="AK179">
        <v>161</v>
      </c>
      <c r="AL179">
        <v>133.80000000000001</v>
      </c>
      <c r="AM179">
        <v>121.9</v>
      </c>
      <c r="AN179">
        <v>135.80000000000001</v>
      </c>
      <c r="AO179">
        <v>131.1</v>
      </c>
      <c r="AP179">
        <v>151.4</v>
      </c>
      <c r="AQ179">
        <v>141.5</v>
      </c>
      <c r="AR179">
        <v>153.19999999999999</v>
      </c>
      <c r="AS179">
        <v>148</v>
      </c>
      <c r="AT179">
        <v>141.9</v>
      </c>
      <c r="AU179">
        <v>147.19999999999999</v>
      </c>
      <c r="AV179">
        <v>139.30000000000001</v>
      </c>
      <c r="AW179">
        <v>142.6</v>
      </c>
      <c r="AX179">
        <v>139.5</v>
      </c>
      <c r="AY179">
        <v>136.1</v>
      </c>
      <c r="AZ179">
        <v>122</v>
      </c>
      <c r="BA179">
        <v>133.4</v>
      </c>
      <c r="BB179">
        <v>141.1</v>
      </c>
      <c r="BC179">
        <v>127.8</v>
      </c>
      <c r="BD179">
        <v>131.9</v>
      </c>
      <c r="BE179">
        <v>139.80000000000001</v>
      </c>
      <c r="BF179">
        <f t="shared" si="20"/>
        <v>1813.6000000000001</v>
      </c>
      <c r="BG179">
        <f t="shared" si="21"/>
        <v>153.19999999999999</v>
      </c>
      <c r="BH179">
        <f t="shared" si="22"/>
        <v>437.09999999999997</v>
      </c>
      <c r="BI179">
        <f t="shared" si="23"/>
        <v>281.89999999999998</v>
      </c>
      <c r="BJ179">
        <f t="shared" si="24"/>
        <v>139.5</v>
      </c>
      <c r="BK179">
        <f t="shared" si="25"/>
        <v>263.89999999999998</v>
      </c>
      <c r="BL179">
        <f t="shared" si="26"/>
        <v>122</v>
      </c>
      <c r="BM179">
        <f t="shared" si="27"/>
        <v>133.4</v>
      </c>
      <c r="BN179">
        <f t="shared" si="28"/>
        <v>141.1</v>
      </c>
      <c r="BO179">
        <f t="shared" si="29"/>
        <v>131.9</v>
      </c>
    </row>
    <row r="180" spans="1:67" x14ac:dyDescent="0.35">
      <c r="A180" t="s">
        <v>60</v>
      </c>
      <c r="B180">
        <v>2017</v>
      </c>
      <c r="C180" t="s">
        <v>73</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c r="AE180">
        <v>134.4</v>
      </c>
      <c r="AF180">
        <v>142.6</v>
      </c>
      <c r="AG180">
        <v>145.9</v>
      </c>
      <c r="AH180">
        <v>139.5</v>
      </c>
      <c r="AI180">
        <v>115.9</v>
      </c>
      <c r="AJ180">
        <v>135</v>
      </c>
      <c r="AK180">
        <v>163.19999999999999</v>
      </c>
      <c r="AL180">
        <v>119.8</v>
      </c>
      <c r="AM180">
        <v>120.7</v>
      </c>
      <c r="AN180">
        <v>139.69999999999999</v>
      </c>
      <c r="AO180">
        <v>125.7</v>
      </c>
      <c r="AP180">
        <v>146.30000000000001</v>
      </c>
      <c r="AQ180">
        <v>138.80000000000001</v>
      </c>
      <c r="AR180">
        <v>157</v>
      </c>
      <c r="AS180">
        <v>135.6</v>
      </c>
      <c r="AT180">
        <v>125.6</v>
      </c>
      <c r="AU180">
        <v>134</v>
      </c>
      <c r="AV180">
        <v>139.1</v>
      </c>
      <c r="AW180">
        <v>126.8</v>
      </c>
      <c r="AX180">
        <v>129.30000000000001</v>
      </c>
      <c r="AY180">
        <v>128.19999999999999</v>
      </c>
      <c r="AZ180">
        <v>115.3</v>
      </c>
      <c r="BA180">
        <v>125.6</v>
      </c>
      <c r="BB180">
        <v>136.69999999999999</v>
      </c>
      <c r="BC180">
        <v>124.6</v>
      </c>
      <c r="BD180">
        <v>125.1</v>
      </c>
      <c r="BE180">
        <v>134.1</v>
      </c>
      <c r="BF180">
        <f t="shared" si="20"/>
        <v>1767.5</v>
      </c>
      <c r="BG180">
        <f t="shared" si="21"/>
        <v>157</v>
      </c>
      <c r="BH180">
        <f t="shared" si="22"/>
        <v>395.2</v>
      </c>
      <c r="BI180">
        <f t="shared" si="23"/>
        <v>265.89999999999998</v>
      </c>
      <c r="BJ180">
        <f t="shared" si="24"/>
        <v>129.30000000000001</v>
      </c>
      <c r="BK180">
        <f t="shared" si="25"/>
        <v>252.79999999999998</v>
      </c>
      <c r="BL180">
        <f t="shared" si="26"/>
        <v>115.3</v>
      </c>
      <c r="BM180">
        <f t="shared" si="27"/>
        <v>125.6</v>
      </c>
      <c r="BN180">
        <f t="shared" si="28"/>
        <v>136.69999999999999</v>
      </c>
      <c r="BO180">
        <f t="shared" si="29"/>
        <v>125.1</v>
      </c>
    </row>
    <row r="181" spans="1:67" x14ac:dyDescent="0.35">
      <c r="A181" t="s">
        <v>61</v>
      </c>
      <c r="B181">
        <v>2017</v>
      </c>
      <c r="C181" t="s">
        <v>73</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c r="AE181">
        <v>135.80000000000001</v>
      </c>
      <c r="AF181">
        <v>143.30000000000001</v>
      </c>
      <c r="AG181">
        <v>145.19999999999999</v>
      </c>
      <c r="AH181">
        <v>141</v>
      </c>
      <c r="AI181">
        <v>120.5</v>
      </c>
      <c r="AJ181">
        <v>141.5</v>
      </c>
      <c r="AK181">
        <v>161.69999999999999</v>
      </c>
      <c r="AL181">
        <v>129.1</v>
      </c>
      <c r="AM181">
        <v>121.5</v>
      </c>
      <c r="AN181">
        <v>137.1</v>
      </c>
      <c r="AO181">
        <v>128.80000000000001</v>
      </c>
      <c r="AP181">
        <v>149</v>
      </c>
      <c r="AQ181">
        <v>140.5</v>
      </c>
      <c r="AR181">
        <v>154.19999999999999</v>
      </c>
      <c r="AS181">
        <v>143.1</v>
      </c>
      <c r="AT181">
        <v>135.1</v>
      </c>
      <c r="AU181">
        <v>142</v>
      </c>
      <c r="AV181">
        <v>139.1</v>
      </c>
      <c r="AW181">
        <v>136.6</v>
      </c>
      <c r="AX181">
        <v>134.69999999999999</v>
      </c>
      <c r="AY181">
        <v>133.1</v>
      </c>
      <c r="AZ181">
        <v>118.5</v>
      </c>
      <c r="BA181">
        <v>129</v>
      </c>
      <c r="BB181">
        <v>138.5</v>
      </c>
      <c r="BC181">
        <v>126.5</v>
      </c>
      <c r="BD181">
        <v>128.6</v>
      </c>
      <c r="BE181">
        <v>137.19999999999999</v>
      </c>
      <c r="BF181">
        <f t="shared" si="20"/>
        <v>1794.9999999999998</v>
      </c>
      <c r="BG181">
        <f t="shared" si="21"/>
        <v>154.19999999999999</v>
      </c>
      <c r="BH181">
        <f t="shared" si="22"/>
        <v>420.2</v>
      </c>
      <c r="BI181">
        <f t="shared" si="23"/>
        <v>275.7</v>
      </c>
      <c r="BJ181">
        <f t="shared" si="24"/>
        <v>134.69999999999999</v>
      </c>
      <c r="BK181">
        <f t="shared" si="25"/>
        <v>259.60000000000002</v>
      </c>
      <c r="BL181">
        <f t="shared" si="26"/>
        <v>118.5</v>
      </c>
      <c r="BM181">
        <f t="shared" si="27"/>
        <v>129</v>
      </c>
      <c r="BN181">
        <f t="shared" si="28"/>
        <v>138.5</v>
      </c>
      <c r="BO181">
        <f t="shared" si="29"/>
        <v>128.6</v>
      </c>
    </row>
    <row r="182" spans="1:67" x14ac:dyDescent="0.35">
      <c r="A182" t="s">
        <v>57</v>
      </c>
      <c r="B182">
        <v>2018</v>
      </c>
      <c r="C182" t="s">
        <v>58</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59</v>
      </c>
      <c r="V182">
        <v>142.30000000000001</v>
      </c>
      <c r="W182">
        <v>139.80000000000001</v>
      </c>
      <c r="X182">
        <v>136</v>
      </c>
      <c r="Y182">
        <v>122.7</v>
      </c>
      <c r="Z182">
        <v>134.30000000000001</v>
      </c>
      <c r="AA182">
        <v>141.6</v>
      </c>
      <c r="AB182">
        <v>128.6</v>
      </c>
      <c r="AC182">
        <v>132.30000000000001</v>
      </c>
      <c r="AD182">
        <v>139.30000000000001</v>
      </c>
      <c r="AE182">
        <v>136.6</v>
      </c>
      <c r="AF182">
        <v>144.4</v>
      </c>
      <c r="AG182">
        <v>143.80000000000001</v>
      </c>
      <c r="AH182">
        <v>142</v>
      </c>
      <c r="AI182">
        <v>123.2</v>
      </c>
      <c r="AJ182">
        <v>147.9</v>
      </c>
      <c r="AK182">
        <v>152.1</v>
      </c>
      <c r="AL182">
        <v>131.80000000000001</v>
      </c>
      <c r="AM182">
        <v>119.5</v>
      </c>
      <c r="AN182">
        <v>136</v>
      </c>
      <c r="AO182">
        <v>131.19999999999999</v>
      </c>
      <c r="AP182">
        <v>151.80000000000001</v>
      </c>
      <c r="AQ182">
        <v>140.4</v>
      </c>
      <c r="AR182">
        <v>153.6</v>
      </c>
      <c r="AS182">
        <v>148.30000000000001</v>
      </c>
      <c r="AT182">
        <v>142.30000000000001</v>
      </c>
      <c r="AU182">
        <v>147.5</v>
      </c>
      <c r="AV182">
        <v>139.30000000000001</v>
      </c>
      <c r="AW182">
        <v>142.30000000000001</v>
      </c>
      <c r="AX182">
        <v>139.80000000000001</v>
      </c>
      <c r="AY182">
        <v>136</v>
      </c>
      <c r="AZ182">
        <v>122.7</v>
      </c>
      <c r="BA182">
        <v>134.30000000000001</v>
      </c>
      <c r="BB182">
        <v>141.6</v>
      </c>
      <c r="BC182">
        <v>128.6</v>
      </c>
      <c r="BD182">
        <v>132.30000000000001</v>
      </c>
      <c r="BE182">
        <v>139.30000000000001</v>
      </c>
      <c r="BF182">
        <f t="shared" si="20"/>
        <v>1800.7</v>
      </c>
      <c r="BG182">
        <f t="shared" si="21"/>
        <v>153.6</v>
      </c>
      <c r="BH182">
        <f t="shared" si="22"/>
        <v>438.1</v>
      </c>
      <c r="BI182">
        <f t="shared" si="23"/>
        <v>281.60000000000002</v>
      </c>
      <c r="BJ182">
        <f t="shared" si="24"/>
        <v>139.80000000000001</v>
      </c>
      <c r="BK182">
        <f t="shared" si="25"/>
        <v>264.60000000000002</v>
      </c>
      <c r="BL182">
        <f t="shared" si="26"/>
        <v>122.7</v>
      </c>
      <c r="BM182">
        <f t="shared" si="27"/>
        <v>134.30000000000001</v>
      </c>
      <c r="BN182">
        <f t="shared" si="28"/>
        <v>141.6</v>
      </c>
      <c r="BO182">
        <f t="shared" si="29"/>
        <v>132.30000000000001</v>
      </c>
    </row>
    <row r="183" spans="1:67" x14ac:dyDescent="0.35">
      <c r="A183" t="s">
        <v>60</v>
      </c>
      <c r="B183">
        <v>2018</v>
      </c>
      <c r="C183" t="s">
        <v>58</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c r="AE183">
        <v>134.6</v>
      </c>
      <c r="AF183">
        <v>143.69999999999999</v>
      </c>
      <c r="AG183">
        <v>143.6</v>
      </c>
      <c r="AH183">
        <v>139.6</v>
      </c>
      <c r="AI183">
        <v>116.4</v>
      </c>
      <c r="AJ183">
        <v>133.80000000000001</v>
      </c>
      <c r="AK183">
        <v>150.5</v>
      </c>
      <c r="AL183">
        <v>118.4</v>
      </c>
      <c r="AM183">
        <v>117.3</v>
      </c>
      <c r="AN183">
        <v>140.5</v>
      </c>
      <c r="AO183">
        <v>125.9</v>
      </c>
      <c r="AP183">
        <v>146.80000000000001</v>
      </c>
      <c r="AQ183">
        <v>137.19999999999999</v>
      </c>
      <c r="AR183">
        <v>157.69999999999999</v>
      </c>
      <c r="AS183">
        <v>136</v>
      </c>
      <c r="AT183">
        <v>125.9</v>
      </c>
      <c r="AU183">
        <v>134.4</v>
      </c>
      <c r="AV183">
        <v>140.4</v>
      </c>
      <c r="AW183">
        <v>127.3</v>
      </c>
      <c r="AX183">
        <v>129.5</v>
      </c>
      <c r="AY183">
        <v>129</v>
      </c>
      <c r="AZ183">
        <v>116.3</v>
      </c>
      <c r="BA183">
        <v>126.2</v>
      </c>
      <c r="BB183">
        <v>137.1</v>
      </c>
      <c r="BC183">
        <v>125.5</v>
      </c>
      <c r="BD183">
        <v>125.8</v>
      </c>
      <c r="BE183">
        <v>134.1</v>
      </c>
      <c r="BF183">
        <f t="shared" si="20"/>
        <v>1748.3000000000002</v>
      </c>
      <c r="BG183">
        <f t="shared" si="21"/>
        <v>157.69999999999999</v>
      </c>
      <c r="BH183">
        <f t="shared" si="22"/>
        <v>396.29999999999995</v>
      </c>
      <c r="BI183">
        <f t="shared" si="23"/>
        <v>267.7</v>
      </c>
      <c r="BJ183">
        <f t="shared" si="24"/>
        <v>129.5</v>
      </c>
      <c r="BK183">
        <f t="shared" si="25"/>
        <v>254.5</v>
      </c>
      <c r="BL183">
        <f t="shared" si="26"/>
        <v>116.3</v>
      </c>
      <c r="BM183">
        <f t="shared" si="27"/>
        <v>126.2</v>
      </c>
      <c r="BN183">
        <f t="shared" si="28"/>
        <v>137.1</v>
      </c>
      <c r="BO183">
        <f t="shared" si="29"/>
        <v>125.8</v>
      </c>
    </row>
    <row r="184" spans="1:67" x14ac:dyDescent="0.35">
      <c r="A184" t="s">
        <v>61</v>
      </c>
      <c r="B184">
        <v>2018</v>
      </c>
      <c r="C184" t="s">
        <v>58</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c r="AE184">
        <v>136</v>
      </c>
      <c r="AF184">
        <v>144.19999999999999</v>
      </c>
      <c r="AG184">
        <v>143.69999999999999</v>
      </c>
      <c r="AH184">
        <v>141.1</v>
      </c>
      <c r="AI184">
        <v>120.7</v>
      </c>
      <c r="AJ184">
        <v>141.30000000000001</v>
      </c>
      <c r="AK184">
        <v>151.6</v>
      </c>
      <c r="AL184">
        <v>127.3</v>
      </c>
      <c r="AM184">
        <v>118.8</v>
      </c>
      <c r="AN184">
        <v>137.5</v>
      </c>
      <c r="AO184">
        <v>129</v>
      </c>
      <c r="AP184">
        <v>149.5</v>
      </c>
      <c r="AQ184">
        <v>139.19999999999999</v>
      </c>
      <c r="AR184">
        <v>154.69999999999999</v>
      </c>
      <c r="AS184">
        <v>143.5</v>
      </c>
      <c r="AT184">
        <v>135.5</v>
      </c>
      <c r="AU184">
        <v>142.30000000000001</v>
      </c>
      <c r="AV184">
        <v>140.4</v>
      </c>
      <c r="AW184">
        <v>136.6</v>
      </c>
      <c r="AX184">
        <v>134.9</v>
      </c>
      <c r="AY184">
        <v>133.30000000000001</v>
      </c>
      <c r="AZ184">
        <v>119.3</v>
      </c>
      <c r="BA184">
        <v>129.69999999999999</v>
      </c>
      <c r="BB184">
        <v>139</v>
      </c>
      <c r="BC184">
        <v>127.3</v>
      </c>
      <c r="BD184">
        <v>129.1</v>
      </c>
      <c r="BE184">
        <v>136.9</v>
      </c>
      <c r="BF184">
        <f t="shared" si="20"/>
        <v>1779.9</v>
      </c>
      <c r="BG184">
        <f t="shared" si="21"/>
        <v>154.69999999999999</v>
      </c>
      <c r="BH184">
        <f t="shared" si="22"/>
        <v>421.3</v>
      </c>
      <c r="BI184">
        <f t="shared" si="23"/>
        <v>277</v>
      </c>
      <c r="BJ184">
        <f t="shared" si="24"/>
        <v>134.9</v>
      </c>
      <c r="BK184">
        <f t="shared" si="25"/>
        <v>260.60000000000002</v>
      </c>
      <c r="BL184">
        <f t="shared" si="26"/>
        <v>119.3</v>
      </c>
      <c r="BM184">
        <f t="shared" si="27"/>
        <v>129.69999999999999</v>
      </c>
      <c r="BN184">
        <f t="shared" si="28"/>
        <v>139</v>
      </c>
      <c r="BO184">
        <f t="shared" si="29"/>
        <v>129.1</v>
      </c>
    </row>
    <row r="185" spans="1:67" x14ac:dyDescent="0.35">
      <c r="A185" t="s">
        <v>57</v>
      </c>
      <c r="B185">
        <v>2018</v>
      </c>
      <c r="C185" t="s">
        <v>62</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59</v>
      </c>
      <c r="V185">
        <v>142.4</v>
      </c>
      <c r="W185">
        <v>139.9</v>
      </c>
      <c r="X185">
        <v>136.19999999999999</v>
      </c>
      <c r="Y185">
        <v>123.3</v>
      </c>
      <c r="Z185">
        <v>134.30000000000001</v>
      </c>
      <c r="AA185">
        <v>141.5</v>
      </c>
      <c r="AB185">
        <v>128.80000000000001</v>
      </c>
      <c r="AC185">
        <v>132.5</v>
      </c>
      <c r="AD185">
        <v>138.5</v>
      </c>
      <c r="AE185">
        <v>136.4</v>
      </c>
      <c r="AF185">
        <v>143.69999999999999</v>
      </c>
      <c r="AG185">
        <v>140.6</v>
      </c>
      <c r="AH185">
        <v>141.5</v>
      </c>
      <c r="AI185">
        <v>122.9</v>
      </c>
      <c r="AJ185">
        <v>149.4</v>
      </c>
      <c r="AK185">
        <v>142.4</v>
      </c>
      <c r="AL185">
        <v>130.19999999999999</v>
      </c>
      <c r="AM185">
        <v>117.9</v>
      </c>
      <c r="AN185">
        <v>135.6</v>
      </c>
      <c r="AO185">
        <v>130.5</v>
      </c>
      <c r="AP185">
        <v>151.69999999999999</v>
      </c>
      <c r="AQ185">
        <v>138.69999999999999</v>
      </c>
      <c r="AR185">
        <v>153.30000000000001</v>
      </c>
      <c r="AS185">
        <v>148.69999999999999</v>
      </c>
      <c r="AT185">
        <v>142.4</v>
      </c>
      <c r="AU185">
        <v>147.80000000000001</v>
      </c>
      <c r="AV185">
        <v>139.30000000000001</v>
      </c>
      <c r="AW185">
        <v>142.4</v>
      </c>
      <c r="AX185">
        <v>139.9</v>
      </c>
      <c r="AY185">
        <v>136.19999999999999</v>
      </c>
      <c r="AZ185">
        <v>123.3</v>
      </c>
      <c r="BA185">
        <v>134.30000000000001</v>
      </c>
      <c r="BB185">
        <v>141.5</v>
      </c>
      <c r="BC185">
        <v>128.80000000000001</v>
      </c>
      <c r="BD185">
        <v>132.5</v>
      </c>
      <c r="BE185">
        <v>138.5</v>
      </c>
      <c r="BF185">
        <f t="shared" si="20"/>
        <v>1781.5</v>
      </c>
      <c r="BG185">
        <f t="shared" si="21"/>
        <v>153.30000000000001</v>
      </c>
      <c r="BH185">
        <f t="shared" si="22"/>
        <v>438.90000000000003</v>
      </c>
      <c r="BI185">
        <f t="shared" si="23"/>
        <v>281.70000000000005</v>
      </c>
      <c r="BJ185">
        <f t="shared" si="24"/>
        <v>139.9</v>
      </c>
      <c r="BK185">
        <f t="shared" si="25"/>
        <v>265</v>
      </c>
      <c r="BL185">
        <f t="shared" si="26"/>
        <v>123.3</v>
      </c>
      <c r="BM185">
        <f t="shared" si="27"/>
        <v>134.30000000000001</v>
      </c>
      <c r="BN185">
        <f t="shared" si="28"/>
        <v>141.5</v>
      </c>
      <c r="BO185">
        <f t="shared" si="29"/>
        <v>132.5</v>
      </c>
    </row>
    <row r="186" spans="1:67" x14ac:dyDescent="0.35">
      <c r="A186" t="s">
        <v>60</v>
      </c>
      <c r="B186">
        <v>2018</v>
      </c>
      <c r="C186" t="s">
        <v>62</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c r="AE186">
        <v>134.80000000000001</v>
      </c>
      <c r="AF186">
        <v>143</v>
      </c>
      <c r="AG186">
        <v>139.9</v>
      </c>
      <c r="AH186">
        <v>139.9</v>
      </c>
      <c r="AI186">
        <v>116.2</v>
      </c>
      <c r="AJ186">
        <v>135.5</v>
      </c>
      <c r="AK186">
        <v>136.9</v>
      </c>
      <c r="AL186">
        <v>117</v>
      </c>
      <c r="AM186">
        <v>115.4</v>
      </c>
      <c r="AN186">
        <v>140.69999999999999</v>
      </c>
      <c r="AO186">
        <v>125.9</v>
      </c>
      <c r="AP186">
        <v>147.1</v>
      </c>
      <c r="AQ186">
        <v>135.6</v>
      </c>
      <c r="AR186">
        <v>159.30000000000001</v>
      </c>
      <c r="AS186">
        <v>136.30000000000001</v>
      </c>
      <c r="AT186">
        <v>126.1</v>
      </c>
      <c r="AU186">
        <v>134.69999999999999</v>
      </c>
      <c r="AV186">
        <v>141.30000000000001</v>
      </c>
      <c r="AW186">
        <v>127.3</v>
      </c>
      <c r="AX186">
        <v>129.9</v>
      </c>
      <c r="AY186">
        <v>129.80000000000001</v>
      </c>
      <c r="AZ186">
        <v>117.4</v>
      </c>
      <c r="BA186">
        <v>126.5</v>
      </c>
      <c r="BB186">
        <v>137.19999999999999</v>
      </c>
      <c r="BC186">
        <v>126.2</v>
      </c>
      <c r="BD186">
        <v>126.5</v>
      </c>
      <c r="BE186">
        <v>134</v>
      </c>
      <c r="BF186">
        <f t="shared" si="20"/>
        <v>1727.9</v>
      </c>
      <c r="BG186">
        <f t="shared" si="21"/>
        <v>159.30000000000001</v>
      </c>
      <c r="BH186">
        <f t="shared" si="22"/>
        <v>397.09999999999997</v>
      </c>
      <c r="BI186">
        <f t="shared" si="23"/>
        <v>268.60000000000002</v>
      </c>
      <c r="BJ186">
        <f t="shared" si="24"/>
        <v>129.9</v>
      </c>
      <c r="BK186">
        <f t="shared" si="25"/>
        <v>256</v>
      </c>
      <c r="BL186">
        <f t="shared" si="26"/>
        <v>117.4</v>
      </c>
      <c r="BM186">
        <f t="shared" si="27"/>
        <v>126.5</v>
      </c>
      <c r="BN186">
        <f t="shared" si="28"/>
        <v>137.19999999999999</v>
      </c>
      <c r="BO186">
        <f t="shared" si="29"/>
        <v>126.5</v>
      </c>
    </row>
    <row r="187" spans="1:67" x14ac:dyDescent="0.35">
      <c r="A187" t="s">
        <v>61</v>
      </c>
      <c r="B187">
        <v>2018</v>
      </c>
      <c r="C187" t="s">
        <v>62</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c r="AE187">
        <v>135.9</v>
      </c>
      <c r="AF187">
        <v>143.5</v>
      </c>
      <c r="AG187">
        <v>140.30000000000001</v>
      </c>
      <c r="AH187">
        <v>140.9</v>
      </c>
      <c r="AI187">
        <v>120.4</v>
      </c>
      <c r="AJ187">
        <v>142.9</v>
      </c>
      <c r="AK187">
        <v>140.5</v>
      </c>
      <c r="AL187">
        <v>125.8</v>
      </c>
      <c r="AM187">
        <v>117.1</v>
      </c>
      <c r="AN187">
        <v>137.30000000000001</v>
      </c>
      <c r="AO187">
        <v>128.6</v>
      </c>
      <c r="AP187">
        <v>149.6</v>
      </c>
      <c r="AQ187">
        <v>137.6</v>
      </c>
      <c r="AR187">
        <v>154.9</v>
      </c>
      <c r="AS187">
        <v>143.80000000000001</v>
      </c>
      <c r="AT187">
        <v>135.6</v>
      </c>
      <c r="AU187">
        <v>142.6</v>
      </c>
      <c r="AV187">
        <v>141.30000000000001</v>
      </c>
      <c r="AW187">
        <v>136.69999999999999</v>
      </c>
      <c r="AX187">
        <v>135.19999999999999</v>
      </c>
      <c r="AY187">
        <v>133.80000000000001</v>
      </c>
      <c r="AZ187">
        <v>120.2</v>
      </c>
      <c r="BA187">
        <v>129.9</v>
      </c>
      <c r="BB187">
        <v>139</v>
      </c>
      <c r="BC187">
        <v>127.7</v>
      </c>
      <c r="BD187">
        <v>129.6</v>
      </c>
      <c r="BE187">
        <v>136.4</v>
      </c>
      <c r="BF187">
        <f t="shared" si="20"/>
        <v>1760.3999999999996</v>
      </c>
      <c r="BG187">
        <f t="shared" si="21"/>
        <v>154.9</v>
      </c>
      <c r="BH187">
        <f t="shared" si="22"/>
        <v>422</v>
      </c>
      <c r="BI187">
        <f t="shared" si="23"/>
        <v>278</v>
      </c>
      <c r="BJ187">
        <f t="shared" si="24"/>
        <v>135.19999999999999</v>
      </c>
      <c r="BK187">
        <f t="shared" si="25"/>
        <v>261.5</v>
      </c>
      <c r="BL187">
        <f t="shared" si="26"/>
        <v>120.2</v>
      </c>
      <c r="BM187">
        <f t="shared" si="27"/>
        <v>129.9</v>
      </c>
      <c r="BN187">
        <f t="shared" si="28"/>
        <v>139</v>
      </c>
      <c r="BO187">
        <f t="shared" si="29"/>
        <v>129.6</v>
      </c>
    </row>
    <row r="188" spans="1:67" x14ac:dyDescent="0.35">
      <c r="A188" t="s">
        <v>57</v>
      </c>
      <c r="B188">
        <v>2018</v>
      </c>
      <c r="C188" t="s">
        <v>63</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59</v>
      </c>
      <c r="V188">
        <v>142.6</v>
      </c>
      <c r="W188">
        <v>139.9</v>
      </c>
      <c r="X188">
        <v>136.69999999999999</v>
      </c>
      <c r="Y188">
        <v>124.6</v>
      </c>
      <c r="Z188">
        <v>135.1</v>
      </c>
      <c r="AA188">
        <v>142.69999999999999</v>
      </c>
      <c r="AB188">
        <v>129.30000000000001</v>
      </c>
      <c r="AC188">
        <v>133.30000000000001</v>
      </c>
      <c r="AD188">
        <v>138.69999999999999</v>
      </c>
      <c r="AE188">
        <v>136.80000000000001</v>
      </c>
      <c r="AF188">
        <v>143.80000000000001</v>
      </c>
      <c r="AG188">
        <v>140</v>
      </c>
      <c r="AH188">
        <v>142</v>
      </c>
      <c r="AI188">
        <v>123.2</v>
      </c>
      <c r="AJ188">
        <v>152.9</v>
      </c>
      <c r="AK188">
        <v>138</v>
      </c>
      <c r="AL188">
        <v>129.30000000000001</v>
      </c>
      <c r="AM188">
        <v>117.1</v>
      </c>
      <c r="AN188">
        <v>136.30000000000001</v>
      </c>
      <c r="AO188">
        <v>131.19999999999999</v>
      </c>
      <c r="AP188">
        <v>152.80000000000001</v>
      </c>
      <c r="AQ188">
        <v>138.6</v>
      </c>
      <c r="AR188">
        <v>155.1</v>
      </c>
      <c r="AS188">
        <v>149.19999999999999</v>
      </c>
      <c r="AT188">
        <v>143</v>
      </c>
      <c r="AU188">
        <v>148.30000000000001</v>
      </c>
      <c r="AV188">
        <v>139.30000000000001</v>
      </c>
      <c r="AW188">
        <v>142.6</v>
      </c>
      <c r="AX188">
        <v>139.9</v>
      </c>
      <c r="AY188">
        <v>136.69999999999999</v>
      </c>
      <c r="AZ188">
        <v>124.6</v>
      </c>
      <c r="BA188">
        <v>135.1</v>
      </c>
      <c r="BB188">
        <v>142.69999999999999</v>
      </c>
      <c r="BC188">
        <v>129.30000000000001</v>
      </c>
      <c r="BD188">
        <v>133.30000000000001</v>
      </c>
      <c r="BE188">
        <v>138.69999999999999</v>
      </c>
      <c r="BF188">
        <f t="shared" si="20"/>
        <v>1781.9999999999998</v>
      </c>
      <c r="BG188">
        <f t="shared" si="21"/>
        <v>155.1</v>
      </c>
      <c r="BH188">
        <f t="shared" si="22"/>
        <v>440.5</v>
      </c>
      <c r="BI188">
        <f t="shared" si="23"/>
        <v>281.89999999999998</v>
      </c>
      <c r="BJ188">
        <f t="shared" si="24"/>
        <v>139.9</v>
      </c>
      <c r="BK188">
        <f t="shared" si="25"/>
        <v>266</v>
      </c>
      <c r="BL188">
        <f t="shared" si="26"/>
        <v>124.6</v>
      </c>
      <c r="BM188">
        <f t="shared" si="27"/>
        <v>135.1</v>
      </c>
      <c r="BN188">
        <f t="shared" si="28"/>
        <v>142.69999999999999</v>
      </c>
      <c r="BO188">
        <f t="shared" si="29"/>
        <v>133.30000000000001</v>
      </c>
    </row>
    <row r="189" spans="1:67" x14ac:dyDescent="0.35">
      <c r="A189" t="s">
        <v>60</v>
      </c>
      <c r="B189">
        <v>2018</v>
      </c>
      <c r="C189" t="s">
        <v>63</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c r="AE189">
        <v>135</v>
      </c>
      <c r="AF189">
        <v>143.1</v>
      </c>
      <c r="AG189">
        <v>135.5</v>
      </c>
      <c r="AH189">
        <v>139.9</v>
      </c>
      <c r="AI189">
        <v>116.5</v>
      </c>
      <c r="AJ189">
        <v>138.5</v>
      </c>
      <c r="AK189">
        <v>128</v>
      </c>
      <c r="AL189">
        <v>115.5</v>
      </c>
      <c r="AM189">
        <v>114.2</v>
      </c>
      <c r="AN189">
        <v>140.69999999999999</v>
      </c>
      <c r="AO189">
        <v>126.2</v>
      </c>
      <c r="AP189">
        <v>147.6</v>
      </c>
      <c r="AQ189">
        <v>134.80000000000001</v>
      </c>
      <c r="AR189">
        <v>159.69999999999999</v>
      </c>
      <c r="AS189">
        <v>136.69999999999999</v>
      </c>
      <c r="AT189">
        <v>126.7</v>
      </c>
      <c r="AU189">
        <v>135.19999999999999</v>
      </c>
      <c r="AV189">
        <v>142</v>
      </c>
      <c r="AW189">
        <v>126.4</v>
      </c>
      <c r="AX189">
        <v>130.80000000000001</v>
      </c>
      <c r="AY189">
        <v>130.5</v>
      </c>
      <c r="AZ189">
        <v>117.8</v>
      </c>
      <c r="BA189">
        <v>126.8</v>
      </c>
      <c r="BB189">
        <v>137.80000000000001</v>
      </c>
      <c r="BC189">
        <v>126.7</v>
      </c>
      <c r="BD189">
        <v>127.1</v>
      </c>
      <c r="BE189">
        <v>134</v>
      </c>
      <c r="BF189">
        <f t="shared" si="20"/>
        <v>1715.5</v>
      </c>
      <c r="BG189">
        <f t="shared" si="21"/>
        <v>159.69999999999999</v>
      </c>
      <c r="BH189">
        <f t="shared" si="22"/>
        <v>398.59999999999997</v>
      </c>
      <c r="BI189">
        <f t="shared" si="23"/>
        <v>268.39999999999998</v>
      </c>
      <c r="BJ189">
        <f t="shared" si="24"/>
        <v>130.80000000000001</v>
      </c>
      <c r="BK189">
        <f t="shared" si="25"/>
        <v>257.2</v>
      </c>
      <c r="BL189">
        <f t="shared" si="26"/>
        <v>117.8</v>
      </c>
      <c r="BM189">
        <f t="shared" si="27"/>
        <v>126.8</v>
      </c>
      <c r="BN189">
        <f t="shared" si="28"/>
        <v>137.80000000000001</v>
      </c>
      <c r="BO189">
        <f t="shared" si="29"/>
        <v>127.1</v>
      </c>
    </row>
    <row r="190" spans="1:67" x14ac:dyDescent="0.35">
      <c r="A190" t="s">
        <v>61</v>
      </c>
      <c r="B190">
        <v>2018</v>
      </c>
      <c r="C190" t="s">
        <v>63</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c r="AE190">
        <v>136.19999999999999</v>
      </c>
      <c r="AF190">
        <v>143.6</v>
      </c>
      <c r="AG190">
        <v>138.30000000000001</v>
      </c>
      <c r="AH190">
        <v>141.19999999999999</v>
      </c>
      <c r="AI190">
        <v>120.7</v>
      </c>
      <c r="AJ190">
        <v>146.19999999999999</v>
      </c>
      <c r="AK190">
        <v>134.6</v>
      </c>
      <c r="AL190">
        <v>124.6</v>
      </c>
      <c r="AM190">
        <v>116.1</v>
      </c>
      <c r="AN190">
        <v>137.80000000000001</v>
      </c>
      <c r="AO190">
        <v>129.1</v>
      </c>
      <c r="AP190">
        <v>150.4</v>
      </c>
      <c r="AQ190">
        <v>137.19999999999999</v>
      </c>
      <c r="AR190">
        <v>156.30000000000001</v>
      </c>
      <c r="AS190">
        <v>144.30000000000001</v>
      </c>
      <c r="AT190">
        <v>136.19999999999999</v>
      </c>
      <c r="AU190">
        <v>143.1</v>
      </c>
      <c r="AV190">
        <v>142</v>
      </c>
      <c r="AW190">
        <v>136.5</v>
      </c>
      <c r="AX190">
        <v>135.6</v>
      </c>
      <c r="AY190">
        <v>134.30000000000001</v>
      </c>
      <c r="AZ190">
        <v>121</v>
      </c>
      <c r="BA190">
        <v>130.4</v>
      </c>
      <c r="BB190">
        <v>139.80000000000001</v>
      </c>
      <c r="BC190">
        <v>128.19999999999999</v>
      </c>
      <c r="BD190">
        <v>130.30000000000001</v>
      </c>
      <c r="BE190">
        <v>136.5</v>
      </c>
      <c r="BF190">
        <f t="shared" si="20"/>
        <v>1756</v>
      </c>
      <c r="BG190">
        <f t="shared" si="21"/>
        <v>156.30000000000001</v>
      </c>
      <c r="BH190">
        <f t="shared" si="22"/>
        <v>423.6</v>
      </c>
      <c r="BI190">
        <f t="shared" si="23"/>
        <v>278.5</v>
      </c>
      <c r="BJ190">
        <f t="shared" si="24"/>
        <v>135.6</v>
      </c>
      <c r="BK190">
        <f t="shared" si="25"/>
        <v>262.5</v>
      </c>
      <c r="BL190">
        <f t="shared" si="26"/>
        <v>121</v>
      </c>
      <c r="BM190">
        <f t="shared" si="27"/>
        <v>130.4</v>
      </c>
      <c r="BN190">
        <f t="shared" si="28"/>
        <v>139.80000000000001</v>
      </c>
      <c r="BO190">
        <f t="shared" si="29"/>
        <v>130.30000000000001</v>
      </c>
    </row>
    <row r="191" spans="1:67" x14ac:dyDescent="0.35">
      <c r="A191" t="s">
        <v>57</v>
      </c>
      <c r="B191">
        <v>2018</v>
      </c>
      <c r="C191" t="s">
        <v>64</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59</v>
      </c>
      <c r="V191">
        <v>143.80000000000001</v>
      </c>
      <c r="W191">
        <v>140.9</v>
      </c>
      <c r="X191">
        <v>137.6</v>
      </c>
      <c r="Y191">
        <v>125.3</v>
      </c>
      <c r="Z191">
        <v>136</v>
      </c>
      <c r="AA191">
        <v>143.69999999999999</v>
      </c>
      <c r="AB191">
        <v>130.4</v>
      </c>
      <c r="AC191">
        <v>134.19999999999999</v>
      </c>
      <c r="AD191">
        <v>139.1</v>
      </c>
      <c r="AE191">
        <v>137.1</v>
      </c>
      <c r="AF191">
        <v>144.5</v>
      </c>
      <c r="AG191">
        <v>135.9</v>
      </c>
      <c r="AH191">
        <v>142.4</v>
      </c>
      <c r="AI191">
        <v>123.5</v>
      </c>
      <c r="AJ191">
        <v>156.4</v>
      </c>
      <c r="AK191">
        <v>135.1</v>
      </c>
      <c r="AL191">
        <v>128.4</v>
      </c>
      <c r="AM191">
        <v>115.2</v>
      </c>
      <c r="AN191">
        <v>137.19999999999999</v>
      </c>
      <c r="AO191">
        <v>131.9</v>
      </c>
      <c r="AP191">
        <v>153.80000000000001</v>
      </c>
      <c r="AQ191">
        <v>138.6</v>
      </c>
      <c r="AR191">
        <v>156.1</v>
      </c>
      <c r="AS191">
        <v>150.1</v>
      </c>
      <c r="AT191">
        <v>143.30000000000001</v>
      </c>
      <c r="AU191">
        <v>149.1</v>
      </c>
      <c r="AV191">
        <v>139.30000000000001</v>
      </c>
      <c r="AW191">
        <v>143.80000000000001</v>
      </c>
      <c r="AX191">
        <v>140.9</v>
      </c>
      <c r="AY191">
        <v>137.6</v>
      </c>
      <c r="AZ191">
        <v>125.3</v>
      </c>
      <c r="BA191">
        <v>136</v>
      </c>
      <c r="BB191">
        <v>143.69999999999999</v>
      </c>
      <c r="BC191">
        <v>130.4</v>
      </c>
      <c r="BD191">
        <v>134.19999999999999</v>
      </c>
      <c r="BE191">
        <v>139.1</v>
      </c>
      <c r="BF191">
        <f t="shared" si="20"/>
        <v>1780</v>
      </c>
      <c r="BG191">
        <f t="shared" si="21"/>
        <v>156.1</v>
      </c>
      <c r="BH191">
        <f t="shared" si="22"/>
        <v>442.5</v>
      </c>
      <c r="BI191">
        <f t="shared" si="23"/>
        <v>283.10000000000002</v>
      </c>
      <c r="BJ191">
        <f t="shared" si="24"/>
        <v>140.9</v>
      </c>
      <c r="BK191">
        <f t="shared" si="25"/>
        <v>268</v>
      </c>
      <c r="BL191">
        <f t="shared" si="26"/>
        <v>125.3</v>
      </c>
      <c r="BM191">
        <f t="shared" si="27"/>
        <v>136</v>
      </c>
      <c r="BN191">
        <f t="shared" si="28"/>
        <v>143.69999999999999</v>
      </c>
      <c r="BO191">
        <f t="shared" si="29"/>
        <v>134.19999999999999</v>
      </c>
    </row>
    <row r="192" spans="1:67" x14ac:dyDescent="0.35">
      <c r="A192" t="s">
        <v>60</v>
      </c>
      <c r="B192">
        <v>2018</v>
      </c>
      <c r="C192" t="s">
        <v>64</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c r="AE192">
        <v>135</v>
      </c>
      <c r="AF192">
        <v>144.30000000000001</v>
      </c>
      <c r="AG192">
        <v>130.80000000000001</v>
      </c>
      <c r="AH192">
        <v>140.30000000000001</v>
      </c>
      <c r="AI192">
        <v>116.6</v>
      </c>
      <c r="AJ192">
        <v>150.1</v>
      </c>
      <c r="AK192">
        <v>127.6</v>
      </c>
      <c r="AL192">
        <v>114</v>
      </c>
      <c r="AM192">
        <v>110.6</v>
      </c>
      <c r="AN192">
        <v>140.19999999999999</v>
      </c>
      <c r="AO192">
        <v>126.5</v>
      </c>
      <c r="AP192">
        <v>148.30000000000001</v>
      </c>
      <c r="AQ192">
        <v>135.69999999999999</v>
      </c>
      <c r="AR192">
        <v>159.19999999999999</v>
      </c>
      <c r="AS192">
        <v>137.80000000000001</v>
      </c>
      <c r="AT192">
        <v>127.4</v>
      </c>
      <c r="AU192">
        <v>136.19999999999999</v>
      </c>
      <c r="AV192">
        <v>142.9</v>
      </c>
      <c r="AW192">
        <v>124.6</v>
      </c>
      <c r="AX192">
        <v>131.80000000000001</v>
      </c>
      <c r="AY192">
        <v>131.30000000000001</v>
      </c>
      <c r="AZ192">
        <v>118.9</v>
      </c>
      <c r="BA192">
        <v>127.6</v>
      </c>
      <c r="BB192">
        <v>139.69999999999999</v>
      </c>
      <c r="BC192">
        <v>127.6</v>
      </c>
      <c r="BD192">
        <v>128.19999999999999</v>
      </c>
      <c r="BE192">
        <v>134.80000000000001</v>
      </c>
      <c r="BF192">
        <f t="shared" si="20"/>
        <v>1720.0000000000002</v>
      </c>
      <c r="BG192">
        <f t="shared" si="21"/>
        <v>159.19999999999999</v>
      </c>
      <c r="BH192">
        <f t="shared" si="22"/>
        <v>401.40000000000003</v>
      </c>
      <c r="BI192">
        <f t="shared" si="23"/>
        <v>267.5</v>
      </c>
      <c r="BJ192">
        <f t="shared" si="24"/>
        <v>131.80000000000001</v>
      </c>
      <c r="BK192">
        <f t="shared" si="25"/>
        <v>258.89999999999998</v>
      </c>
      <c r="BL192">
        <f t="shared" si="26"/>
        <v>118.9</v>
      </c>
      <c r="BM192">
        <f t="shared" si="27"/>
        <v>127.6</v>
      </c>
      <c r="BN192">
        <f t="shared" si="28"/>
        <v>139.69999999999999</v>
      </c>
      <c r="BO192">
        <f t="shared" si="29"/>
        <v>128.19999999999999</v>
      </c>
    </row>
    <row r="193" spans="1:67" x14ac:dyDescent="0.35">
      <c r="A193" t="s">
        <v>61</v>
      </c>
      <c r="B193">
        <v>2018</v>
      </c>
      <c r="C193" t="s">
        <v>64</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c r="AE193">
        <v>136.4</v>
      </c>
      <c r="AF193">
        <v>144.4</v>
      </c>
      <c r="AG193">
        <v>133.9</v>
      </c>
      <c r="AH193">
        <v>141.6</v>
      </c>
      <c r="AI193">
        <v>121</v>
      </c>
      <c r="AJ193">
        <v>153.5</v>
      </c>
      <c r="AK193">
        <v>132.6</v>
      </c>
      <c r="AL193">
        <v>123.5</v>
      </c>
      <c r="AM193">
        <v>113.7</v>
      </c>
      <c r="AN193">
        <v>138.19999999999999</v>
      </c>
      <c r="AO193">
        <v>129.6</v>
      </c>
      <c r="AP193">
        <v>151.19999999999999</v>
      </c>
      <c r="AQ193">
        <v>137.5</v>
      </c>
      <c r="AR193">
        <v>156.9</v>
      </c>
      <c r="AS193">
        <v>145.30000000000001</v>
      </c>
      <c r="AT193">
        <v>136.69999999999999</v>
      </c>
      <c r="AU193">
        <v>144</v>
      </c>
      <c r="AV193">
        <v>142.9</v>
      </c>
      <c r="AW193">
        <v>136.5</v>
      </c>
      <c r="AX193">
        <v>136.6</v>
      </c>
      <c r="AY193">
        <v>135.19999999999999</v>
      </c>
      <c r="AZ193">
        <v>121.9</v>
      </c>
      <c r="BA193">
        <v>131.30000000000001</v>
      </c>
      <c r="BB193">
        <v>141.4</v>
      </c>
      <c r="BC193">
        <v>129.19999999999999</v>
      </c>
      <c r="BD193">
        <v>131.30000000000001</v>
      </c>
      <c r="BE193">
        <v>137.1</v>
      </c>
      <c r="BF193">
        <f t="shared" si="20"/>
        <v>1757.1000000000001</v>
      </c>
      <c r="BG193">
        <f t="shared" si="21"/>
        <v>156.9</v>
      </c>
      <c r="BH193">
        <f t="shared" si="22"/>
        <v>426</v>
      </c>
      <c r="BI193">
        <f t="shared" si="23"/>
        <v>279.39999999999998</v>
      </c>
      <c r="BJ193">
        <f t="shared" si="24"/>
        <v>136.6</v>
      </c>
      <c r="BK193">
        <f t="shared" si="25"/>
        <v>264.39999999999998</v>
      </c>
      <c r="BL193">
        <f t="shared" si="26"/>
        <v>121.9</v>
      </c>
      <c r="BM193">
        <f t="shared" si="27"/>
        <v>131.30000000000001</v>
      </c>
      <c r="BN193">
        <f t="shared" si="28"/>
        <v>141.4</v>
      </c>
      <c r="BO193">
        <f t="shared" si="29"/>
        <v>131.30000000000001</v>
      </c>
    </row>
    <row r="194" spans="1:67" x14ac:dyDescent="0.35">
      <c r="A194" t="s">
        <v>57</v>
      </c>
      <c r="B194">
        <v>2018</v>
      </c>
      <c r="C194" t="s">
        <v>65</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59</v>
      </c>
      <c r="V194">
        <v>144.30000000000001</v>
      </c>
      <c r="W194">
        <v>141.80000000000001</v>
      </c>
      <c r="X194">
        <v>138.4</v>
      </c>
      <c r="Y194">
        <v>126.4</v>
      </c>
      <c r="Z194">
        <v>136.80000000000001</v>
      </c>
      <c r="AA194">
        <v>144.4</v>
      </c>
      <c r="AB194">
        <v>131.19999999999999</v>
      </c>
      <c r="AC194">
        <v>135.1</v>
      </c>
      <c r="AD194">
        <v>139.80000000000001</v>
      </c>
      <c r="AE194">
        <v>137.4</v>
      </c>
      <c r="AF194">
        <v>145.69999999999999</v>
      </c>
      <c r="AG194">
        <v>135.5</v>
      </c>
      <c r="AH194">
        <v>142.9</v>
      </c>
      <c r="AI194">
        <v>123.6</v>
      </c>
      <c r="AJ194">
        <v>157.5</v>
      </c>
      <c r="AK194">
        <v>137.80000000000001</v>
      </c>
      <c r="AL194">
        <v>127.2</v>
      </c>
      <c r="AM194">
        <v>111.8</v>
      </c>
      <c r="AN194">
        <v>137.4</v>
      </c>
      <c r="AO194">
        <v>132.19999999999999</v>
      </c>
      <c r="AP194">
        <v>154.30000000000001</v>
      </c>
      <c r="AQ194">
        <v>139.1</v>
      </c>
      <c r="AR194">
        <v>157</v>
      </c>
      <c r="AS194">
        <v>150.80000000000001</v>
      </c>
      <c r="AT194">
        <v>144.1</v>
      </c>
      <c r="AU194">
        <v>149.80000000000001</v>
      </c>
      <c r="AV194">
        <v>139.30000000000001</v>
      </c>
      <c r="AW194">
        <v>144.30000000000001</v>
      </c>
      <c r="AX194">
        <v>141.80000000000001</v>
      </c>
      <c r="AY194">
        <v>138.4</v>
      </c>
      <c r="AZ194">
        <v>126.4</v>
      </c>
      <c r="BA194">
        <v>136.80000000000001</v>
      </c>
      <c r="BB194">
        <v>144.4</v>
      </c>
      <c r="BC194">
        <v>131.19999999999999</v>
      </c>
      <c r="BD194">
        <v>135.1</v>
      </c>
      <c r="BE194">
        <v>139.80000000000001</v>
      </c>
      <c r="BF194">
        <f t="shared" si="20"/>
        <v>1782.4</v>
      </c>
      <c r="BG194">
        <f t="shared" si="21"/>
        <v>157</v>
      </c>
      <c r="BH194">
        <f t="shared" si="22"/>
        <v>444.7</v>
      </c>
      <c r="BI194">
        <f t="shared" si="23"/>
        <v>283.60000000000002</v>
      </c>
      <c r="BJ194">
        <f t="shared" si="24"/>
        <v>141.80000000000001</v>
      </c>
      <c r="BK194">
        <f t="shared" si="25"/>
        <v>269.60000000000002</v>
      </c>
      <c r="BL194">
        <f t="shared" si="26"/>
        <v>126.4</v>
      </c>
      <c r="BM194">
        <f t="shared" si="27"/>
        <v>136.80000000000001</v>
      </c>
      <c r="BN194">
        <f t="shared" si="28"/>
        <v>144.4</v>
      </c>
      <c r="BO194">
        <f t="shared" si="29"/>
        <v>135.1</v>
      </c>
    </row>
    <row r="195" spans="1:67" x14ac:dyDescent="0.35">
      <c r="A195" t="s">
        <v>60</v>
      </c>
      <c r="B195">
        <v>2018</v>
      </c>
      <c r="C195" t="s">
        <v>65</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c r="AE195">
        <v>135</v>
      </c>
      <c r="AF195">
        <v>148.19999999999999</v>
      </c>
      <c r="AG195">
        <v>130.5</v>
      </c>
      <c r="AH195">
        <v>140.69999999999999</v>
      </c>
      <c r="AI195">
        <v>116.4</v>
      </c>
      <c r="AJ195">
        <v>151.30000000000001</v>
      </c>
      <c r="AK195">
        <v>131.4</v>
      </c>
      <c r="AL195">
        <v>112.8</v>
      </c>
      <c r="AM195">
        <v>105.3</v>
      </c>
      <c r="AN195">
        <v>139.6</v>
      </c>
      <c r="AO195">
        <v>126.6</v>
      </c>
      <c r="AP195">
        <v>148.69999999999999</v>
      </c>
      <c r="AQ195">
        <v>136.4</v>
      </c>
      <c r="AR195">
        <v>160.30000000000001</v>
      </c>
      <c r="AS195">
        <v>138.6</v>
      </c>
      <c r="AT195">
        <v>127.9</v>
      </c>
      <c r="AU195">
        <v>137</v>
      </c>
      <c r="AV195">
        <v>143.19999999999999</v>
      </c>
      <c r="AW195">
        <v>124.7</v>
      </c>
      <c r="AX195">
        <v>132.5</v>
      </c>
      <c r="AY195">
        <v>132</v>
      </c>
      <c r="AZ195">
        <v>119.8</v>
      </c>
      <c r="BA195">
        <v>128</v>
      </c>
      <c r="BB195">
        <v>140.4</v>
      </c>
      <c r="BC195">
        <v>128.1</v>
      </c>
      <c r="BD195">
        <v>128.9</v>
      </c>
      <c r="BE195">
        <v>135.4</v>
      </c>
      <c r="BF195">
        <f t="shared" ref="BF195:BF258" si="30">SUM(AE195:AQ195)</f>
        <v>1722.8999999999999</v>
      </c>
      <c r="BG195">
        <f t="shared" ref="BG195:BG258" si="31">AR195</f>
        <v>160.30000000000001</v>
      </c>
      <c r="BH195">
        <f t="shared" ref="BH195:BH258" si="32">SUM(AS195:AU195)</f>
        <v>403.5</v>
      </c>
      <c r="BI195">
        <f t="shared" ref="BI195:BI258" si="33">SUM(AV195:AW195)</f>
        <v>267.89999999999998</v>
      </c>
      <c r="BJ195">
        <f t="shared" ref="BJ195:BJ258" si="34">AX195</f>
        <v>132.5</v>
      </c>
      <c r="BK195">
        <f t="shared" ref="BK195:BK258" si="35">SUM(AY195,BC195)</f>
        <v>260.10000000000002</v>
      </c>
      <c r="BL195">
        <f t="shared" ref="BL195:BL258" si="36">AZ195</f>
        <v>119.8</v>
      </c>
      <c r="BM195">
        <f t="shared" ref="BM195:BM258" si="37">BA195</f>
        <v>128</v>
      </c>
      <c r="BN195">
        <f t="shared" ref="BN195:BN258" si="38">BB195</f>
        <v>140.4</v>
      </c>
      <c r="BO195">
        <f t="shared" ref="BO195:BO258" si="39">BD195</f>
        <v>128.9</v>
      </c>
    </row>
    <row r="196" spans="1:67" x14ac:dyDescent="0.35">
      <c r="A196" t="s">
        <v>61</v>
      </c>
      <c r="B196">
        <v>2018</v>
      </c>
      <c r="C196" t="s">
        <v>65</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c r="AE196">
        <v>136.6</v>
      </c>
      <c r="AF196">
        <v>146.6</v>
      </c>
      <c r="AG196">
        <v>133.6</v>
      </c>
      <c r="AH196">
        <v>142.1</v>
      </c>
      <c r="AI196">
        <v>121</v>
      </c>
      <c r="AJ196">
        <v>154.6</v>
      </c>
      <c r="AK196">
        <v>135.6</v>
      </c>
      <c r="AL196">
        <v>122.3</v>
      </c>
      <c r="AM196">
        <v>109.6</v>
      </c>
      <c r="AN196">
        <v>138.1</v>
      </c>
      <c r="AO196">
        <v>129.9</v>
      </c>
      <c r="AP196">
        <v>151.69999999999999</v>
      </c>
      <c r="AQ196">
        <v>138.1</v>
      </c>
      <c r="AR196">
        <v>157.9</v>
      </c>
      <c r="AS196">
        <v>146</v>
      </c>
      <c r="AT196">
        <v>137.4</v>
      </c>
      <c r="AU196">
        <v>144.69999999999999</v>
      </c>
      <c r="AV196">
        <v>143.19999999999999</v>
      </c>
      <c r="AW196">
        <v>136.9</v>
      </c>
      <c r="AX196">
        <v>137.4</v>
      </c>
      <c r="AY196">
        <v>136</v>
      </c>
      <c r="AZ196">
        <v>122.9</v>
      </c>
      <c r="BA196">
        <v>131.80000000000001</v>
      </c>
      <c r="BB196">
        <v>142.1</v>
      </c>
      <c r="BC196">
        <v>129.9</v>
      </c>
      <c r="BD196">
        <v>132.1</v>
      </c>
      <c r="BE196">
        <v>137.80000000000001</v>
      </c>
      <c r="BF196">
        <f t="shared" si="30"/>
        <v>1759.8</v>
      </c>
      <c r="BG196">
        <f t="shared" si="31"/>
        <v>157.9</v>
      </c>
      <c r="BH196">
        <f t="shared" si="32"/>
        <v>428.09999999999997</v>
      </c>
      <c r="BI196">
        <f t="shared" si="33"/>
        <v>280.10000000000002</v>
      </c>
      <c r="BJ196">
        <f t="shared" si="34"/>
        <v>137.4</v>
      </c>
      <c r="BK196">
        <f t="shared" si="35"/>
        <v>265.89999999999998</v>
      </c>
      <c r="BL196">
        <f t="shared" si="36"/>
        <v>122.9</v>
      </c>
      <c r="BM196">
        <f t="shared" si="37"/>
        <v>131.80000000000001</v>
      </c>
      <c r="BN196">
        <f t="shared" si="38"/>
        <v>142.1</v>
      </c>
      <c r="BO196">
        <f t="shared" si="39"/>
        <v>132.1</v>
      </c>
    </row>
    <row r="197" spans="1:67" x14ac:dyDescent="0.35">
      <c r="A197" t="s">
        <v>57</v>
      </c>
      <c r="B197">
        <v>2018</v>
      </c>
      <c r="C197" t="s">
        <v>66</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59</v>
      </c>
      <c r="V197">
        <v>145.1</v>
      </c>
      <c r="W197">
        <v>142.19999999999999</v>
      </c>
      <c r="X197">
        <v>138.4</v>
      </c>
      <c r="Y197">
        <v>127.4</v>
      </c>
      <c r="Z197">
        <v>137.80000000000001</v>
      </c>
      <c r="AA197">
        <v>145.1</v>
      </c>
      <c r="AB197">
        <v>131.4</v>
      </c>
      <c r="AC197">
        <v>135.6</v>
      </c>
      <c r="AD197">
        <v>140.5</v>
      </c>
      <c r="AE197">
        <v>137.6</v>
      </c>
      <c r="AF197">
        <v>148.1</v>
      </c>
      <c r="AG197">
        <v>136.69999999999999</v>
      </c>
      <c r="AH197">
        <v>143.19999999999999</v>
      </c>
      <c r="AI197">
        <v>124</v>
      </c>
      <c r="AJ197">
        <v>154.1</v>
      </c>
      <c r="AK197">
        <v>143.5</v>
      </c>
      <c r="AL197">
        <v>126</v>
      </c>
      <c r="AM197">
        <v>112.4</v>
      </c>
      <c r="AN197">
        <v>137.6</v>
      </c>
      <c r="AO197">
        <v>132.80000000000001</v>
      </c>
      <c r="AP197">
        <v>154.30000000000001</v>
      </c>
      <c r="AQ197">
        <v>140</v>
      </c>
      <c r="AR197">
        <v>157.30000000000001</v>
      </c>
      <c r="AS197">
        <v>151.30000000000001</v>
      </c>
      <c r="AT197">
        <v>144.69999999999999</v>
      </c>
      <c r="AU197">
        <v>150.30000000000001</v>
      </c>
      <c r="AV197">
        <v>139.30000000000001</v>
      </c>
      <c r="AW197">
        <v>145.1</v>
      </c>
      <c r="AX197">
        <v>142.19999999999999</v>
      </c>
      <c r="AY197">
        <v>138.4</v>
      </c>
      <c r="AZ197">
        <v>127.4</v>
      </c>
      <c r="BA197">
        <v>137.80000000000001</v>
      </c>
      <c r="BB197">
        <v>145.1</v>
      </c>
      <c r="BC197">
        <v>131.4</v>
      </c>
      <c r="BD197">
        <v>135.6</v>
      </c>
      <c r="BE197">
        <v>140.5</v>
      </c>
      <c r="BF197">
        <f t="shared" si="30"/>
        <v>1790.2999999999997</v>
      </c>
      <c r="BG197">
        <f t="shared" si="31"/>
        <v>157.30000000000001</v>
      </c>
      <c r="BH197">
        <f t="shared" si="32"/>
        <v>446.3</v>
      </c>
      <c r="BI197">
        <f t="shared" si="33"/>
        <v>284.39999999999998</v>
      </c>
      <c r="BJ197">
        <f t="shared" si="34"/>
        <v>142.19999999999999</v>
      </c>
      <c r="BK197">
        <f t="shared" si="35"/>
        <v>269.8</v>
      </c>
      <c r="BL197">
        <f t="shared" si="36"/>
        <v>127.4</v>
      </c>
      <c r="BM197">
        <f t="shared" si="37"/>
        <v>137.80000000000001</v>
      </c>
      <c r="BN197">
        <f t="shared" si="38"/>
        <v>145.1</v>
      </c>
      <c r="BO197">
        <f t="shared" si="39"/>
        <v>135.6</v>
      </c>
    </row>
    <row r="198" spans="1:67" x14ac:dyDescent="0.35">
      <c r="A198" t="s">
        <v>60</v>
      </c>
      <c r="B198">
        <v>2018</v>
      </c>
      <c r="C198" t="s">
        <v>66</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c r="AE198">
        <v>135.30000000000001</v>
      </c>
      <c r="AF198">
        <v>149.69999999999999</v>
      </c>
      <c r="AG198">
        <v>133.9</v>
      </c>
      <c r="AH198">
        <v>140.80000000000001</v>
      </c>
      <c r="AI198">
        <v>116.6</v>
      </c>
      <c r="AJ198">
        <v>152.19999999999999</v>
      </c>
      <c r="AK198">
        <v>144</v>
      </c>
      <c r="AL198">
        <v>112.3</v>
      </c>
      <c r="AM198">
        <v>108.4</v>
      </c>
      <c r="AN198">
        <v>140</v>
      </c>
      <c r="AO198">
        <v>126.7</v>
      </c>
      <c r="AP198">
        <v>149</v>
      </c>
      <c r="AQ198">
        <v>138.4</v>
      </c>
      <c r="AR198">
        <v>161</v>
      </c>
      <c r="AS198">
        <v>138.9</v>
      </c>
      <c r="AT198">
        <v>128.69999999999999</v>
      </c>
      <c r="AU198">
        <v>137.4</v>
      </c>
      <c r="AV198">
        <v>142.5</v>
      </c>
      <c r="AW198">
        <v>126.5</v>
      </c>
      <c r="AX198">
        <v>133.1</v>
      </c>
      <c r="AY198">
        <v>132.6</v>
      </c>
      <c r="AZ198">
        <v>120.4</v>
      </c>
      <c r="BA198">
        <v>128.5</v>
      </c>
      <c r="BB198">
        <v>141.19999999999999</v>
      </c>
      <c r="BC198">
        <v>128.19999999999999</v>
      </c>
      <c r="BD198">
        <v>129.5</v>
      </c>
      <c r="BE198">
        <v>136.19999999999999</v>
      </c>
      <c r="BF198">
        <f t="shared" si="30"/>
        <v>1747.3000000000002</v>
      </c>
      <c r="BG198">
        <f t="shared" si="31"/>
        <v>161</v>
      </c>
      <c r="BH198">
        <f t="shared" si="32"/>
        <v>405</v>
      </c>
      <c r="BI198">
        <f t="shared" si="33"/>
        <v>269</v>
      </c>
      <c r="BJ198">
        <f t="shared" si="34"/>
        <v>133.1</v>
      </c>
      <c r="BK198">
        <f t="shared" si="35"/>
        <v>260.79999999999995</v>
      </c>
      <c r="BL198">
        <f t="shared" si="36"/>
        <v>120.4</v>
      </c>
      <c r="BM198">
        <f t="shared" si="37"/>
        <v>128.5</v>
      </c>
      <c r="BN198">
        <f t="shared" si="38"/>
        <v>141.19999999999999</v>
      </c>
      <c r="BO198">
        <f t="shared" si="39"/>
        <v>129.5</v>
      </c>
    </row>
    <row r="199" spans="1:67" x14ac:dyDescent="0.35">
      <c r="A199" t="s">
        <v>61</v>
      </c>
      <c r="B199">
        <v>2018</v>
      </c>
      <c r="C199" t="s">
        <v>66</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c r="AE199">
        <v>136.9</v>
      </c>
      <c r="AF199">
        <v>148.69999999999999</v>
      </c>
      <c r="AG199">
        <v>135.6</v>
      </c>
      <c r="AH199">
        <v>142.30000000000001</v>
      </c>
      <c r="AI199">
        <v>121.3</v>
      </c>
      <c r="AJ199">
        <v>153.19999999999999</v>
      </c>
      <c r="AK199">
        <v>143.69999999999999</v>
      </c>
      <c r="AL199">
        <v>121.4</v>
      </c>
      <c r="AM199">
        <v>111.1</v>
      </c>
      <c r="AN199">
        <v>138.4</v>
      </c>
      <c r="AO199">
        <v>130.30000000000001</v>
      </c>
      <c r="AP199">
        <v>151.80000000000001</v>
      </c>
      <c r="AQ199">
        <v>139.4</v>
      </c>
      <c r="AR199">
        <v>158.30000000000001</v>
      </c>
      <c r="AS199">
        <v>146.4</v>
      </c>
      <c r="AT199">
        <v>138.1</v>
      </c>
      <c r="AU199">
        <v>145.19999999999999</v>
      </c>
      <c r="AV199">
        <v>142.5</v>
      </c>
      <c r="AW199">
        <v>138.1</v>
      </c>
      <c r="AX199">
        <v>137.9</v>
      </c>
      <c r="AY199">
        <v>136.19999999999999</v>
      </c>
      <c r="AZ199">
        <v>123.7</v>
      </c>
      <c r="BA199">
        <v>132.6</v>
      </c>
      <c r="BB199">
        <v>142.80000000000001</v>
      </c>
      <c r="BC199">
        <v>130.1</v>
      </c>
      <c r="BD199">
        <v>132.6</v>
      </c>
      <c r="BE199">
        <v>138.5</v>
      </c>
      <c r="BF199">
        <f t="shared" si="30"/>
        <v>1774.1000000000001</v>
      </c>
      <c r="BG199">
        <f t="shared" si="31"/>
        <v>158.30000000000001</v>
      </c>
      <c r="BH199">
        <f t="shared" si="32"/>
        <v>429.7</v>
      </c>
      <c r="BI199">
        <f t="shared" si="33"/>
        <v>280.60000000000002</v>
      </c>
      <c r="BJ199">
        <f t="shared" si="34"/>
        <v>137.9</v>
      </c>
      <c r="BK199">
        <f t="shared" si="35"/>
        <v>266.29999999999995</v>
      </c>
      <c r="BL199">
        <f t="shared" si="36"/>
        <v>123.7</v>
      </c>
      <c r="BM199">
        <f t="shared" si="37"/>
        <v>132.6</v>
      </c>
      <c r="BN199">
        <f t="shared" si="38"/>
        <v>142.80000000000001</v>
      </c>
      <c r="BO199">
        <f t="shared" si="39"/>
        <v>132.6</v>
      </c>
    </row>
    <row r="200" spans="1:67" x14ac:dyDescent="0.35">
      <c r="A200" t="s">
        <v>57</v>
      </c>
      <c r="B200">
        <v>2018</v>
      </c>
      <c r="C200" t="s">
        <v>67</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59</v>
      </c>
      <c r="V200">
        <v>146.80000000000001</v>
      </c>
      <c r="W200">
        <v>143.1</v>
      </c>
      <c r="X200">
        <v>139</v>
      </c>
      <c r="Y200">
        <v>127.5</v>
      </c>
      <c r="Z200">
        <v>138.4</v>
      </c>
      <c r="AA200">
        <v>145.80000000000001</v>
      </c>
      <c r="AB200">
        <v>131.4</v>
      </c>
      <c r="AC200">
        <v>136</v>
      </c>
      <c r="AD200">
        <v>141.80000000000001</v>
      </c>
      <c r="AE200">
        <v>138.4</v>
      </c>
      <c r="AF200">
        <v>149.30000000000001</v>
      </c>
      <c r="AG200">
        <v>139.30000000000001</v>
      </c>
      <c r="AH200">
        <v>143.4</v>
      </c>
      <c r="AI200">
        <v>124.1</v>
      </c>
      <c r="AJ200">
        <v>153.30000000000001</v>
      </c>
      <c r="AK200">
        <v>154.19999999999999</v>
      </c>
      <c r="AL200">
        <v>126.4</v>
      </c>
      <c r="AM200">
        <v>114.3</v>
      </c>
      <c r="AN200">
        <v>138.19999999999999</v>
      </c>
      <c r="AO200">
        <v>132.80000000000001</v>
      </c>
      <c r="AP200">
        <v>154.80000000000001</v>
      </c>
      <c r="AQ200">
        <v>142</v>
      </c>
      <c r="AR200">
        <v>156.1</v>
      </c>
      <c r="AS200">
        <v>151.5</v>
      </c>
      <c r="AT200">
        <v>145.1</v>
      </c>
      <c r="AU200">
        <v>150.6</v>
      </c>
      <c r="AV200">
        <v>139.30000000000001</v>
      </c>
      <c r="AW200">
        <v>146.80000000000001</v>
      </c>
      <c r="AX200">
        <v>143.1</v>
      </c>
      <c r="AY200">
        <v>139</v>
      </c>
      <c r="AZ200">
        <v>127.5</v>
      </c>
      <c r="BA200">
        <v>138.4</v>
      </c>
      <c r="BB200">
        <v>145.80000000000001</v>
      </c>
      <c r="BC200">
        <v>131.4</v>
      </c>
      <c r="BD200">
        <v>136</v>
      </c>
      <c r="BE200">
        <v>141.80000000000001</v>
      </c>
      <c r="BF200">
        <f t="shared" si="30"/>
        <v>1810.5000000000002</v>
      </c>
      <c r="BG200">
        <f t="shared" si="31"/>
        <v>156.1</v>
      </c>
      <c r="BH200">
        <f t="shared" si="32"/>
        <v>447.20000000000005</v>
      </c>
      <c r="BI200">
        <f t="shared" si="33"/>
        <v>286.10000000000002</v>
      </c>
      <c r="BJ200">
        <f t="shared" si="34"/>
        <v>143.1</v>
      </c>
      <c r="BK200">
        <f t="shared" si="35"/>
        <v>270.39999999999998</v>
      </c>
      <c r="BL200">
        <f t="shared" si="36"/>
        <v>127.5</v>
      </c>
      <c r="BM200">
        <f t="shared" si="37"/>
        <v>138.4</v>
      </c>
      <c r="BN200">
        <f t="shared" si="38"/>
        <v>145.80000000000001</v>
      </c>
      <c r="BO200">
        <f t="shared" si="39"/>
        <v>136</v>
      </c>
    </row>
    <row r="201" spans="1:67" x14ac:dyDescent="0.35">
      <c r="A201" t="s">
        <v>60</v>
      </c>
      <c r="B201">
        <v>2018</v>
      </c>
      <c r="C201" t="s">
        <v>67</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c r="AE201">
        <v>135.6</v>
      </c>
      <c r="AF201">
        <v>148.6</v>
      </c>
      <c r="AG201">
        <v>139.1</v>
      </c>
      <c r="AH201">
        <v>141</v>
      </c>
      <c r="AI201">
        <v>116.7</v>
      </c>
      <c r="AJ201">
        <v>149.69999999999999</v>
      </c>
      <c r="AK201">
        <v>159.19999999999999</v>
      </c>
      <c r="AL201">
        <v>112.6</v>
      </c>
      <c r="AM201">
        <v>111.8</v>
      </c>
      <c r="AN201">
        <v>140.30000000000001</v>
      </c>
      <c r="AO201">
        <v>126.8</v>
      </c>
      <c r="AP201">
        <v>149.4</v>
      </c>
      <c r="AQ201">
        <v>140.30000000000001</v>
      </c>
      <c r="AR201">
        <v>161.4</v>
      </c>
      <c r="AS201">
        <v>139.6</v>
      </c>
      <c r="AT201">
        <v>128.9</v>
      </c>
      <c r="AU201">
        <v>137.9</v>
      </c>
      <c r="AV201">
        <v>143.6</v>
      </c>
      <c r="AW201">
        <v>128.1</v>
      </c>
      <c r="AX201">
        <v>133.6</v>
      </c>
      <c r="AY201">
        <v>133.6</v>
      </c>
      <c r="AZ201">
        <v>120.1</v>
      </c>
      <c r="BA201">
        <v>129</v>
      </c>
      <c r="BB201">
        <v>144</v>
      </c>
      <c r="BC201">
        <v>128.19999999999999</v>
      </c>
      <c r="BD201">
        <v>130.19999999999999</v>
      </c>
      <c r="BE201">
        <v>137.5</v>
      </c>
      <c r="BF201">
        <f t="shared" si="30"/>
        <v>1771.1</v>
      </c>
      <c r="BG201">
        <f t="shared" si="31"/>
        <v>161.4</v>
      </c>
      <c r="BH201">
        <f t="shared" si="32"/>
        <v>406.4</v>
      </c>
      <c r="BI201">
        <f t="shared" si="33"/>
        <v>271.7</v>
      </c>
      <c r="BJ201">
        <f t="shared" si="34"/>
        <v>133.6</v>
      </c>
      <c r="BK201">
        <f t="shared" si="35"/>
        <v>261.79999999999995</v>
      </c>
      <c r="BL201">
        <f t="shared" si="36"/>
        <v>120.1</v>
      </c>
      <c r="BM201">
        <f t="shared" si="37"/>
        <v>129</v>
      </c>
      <c r="BN201">
        <f t="shared" si="38"/>
        <v>144</v>
      </c>
      <c r="BO201">
        <f t="shared" si="39"/>
        <v>130.19999999999999</v>
      </c>
    </row>
    <row r="202" spans="1:67" x14ac:dyDescent="0.35">
      <c r="A202" t="s">
        <v>61</v>
      </c>
      <c r="B202">
        <v>2018</v>
      </c>
      <c r="C202" t="s">
        <v>67</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c r="AE202">
        <v>137.5</v>
      </c>
      <c r="AF202">
        <v>149.1</v>
      </c>
      <c r="AG202">
        <v>139.19999999999999</v>
      </c>
      <c r="AH202">
        <v>142.5</v>
      </c>
      <c r="AI202">
        <v>121.4</v>
      </c>
      <c r="AJ202">
        <v>151.6</v>
      </c>
      <c r="AK202">
        <v>155.9</v>
      </c>
      <c r="AL202">
        <v>121.7</v>
      </c>
      <c r="AM202">
        <v>113.5</v>
      </c>
      <c r="AN202">
        <v>138.9</v>
      </c>
      <c r="AO202">
        <v>130.30000000000001</v>
      </c>
      <c r="AP202">
        <v>152.30000000000001</v>
      </c>
      <c r="AQ202">
        <v>141.4</v>
      </c>
      <c r="AR202">
        <v>157.5</v>
      </c>
      <c r="AS202">
        <v>146.80000000000001</v>
      </c>
      <c r="AT202">
        <v>138.4</v>
      </c>
      <c r="AU202">
        <v>145.6</v>
      </c>
      <c r="AV202">
        <v>143.6</v>
      </c>
      <c r="AW202">
        <v>139.69999999999999</v>
      </c>
      <c r="AX202">
        <v>138.6</v>
      </c>
      <c r="AY202">
        <v>137</v>
      </c>
      <c r="AZ202">
        <v>123.6</v>
      </c>
      <c r="BA202">
        <v>133.1</v>
      </c>
      <c r="BB202">
        <v>144.69999999999999</v>
      </c>
      <c r="BC202">
        <v>130.1</v>
      </c>
      <c r="BD202">
        <v>133.19999999999999</v>
      </c>
      <c r="BE202">
        <v>139.80000000000001</v>
      </c>
      <c r="BF202">
        <f t="shared" si="30"/>
        <v>1795.3</v>
      </c>
      <c r="BG202">
        <f t="shared" si="31"/>
        <v>157.5</v>
      </c>
      <c r="BH202">
        <f t="shared" si="32"/>
        <v>430.80000000000007</v>
      </c>
      <c r="BI202">
        <f t="shared" si="33"/>
        <v>283.29999999999995</v>
      </c>
      <c r="BJ202">
        <f t="shared" si="34"/>
        <v>138.6</v>
      </c>
      <c r="BK202">
        <f t="shared" si="35"/>
        <v>267.10000000000002</v>
      </c>
      <c r="BL202">
        <f t="shared" si="36"/>
        <v>123.6</v>
      </c>
      <c r="BM202">
        <f t="shared" si="37"/>
        <v>133.1</v>
      </c>
      <c r="BN202">
        <f t="shared" si="38"/>
        <v>144.69999999999999</v>
      </c>
      <c r="BO202">
        <f t="shared" si="39"/>
        <v>133.19999999999999</v>
      </c>
    </row>
    <row r="203" spans="1:67" x14ac:dyDescent="0.35">
      <c r="A203" t="s">
        <v>57</v>
      </c>
      <c r="B203">
        <v>2018</v>
      </c>
      <c r="C203" t="s">
        <v>68</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59</v>
      </c>
      <c r="V203">
        <v>147.69999999999999</v>
      </c>
      <c r="W203">
        <v>143.80000000000001</v>
      </c>
      <c r="X203">
        <v>139.4</v>
      </c>
      <c r="Y203">
        <v>128.30000000000001</v>
      </c>
      <c r="Z203">
        <v>138.6</v>
      </c>
      <c r="AA203">
        <v>146.9</v>
      </c>
      <c r="AB203">
        <v>131.30000000000001</v>
      </c>
      <c r="AC203">
        <v>136.6</v>
      </c>
      <c r="AD203">
        <v>142.5</v>
      </c>
      <c r="AE203">
        <v>139.19999999999999</v>
      </c>
      <c r="AF203">
        <v>148.80000000000001</v>
      </c>
      <c r="AG203">
        <v>139.1</v>
      </c>
      <c r="AH203">
        <v>143.5</v>
      </c>
      <c r="AI203">
        <v>125</v>
      </c>
      <c r="AJ203">
        <v>154.4</v>
      </c>
      <c r="AK203">
        <v>156.30000000000001</v>
      </c>
      <c r="AL203">
        <v>126.8</v>
      </c>
      <c r="AM203">
        <v>115.4</v>
      </c>
      <c r="AN203">
        <v>138.6</v>
      </c>
      <c r="AO203">
        <v>133.80000000000001</v>
      </c>
      <c r="AP203">
        <v>155.19999999999999</v>
      </c>
      <c r="AQ203">
        <v>142.69999999999999</v>
      </c>
      <c r="AR203">
        <v>156.4</v>
      </c>
      <c r="AS203">
        <v>152.1</v>
      </c>
      <c r="AT203">
        <v>145.80000000000001</v>
      </c>
      <c r="AU203">
        <v>151.30000000000001</v>
      </c>
      <c r="AV203">
        <v>139.30000000000001</v>
      </c>
      <c r="AW203">
        <v>147.69999999999999</v>
      </c>
      <c r="AX203">
        <v>143.80000000000001</v>
      </c>
      <c r="AY203">
        <v>139.4</v>
      </c>
      <c r="AZ203">
        <v>128.30000000000001</v>
      </c>
      <c r="BA203">
        <v>138.6</v>
      </c>
      <c r="BB203">
        <v>146.9</v>
      </c>
      <c r="BC203">
        <v>131.30000000000001</v>
      </c>
      <c r="BD203">
        <v>136.6</v>
      </c>
      <c r="BE203">
        <v>142.5</v>
      </c>
      <c r="BF203">
        <f t="shared" si="30"/>
        <v>1818.8</v>
      </c>
      <c r="BG203">
        <f t="shared" si="31"/>
        <v>156.4</v>
      </c>
      <c r="BH203">
        <f t="shared" si="32"/>
        <v>449.2</v>
      </c>
      <c r="BI203">
        <f t="shared" si="33"/>
        <v>287</v>
      </c>
      <c r="BJ203">
        <f t="shared" si="34"/>
        <v>143.80000000000001</v>
      </c>
      <c r="BK203">
        <f t="shared" si="35"/>
        <v>270.70000000000005</v>
      </c>
      <c r="BL203">
        <f t="shared" si="36"/>
        <v>128.30000000000001</v>
      </c>
      <c r="BM203">
        <f t="shared" si="37"/>
        <v>138.6</v>
      </c>
      <c r="BN203">
        <f t="shared" si="38"/>
        <v>146.9</v>
      </c>
      <c r="BO203">
        <f t="shared" si="39"/>
        <v>136.6</v>
      </c>
    </row>
    <row r="204" spans="1:67" x14ac:dyDescent="0.35">
      <c r="A204" t="s">
        <v>60</v>
      </c>
      <c r="B204">
        <v>2018</v>
      </c>
      <c r="C204" t="s">
        <v>68</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c r="AE204">
        <v>136.5</v>
      </c>
      <c r="AF204">
        <v>146.4</v>
      </c>
      <c r="AG204">
        <v>136.6</v>
      </c>
      <c r="AH204">
        <v>141.19999999999999</v>
      </c>
      <c r="AI204">
        <v>117.4</v>
      </c>
      <c r="AJ204">
        <v>146.30000000000001</v>
      </c>
      <c r="AK204">
        <v>157.30000000000001</v>
      </c>
      <c r="AL204">
        <v>113.6</v>
      </c>
      <c r="AM204">
        <v>113.3</v>
      </c>
      <c r="AN204">
        <v>141.1</v>
      </c>
      <c r="AO204">
        <v>127.4</v>
      </c>
      <c r="AP204">
        <v>150.4</v>
      </c>
      <c r="AQ204">
        <v>140.1</v>
      </c>
      <c r="AR204">
        <v>162.1</v>
      </c>
      <c r="AS204">
        <v>140</v>
      </c>
      <c r="AT204">
        <v>129</v>
      </c>
      <c r="AU204">
        <v>138.30000000000001</v>
      </c>
      <c r="AV204">
        <v>144.6</v>
      </c>
      <c r="AW204">
        <v>129.80000000000001</v>
      </c>
      <c r="AX204">
        <v>134.4</v>
      </c>
      <c r="AY204">
        <v>134.9</v>
      </c>
      <c r="AZ204">
        <v>120.7</v>
      </c>
      <c r="BA204">
        <v>129.80000000000001</v>
      </c>
      <c r="BB204">
        <v>145.30000000000001</v>
      </c>
      <c r="BC204">
        <v>128.30000000000001</v>
      </c>
      <c r="BD204">
        <v>131</v>
      </c>
      <c r="BE204">
        <v>138</v>
      </c>
      <c r="BF204">
        <f t="shared" si="30"/>
        <v>1767.6</v>
      </c>
      <c r="BG204">
        <f t="shared" si="31"/>
        <v>162.1</v>
      </c>
      <c r="BH204">
        <f t="shared" si="32"/>
        <v>407.3</v>
      </c>
      <c r="BI204">
        <f t="shared" si="33"/>
        <v>274.39999999999998</v>
      </c>
      <c r="BJ204">
        <f t="shared" si="34"/>
        <v>134.4</v>
      </c>
      <c r="BK204">
        <f t="shared" si="35"/>
        <v>263.20000000000005</v>
      </c>
      <c r="BL204">
        <f t="shared" si="36"/>
        <v>120.7</v>
      </c>
      <c r="BM204">
        <f t="shared" si="37"/>
        <v>129.80000000000001</v>
      </c>
      <c r="BN204">
        <f t="shared" si="38"/>
        <v>145.30000000000001</v>
      </c>
      <c r="BO204">
        <f t="shared" si="39"/>
        <v>131</v>
      </c>
    </row>
    <row r="205" spans="1:67" x14ac:dyDescent="0.35">
      <c r="A205" t="s">
        <v>61</v>
      </c>
      <c r="B205">
        <v>2018</v>
      </c>
      <c r="C205" t="s">
        <v>68</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c r="AE205">
        <v>138.30000000000001</v>
      </c>
      <c r="AF205">
        <v>148</v>
      </c>
      <c r="AG205">
        <v>138.1</v>
      </c>
      <c r="AH205">
        <v>142.6</v>
      </c>
      <c r="AI205">
        <v>122.2</v>
      </c>
      <c r="AJ205">
        <v>150.6</v>
      </c>
      <c r="AK205">
        <v>156.6</v>
      </c>
      <c r="AL205">
        <v>122.4</v>
      </c>
      <c r="AM205">
        <v>114.7</v>
      </c>
      <c r="AN205">
        <v>139.4</v>
      </c>
      <c r="AO205">
        <v>131.1</v>
      </c>
      <c r="AP205">
        <v>153</v>
      </c>
      <c r="AQ205">
        <v>141.69999999999999</v>
      </c>
      <c r="AR205">
        <v>157.9</v>
      </c>
      <c r="AS205">
        <v>147.30000000000001</v>
      </c>
      <c r="AT205">
        <v>138.80000000000001</v>
      </c>
      <c r="AU205">
        <v>146.1</v>
      </c>
      <c r="AV205">
        <v>144.6</v>
      </c>
      <c r="AW205">
        <v>140.9</v>
      </c>
      <c r="AX205">
        <v>139.4</v>
      </c>
      <c r="AY205">
        <v>137.69999999999999</v>
      </c>
      <c r="AZ205">
        <v>124.3</v>
      </c>
      <c r="BA205">
        <v>133.6</v>
      </c>
      <c r="BB205">
        <v>146</v>
      </c>
      <c r="BC205">
        <v>130.1</v>
      </c>
      <c r="BD205">
        <v>133.9</v>
      </c>
      <c r="BE205">
        <v>140.4</v>
      </c>
      <c r="BF205">
        <f t="shared" si="30"/>
        <v>1798.7000000000003</v>
      </c>
      <c r="BG205">
        <f t="shared" si="31"/>
        <v>157.9</v>
      </c>
      <c r="BH205">
        <f t="shared" si="32"/>
        <v>432.20000000000005</v>
      </c>
      <c r="BI205">
        <f t="shared" si="33"/>
        <v>285.5</v>
      </c>
      <c r="BJ205">
        <f t="shared" si="34"/>
        <v>139.4</v>
      </c>
      <c r="BK205">
        <f t="shared" si="35"/>
        <v>267.79999999999995</v>
      </c>
      <c r="BL205">
        <f t="shared" si="36"/>
        <v>124.3</v>
      </c>
      <c r="BM205">
        <f t="shared" si="37"/>
        <v>133.6</v>
      </c>
      <c r="BN205">
        <f t="shared" si="38"/>
        <v>146</v>
      </c>
      <c r="BO205">
        <f t="shared" si="39"/>
        <v>133.9</v>
      </c>
    </row>
    <row r="206" spans="1:67" x14ac:dyDescent="0.35">
      <c r="A206" t="s">
        <v>57</v>
      </c>
      <c r="B206">
        <v>2018</v>
      </c>
      <c r="C206" t="s">
        <v>69</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59</v>
      </c>
      <c r="V206">
        <v>149</v>
      </c>
      <c r="W206">
        <v>144</v>
      </c>
      <c r="X206">
        <v>140</v>
      </c>
      <c r="Y206">
        <v>129.9</v>
      </c>
      <c r="Z206">
        <v>140</v>
      </c>
      <c r="AA206">
        <v>147.6</v>
      </c>
      <c r="AB206">
        <v>132</v>
      </c>
      <c r="AC206">
        <v>137.4</v>
      </c>
      <c r="AD206">
        <v>142.1</v>
      </c>
      <c r="AE206">
        <v>139.4</v>
      </c>
      <c r="AF206">
        <v>147.19999999999999</v>
      </c>
      <c r="AG206">
        <v>136.6</v>
      </c>
      <c r="AH206">
        <v>143.69999999999999</v>
      </c>
      <c r="AI206">
        <v>124.6</v>
      </c>
      <c r="AJ206">
        <v>150.1</v>
      </c>
      <c r="AK206">
        <v>149.4</v>
      </c>
      <c r="AL206">
        <v>125.4</v>
      </c>
      <c r="AM206">
        <v>114.4</v>
      </c>
      <c r="AN206">
        <v>138.69999999999999</v>
      </c>
      <c r="AO206">
        <v>133.1</v>
      </c>
      <c r="AP206">
        <v>155.9</v>
      </c>
      <c r="AQ206">
        <v>141.30000000000001</v>
      </c>
      <c r="AR206">
        <v>157.69999999999999</v>
      </c>
      <c r="AS206">
        <v>152.1</v>
      </c>
      <c r="AT206">
        <v>146.1</v>
      </c>
      <c r="AU206">
        <v>151.30000000000001</v>
      </c>
      <c r="AV206">
        <v>139.30000000000001</v>
      </c>
      <c r="AW206">
        <v>149</v>
      </c>
      <c r="AX206">
        <v>144</v>
      </c>
      <c r="AY206">
        <v>140</v>
      </c>
      <c r="AZ206">
        <v>129.9</v>
      </c>
      <c r="BA206">
        <v>140</v>
      </c>
      <c r="BB206">
        <v>147.6</v>
      </c>
      <c r="BC206">
        <v>132</v>
      </c>
      <c r="BD206">
        <v>137.4</v>
      </c>
      <c r="BE206">
        <v>142.1</v>
      </c>
      <c r="BF206">
        <f t="shared" si="30"/>
        <v>1799.8000000000002</v>
      </c>
      <c r="BG206">
        <f t="shared" si="31"/>
        <v>157.69999999999999</v>
      </c>
      <c r="BH206">
        <f t="shared" si="32"/>
        <v>449.5</v>
      </c>
      <c r="BI206">
        <f t="shared" si="33"/>
        <v>288.3</v>
      </c>
      <c r="BJ206">
        <f t="shared" si="34"/>
        <v>144</v>
      </c>
      <c r="BK206">
        <f t="shared" si="35"/>
        <v>272</v>
      </c>
      <c r="BL206">
        <f t="shared" si="36"/>
        <v>129.9</v>
      </c>
      <c r="BM206">
        <f t="shared" si="37"/>
        <v>140</v>
      </c>
      <c r="BN206">
        <f t="shared" si="38"/>
        <v>147.6</v>
      </c>
      <c r="BO206">
        <f t="shared" si="39"/>
        <v>137.4</v>
      </c>
    </row>
    <row r="207" spans="1:67" x14ac:dyDescent="0.35">
      <c r="A207" t="s">
        <v>60</v>
      </c>
      <c r="B207">
        <v>2018</v>
      </c>
      <c r="C207" t="s">
        <v>69</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c r="AE207">
        <v>137</v>
      </c>
      <c r="AF207">
        <v>143.1</v>
      </c>
      <c r="AG207">
        <v>132.80000000000001</v>
      </c>
      <c r="AH207">
        <v>141.5</v>
      </c>
      <c r="AI207">
        <v>117.8</v>
      </c>
      <c r="AJ207">
        <v>140</v>
      </c>
      <c r="AK207">
        <v>151.30000000000001</v>
      </c>
      <c r="AL207">
        <v>113.5</v>
      </c>
      <c r="AM207">
        <v>112.3</v>
      </c>
      <c r="AN207">
        <v>141.19999999999999</v>
      </c>
      <c r="AO207">
        <v>127.7</v>
      </c>
      <c r="AP207">
        <v>151.30000000000001</v>
      </c>
      <c r="AQ207">
        <v>138.9</v>
      </c>
      <c r="AR207">
        <v>163.30000000000001</v>
      </c>
      <c r="AS207">
        <v>140.80000000000001</v>
      </c>
      <c r="AT207">
        <v>129.30000000000001</v>
      </c>
      <c r="AU207">
        <v>139.1</v>
      </c>
      <c r="AV207">
        <v>145.30000000000001</v>
      </c>
      <c r="AW207">
        <v>131.19999999999999</v>
      </c>
      <c r="AX207">
        <v>134.9</v>
      </c>
      <c r="AY207">
        <v>135.69999999999999</v>
      </c>
      <c r="AZ207">
        <v>122.5</v>
      </c>
      <c r="BA207">
        <v>130.19999999999999</v>
      </c>
      <c r="BB207">
        <v>145.19999999999999</v>
      </c>
      <c r="BC207">
        <v>129.30000000000001</v>
      </c>
      <c r="BD207">
        <v>131.9</v>
      </c>
      <c r="BE207">
        <v>138.1</v>
      </c>
      <c r="BF207">
        <f t="shared" si="30"/>
        <v>1748.4</v>
      </c>
      <c r="BG207">
        <f t="shared" si="31"/>
        <v>163.30000000000001</v>
      </c>
      <c r="BH207">
        <f t="shared" si="32"/>
        <v>409.20000000000005</v>
      </c>
      <c r="BI207">
        <f t="shared" si="33"/>
        <v>276.5</v>
      </c>
      <c r="BJ207">
        <f t="shared" si="34"/>
        <v>134.9</v>
      </c>
      <c r="BK207">
        <f t="shared" si="35"/>
        <v>265</v>
      </c>
      <c r="BL207">
        <f t="shared" si="36"/>
        <v>122.5</v>
      </c>
      <c r="BM207">
        <f t="shared" si="37"/>
        <v>130.19999999999999</v>
      </c>
      <c r="BN207">
        <f t="shared" si="38"/>
        <v>145.19999999999999</v>
      </c>
      <c r="BO207">
        <f t="shared" si="39"/>
        <v>131.9</v>
      </c>
    </row>
    <row r="208" spans="1:67" x14ac:dyDescent="0.35">
      <c r="A208" t="s">
        <v>61</v>
      </c>
      <c r="B208">
        <v>2018</v>
      </c>
      <c r="C208" t="s">
        <v>69</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c r="AE208">
        <v>138.6</v>
      </c>
      <c r="AF208">
        <v>145.80000000000001</v>
      </c>
      <c r="AG208">
        <v>135.1</v>
      </c>
      <c r="AH208">
        <v>142.9</v>
      </c>
      <c r="AI208">
        <v>122.1</v>
      </c>
      <c r="AJ208">
        <v>145.4</v>
      </c>
      <c r="AK208">
        <v>150</v>
      </c>
      <c r="AL208">
        <v>121.4</v>
      </c>
      <c r="AM208">
        <v>113.7</v>
      </c>
      <c r="AN208">
        <v>139.5</v>
      </c>
      <c r="AO208">
        <v>130.80000000000001</v>
      </c>
      <c r="AP208">
        <v>153.80000000000001</v>
      </c>
      <c r="AQ208">
        <v>140.4</v>
      </c>
      <c r="AR208">
        <v>159.19999999999999</v>
      </c>
      <c r="AS208">
        <v>147.69999999999999</v>
      </c>
      <c r="AT208">
        <v>139.1</v>
      </c>
      <c r="AU208">
        <v>146.5</v>
      </c>
      <c r="AV208">
        <v>145.30000000000001</v>
      </c>
      <c r="AW208">
        <v>142.30000000000001</v>
      </c>
      <c r="AX208">
        <v>139.69999999999999</v>
      </c>
      <c r="AY208">
        <v>138.4</v>
      </c>
      <c r="AZ208">
        <v>126</v>
      </c>
      <c r="BA208">
        <v>134.5</v>
      </c>
      <c r="BB208">
        <v>146.19999999999999</v>
      </c>
      <c r="BC208">
        <v>130.9</v>
      </c>
      <c r="BD208">
        <v>134.69999999999999</v>
      </c>
      <c r="BE208">
        <v>140.19999999999999</v>
      </c>
      <c r="BF208">
        <f t="shared" si="30"/>
        <v>1779.5</v>
      </c>
      <c r="BG208">
        <f t="shared" si="31"/>
        <v>159.19999999999999</v>
      </c>
      <c r="BH208">
        <f t="shared" si="32"/>
        <v>433.29999999999995</v>
      </c>
      <c r="BI208">
        <f t="shared" si="33"/>
        <v>287.60000000000002</v>
      </c>
      <c r="BJ208">
        <f t="shared" si="34"/>
        <v>139.69999999999999</v>
      </c>
      <c r="BK208">
        <f t="shared" si="35"/>
        <v>269.3</v>
      </c>
      <c r="BL208">
        <f t="shared" si="36"/>
        <v>126</v>
      </c>
      <c r="BM208">
        <f t="shared" si="37"/>
        <v>134.5</v>
      </c>
      <c r="BN208">
        <f t="shared" si="38"/>
        <v>146.19999999999999</v>
      </c>
      <c r="BO208">
        <f t="shared" si="39"/>
        <v>134.69999999999999</v>
      </c>
    </row>
    <row r="209" spans="1:67" x14ac:dyDescent="0.35">
      <c r="A209" t="s">
        <v>57</v>
      </c>
      <c r="B209">
        <v>2018</v>
      </c>
      <c r="C209" t="s">
        <v>70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59</v>
      </c>
      <c r="V209">
        <v>149.69999999999999</v>
      </c>
      <c r="W209">
        <v>147.5</v>
      </c>
      <c r="X209">
        <v>144.80000000000001</v>
      </c>
      <c r="Y209">
        <v>130.80000000000001</v>
      </c>
      <c r="Z209">
        <v>140.1</v>
      </c>
      <c r="AA209">
        <v>148</v>
      </c>
      <c r="AB209">
        <v>134.4</v>
      </c>
      <c r="AC209">
        <v>139.80000000000001</v>
      </c>
      <c r="AD209">
        <v>142.19999999999999</v>
      </c>
      <c r="AE209">
        <v>139.30000000000001</v>
      </c>
      <c r="AF209">
        <v>147.6</v>
      </c>
      <c r="AG209">
        <v>134.6</v>
      </c>
      <c r="AH209">
        <v>141.9</v>
      </c>
      <c r="AI209">
        <v>123.5</v>
      </c>
      <c r="AJ209">
        <v>144.5</v>
      </c>
      <c r="AK209">
        <v>147.6</v>
      </c>
      <c r="AL209">
        <v>121.4</v>
      </c>
      <c r="AM209">
        <v>112.3</v>
      </c>
      <c r="AN209">
        <v>139.5</v>
      </c>
      <c r="AO209">
        <v>134.6</v>
      </c>
      <c r="AP209">
        <v>155.19999999999999</v>
      </c>
      <c r="AQ209">
        <v>140.19999999999999</v>
      </c>
      <c r="AR209">
        <v>159.6</v>
      </c>
      <c r="AS209">
        <v>150.69999999999999</v>
      </c>
      <c r="AT209">
        <v>144.5</v>
      </c>
      <c r="AU209">
        <v>149.80000000000001</v>
      </c>
      <c r="AV209">
        <v>139.30000000000001</v>
      </c>
      <c r="AW209">
        <v>149.69999999999999</v>
      </c>
      <c r="AX209">
        <v>147.5</v>
      </c>
      <c r="AY209">
        <v>144.80000000000001</v>
      </c>
      <c r="AZ209">
        <v>130.80000000000001</v>
      </c>
      <c r="BA209">
        <v>140.1</v>
      </c>
      <c r="BB209">
        <v>148</v>
      </c>
      <c r="BC209">
        <v>134.4</v>
      </c>
      <c r="BD209">
        <v>139.80000000000001</v>
      </c>
      <c r="BE209">
        <v>142.19999999999999</v>
      </c>
      <c r="BF209">
        <f t="shared" si="30"/>
        <v>1782.2</v>
      </c>
      <c r="BG209">
        <f t="shared" si="31"/>
        <v>159.6</v>
      </c>
      <c r="BH209">
        <f t="shared" si="32"/>
        <v>445</v>
      </c>
      <c r="BI209">
        <f t="shared" si="33"/>
        <v>289</v>
      </c>
      <c r="BJ209">
        <f t="shared" si="34"/>
        <v>147.5</v>
      </c>
      <c r="BK209">
        <f t="shared" si="35"/>
        <v>279.20000000000005</v>
      </c>
      <c r="BL209">
        <f t="shared" si="36"/>
        <v>130.80000000000001</v>
      </c>
      <c r="BM209">
        <f t="shared" si="37"/>
        <v>140.1</v>
      </c>
      <c r="BN209">
        <f t="shared" si="38"/>
        <v>148</v>
      </c>
      <c r="BO209">
        <f t="shared" si="39"/>
        <v>139.80000000000001</v>
      </c>
    </row>
    <row r="210" spans="1:67" x14ac:dyDescent="0.35">
      <c r="A210" t="s">
        <v>60</v>
      </c>
      <c r="B210">
        <v>2018</v>
      </c>
      <c r="C210" t="s">
        <v>70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c r="AE210">
        <v>137.6</v>
      </c>
      <c r="AF210">
        <v>144.9</v>
      </c>
      <c r="AG210">
        <v>133.5</v>
      </c>
      <c r="AH210">
        <v>141.5</v>
      </c>
      <c r="AI210">
        <v>118</v>
      </c>
      <c r="AJ210">
        <v>139.5</v>
      </c>
      <c r="AK210">
        <v>153</v>
      </c>
      <c r="AL210">
        <v>113.2</v>
      </c>
      <c r="AM210">
        <v>112.8</v>
      </c>
      <c r="AN210">
        <v>141.1</v>
      </c>
      <c r="AO210">
        <v>127.6</v>
      </c>
      <c r="AP210">
        <v>152</v>
      </c>
      <c r="AQ210">
        <v>139.4</v>
      </c>
      <c r="AR210">
        <v>164</v>
      </c>
      <c r="AS210">
        <v>141.5</v>
      </c>
      <c r="AT210">
        <v>129.80000000000001</v>
      </c>
      <c r="AU210">
        <v>139.69999999999999</v>
      </c>
      <c r="AV210">
        <v>146.30000000000001</v>
      </c>
      <c r="AW210">
        <v>133.4</v>
      </c>
      <c r="AX210">
        <v>135.1</v>
      </c>
      <c r="AY210">
        <v>136.19999999999999</v>
      </c>
      <c r="AZ210">
        <v>123.3</v>
      </c>
      <c r="BA210">
        <v>130.69999999999999</v>
      </c>
      <c r="BB210">
        <v>145.5</v>
      </c>
      <c r="BC210">
        <v>130.4</v>
      </c>
      <c r="BD210">
        <v>132.5</v>
      </c>
      <c r="BE210">
        <v>138.9</v>
      </c>
      <c r="BF210">
        <f t="shared" si="30"/>
        <v>1754.1</v>
      </c>
      <c r="BG210">
        <f t="shared" si="31"/>
        <v>164</v>
      </c>
      <c r="BH210">
        <f t="shared" si="32"/>
        <v>411</v>
      </c>
      <c r="BI210">
        <f t="shared" si="33"/>
        <v>279.70000000000005</v>
      </c>
      <c r="BJ210">
        <f t="shared" si="34"/>
        <v>135.1</v>
      </c>
      <c r="BK210">
        <f t="shared" si="35"/>
        <v>266.60000000000002</v>
      </c>
      <c r="BL210">
        <f t="shared" si="36"/>
        <v>123.3</v>
      </c>
      <c r="BM210">
        <f t="shared" si="37"/>
        <v>130.69999999999999</v>
      </c>
      <c r="BN210">
        <f t="shared" si="38"/>
        <v>145.5</v>
      </c>
      <c r="BO210">
        <f t="shared" si="39"/>
        <v>132.5</v>
      </c>
    </row>
    <row r="211" spans="1:67" x14ac:dyDescent="0.35">
      <c r="A211" t="s">
        <v>61</v>
      </c>
      <c r="B211">
        <v>2018</v>
      </c>
      <c r="C211" t="s">
        <v>70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c r="AE211">
        <v>137.4</v>
      </c>
      <c r="AF211">
        <v>149.5</v>
      </c>
      <c r="AG211">
        <v>137.30000000000001</v>
      </c>
      <c r="AH211">
        <v>141.9</v>
      </c>
      <c r="AI211">
        <v>121.1</v>
      </c>
      <c r="AJ211">
        <v>142.5</v>
      </c>
      <c r="AK211">
        <v>146.69999999999999</v>
      </c>
      <c r="AL211">
        <v>119.1</v>
      </c>
      <c r="AM211">
        <v>111.9</v>
      </c>
      <c r="AN211">
        <v>141</v>
      </c>
      <c r="AO211">
        <v>133.6</v>
      </c>
      <c r="AP211">
        <v>154.5</v>
      </c>
      <c r="AQ211">
        <v>139.69999999999999</v>
      </c>
      <c r="AR211">
        <v>162.6</v>
      </c>
      <c r="AS211">
        <v>148</v>
      </c>
      <c r="AT211">
        <v>139.19999999999999</v>
      </c>
      <c r="AU211">
        <v>146.80000000000001</v>
      </c>
      <c r="AV211">
        <v>146.9</v>
      </c>
      <c r="AW211">
        <v>145.30000000000001</v>
      </c>
      <c r="AX211">
        <v>142.19999999999999</v>
      </c>
      <c r="AY211">
        <v>142.1</v>
      </c>
      <c r="AZ211">
        <v>125.5</v>
      </c>
      <c r="BA211">
        <v>136.5</v>
      </c>
      <c r="BB211">
        <v>147.80000000000001</v>
      </c>
      <c r="BC211">
        <v>132</v>
      </c>
      <c r="BD211">
        <v>136.30000000000001</v>
      </c>
      <c r="BE211">
        <v>140.80000000000001</v>
      </c>
      <c r="BF211">
        <f t="shared" si="30"/>
        <v>1776.2</v>
      </c>
      <c r="BG211">
        <f t="shared" si="31"/>
        <v>162.6</v>
      </c>
      <c r="BH211">
        <f t="shared" si="32"/>
        <v>434</v>
      </c>
      <c r="BI211">
        <f t="shared" si="33"/>
        <v>292.20000000000005</v>
      </c>
      <c r="BJ211">
        <f t="shared" si="34"/>
        <v>142.19999999999999</v>
      </c>
      <c r="BK211">
        <f t="shared" si="35"/>
        <v>274.10000000000002</v>
      </c>
      <c r="BL211">
        <f t="shared" si="36"/>
        <v>125.5</v>
      </c>
      <c r="BM211">
        <f t="shared" si="37"/>
        <v>136.5</v>
      </c>
      <c r="BN211">
        <f t="shared" si="38"/>
        <v>147.80000000000001</v>
      </c>
      <c r="BO211">
        <f t="shared" si="39"/>
        <v>136.30000000000001</v>
      </c>
    </row>
    <row r="212" spans="1:67" x14ac:dyDescent="0.35">
      <c r="A212" t="s">
        <v>57</v>
      </c>
      <c r="B212">
        <v>2018</v>
      </c>
      <c r="C212" t="s">
        <v>72</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59</v>
      </c>
      <c r="V212">
        <v>150.30000000000001</v>
      </c>
      <c r="W212">
        <v>148</v>
      </c>
      <c r="X212">
        <v>145.4</v>
      </c>
      <c r="Y212">
        <v>130.30000000000001</v>
      </c>
      <c r="Z212">
        <v>143.1</v>
      </c>
      <c r="AA212">
        <v>150.19999999999999</v>
      </c>
      <c r="AB212">
        <v>133.1</v>
      </c>
      <c r="AC212">
        <v>140.1</v>
      </c>
      <c r="AD212">
        <v>142.4</v>
      </c>
      <c r="AE212">
        <v>137.1</v>
      </c>
      <c r="AF212">
        <v>150.80000000000001</v>
      </c>
      <c r="AG212">
        <v>136.69999999999999</v>
      </c>
      <c r="AH212">
        <v>141.9</v>
      </c>
      <c r="AI212">
        <v>122.8</v>
      </c>
      <c r="AJ212">
        <v>143.9</v>
      </c>
      <c r="AK212">
        <v>147.5</v>
      </c>
      <c r="AL212">
        <v>121</v>
      </c>
      <c r="AM212">
        <v>111.6</v>
      </c>
      <c r="AN212">
        <v>140.6</v>
      </c>
      <c r="AO212">
        <v>137.5</v>
      </c>
      <c r="AP212">
        <v>156.1</v>
      </c>
      <c r="AQ212">
        <v>140</v>
      </c>
      <c r="AR212">
        <v>161.9</v>
      </c>
      <c r="AS212">
        <v>151.69999999999999</v>
      </c>
      <c r="AT212">
        <v>145.5</v>
      </c>
      <c r="AU212">
        <v>150.80000000000001</v>
      </c>
      <c r="AV212">
        <v>139.30000000000001</v>
      </c>
      <c r="AW212">
        <v>150.30000000000001</v>
      </c>
      <c r="AX212">
        <v>148</v>
      </c>
      <c r="AY212">
        <v>145.4</v>
      </c>
      <c r="AZ212">
        <v>130.30000000000001</v>
      </c>
      <c r="BA212">
        <v>143.1</v>
      </c>
      <c r="BB212">
        <v>150.19999999999999</v>
      </c>
      <c r="BC212">
        <v>133.1</v>
      </c>
      <c r="BD212">
        <v>140.1</v>
      </c>
      <c r="BE212">
        <v>142.4</v>
      </c>
      <c r="BF212">
        <f t="shared" si="30"/>
        <v>1787.4999999999995</v>
      </c>
      <c r="BG212">
        <f t="shared" si="31"/>
        <v>161.9</v>
      </c>
      <c r="BH212">
        <f t="shared" si="32"/>
        <v>448</v>
      </c>
      <c r="BI212">
        <f t="shared" si="33"/>
        <v>289.60000000000002</v>
      </c>
      <c r="BJ212">
        <f t="shared" si="34"/>
        <v>148</v>
      </c>
      <c r="BK212">
        <f t="shared" si="35"/>
        <v>278.5</v>
      </c>
      <c r="BL212">
        <f t="shared" si="36"/>
        <v>130.30000000000001</v>
      </c>
      <c r="BM212">
        <f t="shared" si="37"/>
        <v>143.1</v>
      </c>
      <c r="BN212">
        <f t="shared" si="38"/>
        <v>150.19999999999999</v>
      </c>
      <c r="BO212">
        <f t="shared" si="39"/>
        <v>140.1</v>
      </c>
    </row>
    <row r="213" spans="1:67" x14ac:dyDescent="0.35">
      <c r="A213" t="s">
        <v>60</v>
      </c>
      <c r="B213">
        <v>2018</v>
      </c>
      <c r="C213" t="s">
        <v>72</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c r="AE213">
        <v>138.1</v>
      </c>
      <c r="AF213">
        <v>146.30000000000001</v>
      </c>
      <c r="AG213">
        <v>137.80000000000001</v>
      </c>
      <c r="AH213">
        <v>141.6</v>
      </c>
      <c r="AI213">
        <v>118.1</v>
      </c>
      <c r="AJ213">
        <v>141.5</v>
      </c>
      <c r="AK213">
        <v>145.19999999999999</v>
      </c>
      <c r="AL213">
        <v>115.3</v>
      </c>
      <c r="AM213">
        <v>112.5</v>
      </c>
      <c r="AN213">
        <v>141.4</v>
      </c>
      <c r="AO213">
        <v>128</v>
      </c>
      <c r="AP213">
        <v>152.6</v>
      </c>
      <c r="AQ213">
        <v>139.1</v>
      </c>
      <c r="AR213">
        <v>164.4</v>
      </c>
      <c r="AS213">
        <v>142.4</v>
      </c>
      <c r="AT213">
        <v>130.19999999999999</v>
      </c>
      <c r="AU213">
        <v>140.5</v>
      </c>
      <c r="AV213">
        <v>146.9</v>
      </c>
      <c r="AW213">
        <v>136.69999999999999</v>
      </c>
      <c r="AX213">
        <v>135.80000000000001</v>
      </c>
      <c r="AY213">
        <v>136.80000000000001</v>
      </c>
      <c r="AZ213">
        <v>121.2</v>
      </c>
      <c r="BA213">
        <v>131.30000000000001</v>
      </c>
      <c r="BB213">
        <v>146.1</v>
      </c>
      <c r="BC213">
        <v>130.5</v>
      </c>
      <c r="BD213">
        <v>132.19999999999999</v>
      </c>
      <c r="BE213">
        <v>139</v>
      </c>
      <c r="BF213">
        <f t="shared" si="30"/>
        <v>1757.4999999999998</v>
      </c>
      <c r="BG213">
        <f t="shared" si="31"/>
        <v>164.4</v>
      </c>
      <c r="BH213">
        <f t="shared" si="32"/>
        <v>413.1</v>
      </c>
      <c r="BI213">
        <f t="shared" si="33"/>
        <v>283.60000000000002</v>
      </c>
      <c r="BJ213">
        <f t="shared" si="34"/>
        <v>135.80000000000001</v>
      </c>
      <c r="BK213">
        <f t="shared" si="35"/>
        <v>267.3</v>
      </c>
      <c r="BL213">
        <f t="shared" si="36"/>
        <v>121.2</v>
      </c>
      <c r="BM213">
        <f t="shared" si="37"/>
        <v>131.30000000000001</v>
      </c>
      <c r="BN213">
        <f t="shared" si="38"/>
        <v>146.1</v>
      </c>
      <c r="BO213">
        <f t="shared" si="39"/>
        <v>132.19999999999999</v>
      </c>
    </row>
    <row r="214" spans="1:67" x14ac:dyDescent="0.35">
      <c r="A214" t="s">
        <v>61</v>
      </c>
      <c r="B214">
        <v>2018</v>
      </c>
      <c r="C214" t="s">
        <v>72</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c r="AE214">
        <v>137.4</v>
      </c>
      <c r="AF214">
        <v>149.19999999999999</v>
      </c>
      <c r="AG214">
        <v>137.1</v>
      </c>
      <c r="AH214">
        <v>141.80000000000001</v>
      </c>
      <c r="AI214">
        <v>121.1</v>
      </c>
      <c r="AJ214">
        <v>142.80000000000001</v>
      </c>
      <c r="AK214">
        <v>146.69999999999999</v>
      </c>
      <c r="AL214">
        <v>119.1</v>
      </c>
      <c r="AM214">
        <v>111.9</v>
      </c>
      <c r="AN214">
        <v>140.9</v>
      </c>
      <c r="AO214">
        <v>133.5</v>
      </c>
      <c r="AP214">
        <v>154.5</v>
      </c>
      <c r="AQ214">
        <v>139.69999999999999</v>
      </c>
      <c r="AR214">
        <v>162.6</v>
      </c>
      <c r="AS214">
        <v>148</v>
      </c>
      <c r="AT214">
        <v>139.1</v>
      </c>
      <c r="AU214">
        <v>146.69999999999999</v>
      </c>
      <c r="AV214">
        <v>146.9</v>
      </c>
      <c r="AW214">
        <v>145.1</v>
      </c>
      <c r="AX214">
        <v>142.19999999999999</v>
      </c>
      <c r="AY214">
        <v>142.1</v>
      </c>
      <c r="AZ214">
        <v>125.5</v>
      </c>
      <c r="BA214">
        <v>136.5</v>
      </c>
      <c r="BB214">
        <v>147.80000000000001</v>
      </c>
      <c r="BC214">
        <v>132</v>
      </c>
      <c r="BD214">
        <v>136.30000000000001</v>
      </c>
      <c r="BE214">
        <v>140.80000000000001</v>
      </c>
      <c r="BF214">
        <f t="shared" si="30"/>
        <v>1775.7000000000003</v>
      </c>
      <c r="BG214">
        <f t="shared" si="31"/>
        <v>162.6</v>
      </c>
      <c r="BH214">
        <f t="shared" si="32"/>
        <v>433.8</v>
      </c>
      <c r="BI214">
        <f t="shared" si="33"/>
        <v>292</v>
      </c>
      <c r="BJ214">
        <f t="shared" si="34"/>
        <v>142.19999999999999</v>
      </c>
      <c r="BK214">
        <f t="shared" si="35"/>
        <v>274.10000000000002</v>
      </c>
      <c r="BL214">
        <f t="shared" si="36"/>
        <v>125.5</v>
      </c>
      <c r="BM214">
        <f t="shared" si="37"/>
        <v>136.5</v>
      </c>
      <c r="BN214">
        <f t="shared" si="38"/>
        <v>147.80000000000001</v>
      </c>
      <c r="BO214">
        <f t="shared" si="39"/>
        <v>136.30000000000001</v>
      </c>
    </row>
    <row r="215" spans="1:67" x14ac:dyDescent="0.35">
      <c r="A215" t="s">
        <v>57</v>
      </c>
      <c r="B215">
        <v>2018</v>
      </c>
      <c r="C215" t="s">
        <v>73</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59</v>
      </c>
      <c r="V215">
        <v>149</v>
      </c>
      <c r="W215">
        <v>149.5</v>
      </c>
      <c r="X215">
        <v>149.6</v>
      </c>
      <c r="Y215">
        <v>128.9</v>
      </c>
      <c r="Z215">
        <v>143.30000000000001</v>
      </c>
      <c r="AA215">
        <v>155.1</v>
      </c>
      <c r="AB215">
        <v>133.19999999999999</v>
      </c>
      <c r="AC215">
        <v>141.6</v>
      </c>
      <c r="AD215">
        <v>141.9</v>
      </c>
      <c r="AE215">
        <v>137.1</v>
      </c>
      <c r="AF215">
        <v>151.9</v>
      </c>
      <c r="AG215">
        <v>137.4</v>
      </c>
      <c r="AH215">
        <v>142.4</v>
      </c>
      <c r="AI215">
        <v>124.2</v>
      </c>
      <c r="AJ215">
        <v>140.19999999999999</v>
      </c>
      <c r="AK215">
        <v>136.6</v>
      </c>
      <c r="AL215">
        <v>120.9</v>
      </c>
      <c r="AM215">
        <v>109.9</v>
      </c>
      <c r="AN215">
        <v>140.19999999999999</v>
      </c>
      <c r="AO215">
        <v>137.80000000000001</v>
      </c>
      <c r="AP215">
        <v>156</v>
      </c>
      <c r="AQ215">
        <v>138.5</v>
      </c>
      <c r="AR215">
        <v>162.4</v>
      </c>
      <c r="AS215">
        <v>151.6</v>
      </c>
      <c r="AT215">
        <v>145.9</v>
      </c>
      <c r="AU215">
        <v>150.80000000000001</v>
      </c>
      <c r="AV215">
        <v>139.30000000000001</v>
      </c>
      <c r="AW215">
        <v>149</v>
      </c>
      <c r="AX215">
        <v>149.5</v>
      </c>
      <c r="AY215">
        <v>149.6</v>
      </c>
      <c r="AZ215">
        <v>128.9</v>
      </c>
      <c r="BA215">
        <v>143.30000000000001</v>
      </c>
      <c r="BB215">
        <v>155.1</v>
      </c>
      <c r="BC215">
        <v>133.19999999999999</v>
      </c>
      <c r="BD215">
        <v>141.6</v>
      </c>
      <c r="BE215">
        <v>141.9</v>
      </c>
      <c r="BF215">
        <f t="shared" si="30"/>
        <v>1773.1000000000001</v>
      </c>
      <c r="BG215">
        <f t="shared" si="31"/>
        <v>162.4</v>
      </c>
      <c r="BH215">
        <f t="shared" si="32"/>
        <v>448.3</v>
      </c>
      <c r="BI215">
        <f t="shared" si="33"/>
        <v>288.3</v>
      </c>
      <c r="BJ215">
        <f t="shared" si="34"/>
        <v>149.5</v>
      </c>
      <c r="BK215">
        <f t="shared" si="35"/>
        <v>282.79999999999995</v>
      </c>
      <c r="BL215">
        <f t="shared" si="36"/>
        <v>128.9</v>
      </c>
      <c r="BM215">
        <f t="shared" si="37"/>
        <v>143.30000000000001</v>
      </c>
      <c r="BN215">
        <f t="shared" si="38"/>
        <v>155.1</v>
      </c>
      <c r="BO215">
        <f t="shared" si="39"/>
        <v>141.6</v>
      </c>
    </row>
    <row r="216" spans="1:67" x14ac:dyDescent="0.35">
      <c r="A216" t="s">
        <v>60</v>
      </c>
      <c r="B216">
        <v>2018</v>
      </c>
      <c r="C216" t="s">
        <v>73</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c r="AE216">
        <v>138.5</v>
      </c>
      <c r="AF216">
        <v>147.80000000000001</v>
      </c>
      <c r="AG216">
        <v>141.1</v>
      </c>
      <c r="AH216">
        <v>141.6</v>
      </c>
      <c r="AI216">
        <v>118.1</v>
      </c>
      <c r="AJ216">
        <v>138.5</v>
      </c>
      <c r="AK216">
        <v>132.4</v>
      </c>
      <c r="AL216">
        <v>117.5</v>
      </c>
      <c r="AM216">
        <v>111</v>
      </c>
      <c r="AN216">
        <v>141.5</v>
      </c>
      <c r="AO216">
        <v>128.1</v>
      </c>
      <c r="AP216">
        <v>152.9</v>
      </c>
      <c r="AQ216">
        <v>137.6</v>
      </c>
      <c r="AR216">
        <v>164.6</v>
      </c>
      <c r="AS216">
        <v>142.69999999999999</v>
      </c>
      <c r="AT216">
        <v>130.30000000000001</v>
      </c>
      <c r="AU216">
        <v>140.80000000000001</v>
      </c>
      <c r="AV216">
        <v>146.5</v>
      </c>
      <c r="AW216">
        <v>132.4</v>
      </c>
      <c r="AX216">
        <v>136.19999999999999</v>
      </c>
      <c r="AY216">
        <v>137.30000000000001</v>
      </c>
      <c r="AZ216">
        <v>118.8</v>
      </c>
      <c r="BA216">
        <v>131.69999999999999</v>
      </c>
      <c r="BB216">
        <v>146.5</v>
      </c>
      <c r="BC216">
        <v>130.80000000000001</v>
      </c>
      <c r="BD216">
        <v>131.69999999999999</v>
      </c>
      <c r="BE216">
        <v>138</v>
      </c>
      <c r="BF216">
        <f t="shared" si="30"/>
        <v>1746.6</v>
      </c>
      <c r="BG216">
        <f t="shared" si="31"/>
        <v>164.6</v>
      </c>
      <c r="BH216">
        <f t="shared" si="32"/>
        <v>413.8</v>
      </c>
      <c r="BI216">
        <f t="shared" si="33"/>
        <v>278.89999999999998</v>
      </c>
      <c r="BJ216">
        <f t="shared" si="34"/>
        <v>136.19999999999999</v>
      </c>
      <c r="BK216">
        <f t="shared" si="35"/>
        <v>268.10000000000002</v>
      </c>
      <c r="BL216">
        <f t="shared" si="36"/>
        <v>118.8</v>
      </c>
      <c r="BM216">
        <f t="shared" si="37"/>
        <v>131.69999999999999</v>
      </c>
      <c r="BN216">
        <f t="shared" si="38"/>
        <v>146.5</v>
      </c>
      <c r="BO216">
        <f t="shared" si="39"/>
        <v>131.69999999999999</v>
      </c>
    </row>
    <row r="217" spans="1:67" x14ac:dyDescent="0.35">
      <c r="A217" t="s">
        <v>61</v>
      </c>
      <c r="B217">
        <v>2018</v>
      </c>
      <c r="C217" t="s">
        <v>73</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c r="AE217">
        <v>137.5</v>
      </c>
      <c r="AF217">
        <v>150.5</v>
      </c>
      <c r="AG217">
        <v>138.80000000000001</v>
      </c>
      <c r="AH217">
        <v>142.1</v>
      </c>
      <c r="AI217">
        <v>122</v>
      </c>
      <c r="AJ217">
        <v>139.4</v>
      </c>
      <c r="AK217">
        <v>135.19999999999999</v>
      </c>
      <c r="AL217">
        <v>119.8</v>
      </c>
      <c r="AM217">
        <v>110.3</v>
      </c>
      <c r="AN217">
        <v>140.6</v>
      </c>
      <c r="AO217">
        <v>133.80000000000001</v>
      </c>
      <c r="AP217">
        <v>154.6</v>
      </c>
      <c r="AQ217">
        <v>138.19999999999999</v>
      </c>
      <c r="AR217">
        <v>163</v>
      </c>
      <c r="AS217">
        <v>148.1</v>
      </c>
      <c r="AT217">
        <v>139.4</v>
      </c>
      <c r="AU217">
        <v>146.80000000000001</v>
      </c>
      <c r="AV217">
        <v>146.5</v>
      </c>
      <c r="AW217">
        <v>142.69999999999999</v>
      </c>
      <c r="AX217">
        <v>143.19999999999999</v>
      </c>
      <c r="AY217">
        <v>144.9</v>
      </c>
      <c r="AZ217">
        <v>123.6</v>
      </c>
      <c r="BA217">
        <v>136.80000000000001</v>
      </c>
      <c r="BB217">
        <v>150.1</v>
      </c>
      <c r="BC217">
        <v>132.19999999999999</v>
      </c>
      <c r="BD217">
        <v>136.80000000000001</v>
      </c>
      <c r="BE217">
        <v>140.1</v>
      </c>
      <c r="BF217">
        <f t="shared" si="30"/>
        <v>1762.7999999999997</v>
      </c>
      <c r="BG217">
        <f t="shared" si="31"/>
        <v>163</v>
      </c>
      <c r="BH217">
        <f t="shared" si="32"/>
        <v>434.3</v>
      </c>
      <c r="BI217">
        <f t="shared" si="33"/>
        <v>289.2</v>
      </c>
      <c r="BJ217">
        <f t="shared" si="34"/>
        <v>143.19999999999999</v>
      </c>
      <c r="BK217">
        <f t="shared" si="35"/>
        <v>277.10000000000002</v>
      </c>
      <c r="BL217">
        <f t="shared" si="36"/>
        <v>123.6</v>
      </c>
      <c r="BM217">
        <f t="shared" si="37"/>
        <v>136.80000000000001</v>
      </c>
      <c r="BN217">
        <f t="shared" si="38"/>
        <v>150.1</v>
      </c>
      <c r="BO217">
        <f t="shared" si="39"/>
        <v>136.80000000000001</v>
      </c>
    </row>
    <row r="218" spans="1:67" x14ac:dyDescent="0.35">
      <c r="A218" t="s">
        <v>57</v>
      </c>
      <c r="B218">
        <v>2019</v>
      </c>
      <c r="C218" t="s">
        <v>58</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59</v>
      </c>
      <c r="V218">
        <v>146.19999999999999</v>
      </c>
      <c r="W218">
        <v>150.1</v>
      </c>
      <c r="X218">
        <v>149.6</v>
      </c>
      <c r="Y218">
        <v>128.6</v>
      </c>
      <c r="Z218">
        <v>142.9</v>
      </c>
      <c r="AA218">
        <v>155.19999999999999</v>
      </c>
      <c r="AB218">
        <v>133.5</v>
      </c>
      <c r="AC218">
        <v>141.69999999999999</v>
      </c>
      <c r="AD218">
        <v>141</v>
      </c>
      <c r="AE218">
        <v>136.6</v>
      </c>
      <c r="AF218">
        <v>152.5</v>
      </c>
      <c r="AG218">
        <v>138.19999999999999</v>
      </c>
      <c r="AH218">
        <v>142.4</v>
      </c>
      <c r="AI218">
        <v>123.9</v>
      </c>
      <c r="AJ218">
        <v>135.5</v>
      </c>
      <c r="AK218">
        <v>131.69999999999999</v>
      </c>
      <c r="AL218">
        <v>121.3</v>
      </c>
      <c r="AM218">
        <v>108.4</v>
      </c>
      <c r="AN218">
        <v>138.9</v>
      </c>
      <c r="AO218">
        <v>137</v>
      </c>
      <c r="AP218">
        <v>155.80000000000001</v>
      </c>
      <c r="AQ218">
        <v>137.4</v>
      </c>
      <c r="AR218">
        <v>162.69999999999999</v>
      </c>
      <c r="AS218">
        <v>150.6</v>
      </c>
      <c r="AT218">
        <v>145.1</v>
      </c>
      <c r="AU218">
        <v>149.9</v>
      </c>
      <c r="AV218">
        <v>139.30000000000001</v>
      </c>
      <c r="AW218">
        <v>146.19999999999999</v>
      </c>
      <c r="AX218">
        <v>150.1</v>
      </c>
      <c r="AY218">
        <v>149.6</v>
      </c>
      <c r="AZ218">
        <v>128.6</v>
      </c>
      <c r="BA218">
        <v>142.9</v>
      </c>
      <c r="BB218">
        <v>155.19999999999999</v>
      </c>
      <c r="BC218">
        <v>133.5</v>
      </c>
      <c r="BD218">
        <v>141.69999999999999</v>
      </c>
      <c r="BE218">
        <v>141</v>
      </c>
      <c r="BF218">
        <f t="shared" si="30"/>
        <v>1759.6000000000001</v>
      </c>
      <c r="BG218">
        <f t="shared" si="31"/>
        <v>162.69999999999999</v>
      </c>
      <c r="BH218">
        <f t="shared" si="32"/>
        <v>445.6</v>
      </c>
      <c r="BI218">
        <f t="shared" si="33"/>
        <v>285.5</v>
      </c>
      <c r="BJ218">
        <f t="shared" si="34"/>
        <v>150.1</v>
      </c>
      <c r="BK218">
        <f t="shared" si="35"/>
        <v>283.10000000000002</v>
      </c>
      <c r="BL218">
        <f t="shared" si="36"/>
        <v>128.6</v>
      </c>
      <c r="BM218">
        <f t="shared" si="37"/>
        <v>142.9</v>
      </c>
      <c r="BN218">
        <f t="shared" si="38"/>
        <v>155.19999999999999</v>
      </c>
      <c r="BO218">
        <f t="shared" si="39"/>
        <v>141.69999999999999</v>
      </c>
    </row>
    <row r="219" spans="1:67" x14ac:dyDescent="0.35">
      <c r="A219" t="s">
        <v>60</v>
      </c>
      <c r="B219">
        <v>2019</v>
      </c>
      <c r="C219" t="s">
        <v>58</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c r="AE219">
        <v>138.30000000000001</v>
      </c>
      <c r="AF219">
        <v>149.4</v>
      </c>
      <c r="AG219">
        <v>143.5</v>
      </c>
      <c r="AH219">
        <v>141.69999999999999</v>
      </c>
      <c r="AI219">
        <v>118.1</v>
      </c>
      <c r="AJ219">
        <v>135.19999999999999</v>
      </c>
      <c r="AK219">
        <v>130.5</v>
      </c>
      <c r="AL219">
        <v>118.2</v>
      </c>
      <c r="AM219">
        <v>110.4</v>
      </c>
      <c r="AN219">
        <v>140.4</v>
      </c>
      <c r="AO219">
        <v>128.1</v>
      </c>
      <c r="AP219">
        <v>153.19999999999999</v>
      </c>
      <c r="AQ219">
        <v>137.30000000000001</v>
      </c>
      <c r="AR219">
        <v>164.7</v>
      </c>
      <c r="AS219">
        <v>143</v>
      </c>
      <c r="AT219">
        <v>130.4</v>
      </c>
      <c r="AU219">
        <v>141.1</v>
      </c>
      <c r="AV219">
        <v>147.69999999999999</v>
      </c>
      <c r="AW219">
        <v>128.6</v>
      </c>
      <c r="AX219">
        <v>136.30000000000001</v>
      </c>
      <c r="AY219">
        <v>137.80000000000001</v>
      </c>
      <c r="AZ219">
        <v>118.6</v>
      </c>
      <c r="BA219">
        <v>131.9</v>
      </c>
      <c r="BB219">
        <v>146.6</v>
      </c>
      <c r="BC219">
        <v>131.69999999999999</v>
      </c>
      <c r="BD219">
        <v>131.80000000000001</v>
      </c>
      <c r="BE219">
        <v>138</v>
      </c>
      <c r="BF219">
        <f t="shared" si="30"/>
        <v>1744.3000000000002</v>
      </c>
      <c r="BG219">
        <f t="shared" si="31"/>
        <v>164.7</v>
      </c>
      <c r="BH219">
        <f t="shared" si="32"/>
        <v>414.5</v>
      </c>
      <c r="BI219">
        <f t="shared" si="33"/>
        <v>276.29999999999995</v>
      </c>
      <c r="BJ219">
        <f t="shared" si="34"/>
        <v>136.30000000000001</v>
      </c>
      <c r="BK219">
        <f t="shared" si="35"/>
        <v>269.5</v>
      </c>
      <c r="BL219">
        <f t="shared" si="36"/>
        <v>118.6</v>
      </c>
      <c r="BM219">
        <f t="shared" si="37"/>
        <v>131.9</v>
      </c>
      <c r="BN219">
        <f t="shared" si="38"/>
        <v>146.6</v>
      </c>
      <c r="BO219">
        <f t="shared" si="39"/>
        <v>131.80000000000001</v>
      </c>
    </row>
    <row r="220" spans="1:67" x14ac:dyDescent="0.35">
      <c r="A220" t="s">
        <v>61</v>
      </c>
      <c r="B220">
        <v>2019</v>
      </c>
      <c r="C220" t="s">
        <v>58</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c r="AE220">
        <v>137.1</v>
      </c>
      <c r="AF220">
        <v>151.4</v>
      </c>
      <c r="AG220">
        <v>140.19999999999999</v>
      </c>
      <c r="AH220">
        <v>142.1</v>
      </c>
      <c r="AI220">
        <v>121.8</v>
      </c>
      <c r="AJ220">
        <v>135.4</v>
      </c>
      <c r="AK220">
        <v>131.30000000000001</v>
      </c>
      <c r="AL220">
        <v>120.3</v>
      </c>
      <c r="AM220">
        <v>109.1</v>
      </c>
      <c r="AN220">
        <v>139.4</v>
      </c>
      <c r="AO220">
        <v>133.30000000000001</v>
      </c>
      <c r="AP220">
        <v>154.6</v>
      </c>
      <c r="AQ220">
        <v>137.4</v>
      </c>
      <c r="AR220">
        <v>163.19999999999999</v>
      </c>
      <c r="AS220">
        <v>147.6</v>
      </c>
      <c r="AT220">
        <v>139</v>
      </c>
      <c r="AU220">
        <v>146.4</v>
      </c>
      <c r="AV220">
        <v>147.69999999999999</v>
      </c>
      <c r="AW220">
        <v>139.5</v>
      </c>
      <c r="AX220">
        <v>143.6</v>
      </c>
      <c r="AY220">
        <v>145.1</v>
      </c>
      <c r="AZ220">
        <v>123.3</v>
      </c>
      <c r="BA220">
        <v>136.69999999999999</v>
      </c>
      <c r="BB220">
        <v>150.19999999999999</v>
      </c>
      <c r="BC220">
        <v>132.80000000000001</v>
      </c>
      <c r="BD220">
        <v>136.9</v>
      </c>
      <c r="BE220">
        <v>139.6</v>
      </c>
      <c r="BF220">
        <f t="shared" si="30"/>
        <v>1753.3999999999999</v>
      </c>
      <c r="BG220">
        <f t="shared" si="31"/>
        <v>163.19999999999999</v>
      </c>
      <c r="BH220">
        <f t="shared" si="32"/>
        <v>433</v>
      </c>
      <c r="BI220">
        <f t="shared" si="33"/>
        <v>287.2</v>
      </c>
      <c r="BJ220">
        <f t="shared" si="34"/>
        <v>143.6</v>
      </c>
      <c r="BK220">
        <f t="shared" si="35"/>
        <v>277.89999999999998</v>
      </c>
      <c r="BL220">
        <f t="shared" si="36"/>
        <v>123.3</v>
      </c>
      <c r="BM220">
        <f t="shared" si="37"/>
        <v>136.69999999999999</v>
      </c>
      <c r="BN220">
        <f t="shared" si="38"/>
        <v>150.19999999999999</v>
      </c>
      <c r="BO220">
        <f t="shared" si="39"/>
        <v>136.9</v>
      </c>
    </row>
    <row r="221" spans="1:67" x14ac:dyDescent="0.35">
      <c r="A221" t="s">
        <v>57</v>
      </c>
      <c r="B221">
        <v>2019</v>
      </c>
      <c r="C221" t="s">
        <v>62</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59</v>
      </c>
      <c r="V221">
        <v>145.30000000000001</v>
      </c>
      <c r="W221">
        <v>150.1</v>
      </c>
      <c r="X221">
        <v>149.9</v>
      </c>
      <c r="Y221">
        <v>129.19999999999999</v>
      </c>
      <c r="Z221">
        <v>143.4</v>
      </c>
      <c r="AA221">
        <v>155.5</v>
      </c>
      <c r="AB221">
        <v>134.9</v>
      </c>
      <c r="AC221">
        <v>142.19999999999999</v>
      </c>
      <c r="AD221">
        <v>141</v>
      </c>
      <c r="AE221">
        <v>136.80000000000001</v>
      </c>
      <c r="AF221">
        <v>153</v>
      </c>
      <c r="AG221">
        <v>139.1</v>
      </c>
      <c r="AH221">
        <v>142.5</v>
      </c>
      <c r="AI221">
        <v>124.1</v>
      </c>
      <c r="AJ221">
        <v>135.80000000000001</v>
      </c>
      <c r="AK221">
        <v>128.69999999999999</v>
      </c>
      <c r="AL221">
        <v>121.5</v>
      </c>
      <c r="AM221">
        <v>108.3</v>
      </c>
      <c r="AN221">
        <v>139.19999999999999</v>
      </c>
      <c r="AO221">
        <v>137.4</v>
      </c>
      <c r="AP221">
        <v>156.19999999999999</v>
      </c>
      <c r="AQ221">
        <v>137.19999999999999</v>
      </c>
      <c r="AR221">
        <v>162.80000000000001</v>
      </c>
      <c r="AS221">
        <v>150.5</v>
      </c>
      <c r="AT221">
        <v>146.1</v>
      </c>
      <c r="AU221">
        <v>149.9</v>
      </c>
      <c r="AV221">
        <v>139.30000000000001</v>
      </c>
      <c r="AW221">
        <v>145.30000000000001</v>
      </c>
      <c r="AX221">
        <v>150.1</v>
      </c>
      <c r="AY221">
        <v>149.9</v>
      </c>
      <c r="AZ221">
        <v>129.19999999999999</v>
      </c>
      <c r="BA221">
        <v>143.4</v>
      </c>
      <c r="BB221">
        <v>155.5</v>
      </c>
      <c r="BC221">
        <v>134.9</v>
      </c>
      <c r="BD221">
        <v>142.19999999999999</v>
      </c>
      <c r="BE221">
        <v>141</v>
      </c>
      <c r="BF221">
        <f t="shared" si="30"/>
        <v>1759.8000000000002</v>
      </c>
      <c r="BG221">
        <f t="shared" si="31"/>
        <v>162.80000000000001</v>
      </c>
      <c r="BH221">
        <f t="shared" si="32"/>
        <v>446.5</v>
      </c>
      <c r="BI221">
        <f t="shared" si="33"/>
        <v>284.60000000000002</v>
      </c>
      <c r="BJ221">
        <f t="shared" si="34"/>
        <v>150.1</v>
      </c>
      <c r="BK221">
        <f t="shared" si="35"/>
        <v>284.8</v>
      </c>
      <c r="BL221">
        <f t="shared" si="36"/>
        <v>129.19999999999999</v>
      </c>
      <c r="BM221">
        <f t="shared" si="37"/>
        <v>143.4</v>
      </c>
      <c r="BN221">
        <f t="shared" si="38"/>
        <v>155.5</v>
      </c>
      <c r="BO221">
        <f t="shared" si="39"/>
        <v>142.19999999999999</v>
      </c>
    </row>
    <row r="222" spans="1:67" x14ac:dyDescent="0.35">
      <c r="A222" t="s">
        <v>60</v>
      </c>
      <c r="B222">
        <v>2019</v>
      </c>
      <c r="C222" t="s">
        <v>62</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c r="AE222">
        <v>139.4</v>
      </c>
      <c r="AF222">
        <v>150.1</v>
      </c>
      <c r="AG222">
        <v>145.30000000000001</v>
      </c>
      <c r="AH222">
        <v>141.69999999999999</v>
      </c>
      <c r="AI222">
        <v>118.4</v>
      </c>
      <c r="AJ222">
        <v>137</v>
      </c>
      <c r="AK222">
        <v>131.6</v>
      </c>
      <c r="AL222">
        <v>119.9</v>
      </c>
      <c r="AM222">
        <v>110.4</v>
      </c>
      <c r="AN222">
        <v>140.80000000000001</v>
      </c>
      <c r="AO222">
        <v>128.30000000000001</v>
      </c>
      <c r="AP222">
        <v>153.5</v>
      </c>
      <c r="AQ222">
        <v>138</v>
      </c>
      <c r="AR222">
        <v>164.9</v>
      </c>
      <c r="AS222">
        <v>143.30000000000001</v>
      </c>
      <c r="AT222">
        <v>130.80000000000001</v>
      </c>
      <c r="AU222">
        <v>141.4</v>
      </c>
      <c r="AV222">
        <v>148.5</v>
      </c>
      <c r="AW222">
        <v>127.1</v>
      </c>
      <c r="AX222">
        <v>136.6</v>
      </c>
      <c r="AY222">
        <v>138.5</v>
      </c>
      <c r="AZ222">
        <v>119.2</v>
      </c>
      <c r="BA222">
        <v>132.19999999999999</v>
      </c>
      <c r="BB222">
        <v>146.6</v>
      </c>
      <c r="BC222">
        <v>133</v>
      </c>
      <c r="BD222">
        <v>132.4</v>
      </c>
      <c r="BE222">
        <v>138.6</v>
      </c>
      <c r="BF222">
        <f t="shared" si="30"/>
        <v>1754.4</v>
      </c>
      <c r="BG222">
        <f t="shared" si="31"/>
        <v>164.9</v>
      </c>
      <c r="BH222">
        <f t="shared" si="32"/>
        <v>415.5</v>
      </c>
      <c r="BI222">
        <f t="shared" si="33"/>
        <v>275.60000000000002</v>
      </c>
      <c r="BJ222">
        <f t="shared" si="34"/>
        <v>136.6</v>
      </c>
      <c r="BK222">
        <f t="shared" si="35"/>
        <v>271.5</v>
      </c>
      <c r="BL222">
        <f t="shared" si="36"/>
        <v>119.2</v>
      </c>
      <c r="BM222">
        <f t="shared" si="37"/>
        <v>132.19999999999999</v>
      </c>
      <c r="BN222">
        <f t="shared" si="38"/>
        <v>146.6</v>
      </c>
      <c r="BO222">
        <f t="shared" si="39"/>
        <v>132.4</v>
      </c>
    </row>
    <row r="223" spans="1:67" x14ac:dyDescent="0.35">
      <c r="A223" t="s">
        <v>61</v>
      </c>
      <c r="B223">
        <v>2019</v>
      </c>
      <c r="C223" t="s">
        <v>62</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c r="AE223">
        <v>137.6</v>
      </c>
      <c r="AF223">
        <v>152</v>
      </c>
      <c r="AG223">
        <v>141.5</v>
      </c>
      <c r="AH223">
        <v>142.19999999999999</v>
      </c>
      <c r="AI223">
        <v>122</v>
      </c>
      <c r="AJ223">
        <v>136.4</v>
      </c>
      <c r="AK223">
        <v>129.69999999999999</v>
      </c>
      <c r="AL223">
        <v>121</v>
      </c>
      <c r="AM223">
        <v>109</v>
      </c>
      <c r="AN223">
        <v>139.69999999999999</v>
      </c>
      <c r="AO223">
        <v>133.6</v>
      </c>
      <c r="AP223">
        <v>154.9</v>
      </c>
      <c r="AQ223">
        <v>137.5</v>
      </c>
      <c r="AR223">
        <v>163.4</v>
      </c>
      <c r="AS223">
        <v>147.69999999999999</v>
      </c>
      <c r="AT223">
        <v>139.69999999999999</v>
      </c>
      <c r="AU223">
        <v>146.5</v>
      </c>
      <c r="AV223">
        <v>148.5</v>
      </c>
      <c r="AW223">
        <v>138.4</v>
      </c>
      <c r="AX223">
        <v>143.69999999999999</v>
      </c>
      <c r="AY223">
        <v>145.6</v>
      </c>
      <c r="AZ223">
        <v>123.9</v>
      </c>
      <c r="BA223">
        <v>137.1</v>
      </c>
      <c r="BB223">
        <v>150.30000000000001</v>
      </c>
      <c r="BC223">
        <v>134.1</v>
      </c>
      <c r="BD223">
        <v>137.4</v>
      </c>
      <c r="BE223">
        <v>139.9</v>
      </c>
      <c r="BF223">
        <f t="shared" si="30"/>
        <v>1757.1</v>
      </c>
      <c r="BG223">
        <f t="shared" si="31"/>
        <v>163.4</v>
      </c>
      <c r="BH223">
        <f t="shared" si="32"/>
        <v>433.9</v>
      </c>
      <c r="BI223">
        <f t="shared" si="33"/>
        <v>286.89999999999998</v>
      </c>
      <c r="BJ223">
        <f t="shared" si="34"/>
        <v>143.69999999999999</v>
      </c>
      <c r="BK223">
        <f t="shared" si="35"/>
        <v>279.7</v>
      </c>
      <c r="BL223">
        <f t="shared" si="36"/>
        <v>123.9</v>
      </c>
      <c r="BM223">
        <f t="shared" si="37"/>
        <v>137.1</v>
      </c>
      <c r="BN223">
        <f t="shared" si="38"/>
        <v>150.30000000000001</v>
      </c>
      <c r="BO223">
        <f t="shared" si="39"/>
        <v>137.4</v>
      </c>
    </row>
    <row r="224" spans="1:67" x14ac:dyDescent="0.35">
      <c r="A224" t="s">
        <v>57</v>
      </c>
      <c r="B224">
        <v>2019</v>
      </c>
      <c r="C224" t="s">
        <v>63</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59</v>
      </c>
      <c r="V224">
        <v>146.4</v>
      </c>
      <c r="W224">
        <v>150</v>
      </c>
      <c r="X224">
        <v>150.4</v>
      </c>
      <c r="Y224">
        <v>129.9</v>
      </c>
      <c r="Z224">
        <v>143.80000000000001</v>
      </c>
      <c r="AA224">
        <v>155.5</v>
      </c>
      <c r="AB224">
        <v>134</v>
      </c>
      <c r="AC224">
        <v>142.4</v>
      </c>
      <c r="AD224">
        <v>141.19999999999999</v>
      </c>
      <c r="AE224">
        <v>136.9</v>
      </c>
      <c r="AF224">
        <v>154.1</v>
      </c>
      <c r="AG224">
        <v>138.69999999999999</v>
      </c>
      <c r="AH224">
        <v>142.5</v>
      </c>
      <c r="AI224">
        <v>124.1</v>
      </c>
      <c r="AJ224">
        <v>136.1</v>
      </c>
      <c r="AK224">
        <v>128.19999999999999</v>
      </c>
      <c r="AL224">
        <v>122.3</v>
      </c>
      <c r="AM224">
        <v>108.3</v>
      </c>
      <c r="AN224">
        <v>138.9</v>
      </c>
      <c r="AO224">
        <v>137.4</v>
      </c>
      <c r="AP224">
        <v>156.4</v>
      </c>
      <c r="AQ224">
        <v>137.30000000000001</v>
      </c>
      <c r="AR224">
        <v>162.9</v>
      </c>
      <c r="AS224">
        <v>150.80000000000001</v>
      </c>
      <c r="AT224">
        <v>146.1</v>
      </c>
      <c r="AU224">
        <v>150.1</v>
      </c>
      <c r="AV224">
        <v>139.30000000000001</v>
      </c>
      <c r="AW224">
        <v>146.4</v>
      </c>
      <c r="AX224">
        <v>150</v>
      </c>
      <c r="AY224">
        <v>150.4</v>
      </c>
      <c r="AZ224">
        <v>129.9</v>
      </c>
      <c r="BA224">
        <v>143.80000000000001</v>
      </c>
      <c r="BB224">
        <v>155.5</v>
      </c>
      <c r="BC224">
        <v>134</v>
      </c>
      <c r="BD224">
        <v>142.4</v>
      </c>
      <c r="BE224">
        <v>141.19999999999999</v>
      </c>
      <c r="BF224">
        <f t="shared" si="30"/>
        <v>1761.2000000000003</v>
      </c>
      <c r="BG224">
        <f t="shared" si="31"/>
        <v>162.9</v>
      </c>
      <c r="BH224">
        <f t="shared" si="32"/>
        <v>447</v>
      </c>
      <c r="BI224">
        <f t="shared" si="33"/>
        <v>285.70000000000005</v>
      </c>
      <c r="BJ224">
        <f t="shared" si="34"/>
        <v>150</v>
      </c>
      <c r="BK224">
        <f t="shared" si="35"/>
        <v>284.39999999999998</v>
      </c>
      <c r="BL224">
        <f t="shared" si="36"/>
        <v>129.9</v>
      </c>
      <c r="BM224">
        <f t="shared" si="37"/>
        <v>143.80000000000001</v>
      </c>
      <c r="BN224">
        <f t="shared" si="38"/>
        <v>155.5</v>
      </c>
      <c r="BO224">
        <f t="shared" si="39"/>
        <v>142.4</v>
      </c>
    </row>
    <row r="225" spans="1:67" x14ac:dyDescent="0.35">
      <c r="A225" t="s">
        <v>60</v>
      </c>
      <c r="B225">
        <v>2019</v>
      </c>
      <c r="C225" t="s">
        <v>63</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c r="AE225">
        <v>139.69999999999999</v>
      </c>
      <c r="AF225">
        <v>151.1</v>
      </c>
      <c r="AG225">
        <v>142.9</v>
      </c>
      <c r="AH225">
        <v>141.9</v>
      </c>
      <c r="AI225">
        <v>118.4</v>
      </c>
      <c r="AJ225">
        <v>139.4</v>
      </c>
      <c r="AK225">
        <v>141.19999999999999</v>
      </c>
      <c r="AL225">
        <v>120.7</v>
      </c>
      <c r="AM225">
        <v>110.4</v>
      </c>
      <c r="AN225">
        <v>140.69999999999999</v>
      </c>
      <c r="AO225">
        <v>128.5</v>
      </c>
      <c r="AP225">
        <v>153.9</v>
      </c>
      <c r="AQ225">
        <v>139.6</v>
      </c>
      <c r="AR225">
        <v>165.3</v>
      </c>
      <c r="AS225">
        <v>143.5</v>
      </c>
      <c r="AT225">
        <v>131.19999999999999</v>
      </c>
      <c r="AU225">
        <v>141.6</v>
      </c>
      <c r="AV225">
        <v>149</v>
      </c>
      <c r="AW225">
        <v>128.80000000000001</v>
      </c>
      <c r="AX225">
        <v>136.80000000000001</v>
      </c>
      <c r="AY225">
        <v>139.19999999999999</v>
      </c>
      <c r="AZ225">
        <v>119.9</v>
      </c>
      <c r="BA225">
        <v>133</v>
      </c>
      <c r="BB225">
        <v>146.69999999999999</v>
      </c>
      <c r="BC225">
        <v>132.5</v>
      </c>
      <c r="BD225">
        <v>132.80000000000001</v>
      </c>
      <c r="BE225">
        <v>139.5</v>
      </c>
      <c r="BF225">
        <f t="shared" si="30"/>
        <v>1768.4</v>
      </c>
      <c r="BG225">
        <f t="shared" si="31"/>
        <v>165.3</v>
      </c>
      <c r="BH225">
        <f t="shared" si="32"/>
        <v>416.29999999999995</v>
      </c>
      <c r="BI225">
        <f t="shared" si="33"/>
        <v>277.8</v>
      </c>
      <c r="BJ225">
        <f t="shared" si="34"/>
        <v>136.80000000000001</v>
      </c>
      <c r="BK225">
        <f t="shared" si="35"/>
        <v>271.7</v>
      </c>
      <c r="BL225">
        <f t="shared" si="36"/>
        <v>119.9</v>
      </c>
      <c r="BM225">
        <f t="shared" si="37"/>
        <v>133</v>
      </c>
      <c r="BN225">
        <f t="shared" si="38"/>
        <v>146.69999999999999</v>
      </c>
      <c r="BO225">
        <f t="shared" si="39"/>
        <v>132.80000000000001</v>
      </c>
    </row>
    <row r="226" spans="1:67" x14ac:dyDescent="0.35">
      <c r="A226" t="s">
        <v>61</v>
      </c>
      <c r="B226">
        <v>2019</v>
      </c>
      <c r="C226" t="s">
        <v>63</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c r="AE226">
        <v>137.80000000000001</v>
      </c>
      <c r="AF226">
        <v>153</v>
      </c>
      <c r="AG226">
        <v>140.30000000000001</v>
      </c>
      <c r="AH226">
        <v>142.30000000000001</v>
      </c>
      <c r="AI226">
        <v>122</v>
      </c>
      <c r="AJ226">
        <v>137.6</v>
      </c>
      <c r="AK226">
        <v>132.6</v>
      </c>
      <c r="AL226">
        <v>121.8</v>
      </c>
      <c r="AM226">
        <v>109</v>
      </c>
      <c r="AN226">
        <v>139.5</v>
      </c>
      <c r="AO226">
        <v>133.69999999999999</v>
      </c>
      <c r="AP226">
        <v>155.19999999999999</v>
      </c>
      <c r="AQ226">
        <v>138.1</v>
      </c>
      <c r="AR226">
        <v>163.5</v>
      </c>
      <c r="AS226">
        <v>147.9</v>
      </c>
      <c r="AT226">
        <v>139.9</v>
      </c>
      <c r="AU226">
        <v>146.69999999999999</v>
      </c>
      <c r="AV226">
        <v>149</v>
      </c>
      <c r="AW226">
        <v>139.69999999999999</v>
      </c>
      <c r="AX226">
        <v>143.80000000000001</v>
      </c>
      <c r="AY226">
        <v>146.19999999999999</v>
      </c>
      <c r="AZ226">
        <v>124.6</v>
      </c>
      <c r="BA226">
        <v>137.69999999999999</v>
      </c>
      <c r="BB226">
        <v>150.30000000000001</v>
      </c>
      <c r="BC226">
        <v>133.4</v>
      </c>
      <c r="BD226">
        <v>137.69999999999999</v>
      </c>
      <c r="BE226">
        <v>140.4</v>
      </c>
      <c r="BF226">
        <f t="shared" si="30"/>
        <v>1762.9</v>
      </c>
      <c r="BG226">
        <f t="shared" si="31"/>
        <v>163.5</v>
      </c>
      <c r="BH226">
        <f t="shared" si="32"/>
        <v>434.5</v>
      </c>
      <c r="BI226">
        <f t="shared" si="33"/>
        <v>288.7</v>
      </c>
      <c r="BJ226">
        <f t="shared" si="34"/>
        <v>143.80000000000001</v>
      </c>
      <c r="BK226">
        <f t="shared" si="35"/>
        <v>279.60000000000002</v>
      </c>
      <c r="BL226">
        <f t="shared" si="36"/>
        <v>124.6</v>
      </c>
      <c r="BM226">
        <f t="shared" si="37"/>
        <v>137.69999999999999</v>
      </c>
      <c r="BN226">
        <f t="shared" si="38"/>
        <v>150.30000000000001</v>
      </c>
      <c r="BO226">
        <f t="shared" si="39"/>
        <v>137.69999999999999</v>
      </c>
    </row>
    <row r="227" spans="1:67" x14ac:dyDescent="0.35">
      <c r="A227" t="s">
        <v>57</v>
      </c>
      <c r="B227">
        <v>2019</v>
      </c>
      <c r="C227" t="s">
        <v>65</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59</v>
      </c>
      <c r="V227">
        <v>146.9</v>
      </c>
      <c r="W227">
        <v>149.5</v>
      </c>
      <c r="X227">
        <v>151.30000000000001</v>
      </c>
      <c r="Y227">
        <v>130.19999999999999</v>
      </c>
      <c r="Z227">
        <v>145.9</v>
      </c>
      <c r="AA227">
        <v>156.69999999999999</v>
      </c>
      <c r="AB227">
        <v>133.9</v>
      </c>
      <c r="AC227">
        <v>142.9</v>
      </c>
      <c r="AD227">
        <v>142.4</v>
      </c>
      <c r="AE227">
        <v>137.4</v>
      </c>
      <c r="AF227">
        <v>159.5</v>
      </c>
      <c r="AG227">
        <v>134.5</v>
      </c>
      <c r="AH227">
        <v>142.6</v>
      </c>
      <c r="AI227">
        <v>124</v>
      </c>
      <c r="AJ227">
        <v>143.69999999999999</v>
      </c>
      <c r="AK227">
        <v>133.4</v>
      </c>
      <c r="AL227">
        <v>125.1</v>
      </c>
      <c r="AM227">
        <v>109.3</v>
      </c>
      <c r="AN227">
        <v>139.30000000000001</v>
      </c>
      <c r="AO227">
        <v>137.69999999999999</v>
      </c>
      <c r="AP227">
        <v>156.4</v>
      </c>
      <c r="AQ227">
        <v>139.19999999999999</v>
      </c>
      <c r="AR227">
        <v>163.30000000000001</v>
      </c>
      <c r="AS227">
        <v>151.30000000000001</v>
      </c>
      <c r="AT227">
        <v>146.6</v>
      </c>
      <c r="AU227">
        <v>150.69999999999999</v>
      </c>
      <c r="AV227">
        <v>139.30000000000001</v>
      </c>
      <c r="AW227">
        <v>146.9</v>
      </c>
      <c r="AX227">
        <v>149.5</v>
      </c>
      <c r="AY227">
        <v>151.30000000000001</v>
      </c>
      <c r="AZ227">
        <v>130.19999999999999</v>
      </c>
      <c r="BA227">
        <v>145.9</v>
      </c>
      <c r="BB227">
        <v>156.69999999999999</v>
      </c>
      <c r="BC227">
        <v>133.9</v>
      </c>
      <c r="BD227">
        <v>142.9</v>
      </c>
      <c r="BE227">
        <v>142.4</v>
      </c>
      <c r="BF227">
        <f t="shared" si="30"/>
        <v>1782.1000000000001</v>
      </c>
      <c r="BG227">
        <f t="shared" si="31"/>
        <v>163.30000000000001</v>
      </c>
      <c r="BH227">
        <f t="shared" si="32"/>
        <v>448.59999999999997</v>
      </c>
      <c r="BI227">
        <f t="shared" si="33"/>
        <v>286.20000000000005</v>
      </c>
      <c r="BJ227">
        <f t="shared" si="34"/>
        <v>149.5</v>
      </c>
      <c r="BK227">
        <f t="shared" si="35"/>
        <v>285.20000000000005</v>
      </c>
      <c r="BL227">
        <f t="shared" si="36"/>
        <v>130.19999999999999</v>
      </c>
      <c r="BM227">
        <f t="shared" si="37"/>
        <v>145.9</v>
      </c>
      <c r="BN227">
        <f t="shared" si="38"/>
        <v>156.69999999999999</v>
      </c>
      <c r="BO227">
        <f t="shared" si="39"/>
        <v>142.9</v>
      </c>
    </row>
    <row r="228" spans="1:67" x14ac:dyDescent="0.35">
      <c r="A228" t="s">
        <v>60</v>
      </c>
      <c r="B228">
        <v>2019</v>
      </c>
      <c r="C228" t="s">
        <v>65</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c r="AE228">
        <v>140.4</v>
      </c>
      <c r="AF228">
        <v>156.69999999999999</v>
      </c>
      <c r="AG228">
        <v>138.30000000000001</v>
      </c>
      <c r="AH228">
        <v>142.4</v>
      </c>
      <c r="AI228">
        <v>118.6</v>
      </c>
      <c r="AJ228">
        <v>149.69999999999999</v>
      </c>
      <c r="AK228">
        <v>161.6</v>
      </c>
      <c r="AL228">
        <v>124.4</v>
      </c>
      <c r="AM228">
        <v>111.2</v>
      </c>
      <c r="AN228">
        <v>141</v>
      </c>
      <c r="AO228">
        <v>128.9</v>
      </c>
      <c r="AP228">
        <v>154.5</v>
      </c>
      <c r="AQ228">
        <v>143.80000000000001</v>
      </c>
      <c r="AR228">
        <v>166.2</v>
      </c>
      <c r="AS228">
        <v>144</v>
      </c>
      <c r="AT228">
        <v>131.69999999999999</v>
      </c>
      <c r="AU228">
        <v>142.19999999999999</v>
      </c>
      <c r="AV228">
        <v>150.1</v>
      </c>
      <c r="AW228">
        <v>129.4</v>
      </c>
      <c r="AX228">
        <v>137.19999999999999</v>
      </c>
      <c r="AY228">
        <v>139.80000000000001</v>
      </c>
      <c r="AZ228">
        <v>120.1</v>
      </c>
      <c r="BA228">
        <v>134</v>
      </c>
      <c r="BB228">
        <v>148</v>
      </c>
      <c r="BC228">
        <v>132.6</v>
      </c>
      <c r="BD228">
        <v>133.30000000000001</v>
      </c>
      <c r="BE228">
        <v>141.5</v>
      </c>
      <c r="BF228">
        <f t="shared" si="30"/>
        <v>1811.5000000000002</v>
      </c>
      <c r="BG228">
        <f t="shared" si="31"/>
        <v>166.2</v>
      </c>
      <c r="BH228">
        <f t="shared" si="32"/>
        <v>417.9</v>
      </c>
      <c r="BI228">
        <f t="shared" si="33"/>
        <v>279.5</v>
      </c>
      <c r="BJ228">
        <f t="shared" si="34"/>
        <v>137.19999999999999</v>
      </c>
      <c r="BK228">
        <f t="shared" si="35"/>
        <v>272.39999999999998</v>
      </c>
      <c r="BL228">
        <f t="shared" si="36"/>
        <v>120.1</v>
      </c>
      <c r="BM228">
        <f t="shared" si="37"/>
        <v>134</v>
      </c>
      <c r="BN228">
        <f t="shared" si="38"/>
        <v>148</v>
      </c>
      <c r="BO228">
        <f t="shared" si="39"/>
        <v>133.30000000000001</v>
      </c>
    </row>
    <row r="229" spans="1:67" x14ac:dyDescent="0.35">
      <c r="A229" t="s">
        <v>61</v>
      </c>
      <c r="B229">
        <v>2019</v>
      </c>
      <c r="C229" t="s">
        <v>65</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c r="AE229">
        <v>138.30000000000001</v>
      </c>
      <c r="AF229">
        <v>158.5</v>
      </c>
      <c r="AG229">
        <v>136</v>
      </c>
      <c r="AH229">
        <v>142.5</v>
      </c>
      <c r="AI229">
        <v>122</v>
      </c>
      <c r="AJ229">
        <v>146.5</v>
      </c>
      <c r="AK229">
        <v>143</v>
      </c>
      <c r="AL229">
        <v>124.9</v>
      </c>
      <c r="AM229">
        <v>109.9</v>
      </c>
      <c r="AN229">
        <v>139.9</v>
      </c>
      <c r="AO229">
        <v>134</v>
      </c>
      <c r="AP229">
        <v>155.5</v>
      </c>
      <c r="AQ229">
        <v>140.9</v>
      </c>
      <c r="AR229">
        <v>164.1</v>
      </c>
      <c r="AS229">
        <v>148.4</v>
      </c>
      <c r="AT229">
        <v>140.4</v>
      </c>
      <c r="AU229">
        <v>147.30000000000001</v>
      </c>
      <c r="AV229">
        <v>150.1</v>
      </c>
      <c r="AW229">
        <v>140.30000000000001</v>
      </c>
      <c r="AX229">
        <v>143.69999999999999</v>
      </c>
      <c r="AY229">
        <v>146.9</v>
      </c>
      <c r="AZ229">
        <v>124.9</v>
      </c>
      <c r="BA229">
        <v>139.19999999999999</v>
      </c>
      <c r="BB229">
        <v>151.6</v>
      </c>
      <c r="BC229">
        <v>133.4</v>
      </c>
      <c r="BD229">
        <v>138.19999999999999</v>
      </c>
      <c r="BE229">
        <v>142</v>
      </c>
      <c r="BF229">
        <f t="shared" si="30"/>
        <v>1791.9000000000003</v>
      </c>
      <c r="BG229">
        <f t="shared" si="31"/>
        <v>164.1</v>
      </c>
      <c r="BH229">
        <f t="shared" si="32"/>
        <v>436.1</v>
      </c>
      <c r="BI229">
        <f t="shared" si="33"/>
        <v>290.39999999999998</v>
      </c>
      <c r="BJ229">
        <f t="shared" si="34"/>
        <v>143.69999999999999</v>
      </c>
      <c r="BK229">
        <f t="shared" si="35"/>
        <v>280.3</v>
      </c>
      <c r="BL229">
        <f t="shared" si="36"/>
        <v>124.9</v>
      </c>
      <c r="BM229">
        <f t="shared" si="37"/>
        <v>139.19999999999999</v>
      </c>
      <c r="BN229">
        <f t="shared" si="38"/>
        <v>151.6</v>
      </c>
      <c r="BO229">
        <f t="shared" si="39"/>
        <v>138.19999999999999</v>
      </c>
    </row>
    <row r="230" spans="1:67" x14ac:dyDescent="0.35">
      <c r="A230" t="s">
        <v>57</v>
      </c>
      <c r="B230">
        <v>2019</v>
      </c>
      <c r="C230" t="s">
        <v>66</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59</v>
      </c>
      <c r="V230">
        <v>147.80000000000001</v>
      </c>
      <c r="W230">
        <v>149.6</v>
      </c>
      <c r="X230">
        <v>151.69999999999999</v>
      </c>
      <c r="Y230">
        <v>130.19999999999999</v>
      </c>
      <c r="Z230">
        <v>146.4</v>
      </c>
      <c r="AA230">
        <v>157.69999999999999</v>
      </c>
      <c r="AB230">
        <v>134.80000000000001</v>
      </c>
      <c r="AC230">
        <v>143.30000000000001</v>
      </c>
      <c r="AD230">
        <v>143.6</v>
      </c>
      <c r="AE230">
        <v>137.80000000000001</v>
      </c>
      <c r="AF230">
        <v>163.5</v>
      </c>
      <c r="AG230">
        <v>136.19999999999999</v>
      </c>
      <c r="AH230">
        <v>143.19999999999999</v>
      </c>
      <c r="AI230">
        <v>124.3</v>
      </c>
      <c r="AJ230">
        <v>143.30000000000001</v>
      </c>
      <c r="AK230">
        <v>140.6</v>
      </c>
      <c r="AL230">
        <v>128.69999999999999</v>
      </c>
      <c r="AM230">
        <v>110.6</v>
      </c>
      <c r="AN230">
        <v>140.4</v>
      </c>
      <c r="AO230">
        <v>138</v>
      </c>
      <c r="AP230">
        <v>156.6</v>
      </c>
      <c r="AQ230">
        <v>141</v>
      </c>
      <c r="AR230">
        <v>164.2</v>
      </c>
      <c r="AS230">
        <v>151.4</v>
      </c>
      <c r="AT230">
        <v>146.5</v>
      </c>
      <c r="AU230">
        <v>150.69999999999999</v>
      </c>
      <c r="AV230">
        <v>139.30000000000001</v>
      </c>
      <c r="AW230">
        <v>147.80000000000001</v>
      </c>
      <c r="AX230">
        <v>149.6</v>
      </c>
      <c r="AY230">
        <v>151.69999999999999</v>
      </c>
      <c r="AZ230">
        <v>130.19999999999999</v>
      </c>
      <c r="BA230">
        <v>146.4</v>
      </c>
      <c r="BB230">
        <v>157.69999999999999</v>
      </c>
      <c r="BC230">
        <v>134.80000000000001</v>
      </c>
      <c r="BD230">
        <v>143.30000000000001</v>
      </c>
      <c r="BE230">
        <v>143.6</v>
      </c>
      <c r="BF230">
        <f t="shared" si="30"/>
        <v>1804.1999999999998</v>
      </c>
      <c r="BG230">
        <f t="shared" si="31"/>
        <v>164.2</v>
      </c>
      <c r="BH230">
        <f t="shared" si="32"/>
        <v>448.59999999999997</v>
      </c>
      <c r="BI230">
        <f t="shared" si="33"/>
        <v>287.10000000000002</v>
      </c>
      <c r="BJ230">
        <f t="shared" si="34"/>
        <v>149.6</v>
      </c>
      <c r="BK230">
        <f t="shared" si="35"/>
        <v>286.5</v>
      </c>
      <c r="BL230">
        <f t="shared" si="36"/>
        <v>130.19999999999999</v>
      </c>
      <c r="BM230">
        <f t="shared" si="37"/>
        <v>146.4</v>
      </c>
      <c r="BN230">
        <f t="shared" si="38"/>
        <v>157.69999999999999</v>
      </c>
      <c r="BO230">
        <f t="shared" si="39"/>
        <v>143.30000000000001</v>
      </c>
    </row>
    <row r="231" spans="1:67" x14ac:dyDescent="0.35">
      <c r="A231" t="s">
        <v>60</v>
      </c>
      <c r="B231">
        <v>2019</v>
      </c>
      <c r="C231" t="s">
        <v>66</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c r="AE231">
        <v>140.69999999999999</v>
      </c>
      <c r="AF231">
        <v>159.6</v>
      </c>
      <c r="AG231">
        <v>140.4</v>
      </c>
      <c r="AH231">
        <v>143.4</v>
      </c>
      <c r="AI231">
        <v>118.6</v>
      </c>
      <c r="AJ231">
        <v>150.9</v>
      </c>
      <c r="AK231">
        <v>169.8</v>
      </c>
      <c r="AL231">
        <v>127.4</v>
      </c>
      <c r="AM231">
        <v>111.8</v>
      </c>
      <c r="AN231">
        <v>141</v>
      </c>
      <c r="AO231">
        <v>129</v>
      </c>
      <c r="AP231">
        <v>155.1</v>
      </c>
      <c r="AQ231">
        <v>145.6</v>
      </c>
      <c r="AR231">
        <v>166.7</v>
      </c>
      <c r="AS231">
        <v>144.30000000000001</v>
      </c>
      <c r="AT231">
        <v>131.69999999999999</v>
      </c>
      <c r="AU231">
        <v>142.4</v>
      </c>
      <c r="AV231">
        <v>149.4</v>
      </c>
      <c r="AW231">
        <v>130.5</v>
      </c>
      <c r="AX231">
        <v>137.4</v>
      </c>
      <c r="AY231">
        <v>140.30000000000001</v>
      </c>
      <c r="AZ231">
        <v>119.6</v>
      </c>
      <c r="BA231">
        <v>134.30000000000001</v>
      </c>
      <c r="BB231">
        <v>148.9</v>
      </c>
      <c r="BC231">
        <v>133.69999999999999</v>
      </c>
      <c r="BD231">
        <v>133.6</v>
      </c>
      <c r="BE231">
        <v>142.1</v>
      </c>
      <c r="BF231">
        <f t="shared" si="30"/>
        <v>1833.2999999999997</v>
      </c>
      <c r="BG231">
        <f t="shared" si="31"/>
        <v>166.7</v>
      </c>
      <c r="BH231">
        <f t="shared" si="32"/>
        <v>418.4</v>
      </c>
      <c r="BI231">
        <f t="shared" si="33"/>
        <v>279.89999999999998</v>
      </c>
      <c r="BJ231">
        <f t="shared" si="34"/>
        <v>137.4</v>
      </c>
      <c r="BK231">
        <f t="shared" si="35"/>
        <v>274</v>
      </c>
      <c r="BL231">
        <f t="shared" si="36"/>
        <v>119.6</v>
      </c>
      <c r="BM231">
        <f t="shared" si="37"/>
        <v>134.30000000000001</v>
      </c>
      <c r="BN231">
        <f t="shared" si="38"/>
        <v>148.9</v>
      </c>
      <c r="BO231">
        <f t="shared" si="39"/>
        <v>133.6</v>
      </c>
    </row>
    <row r="232" spans="1:67" x14ac:dyDescent="0.35">
      <c r="A232" t="s">
        <v>61</v>
      </c>
      <c r="B232">
        <v>2019</v>
      </c>
      <c r="C232" t="s">
        <v>66</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c r="AE232">
        <v>138.69999999999999</v>
      </c>
      <c r="AF232">
        <v>162.1</v>
      </c>
      <c r="AG232">
        <v>137.80000000000001</v>
      </c>
      <c r="AH232">
        <v>143.30000000000001</v>
      </c>
      <c r="AI232">
        <v>122.2</v>
      </c>
      <c r="AJ232">
        <v>146.80000000000001</v>
      </c>
      <c r="AK232">
        <v>150.5</v>
      </c>
      <c r="AL232">
        <v>128.30000000000001</v>
      </c>
      <c r="AM232">
        <v>111</v>
      </c>
      <c r="AN232">
        <v>140.6</v>
      </c>
      <c r="AO232">
        <v>134.19999999999999</v>
      </c>
      <c r="AP232">
        <v>155.9</v>
      </c>
      <c r="AQ232">
        <v>142.69999999999999</v>
      </c>
      <c r="AR232">
        <v>164.9</v>
      </c>
      <c r="AS232">
        <v>148.6</v>
      </c>
      <c r="AT232">
        <v>140.4</v>
      </c>
      <c r="AU232">
        <v>147.4</v>
      </c>
      <c r="AV232">
        <v>149.4</v>
      </c>
      <c r="AW232">
        <v>141.19999999999999</v>
      </c>
      <c r="AX232">
        <v>143.80000000000001</v>
      </c>
      <c r="AY232">
        <v>147.4</v>
      </c>
      <c r="AZ232">
        <v>124.6</v>
      </c>
      <c r="BA232">
        <v>139.6</v>
      </c>
      <c r="BB232">
        <v>152.5</v>
      </c>
      <c r="BC232">
        <v>134.30000000000001</v>
      </c>
      <c r="BD232">
        <v>138.6</v>
      </c>
      <c r="BE232">
        <v>142.9</v>
      </c>
      <c r="BF232">
        <f t="shared" si="30"/>
        <v>1814.1000000000001</v>
      </c>
      <c r="BG232">
        <f t="shared" si="31"/>
        <v>164.9</v>
      </c>
      <c r="BH232">
        <f t="shared" si="32"/>
        <v>436.4</v>
      </c>
      <c r="BI232">
        <f t="shared" si="33"/>
        <v>290.60000000000002</v>
      </c>
      <c r="BJ232">
        <f t="shared" si="34"/>
        <v>143.80000000000001</v>
      </c>
      <c r="BK232">
        <f t="shared" si="35"/>
        <v>281.70000000000005</v>
      </c>
      <c r="BL232">
        <f t="shared" si="36"/>
        <v>124.6</v>
      </c>
      <c r="BM232">
        <f t="shared" si="37"/>
        <v>139.6</v>
      </c>
      <c r="BN232">
        <f t="shared" si="38"/>
        <v>152.5</v>
      </c>
      <c r="BO232">
        <f t="shared" si="39"/>
        <v>138.6</v>
      </c>
    </row>
    <row r="233" spans="1:67" x14ac:dyDescent="0.35">
      <c r="A233" t="s">
        <v>57</v>
      </c>
      <c r="B233">
        <v>2019</v>
      </c>
      <c r="C233" t="s">
        <v>67</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59</v>
      </c>
      <c r="V233">
        <v>146.80000000000001</v>
      </c>
      <c r="W233">
        <v>150</v>
      </c>
      <c r="X233">
        <v>152.19999999999999</v>
      </c>
      <c r="Y233">
        <v>131.19999999999999</v>
      </c>
      <c r="Z233">
        <v>147.5</v>
      </c>
      <c r="AA233">
        <v>159.1</v>
      </c>
      <c r="AB233">
        <v>136.1</v>
      </c>
      <c r="AC233">
        <v>144.19999999999999</v>
      </c>
      <c r="AD233">
        <v>144.9</v>
      </c>
      <c r="AE233">
        <v>138.4</v>
      </c>
      <c r="AF233">
        <v>164</v>
      </c>
      <c r="AG233">
        <v>138.4</v>
      </c>
      <c r="AH233">
        <v>143.9</v>
      </c>
      <c r="AI233">
        <v>124.4</v>
      </c>
      <c r="AJ233">
        <v>146.4</v>
      </c>
      <c r="AK233">
        <v>150.1</v>
      </c>
      <c r="AL233">
        <v>130.6</v>
      </c>
      <c r="AM233">
        <v>110.8</v>
      </c>
      <c r="AN233">
        <v>141.69999999999999</v>
      </c>
      <c r="AO233">
        <v>138.5</v>
      </c>
      <c r="AP233">
        <v>156.69999999999999</v>
      </c>
      <c r="AQ233">
        <v>143</v>
      </c>
      <c r="AR233">
        <v>164.5</v>
      </c>
      <c r="AS233">
        <v>151.6</v>
      </c>
      <c r="AT233">
        <v>146.6</v>
      </c>
      <c r="AU233">
        <v>150.9</v>
      </c>
      <c r="AV233">
        <v>139.30000000000001</v>
      </c>
      <c r="AW233">
        <v>146.80000000000001</v>
      </c>
      <c r="AX233">
        <v>150</v>
      </c>
      <c r="AY233">
        <v>152.19999999999999</v>
      </c>
      <c r="AZ233">
        <v>131.19999999999999</v>
      </c>
      <c r="BA233">
        <v>147.5</v>
      </c>
      <c r="BB233">
        <v>159.1</v>
      </c>
      <c r="BC233">
        <v>136.1</v>
      </c>
      <c r="BD233">
        <v>144.19999999999999</v>
      </c>
      <c r="BE233">
        <v>144.9</v>
      </c>
      <c r="BF233">
        <f t="shared" si="30"/>
        <v>1826.8999999999999</v>
      </c>
      <c r="BG233">
        <f t="shared" si="31"/>
        <v>164.5</v>
      </c>
      <c r="BH233">
        <f t="shared" si="32"/>
        <v>449.1</v>
      </c>
      <c r="BI233">
        <f t="shared" si="33"/>
        <v>286.10000000000002</v>
      </c>
      <c r="BJ233">
        <f t="shared" si="34"/>
        <v>150</v>
      </c>
      <c r="BK233">
        <f t="shared" si="35"/>
        <v>288.29999999999995</v>
      </c>
      <c r="BL233">
        <f t="shared" si="36"/>
        <v>131.19999999999999</v>
      </c>
      <c r="BM233">
        <f t="shared" si="37"/>
        <v>147.5</v>
      </c>
      <c r="BN233">
        <f t="shared" si="38"/>
        <v>159.1</v>
      </c>
      <c r="BO233">
        <f t="shared" si="39"/>
        <v>144.19999999999999</v>
      </c>
    </row>
    <row r="234" spans="1:67" x14ac:dyDescent="0.35">
      <c r="A234" t="s">
        <v>60</v>
      </c>
      <c r="B234">
        <v>2019</v>
      </c>
      <c r="C234" t="s">
        <v>67</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c r="AE234">
        <v>141.4</v>
      </c>
      <c r="AF234">
        <v>160.19999999999999</v>
      </c>
      <c r="AG234">
        <v>142.5</v>
      </c>
      <c r="AH234">
        <v>144.1</v>
      </c>
      <c r="AI234">
        <v>119.3</v>
      </c>
      <c r="AJ234">
        <v>154.69999999999999</v>
      </c>
      <c r="AK234">
        <v>180.1</v>
      </c>
      <c r="AL234">
        <v>128.9</v>
      </c>
      <c r="AM234">
        <v>111.8</v>
      </c>
      <c r="AN234">
        <v>141.6</v>
      </c>
      <c r="AO234">
        <v>129.5</v>
      </c>
      <c r="AP234">
        <v>155.6</v>
      </c>
      <c r="AQ234">
        <v>147.69999999999999</v>
      </c>
      <c r="AR234">
        <v>167.2</v>
      </c>
      <c r="AS234">
        <v>144.69999999999999</v>
      </c>
      <c r="AT234">
        <v>131.9</v>
      </c>
      <c r="AU234">
        <v>142.69999999999999</v>
      </c>
      <c r="AV234">
        <v>150.6</v>
      </c>
      <c r="AW234">
        <v>127</v>
      </c>
      <c r="AX234">
        <v>137.69999999999999</v>
      </c>
      <c r="AY234">
        <v>140.80000000000001</v>
      </c>
      <c r="AZ234">
        <v>120.6</v>
      </c>
      <c r="BA234">
        <v>135</v>
      </c>
      <c r="BB234">
        <v>150.4</v>
      </c>
      <c r="BC234">
        <v>135.1</v>
      </c>
      <c r="BD234">
        <v>134.5</v>
      </c>
      <c r="BE234">
        <v>143.30000000000001</v>
      </c>
      <c r="BF234">
        <f t="shared" si="30"/>
        <v>1857.3999999999999</v>
      </c>
      <c r="BG234">
        <f t="shared" si="31"/>
        <v>167.2</v>
      </c>
      <c r="BH234">
        <f t="shared" si="32"/>
        <v>419.3</v>
      </c>
      <c r="BI234">
        <f t="shared" si="33"/>
        <v>277.60000000000002</v>
      </c>
      <c r="BJ234">
        <f t="shared" si="34"/>
        <v>137.69999999999999</v>
      </c>
      <c r="BK234">
        <f t="shared" si="35"/>
        <v>275.89999999999998</v>
      </c>
      <c r="BL234">
        <f t="shared" si="36"/>
        <v>120.6</v>
      </c>
      <c r="BM234">
        <f t="shared" si="37"/>
        <v>135</v>
      </c>
      <c r="BN234">
        <f t="shared" si="38"/>
        <v>150.4</v>
      </c>
      <c r="BO234">
        <f t="shared" si="39"/>
        <v>134.5</v>
      </c>
    </row>
    <row r="235" spans="1:67" x14ac:dyDescent="0.35">
      <c r="A235" t="s">
        <v>61</v>
      </c>
      <c r="B235">
        <v>2019</v>
      </c>
      <c r="C235" t="s">
        <v>67</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c r="AE235">
        <v>139.30000000000001</v>
      </c>
      <c r="AF235">
        <v>162.69999999999999</v>
      </c>
      <c r="AG235">
        <v>140</v>
      </c>
      <c r="AH235">
        <v>144</v>
      </c>
      <c r="AI235">
        <v>122.5</v>
      </c>
      <c r="AJ235">
        <v>150.30000000000001</v>
      </c>
      <c r="AK235">
        <v>160.30000000000001</v>
      </c>
      <c r="AL235">
        <v>130</v>
      </c>
      <c r="AM235">
        <v>111.1</v>
      </c>
      <c r="AN235">
        <v>141.69999999999999</v>
      </c>
      <c r="AO235">
        <v>134.69999999999999</v>
      </c>
      <c r="AP235">
        <v>156.19999999999999</v>
      </c>
      <c r="AQ235">
        <v>144.69999999999999</v>
      </c>
      <c r="AR235">
        <v>165.2</v>
      </c>
      <c r="AS235">
        <v>148.9</v>
      </c>
      <c r="AT235">
        <v>140.5</v>
      </c>
      <c r="AU235">
        <v>147.6</v>
      </c>
      <c r="AV235">
        <v>150.6</v>
      </c>
      <c r="AW235">
        <v>139.30000000000001</v>
      </c>
      <c r="AX235">
        <v>144.19999999999999</v>
      </c>
      <c r="AY235">
        <v>147.9</v>
      </c>
      <c r="AZ235">
        <v>125.6</v>
      </c>
      <c r="BA235">
        <v>140.5</v>
      </c>
      <c r="BB235">
        <v>154</v>
      </c>
      <c r="BC235">
        <v>135.69999999999999</v>
      </c>
      <c r="BD235">
        <v>139.5</v>
      </c>
      <c r="BE235">
        <v>144.19999999999999</v>
      </c>
      <c r="BF235">
        <f t="shared" si="30"/>
        <v>1837.5</v>
      </c>
      <c r="BG235">
        <f t="shared" si="31"/>
        <v>165.2</v>
      </c>
      <c r="BH235">
        <f t="shared" si="32"/>
        <v>437</v>
      </c>
      <c r="BI235">
        <f t="shared" si="33"/>
        <v>289.89999999999998</v>
      </c>
      <c r="BJ235">
        <f t="shared" si="34"/>
        <v>144.19999999999999</v>
      </c>
      <c r="BK235">
        <f t="shared" si="35"/>
        <v>283.60000000000002</v>
      </c>
      <c r="BL235">
        <f t="shared" si="36"/>
        <v>125.6</v>
      </c>
      <c r="BM235">
        <f t="shared" si="37"/>
        <v>140.5</v>
      </c>
      <c r="BN235">
        <f t="shared" si="38"/>
        <v>154</v>
      </c>
      <c r="BO235">
        <f t="shared" si="39"/>
        <v>139.5</v>
      </c>
    </row>
    <row r="236" spans="1:67" x14ac:dyDescent="0.35">
      <c r="A236" t="s">
        <v>57</v>
      </c>
      <c r="B236">
        <v>2019</v>
      </c>
      <c r="C236" t="s">
        <v>68</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59</v>
      </c>
      <c r="V236">
        <v>146.4</v>
      </c>
      <c r="W236">
        <v>150.19999999999999</v>
      </c>
      <c r="X236">
        <v>152.69999999999999</v>
      </c>
      <c r="Y236">
        <v>131.4</v>
      </c>
      <c r="Z236">
        <v>148</v>
      </c>
      <c r="AA236">
        <v>159.69999999999999</v>
      </c>
      <c r="AB236">
        <v>138.80000000000001</v>
      </c>
      <c r="AC236">
        <v>144.9</v>
      </c>
      <c r="AD236">
        <v>145.69999999999999</v>
      </c>
      <c r="AE236">
        <v>139.19999999999999</v>
      </c>
      <c r="AF236">
        <v>161.9</v>
      </c>
      <c r="AG236">
        <v>137.1</v>
      </c>
      <c r="AH236">
        <v>144.6</v>
      </c>
      <c r="AI236">
        <v>124.7</v>
      </c>
      <c r="AJ236">
        <v>145.5</v>
      </c>
      <c r="AK236">
        <v>156.19999999999999</v>
      </c>
      <c r="AL236">
        <v>131.5</v>
      </c>
      <c r="AM236">
        <v>111.7</v>
      </c>
      <c r="AN236">
        <v>142.69999999999999</v>
      </c>
      <c r="AO236">
        <v>138.5</v>
      </c>
      <c r="AP236">
        <v>156.9</v>
      </c>
      <c r="AQ236">
        <v>144</v>
      </c>
      <c r="AR236">
        <v>165.1</v>
      </c>
      <c r="AS236">
        <v>151.80000000000001</v>
      </c>
      <c r="AT236">
        <v>146.6</v>
      </c>
      <c r="AU236">
        <v>151.1</v>
      </c>
      <c r="AV236">
        <v>139.30000000000001</v>
      </c>
      <c r="AW236">
        <v>146.4</v>
      </c>
      <c r="AX236">
        <v>150.19999999999999</v>
      </c>
      <c r="AY236">
        <v>152.69999999999999</v>
      </c>
      <c r="AZ236">
        <v>131.4</v>
      </c>
      <c r="BA236">
        <v>148</v>
      </c>
      <c r="BB236">
        <v>159.69999999999999</v>
      </c>
      <c r="BC236">
        <v>138.80000000000001</v>
      </c>
      <c r="BD236">
        <v>144.9</v>
      </c>
      <c r="BE236">
        <v>145.69999999999999</v>
      </c>
      <c r="BF236">
        <f t="shared" si="30"/>
        <v>1834.5000000000002</v>
      </c>
      <c r="BG236">
        <f t="shared" si="31"/>
        <v>165.1</v>
      </c>
      <c r="BH236">
        <f t="shared" si="32"/>
        <v>449.5</v>
      </c>
      <c r="BI236">
        <f t="shared" si="33"/>
        <v>285.70000000000005</v>
      </c>
      <c r="BJ236">
        <f t="shared" si="34"/>
        <v>150.19999999999999</v>
      </c>
      <c r="BK236">
        <f t="shared" si="35"/>
        <v>291.5</v>
      </c>
      <c r="BL236">
        <f t="shared" si="36"/>
        <v>131.4</v>
      </c>
      <c r="BM236">
        <f t="shared" si="37"/>
        <v>148</v>
      </c>
      <c r="BN236">
        <f t="shared" si="38"/>
        <v>159.69999999999999</v>
      </c>
      <c r="BO236">
        <f t="shared" si="39"/>
        <v>144.9</v>
      </c>
    </row>
    <row r="237" spans="1:67" x14ac:dyDescent="0.35">
      <c r="A237" t="s">
        <v>60</v>
      </c>
      <c r="B237">
        <v>2019</v>
      </c>
      <c r="C237" t="s">
        <v>68</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c r="AE237">
        <v>142.1</v>
      </c>
      <c r="AF237">
        <v>158.30000000000001</v>
      </c>
      <c r="AG237">
        <v>140.80000000000001</v>
      </c>
      <c r="AH237">
        <v>144.9</v>
      </c>
      <c r="AI237">
        <v>119.9</v>
      </c>
      <c r="AJ237">
        <v>153.9</v>
      </c>
      <c r="AK237">
        <v>189.1</v>
      </c>
      <c r="AL237">
        <v>129.80000000000001</v>
      </c>
      <c r="AM237">
        <v>112.7</v>
      </c>
      <c r="AN237">
        <v>142.5</v>
      </c>
      <c r="AO237">
        <v>129.80000000000001</v>
      </c>
      <c r="AP237">
        <v>156.19999999999999</v>
      </c>
      <c r="AQ237">
        <v>149.1</v>
      </c>
      <c r="AR237">
        <v>167.9</v>
      </c>
      <c r="AS237">
        <v>145</v>
      </c>
      <c r="AT237">
        <v>132.19999999999999</v>
      </c>
      <c r="AU237">
        <v>143</v>
      </c>
      <c r="AV237">
        <v>151.6</v>
      </c>
      <c r="AW237">
        <v>125.5</v>
      </c>
      <c r="AX237">
        <v>138.1</v>
      </c>
      <c r="AY237">
        <v>141.5</v>
      </c>
      <c r="AZ237">
        <v>120.8</v>
      </c>
      <c r="BA237">
        <v>135.4</v>
      </c>
      <c r="BB237">
        <v>151.5</v>
      </c>
      <c r="BC237">
        <v>137.80000000000001</v>
      </c>
      <c r="BD237">
        <v>135.30000000000001</v>
      </c>
      <c r="BE237">
        <v>144.19999999999999</v>
      </c>
      <c r="BF237">
        <f t="shared" si="30"/>
        <v>1869.1</v>
      </c>
      <c r="BG237">
        <f t="shared" si="31"/>
        <v>167.9</v>
      </c>
      <c r="BH237">
        <f t="shared" si="32"/>
        <v>420.2</v>
      </c>
      <c r="BI237">
        <f t="shared" si="33"/>
        <v>277.10000000000002</v>
      </c>
      <c r="BJ237">
        <f t="shared" si="34"/>
        <v>138.1</v>
      </c>
      <c r="BK237">
        <f t="shared" si="35"/>
        <v>279.3</v>
      </c>
      <c r="BL237">
        <f t="shared" si="36"/>
        <v>120.8</v>
      </c>
      <c r="BM237">
        <f t="shared" si="37"/>
        <v>135.4</v>
      </c>
      <c r="BN237">
        <f t="shared" si="38"/>
        <v>151.5</v>
      </c>
      <c r="BO237">
        <f t="shared" si="39"/>
        <v>135.30000000000001</v>
      </c>
    </row>
    <row r="238" spans="1:67" x14ac:dyDescent="0.35">
      <c r="A238" t="s">
        <v>61</v>
      </c>
      <c r="B238">
        <v>2019</v>
      </c>
      <c r="C238" t="s">
        <v>68</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c r="AE238">
        <v>140.1</v>
      </c>
      <c r="AF238">
        <v>160.6</v>
      </c>
      <c r="AG238">
        <v>138.5</v>
      </c>
      <c r="AH238">
        <v>144.69999999999999</v>
      </c>
      <c r="AI238">
        <v>122.9</v>
      </c>
      <c r="AJ238">
        <v>149.4</v>
      </c>
      <c r="AK238">
        <v>167.4</v>
      </c>
      <c r="AL238">
        <v>130.9</v>
      </c>
      <c r="AM238">
        <v>112</v>
      </c>
      <c r="AN238">
        <v>142.6</v>
      </c>
      <c r="AO238">
        <v>134.9</v>
      </c>
      <c r="AP238">
        <v>156.6</v>
      </c>
      <c r="AQ238">
        <v>145.9</v>
      </c>
      <c r="AR238">
        <v>165.8</v>
      </c>
      <c r="AS238">
        <v>149.1</v>
      </c>
      <c r="AT238">
        <v>140.6</v>
      </c>
      <c r="AU238">
        <v>147.9</v>
      </c>
      <c r="AV238">
        <v>151.6</v>
      </c>
      <c r="AW238">
        <v>138.5</v>
      </c>
      <c r="AX238">
        <v>144.5</v>
      </c>
      <c r="AY238">
        <v>148.5</v>
      </c>
      <c r="AZ238">
        <v>125.8</v>
      </c>
      <c r="BA238">
        <v>140.9</v>
      </c>
      <c r="BB238">
        <v>154.9</v>
      </c>
      <c r="BC238">
        <v>138.4</v>
      </c>
      <c r="BD238">
        <v>140.19999999999999</v>
      </c>
      <c r="BE238">
        <v>145</v>
      </c>
      <c r="BF238">
        <f t="shared" si="30"/>
        <v>1846.5</v>
      </c>
      <c r="BG238">
        <f t="shared" si="31"/>
        <v>165.8</v>
      </c>
      <c r="BH238">
        <f t="shared" si="32"/>
        <v>437.6</v>
      </c>
      <c r="BI238">
        <f t="shared" si="33"/>
        <v>290.10000000000002</v>
      </c>
      <c r="BJ238">
        <f t="shared" si="34"/>
        <v>144.5</v>
      </c>
      <c r="BK238">
        <f t="shared" si="35"/>
        <v>286.89999999999998</v>
      </c>
      <c r="BL238">
        <f t="shared" si="36"/>
        <v>125.8</v>
      </c>
      <c r="BM238">
        <f t="shared" si="37"/>
        <v>140.9</v>
      </c>
      <c r="BN238">
        <f t="shared" si="38"/>
        <v>154.9</v>
      </c>
      <c r="BO238">
        <f t="shared" si="39"/>
        <v>140.19999999999999</v>
      </c>
    </row>
    <row r="239" spans="1:67" x14ac:dyDescent="0.35">
      <c r="A239" t="s">
        <v>57</v>
      </c>
      <c r="B239">
        <v>2019</v>
      </c>
      <c r="C239" t="s">
        <v>69</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59</v>
      </c>
      <c r="V239">
        <v>146.9</v>
      </c>
      <c r="W239">
        <v>150.30000000000001</v>
      </c>
      <c r="X239">
        <v>153.4</v>
      </c>
      <c r="Y239">
        <v>131.6</v>
      </c>
      <c r="Z239">
        <v>148.30000000000001</v>
      </c>
      <c r="AA239">
        <v>160.19999999999999</v>
      </c>
      <c r="AB239">
        <v>140.19999999999999</v>
      </c>
      <c r="AC239">
        <v>145.4</v>
      </c>
      <c r="AD239">
        <v>146.69999999999999</v>
      </c>
      <c r="AE239">
        <v>140.1</v>
      </c>
      <c r="AF239">
        <v>161.9</v>
      </c>
      <c r="AG239">
        <v>138.30000000000001</v>
      </c>
      <c r="AH239">
        <v>145.69999999999999</v>
      </c>
      <c r="AI239">
        <v>125.1</v>
      </c>
      <c r="AJ239">
        <v>143.80000000000001</v>
      </c>
      <c r="AK239">
        <v>163.4</v>
      </c>
      <c r="AL239">
        <v>132.19999999999999</v>
      </c>
      <c r="AM239">
        <v>112.8</v>
      </c>
      <c r="AN239">
        <v>144.19999999999999</v>
      </c>
      <c r="AO239">
        <v>138.5</v>
      </c>
      <c r="AP239">
        <v>157.19999999999999</v>
      </c>
      <c r="AQ239">
        <v>145.5</v>
      </c>
      <c r="AR239">
        <v>165.7</v>
      </c>
      <c r="AS239">
        <v>151.69999999999999</v>
      </c>
      <c r="AT239">
        <v>146.6</v>
      </c>
      <c r="AU239">
        <v>151</v>
      </c>
      <c r="AV239">
        <v>139.30000000000001</v>
      </c>
      <c r="AW239">
        <v>146.9</v>
      </c>
      <c r="AX239">
        <v>150.30000000000001</v>
      </c>
      <c r="AY239">
        <v>153.4</v>
      </c>
      <c r="AZ239">
        <v>131.6</v>
      </c>
      <c r="BA239">
        <v>148.30000000000001</v>
      </c>
      <c r="BB239">
        <v>160.19999999999999</v>
      </c>
      <c r="BC239">
        <v>140.19999999999999</v>
      </c>
      <c r="BD239">
        <v>145.4</v>
      </c>
      <c r="BE239">
        <v>146.69999999999999</v>
      </c>
      <c r="BF239">
        <f t="shared" si="30"/>
        <v>1848.7</v>
      </c>
      <c r="BG239">
        <f t="shared" si="31"/>
        <v>165.7</v>
      </c>
      <c r="BH239">
        <f t="shared" si="32"/>
        <v>449.29999999999995</v>
      </c>
      <c r="BI239">
        <f t="shared" si="33"/>
        <v>286.20000000000005</v>
      </c>
      <c r="BJ239">
        <f t="shared" si="34"/>
        <v>150.30000000000001</v>
      </c>
      <c r="BK239">
        <f t="shared" si="35"/>
        <v>293.60000000000002</v>
      </c>
      <c r="BL239">
        <f t="shared" si="36"/>
        <v>131.6</v>
      </c>
      <c r="BM239">
        <f t="shared" si="37"/>
        <v>148.30000000000001</v>
      </c>
      <c r="BN239">
        <f t="shared" si="38"/>
        <v>160.19999999999999</v>
      </c>
      <c r="BO239">
        <f t="shared" si="39"/>
        <v>145.4</v>
      </c>
    </row>
    <row r="240" spans="1:67" x14ac:dyDescent="0.35">
      <c r="A240" t="s">
        <v>60</v>
      </c>
      <c r="B240">
        <v>2019</v>
      </c>
      <c r="C240" t="s">
        <v>69</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c r="AE240">
        <v>142.69999999999999</v>
      </c>
      <c r="AF240">
        <v>158.69999999999999</v>
      </c>
      <c r="AG240">
        <v>141.6</v>
      </c>
      <c r="AH240">
        <v>144.9</v>
      </c>
      <c r="AI240">
        <v>120.8</v>
      </c>
      <c r="AJ240">
        <v>149.80000000000001</v>
      </c>
      <c r="AK240">
        <v>192.4</v>
      </c>
      <c r="AL240">
        <v>130.30000000000001</v>
      </c>
      <c r="AM240">
        <v>114</v>
      </c>
      <c r="AN240">
        <v>143.80000000000001</v>
      </c>
      <c r="AO240">
        <v>130</v>
      </c>
      <c r="AP240">
        <v>156.4</v>
      </c>
      <c r="AQ240">
        <v>149.5</v>
      </c>
      <c r="AR240">
        <v>168.6</v>
      </c>
      <c r="AS240">
        <v>145.30000000000001</v>
      </c>
      <c r="AT240">
        <v>132.19999999999999</v>
      </c>
      <c r="AU240">
        <v>143.30000000000001</v>
      </c>
      <c r="AV240">
        <v>152.19999999999999</v>
      </c>
      <c r="AW240">
        <v>126.6</v>
      </c>
      <c r="AX240">
        <v>138.30000000000001</v>
      </c>
      <c r="AY240">
        <v>141.9</v>
      </c>
      <c r="AZ240">
        <v>121.2</v>
      </c>
      <c r="BA240">
        <v>135.9</v>
      </c>
      <c r="BB240">
        <v>151.6</v>
      </c>
      <c r="BC240">
        <v>139</v>
      </c>
      <c r="BD240">
        <v>135.69999999999999</v>
      </c>
      <c r="BE240">
        <v>144.69999999999999</v>
      </c>
      <c r="BF240">
        <f t="shared" si="30"/>
        <v>1874.9</v>
      </c>
      <c r="BG240">
        <f t="shared" si="31"/>
        <v>168.6</v>
      </c>
      <c r="BH240">
        <f t="shared" si="32"/>
        <v>420.8</v>
      </c>
      <c r="BI240">
        <f t="shared" si="33"/>
        <v>278.79999999999995</v>
      </c>
      <c r="BJ240">
        <f t="shared" si="34"/>
        <v>138.30000000000001</v>
      </c>
      <c r="BK240">
        <f t="shared" si="35"/>
        <v>280.89999999999998</v>
      </c>
      <c r="BL240">
        <f t="shared" si="36"/>
        <v>121.2</v>
      </c>
      <c r="BM240">
        <f t="shared" si="37"/>
        <v>135.9</v>
      </c>
      <c r="BN240">
        <f t="shared" si="38"/>
        <v>151.6</v>
      </c>
      <c r="BO240">
        <f t="shared" si="39"/>
        <v>135.69999999999999</v>
      </c>
    </row>
    <row r="241" spans="1:67" x14ac:dyDescent="0.35">
      <c r="A241" t="s">
        <v>61</v>
      </c>
      <c r="B241">
        <v>2019</v>
      </c>
      <c r="C241" t="s">
        <v>69</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c r="AE241">
        <v>140.9</v>
      </c>
      <c r="AF241">
        <v>160.80000000000001</v>
      </c>
      <c r="AG241">
        <v>139.6</v>
      </c>
      <c r="AH241">
        <v>145.4</v>
      </c>
      <c r="AI241">
        <v>123.5</v>
      </c>
      <c r="AJ241">
        <v>146.6</v>
      </c>
      <c r="AK241">
        <v>173.2</v>
      </c>
      <c r="AL241">
        <v>131.6</v>
      </c>
      <c r="AM241">
        <v>113.2</v>
      </c>
      <c r="AN241">
        <v>144.1</v>
      </c>
      <c r="AO241">
        <v>135</v>
      </c>
      <c r="AP241">
        <v>156.80000000000001</v>
      </c>
      <c r="AQ241">
        <v>147</v>
      </c>
      <c r="AR241">
        <v>166.5</v>
      </c>
      <c r="AS241">
        <v>149.19999999999999</v>
      </c>
      <c r="AT241">
        <v>140.6</v>
      </c>
      <c r="AU241">
        <v>147.9</v>
      </c>
      <c r="AV241">
        <v>152.19999999999999</v>
      </c>
      <c r="AW241">
        <v>139.19999999999999</v>
      </c>
      <c r="AX241">
        <v>144.6</v>
      </c>
      <c r="AY241">
        <v>149</v>
      </c>
      <c r="AZ241">
        <v>126.1</v>
      </c>
      <c r="BA241">
        <v>141.30000000000001</v>
      </c>
      <c r="BB241">
        <v>155.19999999999999</v>
      </c>
      <c r="BC241">
        <v>139.69999999999999</v>
      </c>
      <c r="BD241">
        <v>140.69999999999999</v>
      </c>
      <c r="BE241">
        <v>145.80000000000001</v>
      </c>
      <c r="BF241">
        <f t="shared" si="30"/>
        <v>1857.6999999999998</v>
      </c>
      <c r="BG241">
        <f t="shared" si="31"/>
        <v>166.5</v>
      </c>
      <c r="BH241">
        <f t="shared" si="32"/>
        <v>437.69999999999993</v>
      </c>
      <c r="BI241">
        <f t="shared" si="33"/>
        <v>291.39999999999998</v>
      </c>
      <c r="BJ241">
        <f t="shared" si="34"/>
        <v>144.6</v>
      </c>
      <c r="BK241">
        <f t="shared" si="35"/>
        <v>288.7</v>
      </c>
      <c r="BL241">
        <f t="shared" si="36"/>
        <v>126.1</v>
      </c>
      <c r="BM241">
        <f t="shared" si="37"/>
        <v>141.30000000000001</v>
      </c>
      <c r="BN241">
        <f t="shared" si="38"/>
        <v>155.19999999999999</v>
      </c>
      <c r="BO241">
        <f t="shared" si="39"/>
        <v>140.69999999999999</v>
      </c>
    </row>
    <row r="242" spans="1:67" x14ac:dyDescent="0.35">
      <c r="A242" t="s">
        <v>57</v>
      </c>
      <c r="B242">
        <v>2019</v>
      </c>
      <c r="C242" t="s">
        <v>70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59</v>
      </c>
      <c r="V242">
        <v>147.69999999999999</v>
      </c>
      <c r="W242">
        <v>150.6</v>
      </c>
      <c r="X242">
        <v>153.69999999999999</v>
      </c>
      <c r="Y242">
        <v>131.69999999999999</v>
      </c>
      <c r="Z242">
        <v>148.69999999999999</v>
      </c>
      <c r="AA242">
        <v>160.69999999999999</v>
      </c>
      <c r="AB242">
        <v>140.30000000000001</v>
      </c>
      <c r="AC242">
        <v>145.69999999999999</v>
      </c>
      <c r="AD242">
        <v>148.30000000000001</v>
      </c>
      <c r="AE242">
        <v>141</v>
      </c>
      <c r="AF242">
        <v>161.6</v>
      </c>
      <c r="AG242">
        <v>141.19999999999999</v>
      </c>
      <c r="AH242">
        <v>146.5</v>
      </c>
      <c r="AI242">
        <v>125.6</v>
      </c>
      <c r="AJ242">
        <v>145.69999999999999</v>
      </c>
      <c r="AK242">
        <v>178.8</v>
      </c>
      <c r="AL242">
        <v>133.1</v>
      </c>
      <c r="AM242">
        <v>113.6</v>
      </c>
      <c r="AN242">
        <v>145.5</v>
      </c>
      <c r="AO242">
        <v>138.6</v>
      </c>
      <c r="AP242">
        <v>157.4</v>
      </c>
      <c r="AQ242">
        <v>148.30000000000001</v>
      </c>
      <c r="AR242">
        <v>166.3</v>
      </c>
      <c r="AS242">
        <v>151.69999999999999</v>
      </c>
      <c r="AT242">
        <v>146.69999999999999</v>
      </c>
      <c r="AU242">
        <v>151</v>
      </c>
      <c r="AV242">
        <v>139.30000000000001</v>
      </c>
      <c r="AW242">
        <v>147.69999999999999</v>
      </c>
      <c r="AX242">
        <v>150.6</v>
      </c>
      <c r="AY242">
        <v>153.69999999999999</v>
      </c>
      <c r="AZ242">
        <v>131.69999999999999</v>
      </c>
      <c r="BA242">
        <v>148.69999999999999</v>
      </c>
      <c r="BB242">
        <v>160.69999999999999</v>
      </c>
      <c r="BC242">
        <v>140.30000000000001</v>
      </c>
      <c r="BD242">
        <v>145.69999999999999</v>
      </c>
      <c r="BE242">
        <v>148.30000000000001</v>
      </c>
      <c r="BF242">
        <f t="shared" si="30"/>
        <v>1876.8999999999996</v>
      </c>
      <c r="BG242">
        <f t="shared" si="31"/>
        <v>166.3</v>
      </c>
      <c r="BH242">
        <f t="shared" si="32"/>
        <v>449.4</v>
      </c>
      <c r="BI242">
        <f t="shared" si="33"/>
        <v>287</v>
      </c>
      <c r="BJ242">
        <f t="shared" si="34"/>
        <v>150.6</v>
      </c>
      <c r="BK242">
        <f t="shared" si="35"/>
        <v>294</v>
      </c>
      <c r="BL242">
        <f t="shared" si="36"/>
        <v>131.69999999999999</v>
      </c>
      <c r="BM242">
        <f t="shared" si="37"/>
        <v>148.69999999999999</v>
      </c>
      <c r="BN242">
        <f t="shared" si="38"/>
        <v>160.69999999999999</v>
      </c>
      <c r="BO242">
        <f t="shared" si="39"/>
        <v>145.69999999999999</v>
      </c>
    </row>
    <row r="243" spans="1:67" x14ac:dyDescent="0.35">
      <c r="A243" t="s">
        <v>60</v>
      </c>
      <c r="B243">
        <v>2019</v>
      </c>
      <c r="C243" t="s">
        <v>70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c r="AE243">
        <v>143.5</v>
      </c>
      <c r="AF243">
        <v>159.80000000000001</v>
      </c>
      <c r="AG243">
        <v>144.69999999999999</v>
      </c>
      <c r="AH243">
        <v>145.6</v>
      </c>
      <c r="AI243">
        <v>121.1</v>
      </c>
      <c r="AJ243">
        <v>150.6</v>
      </c>
      <c r="AK243">
        <v>207.2</v>
      </c>
      <c r="AL243">
        <v>131.19999999999999</v>
      </c>
      <c r="AM243">
        <v>114.8</v>
      </c>
      <c r="AN243">
        <v>145.19999999999999</v>
      </c>
      <c r="AO243">
        <v>130.19999999999999</v>
      </c>
      <c r="AP243">
        <v>156.80000000000001</v>
      </c>
      <c r="AQ243">
        <v>151.9</v>
      </c>
      <c r="AR243">
        <v>169.3</v>
      </c>
      <c r="AS243">
        <v>145.9</v>
      </c>
      <c r="AT243">
        <v>132.4</v>
      </c>
      <c r="AU243">
        <v>143.9</v>
      </c>
      <c r="AV243">
        <v>153</v>
      </c>
      <c r="AW243">
        <v>128.9</v>
      </c>
      <c r="AX243">
        <v>138.69999999999999</v>
      </c>
      <c r="AY243">
        <v>142.4</v>
      </c>
      <c r="AZ243">
        <v>121.5</v>
      </c>
      <c r="BA243">
        <v>136.19999999999999</v>
      </c>
      <c r="BB243">
        <v>151.69999999999999</v>
      </c>
      <c r="BC243">
        <v>139.5</v>
      </c>
      <c r="BD243">
        <v>136</v>
      </c>
      <c r="BE243">
        <v>146</v>
      </c>
      <c r="BF243">
        <f t="shared" si="30"/>
        <v>1902.6000000000001</v>
      </c>
      <c r="BG243">
        <f t="shared" si="31"/>
        <v>169.3</v>
      </c>
      <c r="BH243">
        <f t="shared" si="32"/>
        <v>422.20000000000005</v>
      </c>
      <c r="BI243">
        <f t="shared" si="33"/>
        <v>281.89999999999998</v>
      </c>
      <c r="BJ243">
        <f t="shared" si="34"/>
        <v>138.69999999999999</v>
      </c>
      <c r="BK243">
        <f t="shared" si="35"/>
        <v>281.89999999999998</v>
      </c>
      <c r="BL243">
        <f t="shared" si="36"/>
        <v>121.5</v>
      </c>
      <c r="BM243">
        <f t="shared" si="37"/>
        <v>136.19999999999999</v>
      </c>
      <c r="BN243">
        <f t="shared" si="38"/>
        <v>151.69999999999999</v>
      </c>
      <c r="BO243">
        <f t="shared" si="39"/>
        <v>136</v>
      </c>
    </row>
    <row r="244" spans="1:67" x14ac:dyDescent="0.35">
      <c r="A244" t="s">
        <v>61</v>
      </c>
      <c r="B244">
        <v>2019</v>
      </c>
      <c r="C244" t="s">
        <v>70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c r="AE244">
        <v>141.80000000000001</v>
      </c>
      <c r="AF244">
        <v>161</v>
      </c>
      <c r="AG244">
        <v>142.6</v>
      </c>
      <c r="AH244">
        <v>146.19999999999999</v>
      </c>
      <c r="AI244">
        <v>123.9</v>
      </c>
      <c r="AJ244">
        <v>148</v>
      </c>
      <c r="AK244">
        <v>188.4</v>
      </c>
      <c r="AL244">
        <v>132.5</v>
      </c>
      <c r="AM244">
        <v>114</v>
      </c>
      <c r="AN244">
        <v>145.4</v>
      </c>
      <c r="AO244">
        <v>135.1</v>
      </c>
      <c r="AP244">
        <v>157.1</v>
      </c>
      <c r="AQ244">
        <v>149.6</v>
      </c>
      <c r="AR244">
        <v>167.1</v>
      </c>
      <c r="AS244">
        <v>149.4</v>
      </c>
      <c r="AT244">
        <v>140.80000000000001</v>
      </c>
      <c r="AU244">
        <v>148.19999999999999</v>
      </c>
      <c r="AV244">
        <v>153</v>
      </c>
      <c r="AW244">
        <v>140.6</v>
      </c>
      <c r="AX244">
        <v>145</v>
      </c>
      <c r="AY244">
        <v>149.4</v>
      </c>
      <c r="AZ244">
        <v>126.3</v>
      </c>
      <c r="BA244">
        <v>141.69999999999999</v>
      </c>
      <c r="BB244">
        <v>155.4</v>
      </c>
      <c r="BC244">
        <v>140</v>
      </c>
      <c r="BD244">
        <v>141</v>
      </c>
      <c r="BE244">
        <v>147.19999999999999</v>
      </c>
      <c r="BF244">
        <f t="shared" si="30"/>
        <v>1885.5999999999997</v>
      </c>
      <c r="BG244">
        <f t="shared" si="31"/>
        <v>167.1</v>
      </c>
      <c r="BH244">
        <f t="shared" si="32"/>
        <v>438.40000000000003</v>
      </c>
      <c r="BI244">
        <f t="shared" si="33"/>
        <v>293.60000000000002</v>
      </c>
      <c r="BJ244">
        <f t="shared" si="34"/>
        <v>145</v>
      </c>
      <c r="BK244">
        <f t="shared" si="35"/>
        <v>289.39999999999998</v>
      </c>
      <c r="BL244">
        <f t="shared" si="36"/>
        <v>126.3</v>
      </c>
      <c r="BM244">
        <f t="shared" si="37"/>
        <v>141.69999999999999</v>
      </c>
      <c r="BN244">
        <f t="shared" si="38"/>
        <v>155.4</v>
      </c>
      <c r="BO244">
        <f t="shared" si="39"/>
        <v>141</v>
      </c>
    </row>
    <row r="245" spans="1:67" x14ac:dyDescent="0.35">
      <c r="A245" t="s">
        <v>57</v>
      </c>
      <c r="B245">
        <v>2019</v>
      </c>
      <c r="C245" t="s">
        <v>72</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59</v>
      </c>
      <c r="V245">
        <v>148.4</v>
      </c>
      <c r="W245">
        <v>150.9</v>
      </c>
      <c r="X245">
        <v>154.30000000000001</v>
      </c>
      <c r="Y245">
        <v>132.1</v>
      </c>
      <c r="Z245">
        <v>149.1</v>
      </c>
      <c r="AA245">
        <v>160.80000000000001</v>
      </c>
      <c r="AB245">
        <v>140.6</v>
      </c>
      <c r="AC245">
        <v>146.1</v>
      </c>
      <c r="AD245">
        <v>149.9</v>
      </c>
      <c r="AE245">
        <v>141.80000000000001</v>
      </c>
      <c r="AF245">
        <v>163.69999999999999</v>
      </c>
      <c r="AG245">
        <v>143.80000000000001</v>
      </c>
      <c r="AH245">
        <v>147.1</v>
      </c>
      <c r="AI245">
        <v>126</v>
      </c>
      <c r="AJ245">
        <v>146.19999999999999</v>
      </c>
      <c r="AK245">
        <v>191.4</v>
      </c>
      <c r="AL245">
        <v>136.19999999999999</v>
      </c>
      <c r="AM245">
        <v>113.8</v>
      </c>
      <c r="AN245">
        <v>147.30000000000001</v>
      </c>
      <c r="AO245">
        <v>138.69999999999999</v>
      </c>
      <c r="AP245">
        <v>157.69999999999999</v>
      </c>
      <c r="AQ245">
        <v>150.9</v>
      </c>
      <c r="AR245">
        <v>167.2</v>
      </c>
      <c r="AS245">
        <v>152.30000000000001</v>
      </c>
      <c r="AT245">
        <v>147</v>
      </c>
      <c r="AU245">
        <v>151.5</v>
      </c>
      <c r="AV245">
        <v>139.30000000000001</v>
      </c>
      <c r="AW245">
        <v>148.4</v>
      </c>
      <c r="AX245">
        <v>150.9</v>
      </c>
      <c r="AY245">
        <v>154.30000000000001</v>
      </c>
      <c r="AZ245">
        <v>132.1</v>
      </c>
      <c r="BA245">
        <v>149.1</v>
      </c>
      <c r="BB245">
        <v>160.80000000000001</v>
      </c>
      <c r="BC245">
        <v>140.6</v>
      </c>
      <c r="BD245">
        <v>146.1</v>
      </c>
      <c r="BE245">
        <v>149.9</v>
      </c>
      <c r="BF245">
        <f t="shared" si="30"/>
        <v>1904.6000000000001</v>
      </c>
      <c r="BG245">
        <f t="shared" si="31"/>
        <v>167.2</v>
      </c>
      <c r="BH245">
        <f t="shared" si="32"/>
        <v>450.8</v>
      </c>
      <c r="BI245">
        <f t="shared" si="33"/>
        <v>287.70000000000005</v>
      </c>
      <c r="BJ245">
        <f t="shared" si="34"/>
        <v>150.9</v>
      </c>
      <c r="BK245">
        <f t="shared" si="35"/>
        <v>294.89999999999998</v>
      </c>
      <c r="BL245">
        <f t="shared" si="36"/>
        <v>132.1</v>
      </c>
      <c r="BM245">
        <f t="shared" si="37"/>
        <v>149.1</v>
      </c>
      <c r="BN245">
        <f t="shared" si="38"/>
        <v>160.80000000000001</v>
      </c>
      <c r="BO245">
        <f t="shared" si="39"/>
        <v>146.1</v>
      </c>
    </row>
    <row r="246" spans="1:67" x14ac:dyDescent="0.35">
      <c r="A246" t="s">
        <v>60</v>
      </c>
      <c r="B246">
        <v>2019</v>
      </c>
      <c r="C246" t="s">
        <v>72</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c r="AE246">
        <v>144.1</v>
      </c>
      <c r="AF246">
        <v>162.4</v>
      </c>
      <c r="AG246">
        <v>148.4</v>
      </c>
      <c r="AH246">
        <v>145.9</v>
      </c>
      <c r="AI246">
        <v>121.5</v>
      </c>
      <c r="AJ246">
        <v>148.80000000000001</v>
      </c>
      <c r="AK246">
        <v>215.7</v>
      </c>
      <c r="AL246">
        <v>134.6</v>
      </c>
      <c r="AM246">
        <v>115</v>
      </c>
      <c r="AN246">
        <v>146.30000000000001</v>
      </c>
      <c r="AO246">
        <v>130.5</v>
      </c>
      <c r="AP246">
        <v>157.19999999999999</v>
      </c>
      <c r="AQ246">
        <v>153.6</v>
      </c>
      <c r="AR246">
        <v>169.9</v>
      </c>
      <c r="AS246">
        <v>146.30000000000001</v>
      </c>
      <c r="AT246">
        <v>132.6</v>
      </c>
      <c r="AU246">
        <v>144.19999999999999</v>
      </c>
      <c r="AV246">
        <v>153.5</v>
      </c>
      <c r="AW246">
        <v>132.19999999999999</v>
      </c>
      <c r="AX246">
        <v>139.1</v>
      </c>
      <c r="AY246">
        <v>142.80000000000001</v>
      </c>
      <c r="AZ246">
        <v>121.7</v>
      </c>
      <c r="BA246">
        <v>136.69999999999999</v>
      </c>
      <c r="BB246">
        <v>151.80000000000001</v>
      </c>
      <c r="BC246">
        <v>139.80000000000001</v>
      </c>
      <c r="BD246">
        <v>136.30000000000001</v>
      </c>
      <c r="BE246">
        <v>147</v>
      </c>
      <c r="BF246">
        <f t="shared" si="30"/>
        <v>1923.9999999999998</v>
      </c>
      <c r="BG246">
        <f t="shared" si="31"/>
        <v>169.9</v>
      </c>
      <c r="BH246">
        <f t="shared" si="32"/>
        <v>423.09999999999997</v>
      </c>
      <c r="BI246">
        <f t="shared" si="33"/>
        <v>285.7</v>
      </c>
      <c r="BJ246">
        <f t="shared" si="34"/>
        <v>139.1</v>
      </c>
      <c r="BK246">
        <f t="shared" si="35"/>
        <v>282.60000000000002</v>
      </c>
      <c r="BL246">
        <f t="shared" si="36"/>
        <v>121.7</v>
      </c>
      <c r="BM246">
        <f t="shared" si="37"/>
        <v>136.69999999999999</v>
      </c>
      <c r="BN246">
        <f t="shared" si="38"/>
        <v>151.80000000000001</v>
      </c>
      <c r="BO246">
        <f t="shared" si="39"/>
        <v>136.30000000000001</v>
      </c>
    </row>
    <row r="247" spans="1:67" x14ac:dyDescent="0.35">
      <c r="A247" t="s">
        <v>61</v>
      </c>
      <c r="B247">
        <v>2019</v>
      </c>
      <c r="C247" t="s">
        <v>72</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c r="AE247">
        <v>142.5</v>
      </c>
      <c r="AF247">
        <v>163.19999999999999</v>
      </c>
      <c r="AG247">
        <v>145.6</v>
      </c>
      <c r="AH247">
        <v>146.69999999999999</v>
      </c>
      <c r="AI247">
        <v>124.3</v>
      </c>
      <c r="AJ247">
        <v>147.4</v>
      </c>
      <c r="AK247">
        <v>199.6</v>
      </c>
      <c r="AL247">
        <v>135.69999999999999</v>
      </c>
      <c r="AM247">
        <v>114.2</v>
      </c>
      <c r="AN247">
        <v>147</v>
      </c>
      <c r="AO247">
        <v>135.30000000000001</v>
      </c>
      <c r="AP247">
        <v>157.5</v>
      </c>
      <c r="AQ247">
        <v>151.9</v>
      </c>
      <c r="AR247">
        <v>167.9</v>
      </c>
      <c r="AS247">
        <v>149.9</v>
      </c>
      <c r="AT247">
        <v>141</v>
      </c>
      <c r="AU247">
        <v>148.6</v>
      </c>
      <c r="AV247">
        <v>153.5</v>
      </c>
      <c r="AW247">
        <v>142.30000000000001</v>
      </c>
      <c r="AX247">
        <v>145.30000000000001</v>
      </c>
      <c r="AY247">
        <v>149.9</v>
      </c>
      <c r="AZ247">
        <v>126.6</v>
      </c>
      <c r="BA247">
        <v>142.1</v>
      </c>
      <c r="BB247">
        <v>155.5</v>
      </c>
      <c r="BC247">
        <v>140.30000000000001</v>
      </c>
      <c r="BD247">
        <v>141.30000000000001</v>
      </c>
      <c r="BE247">
        <v>148.6</v>
      </c>
      <c r="BF247">
        <f t="shared" si="30"/>
        <v>1910.9</v>
      </c>
      <c r="BG247">
        <f t="shared" si="31"/>
        <v>167.9</v>
      </c>
      <c r="BH247">
        <f t="shared" si="32"/>
        <v>439.5</v>
      </c>
      <c r="BI247">
        <f t="shared" si="33"/>
        <v>295.8</v>
      </c>
      <c r="BJ247">
        <f t="shared" si="34"/>
        <v>145.30000000000001</v>
      </c>
      <c r="BK247">
        <f t="shared" si="35"/>
        <v>290.20000000000005</v>
      </c>
      <c r="BL247">
        <f t="shared" si="36"/>
        <v>126.6</v>
      </c>
      <c r="BM247">
        <f t="shared" si="37"/>
        <v>142.1</v>
      </c>
      <c r="BN247">
        <f t="shared" si="38"/>
        <v>155.5</v>
      </c>
      <c r="BO247">
        <f t="shared" si="39"/>
        <v>141.30000000000001</v>
      </c>
    </row>
    <row r="248" spans="1:67" x14ac:dyDescent="0.35">
      <c r="A248" t="s">
        <v>57</v>
      </c>
      <c r="B248">
        <v>2019</v>
      </c>
      <c r="C248" t="s">
        <v>73</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59</v>
      </c>
      <c r="V248">
        <v>149.9</v>
      </c>
      <c r="W248">
        <v>151.19999999999999</v>
      </c>
      <c r="X248">
        <v>154.80000000000001</v>
      </c>
      <c r="Y248">
        <v>135</v>
      </c>
      <c r="Z248">
        <v>149.5</v>
      </c>
      <c r="AA248">
        <v>161.1</v>
      </c>
      <c r="AB248">
        <v>140.6</v>
      </c>
      <c r="AC248">
        <v>147.1</v>
      </c>
      <c r="AD248">
        <v>152.30000000000001</v>
      </c>
      <c r="AE248">
        <v>142.80000000000001</v>
      </c>
      <c r="AF248">
        <v>165.3</v>
      </c>
      <c r="AG248">
        <v>149.5</v>
      </c>
      <c r="AH248">
        <v>148.69999999999999</v>
      </c>
      <c r="AI248">
        <v>127.5</v>
      </c>
      <c r="AJ248">
        <v>144.30000000000001</v>
      </c>
      <c r="AK248">
        <v>209.5</v>
      </c>
      <c r="AL248">
        <v>138.80000000000001</v>
      </c>
      <c r="AM248">
        <v>113.6</v>
      </c>
      <c r="AN248">
        <v>149.1</v>
      </c>
      <c r="AO248">
        <v>139.30000000000001</v>
      </c>
      <c r="AP248">
        <v>158.30000000000001</v>
      </c>
      <c r="AQ248">
        <v>154.30000000000001</v>
      </c>
      <c r="AR248">
        <v>167.8</v>
      </c>
      <c r="AS248">
        <v>152.6</v>
      </c>
      <c r="AT248">
        <v>147.30000000000001</v>
      </c>
      <c r="AU248">
        <v>151.9</v>
      </c>
      <c r="AV248">
        <v>139.30000000000001</v>
      </c>
      <c r="AW248">
        <v>149.9</v>
      </c>
      <c r="AX248">
        <v>151.19999999999999</v>
      </c>
      <c r="AY248">
        <v>154.80000000000001</v>
      </c>
      <c r="AZ248">
        <v>135</v>
      </c>
      <c r="BA248">
        <v>149.5</v>
      </c>
      <c r="BB248">
        <v>161.1</v>
      </c>
      <c r="BC248">
        <v>140.6</v>
      </c>
      <c r="BD248">
        <v>147.1</v>
      </c>
      <c r="BE248">
        <v>152.30000000000001</v>
      </c>
      <c r="BF248">
        <f t="shared" si="30"/>
        <v>1940.9999999999995</v>
      </c>
      <c r="BG248">
        <f t="shared" si="31"/>
        <v>167.8</v>
      </c>
      <c r="BH248">
        <f t="shared" si="32"/>
        <v>451.79999999999995</v>
      </c>
      <c r="BI248">
        <f t="shared" si="33"/>
        <v>289.20000000000005</v>
      </c>
      <c r="BJ248">
        <f t="shared" si="34"/>
        <v>151.19999999999999</v>
      </c>
      <c r="BK248">
        <f t="shared" si="35"/>
        <v>295.39999999999998</v>
      </c>
      <c r="BL248">
        <f t="shared" si="36"/>
        <v>135</v>
      </c>
      <c r="BM248">
        <f t="shared" si="37"/>
        <v>149.5</v>
      </c>
      <c r="BN248">
        <f t="shared" si="38"/>
        <v>161.1</v>
      </c>
      <c r="BO248">
        <f t="shared" si="39"/>
        <v>147.1</v>
      </c>
    </row>
    <row r="249" spans="1:67" x14ac:dyDescent="0.35">
      <c r="A249" t="s">
        <v>60</v>
      </c>
      <c r="B249">
        <v>2019</v>
      </c>
      <c r="C249" t="s">
        <v>73</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c r="AE249">
        <v>144.9</v>
      </c>
      <c r="AF249">
        <v>164.5</v>
      </c>
      <c r="AG249">
        <v>153.69999999999999</v>
      </c>
      <c r="AH249">
        <v>147.5</v>
      </c>
      <c r="AI249">
        <v>122.7</v>
      </c>
      <c r="AJ249">
        <v>147.19999999999999</v>
      </c>
      <c r="AK249">
        <v>155.80000000000001</v>
      </c>
      <c r="AL249">
        <v>137.19999999999999</v>
      </c>
      <c r="AM249">
        <v>114.7</v>
      </c>
      <c r="AN249">
        <v>148</v>
      </c>
      <c r="AO249">
        <v>130.80000000000001</v>
      </c>
      <c r="AP249">
        <v>157.69999999999999</v>
      </c>
      <c r="AQ249">
        <v>156.30000000000001</v>
      </c>
      <c r="AR249">
        <v>170.4</v>
      </c>
      <c r="AS249">
        <v>146.80000000000001</v>
      </c>
      <c r="AT249">
        <v>132.80000000000001</v>
      </c>
      <c r="AU249">
        <v>144.6</v>
      </c>
      <c r="AV249">
        <v>152.80000000000001</v>
      </c>
      <c r="AW249">
        <v>133.6</v>
      </c>
      <c r="AX249">
        <v>139.80000000000001</v>
      </c>
      <c r="AY249">
        <v>143.19999999999999</v>
      </c>
      <c r="AZ249">
        <v>125.2</v>
      </c>
      <c r="BA249">
        <v>136.80000000000001</v>
      </c>
      <c r="BB249">
        <v>151.9</v>
      </c>
      <c r="BC249">
        <v>140.19999999999999</v>
      </c>
      <c r="BD249">
        <v>137.69999999999999</v>
      </c>
      <c r="BE249">
        <v>148.30000000000001</v>
      </c>
      <c r="BF249">
        <f t="shared" si="30"/>
        <v>1881</v>
      </c>
      <c r="BG249">
        <f t="shared" si="31"/>
        <v>170.4</v>
      </c>
      <c r="BH249">
        <f t="shared" si="32"/>
        <v>424.20000000000005</v>
      </c>
      <c r="BI249">
        <f t="shared" si="33"/>
        <v>286.39999999999998</v>
      </c>
      <c r="BJ249">
        <f t="shared" si="34"/>
        <v>139.80000000000001</v>
      </c>
      <c r="BK249">
        <f t="shared" si="35"/>
        <v>283.39999999999998</v>
      </c>
      <c r="BL249">
        <f t="shared" si="36"/>
        <v>125.2</v>
      </c>
      <c r="BM249">
        <f t="shared" si="37"/>
        <v>136.80000000000001</v>
      </c>
      <c r="BN249">
        <f t="shared" si="38"/>
        <v>151.9</v>
      </c>
      <c r="BO249">
        <f t="shared" si="39"/>
        <v>137.69999999999999</v>
      </c>
    </row>
    <row r="250" spans="1:67" x14ac:dyDescent="0.35">
      <c r="A250" t="s">
        <v>61</v>
      </c>
      <c r="B250">
        <v>2019</v>
      </c>
      <c r="C250" t="s">
        <v>73</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c r="AE250">
        <v>143.5</v>
      </c>
      <c r="AF250">
        <v>165</v>
      </c>
      <c r="AG250">
        <v>151.1</v>
      </c>
      <c r="AH250">
        <v>148.30000000000001</v>
      </c>
      <c r="AI250">
        <v>125.7</v>
      </c>
      <c r="AJ250">
        <v>145.69999999999999</v>
      </c>
      <c r="AK250">
        <v>217</v>
      </c>
      <c r="AL250">
        <v>138.30000000000001</v>
      </c>
      <c r="AM250">
        <v>114</v>
      </c>
      <c r="AN250">
        <v>148.69999999999999</v>
      </c>
      <c r="AO250">
        <v>135.80000000000001</v>
      </c>
      <c r="AP250">
        <v>158</v>
      </c>
      <c r="AQ250">
        <v>155</v>
      </c>
      <c r="AR250">
        <v>168.5</v>
      </c>
      <c r="AS250">
        <v>150.30000000000001</v>
      </c>
      <c r="AT250">
        <v>141.30000000000001</v>
      </c>
      <c r="AU250">
        <v>149</v>
      </c>
      <c r="AV250">
        <v>152.80000000000001</v>
      </c>
      <c r="AW250">
        <v>143.69999999999999</v>
      </c>
      <c r="AX250">
        <v>145.80000000000001</v>
      </c>
      <c r="AY250">
        <v>150.4</v>
      </c>
      <c r="AZ250">
        <v>129.80000000000001</v>
      </c>
      <c r="BA250">
        <v>142.30000000000001</v>
      </c>
      <c r="BB250">
        <v>155.69999999999999</v>
      </c>
      <c r="BC250">
        <v>140.4</v>
      </c>
      <c r="BD250">
        <v>142.5</v>
      </c>
      <c r="BE250">
        <v>150.4</v>
      </c>
      <c r="BF250">
        <f t="shared" si="30"/>
        <v>1946.1000000000001</v>
      </c>
      <c r="BG250">
        <f t="shared" si="31"/>
        <v>168.5</v>
      </c>
      <c r="BH250">
        <f t="shared" si="32"/>
        <v>440.6</v>
      </c>
      <c r="BI250">
        <f t="shared" si="33"/>
        <v>296.5</v>
      </c>
      <c r="BJ250">
        <f t="shared" si="34"/>
        <v>145.80000000000001</v>
      </c>
      <c r="BK250">
        <f t="shared" si="35"/>
        <v>290.8</v>
      </c>
      <c r="BL250">
        <f t="shared" si="36"/>
        <v>129.80000000000001</v>
      </c>
      <c r="BM250">
        <f t="shared" si="37"/>
        <v>142.30000000000001</v>
      </c>
      <c r="BN250">
        <f t="shared" si="38"/>
        <v>155.69999999999999</v>
      </c>
      <c r="BO250">
        <f t="shared" si="39"/>
        <v>142.5</v>
      </c>
    </row>
    <row r="251" spans="1:67" x14ac:dyDescent="0.35">
      <c r="A251" t="s">
        <v>57</v>
      </c>
      <c r="B251">
        <v>2020</v>
      </c>
      <c r="C251" t="s">
        <v>58</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59</v>
      </c>
      <c r="V251">
        <v>150.4</v>
      </c>
      <c r="W251">
        <v>151.69999999999999</v>
      </c>
      <c r="X251">
        <v>155.69999999999999</v>
      </c>
      <c r="Y251">
        <v>136.30000000000001</v>
      </c>
      <c r="Z251">
        <v>150.1</v>
      </c>
      <c r="AA251">
        <v>161.69999999999999</v>
      </c>
      <c r="AB251">
        <v>142.5</v>
      </c>
      <c r="AC251">
        <v>148.1</v>
      </c>
      <c r="AD251">
        <v>151.9</v>
      </c>
      <c r="AE251">
        <v>143.69999999999999</v>
      </c>
      <c r="AF251">
        <v>167.3</v>
      </c>
      <c r="AG251">
        <v>153.5</v>
      </c>
      <c r="AH251">
        <v>150.5</v>
      </c>
      <c r="AI251">
        <v>132</v>
      </c>
      <c r="AJ251">
        <v>142.19999999999999</v>
      </c>
      <c r="AK251">
        <v>191.5</v>
      </c>
      <c r="AL251">
        <v>141.1</v>
      </c>
      <c r="AM251">
        <v>113.8</v>
      </c>
      <c r="AN251">
        <v>151.6</v>
      </c>
      <c r="AO251">
        <v>139.69999999999999</v>
      </c>
      <c r="AP251">
        <v>158.69999999999999</v>
      </c>
      <c r="AQ251">
        <v>153</v>
      </c>
      <c r="AR251">
        <v>168.6</v>
      </c>
      <c r="AS251">
        <v>152.80000000000001</v>
      </c>
      <c r="AT251">
        <v>147.4</v>
      </c>
      <c r="AU251">
        <v>152.1</v>
      </c>
      <c r="AV251">
        <v>139.30000000000001</v>
      </c>
      <c r="AW251">
        <v>150.4</v>
      </c>
      <c r="AX251">
        <v>151.69999999999999</v>
      </c>
      <c r="AY251">
        <v>155.69999999999999</v>
      </c>
      <c r="AZ251">
        <v>136.30000000000001</v>
      </c>
      <c r="BA251">
        <v>150.1</v>
      </c>
      <c r="BB251">
        <v>161.69999999999999</v>
      </c>
      <c r="BC251">
        <v>142.5</v>
      </c>
      <c r="BD251">
        <v>148.1</v>
      </c>
      <c r="BE251">
        <v>151.9</v>
      </c>
      <c r="BF251">
        <f t="shared" si="30"/>
        <v>1938.6</v>
      </c>
      <c r="BG251">
        <f t="shared" si="31"/>
        <v>168.6</v>
      </c>
      <c r="BH251">
        <f t="shared" si="32"/>
        <v>452.30000000000007</v>
      </c>
      <c r="BI251">
        <f t="shared" si="33"/>
        <v>289.70000000000005</v>
      </c>
      <c r="BJ251">
        <f t="shared" si="34"/>
        <v>151.69999999999999</v>
      </c>
      <c r="BK251">
        <f t="shared" si="35"/>
        <v>298.2</v>
      </c>
      <c r="BL251">
        <f t="shared" si="36"/>
        <v>136.30000000000001</v>
      </c>
      <c r="BM251">
        <f t="shared" si="37"/>
        <v>150.1</v>
      </c>
      <c r="BN251">
        <f t="shared" si="38"/>
        <v>161.69999999999999</v>
      </c>
      <c r="BO251">
        <f t="shared" si="39"/>
        <v>148.1</v>
      </c>
    </row>
    <row r="252" spans="1:67" x14ac:dyDescent="0.35">
      <c r="A252" t="s">
        <v>60</v>
      </c>
      <c r="B252">
        <v>2020</v>
      </c>
      <c r="C252" t="s">
        <v>58</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c r="AE252">
        <v>145.6</v>
      </c>
      <c r="AF252">
        <v>167.6</v>
      </c>
      <c r="AG252">
        <v>157</v>
      </c>
      <c r="AH252">
        <v>149.30000000000001</v>
      </c>
      <c r="AI252">
        <v>126.3</v>
      </c>
      <c r="AJ252">
        <v>144.4</v>
      </c>
      <c r="AK252">
        <v>207.8</v>
      </c>
      <c r="AL252">
        <v>139.1</v>
      </c>
      <c r="AM252">
        <v>114.8</v>
      </c>
      <c r="AN252">
        <v>149.5</v>
      </c>
      <c r="AO252">
        <v>131.1</v>
      </c>
      <c r="AP252">
        <v>158.5</v>
      </c>
      <c r="AQ252">
        <v>154.4</v>
      </c>
      <c r="AR252">
        <v>170.8</v>
      </c>
      <c r="AS252">
        <v>147</v>
      </c>
      <c r="AT252">
        <v>133.19999999999999</v>
      </c>
      <c r="AU252">
        <v>144.9</v>
      </c>
      <c r="AV252">
        <v>153.9</v>
      </c>
      <c r="AW252">
        <v>135.1</v>
      </c>
      <c r="AX252">
        <v>140.1</v>
      </c>
      <c r="AY252">
        <v>143.80000000000001</v>
      </c>
      <c r="AZ252">
        <v>126.1</v>
      </c>
      <c r="BA252">
        <v>137.19999999999999</v>
      </c>
      <c r="BB252">
        <v>152.1</v>
      </c>
      <c r="BC252">
        <v>142.1</v>
      </c>
      <c r="BD252">
        <v>138.4</v>
      </c>
      <c r="BE252">
        <v>148.19999999999999</v>
      </c>
      <c r="BF252">
        <f t="shared" si="30"/>
        <v>1945.3999999999999</v>
      </c>
      <c r="BG252">
        <f t="shared" si="31"/>
        <v>170.8</v>
      </c>
      <c r="BH252">
        <f t="shared" si="32"/>
        <v>425.1</v>
      </c>
      <c r="BI252">
        <f t="shared" si="33"/>
        <v>289</v>
      </c>
      <c r="BJ252">
        <f t="shared" si="34"/>
        <v>140.1</v>
      </c>
      <c r="BK252">
        <f t="shared" si="35"/>
        <v>285.89999999999998</v>
      </c>
      <c r="BL252">
        <f t="shared" si="36"/>
        <v>126.1</v>
      </c>
      <c r="BM252">
        <f t="shared" si="37"/>
        <v>137.19999999999999</v>
      </c>
      <c r="BN252">
        <f t="shared" si="38"/>
        <v>152.1</v>
      </c>
      <c r="BO252">
        <f t="shared" si="39"/>
        <v>138.4</v>
      </c>
    </row>
    <row r="253" spans="1:67" x14ac:dyDescent="0.35">
      <c r="A253" t="s">
        <v>61</v>
      </c>
      <c r="B253">
        <v>2020</v>
      </c>
      <c r="C253" t="s">
        <v>58</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c r="AE253">
        <v>144.30000000000001</v>
      </c>
      <c r="AF253">
        <v>167.4</v>
      </c>
      <c r="AG253">
        <v>154.9</v>
      </c>
      <c r="AH253">
        <v>150.1</v>
      </c>
      <c r="AI253">
        <v>129.9</v>
      </c>
      <c r="AJ253">
        <v>143.19999999999999</v>
      </c>
      <c r="AK253">
        <v>197</v>
      </c>
      <c r="AL253">
        <v>140.4</v>
      </c>
      <c r="AM253">
        <v>114.1</v>
      </c>
      <c r="AN253">
        <v>150.9</v>
      </c>
      <c r="AO253">
        <v>136.1</v>
      </c>
      <c r="AP253">
        <v>158.6</v>
      </c>
      <c r="AQ253">
        <v>153.5</v>
      </c>
      <c r="AR253">
        <v>169.2</v>
      </c>
      <c r="AS253">
        <v>150.5</v>
      </c>
      <c r="AT253">
        <v>141.5</v>
      </c>
      <c r="AU253">
        <v>149.19999999999999</v>
      </c>
      <c r="AV253">
        <v>153.9</v>
      </c>
      <c r="AW253">
        <v>144.6</v>
      </c>
      <c r="AX253">
        <v>146.19999999999999</v>
      </c>
      <c r="AY253">
        <v>151.19999999999999</v>
      </c>
      <c r="AZ253">
        <v>130.9</v>
      </c>
      <c r="BA253">
        <v>142.80000000000001</v>
      </c>
      <c r="BB253">
        <v>156.1</v>
      </c>
      <c r="BC253">
        <v>142.30000000000001</v>
      </c>
      <c r="BD253">
        <v>143.4</v>
      </c>
      <c r="BE253">
        <v>150.19999999999999</v>
      </c>
      <c r="BF253">
        <f t="shared" si="30"/>
        <v>1940.3999999999999</v>
      </c>
      <c r="BG253">
        <f t="shared" si="31"/>
        <v>169.2</v>
      </c>
      <c r="BH253">
        <f t="shared" si="32"/>
        <v>441.2</v>
      </c>
      <c r="BI253">
        <f t="shared" si="33"/>
        <v>298.5</v>
      </c>
      <c r="BJ253">
        <f t="shared" si="34"/>
        <v>146.19999999999999</v>
      </c>
      <c r="BK253">
        <f t="shared" si="35"/>
        <v>293.5</v>
      </c>
      <c r="BL253">
        <f t="shared" si="36"/>
        <v>130.9</v>
      </c>
      <c r="BM253">
        <f t="shared" si="37"/>
        <v>142.80000000000001</v>
      </c>
      <c r="BN253">
        <f t="shared" si="38"/>
        <v>156.1</v>
      </c>
      <c r="BO253">
        <f t="shared" si="39"/>
        <v>143.4</v>
      </c>
    </row>
    <row r="254" spans="1:67" x14ac:dyDescent="0.35">
      <c r="A254" t="s">
        <v>57</v>
      </c>
      <c r="B254">
        <v>2020</v>
      </c>
      <c r="C254" t="s">
        <v>62</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59</v>
      </c>
      <c r="V254">
        <v>152.30000000000001</v>
      </c>
      <c r="W254">
        <v>151.80000000000001</v>
      </c>
      <c r="X254">
        <v>156.19999999999999</v>
      </c>
      <c r="Y254">
        <v>136</v>
      </c>
      <c r="Z254">
        <v>150.4</v>
      </c>
      <c r="AA254">
        <v>161.9</v>
      </c>
      <c r="AB254">
        <v>143.4</v>
      </c>
      <c r="AC254">
        <v>148.4</v>
      </c>
      <c r="AD254">
        <v>150.4</v>
      </c>
      <c r="AE254">
        <v>144.19999999999999</v>
      </c>
      <c r="AF254">
        <v>167.5</v>
      </c>
      <c r="AG254">
        <v>150.9</v>
      </c>
      <c r="AH254">
        <v>150.9</v>
      </c>
      <c r="AI254">
        <v>133.69999999999999</v>
      </c>
      <c r="AJ254">
        <v>140.69999999999999</v>
      </c>
      <c r="AK254">
        <v>165.1</v>
      </c>
      <c r="AL254">
        <v>141.80000000000001</v>
      </c>
      <c r="AM254">
        <v>113.1</v>
      </c>
      <c r="AN254">
        <v>152.80000000000001</v>
      </c>
      <c r="AO254">
        <v>140.1</v>
      </c>
      <c r="AP254">
        <v>159.19999999999999</v>
      </c>
      <c r="AQ254">
        <v>149.80000000000001</v>
      </c>
      <c r="AR254">
        <v>169.4</v>
      </c>
      <c r="AS254">
        <v>153</v>
      </c>
      <c r="AT254">
        <v>147.5</v>
      </c>
      <c r="AU254">
        <v>152.30000000000001</v>
      </c>
      <c r="AV254">
        <v>139.30000000000001</v>
      </c>
      <c r="AW254">
        <v>152.30000000000001</v>
      </c>
      <c r="AX254">
        <v>151.80000000000001</v>
      </c>
      <c r="AY254">
        <v>156.19999999999999</v>
      </c>
      <c r="AZ254">
        <v>136</v>
      </c>
      <c r="BA254">
        <v>150.4</v>
      </c>
      <c r="BB254">
        <v>161.9</v>
      </c>
      <c r="BC254">
        <v>143.4</v>
      </c>
      <c r="BD254">
        <v>148.4</v>
      </c>
      <c r="BE254">
        <v>150.4</v>
      </c>
      <c r="BF254">
        <f t="shared" si="30"/>
        <v>1909.7999999999997</v>
      </c>
      <c r="BG254">
        <f t="shared" si="31"/>
        <v>169.4</v>
      </c>
      <c r="BH254">
        <f t="shared" si="32"/>
        <v>452.8</v>
      </c>
      <c r="BI254">
        <f t="shared" si="33"/>
        <v>291.60000000000002</v>
      </c>
      <c r="BJ254">
        <f t="shared" si="34"/>
        <v>151.80000000000001</v>
      </c>
      <c r="BK254">
        <f t="shared" si="35"/>
        <v>299.60000000000002</v>
      </c>
      <c r="BL254">
        <f t="shared" si="36"/>
        <v>136</v>
      </c>
      <c r="BM254">
        <f t="shared" si="37"/>
        <v>150.4</v>
      </c>
      <c r="BN254">
        <f t="shared" si="38"/>
        <v>161.9</v>
      </c>
      <c r="BO254">
        <f t="shared" si="39"/>
        <v>148.4</v>
      </c>
    </row>
    <row r="255" spans="1:67" x14ac:dyDescent="0.35">
      <c r="A255" t="s">
        <v>60</v>
      </c>
      <c r="B255">
        <v>2020</v>
      </c>
      <c r="C255" t="s">
        <v>62</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c r="AE255">
        <v>146.19999999999999</v>
      </c>
      <c r="AF255">
        <v>167.6</v>
      </c>
      <c r="AG255">
        <v>153.1</v>
      </c>
      <c r="AH255">
        <v>150.69999999999999</v>
      </c>
      <c r="AI255">
        <v>127.4</v>
      </c>
      <c r="AJ255">
        <v>143.1</v>
      </c>
      <c r="AK255">
        <v>181.7</v>
      </c>
      <c r="AL255">
        <v>139.6</v>
      </c>
      <c r="AM255">
        <v>114.6</v>
      </c>
      <c r="AN255">
        <v>150.4</v>
      </c>
      <c r="AO255">
        <v>131.5</v>
      </c>
      <c r="AP255">
        <v>159</v>
      </c>
      <c r="AQ255">
        <v>151.69999999999999</v>
      </c>
      <c r="AR255">
        <v>172</v>
      </c>
      <c r="AS255">
        <v>147.30000000000001</v>
      </c>
      <c r="AT255">
        <v>133.5</v>
      </c>
      <c r="AU255">
        <v>145.19999999999999</v>
      </c>
      <c r="AV255">
        <v>154.80000000000001</v>
      </c>
      <c r="AW255">
        <v>138.9</v>
      </c>
      <c r="AX255">
        <v>140.4</v>
      </c>
      <c r="AY255">
        <v>144.4</v>
      </c>
      <c r="AZ255">
        <v>125.2</v>
      </c>
      <c r="BA255">
        <v>137.69999999999999</v>
      </c>
      <c r="BB255">
        <v>152.19999999999999</v>
      </c>
      <c r="BC255">
        <v>143.5</v>
      </c>
      <c r="BD255">
        <v>138.4</v>
      </c>
      <c r="BE255">
        <v>147.69999999999999</v>
      </c>
      <c r="BF255">
        <f t="shared" si="30"/>
        <v>1916.6</v>
      </c>
      <c r="BG255">
        <f t="shared" si="31"/>
        <v>172</v>
      </c>
      <c r="BH255">
        <f t="shared" si="32"/>
        <v>426</v>
      </c>
      <c r="BI255">
        <f t="shared" si="33"/>
        <v>293.70000000000005</v>
      </c>
      <c r="BJ255">
        <f t="shared" si="34"/>
        <v>140.4</v>
      </c>
      <c r="BK255">
        <f t="shared" si="35"/>
        <v>287.89999999999998</v>
      </c>
      <c r="BL255">
        <f t="shared" si="36"/>
        <v>125.2</v>
      </c>
      <c r="BM255">
        <f t="shared" si="37"/>
        <v>137.69999999999999</v>
      </c>
      <c r="BN255">
        <f t="shared" si="38"/>
        <v>152.19999999999999</v>
      </c>
      <c r="BO255">
        <f t="shared" si="39"/>
        <v>138.4</v>
      </c>
    </row>
    <row r="256" spans="1:67" x14ac:dyDescent="0.35">
      <c r="A256" t="s">
        <v>61</v>
      </c>
      <c r="B256">
        <v>2020</v>
      </c>
      <c r="C256" t="s">
        <v>62</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c r="AE256">
        <v>144.80000000000001</v>
      </c>
      <c r="AF256">
        <v>167.5</v>
      </c>
      <c r="AG256">
        <v>151.80000000000001</v>
      </c>
      <c r="AH256">
        <v>150.80000000000001</v>
      </c>
      <c r="AI256">
        <v>131.4</v>
      </c>
      <c r="AJ256">
        <v>141.80000000000001</v>
      </c>
      <c r="AK256">
        <v>170.7</v>
      </c>
      <c r="AL256">
        <v>141.1</v>
      </c>
      <c r="AM256">
        <v>113.6</v>
      </c>
      <c r="AN256">
        <v>152</v>
      </c>
      <c r="AO256">
        <v>136.5</v>
      </c>
      <c r="AP256">
        <v>159.1</v>
      </c>
      <c r="AQ256">
        <v>150.5</v>
      </c>
      <c r="AR256">
        <v>170.1</v>
      </c>
      <c r="AS256">
        <v>150.80000000000001</v>
      </c>
      <c r="AT256">
        <v>141.69999999999999</v>
      </c>
      <c r="AU256">
        <v>149.5</v>
      </c>
      <c r="AV256">
        <v>154.80000000000001</v>
      </c>
      <c r="AW256">
        <v>147.19999999999999</v>
      </c>
      <c r="AX256">
        <v>146.4</v>
      </c>
      <c r="AY256">
        <v>151.69999999999999</v>
      </c>
      <c r="AZ256">
        <v>130.30000000000001</v>
      </c>
      <c r="BA256">
        <v>143.19999999999999</v>
      </c>
      <c r="BB256">
        <v>156.19999999999999</v>
      </c>
      <c r="BC256">
        <v>143.4</v>
      </c>
      <c r="BD256">
        <v>143.6</v>
      </c>
      <c r="BE256">
        <v>149.1</v>
      </c>
      <c r="BF256">
        <f t="shared" si="30"/>
        <v>1911.6</v>
      </c>
      <c r="BG256">
        <f t="shared" si="31"/>
        <v>170.1</v>
      </c>
      <c r="BH256">
        <f t="shared" si="32"/>
        <v>442</v>
      </c>
      <c r="BI256">
        <f t="shared" si="33"/>
        <v>302</v>
      </c>
      <c r="BJ256">
        <f t="shared" si="34"/>
        <v>146.4</v>
      </c>
      <c r="BK256">
        <f t="shared" si="35"/>
        <v>295.10000000000002</v>
      </c>
      <c r="BL256">
        <f t="shared" si="36"/>
        <v>130.30000000000001</v>
      </c>
      <c r="BM256">
        <f t="shared" si="37"/>
        <v>143.19999999999999</v>
      </c>
      <c r="BN256">
        <f t="shared" si="38"/>
        <v>156.19999999999999</v>
      </c>
      <c r="BO256">
        <f t="shared" si="39"/>
        <v>143.6</v>
      </c>
    </row>
    <row r="257" spans="1:67" x14ac:dyDescent="0.35">
      <c r="A257" t="s">
        <v>57</v>
      </c>
      <c r="B257">
        <v>2020</v>
      </c>
      <c r="C257" t="s">
        <v>63</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59</v>
      </c>
      <c r="V257">
        <v>153.4</v>
      </c>
      <c r="W257">
        <v>151.5</v>
      </c>
      <c r="X257">
        <v>156.69999999999999</v>
      </c>
      <c r="Y257">
        <v>135.80000000000001</v>
      </c>
      <c r="Z257">
        <v>151.19999999999999</v>
      </c>
      <c r="AA257">
        <v>161.19999999999999</v>
      </c>
      <c r="AB257">
        <v>145.1</v>
      </c>
      <c r="AC257">
        <v>148.6</v>
      </c>
      <c r="AD257">
        <v>149.80000000000001</v>
      </c>
      <c r="AE257">
        <v>144.4</v>
      </c>
      <c r="AF257">
        <v>166.8</v>
      </c>
      <c r="AG257">
        <v>147.6</v>
      </c>
      <c r="AH257">
        <v>151.69999999999999</v>
      </c>
      <c r="AI257">
        <v>133.30000000000001</v>
      </c>
      <c r="AJ257">
        <v>141.80000000000001</v>
      </c>
      <c r="AK257">
        <v>152.30000000000001</v>
      </c>
      <c r="AL257">
        <v>141.80000000000001</v>
      </c>
      <c r="AM257">
        <v>112.6</v>
      </c>
      <c r="AN257">
        <v>154</v>
      </c>
      <c r="AO257">
        <v>140.1</v>
      </c>
      <c r="AP257">
        <v>160</v>
      </c>
      <c r="AQ257">
        <v>148.19999999999999</v>
      </c>
      <c r="AR257">
        <v>170.5</v>
      </c>
      <c r="AS257">
        <v>153.4</v>
      </c>
      <c r="AT257">
        <v>147.6</v>
      </c>
      <c r="AU257">
        <v>152.5</v>
      </c>
      <c r="AV257">
        <v>139.30000000000001</v>
      </c>
      <c r="AW257">
        <v>153.4</v>
      </c>
      <c r="AX257">
        <v>151.5</v>
      </c>
      <c r="AY257">
        <v>156.69999999999999</v>
      </c>
      <c r="AZ257">
        <v>135.80000000000001</v>
      </c>
      <c r="BA257">
        <v>151.19999999999999</v>
      </c>
      <c r="BB257">
        <v>161.19999999999999</v>
      </c>
      <c r="BC257">
        <v>145.1</v>
      </c>
      <c r="BD257">
        <v>148.6</v>
      </c>
      <c r="BE257">
        <v>149.80000000000001</v>
      </c>
      <c r="BF257">
        <f t="shared" si="30"/>
        <v>1894.5999999999997</v>
      </c>
      <c r="BG257">
        <f t="shared" si="31"/>
        <v>170.5</v>
      </c>
      <c r="BH257">
        <f t="shared" si="32"/>
        <v>453.5</v>
      </c>
      <c r="BI257">
        <f t="shared" si="33"/>
        <v>292.70000000000005</v>
      </c>
      <c r="BJ257">
        <f t="shared" si="34"/>
        <v>151.5</v>
      </c>
      <c r="BK257">
        <f t="shared" si="35"/>
        <v>301.79999999999995</v>
      </c>
      <c r="BL257">
        <f t="shared" si="36"/>
        <v>135.80000000000001</v>
      </c>
      <c r="BM257">
        <f t="shared" si="37"/>
        <v>151.19999999999999</v>
      </c>
      <c r="BN257">
        <f t="shared" si="38"/>
        <v>161.19999999999999</v>
      </c>
      <c r="BO257">
        <f t="shared" si="39"/>
        <v>148.6</v>
      </c>
    </row>
    <row r="258" spans="1:67" x14ac:dyDescent="0.35">
      <c r="A258" t="s">
        <v>60</v>
      </c>
      <c r="B258">
        <v>2020</v>
      </c>
      <c r="C258" t="s">
        <v>63</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c r="AE258">
        <v>146.5</v>
      </c>
      <c r="AF258">
        <v>167.5</v>
      </c>
      <c r="AG258">
        <v>148.9</v>
      </c>
      <c r="AH258">
        <v>151.1</v>
      </c>
      <c r="AI258">
        <v>127.5</v>
      </c>
      <c r="AJ258">
        <v>143.30000000000001</v>
      </c>
      <c r="AK258">
        <v>167</v>
      </c>
      <c r="AL258">
        <v>139.69999999999999</v>
      </c>
      <c r="AM258">
        <v>114.4</v>
      </c>
      <c r="AN258">
        <v>151.5</v>
      </c>
      <c r="AO258">
        <v>131.9</v>
      </c>
      <c r="AP258">
        <v>159.1</v>
      </c>
      <c r="AQ258">
        <v>150.1</v>
      </c>
      <c r="AR258">
        <v>173.3</v>
      </c>
      <c r="AS258">
        <v>147.69999999999999</v>
      </c>
      <c r="AT258">
        <v>133.80000000000001</v>
      </c>
      <c r="AU258">
        <v>145.6</v>
      </c>
      <c r="AV258">
        <v>154.5</v>
      </c>
      <c r="AW258">
        <v>141.4</v>
      </c>
      <c r="AX258">
        <v>140.80000000000001</v>
      </c>
      <c r="AY258">
        <v>145</v>
      </c>
      <c r="AZ258">
        <v>124.6</v>
      </c>
      <c r="BA258">
        <v>137.9</v>
      </c>
      <c r="BB258">
        <v>152.5</v>
      </c>
      <c r="BC258">
        <v>145.30000000000001</v>
      </c>
      <c r="BD258">
        <v>138.69999999999999</v>
      </c>
      <c r="BE258">
        <v>147.30000000000001</v>
      </c>
      <c r="BF258">
        <f t="shared" si="30"/>
        <v>1898.5</v>
      </c>
      <c r="BG258">
        <f t="shared" si="31"/>
        <v>173.3</v>
      </c>
      <c r="BH258">
        <f t="shared" si="32"/>
        <v>427.1</v>
      </c>
      <c r="BI258">
        <f t="shared" si="33"/>
        <v>295.89999999999998</v>
      </c>
      <c r="BJ258">
        <f t="shared" si="34"/>
        <v>140.80000000000001</v>
      </c>
      <c r="BK258">
        <f t="shared" si="35"/>
        <v>290.3</v>
      </c>
      <c r="BL258">
        <f t="shared" si="36"/>
        <v>124.6</v>
      </c>
      <c r="BM258">
        <f t="shared" si="37"/>
        <v>137.9</v>
      </c>
      <c r="BN258">
        <f t="shared" si="38"/>
        <v>152.5</v>
      </c>
      <c r="BO258">
        <f t="shared" si="39"/>
        <v>138.69999999999999</v>
      </c>
    </row>
    <row r="259" spans="1:67" x14ac:dyDescent="0.35">
      <c r="A259" t="s">
        <v>61</v>
      </c>
      <c r="B259">
        <v>2020</v>
      </c>
      <c r="C259" t="s">
        <v>63</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c r="AE259">
        <v>145.1</v>
      </c>
      <c r="AF259">
        <v>167</v>
      </c>
      <c r="AG259">
        <v>148.1</v>
      </c>
      <c r="AH259">
        <v>151.5</v>
      </c>
      <c r="AI259">
        <v>131.19999999999999</v>
      </c>
      <c r="AJ259">
        <v>142.5</v>
      </c>
      <c r="AK259">
        <v>157.30000000000001</v>
      </c>
      <c r="AL259">
        <v>141.1</v>
      </c>
      <c r="AM259">
        <v>113.2</v>
      </c>
      <c r="AN259">
        <v>153.19999999999999</v>
      </c>
      <c r="AO259">
        <v>136.69999999999999</v>
      </c>
      <c r="AP259">
        <v>159.6</v>
      </c>
      <c r="AQ259">
        <v>148.9</v>
      </c>
      <c r="AR259">
        <v>171.2</v>
      </c>
      <c r="AS259">
        <v>151.19999999999999</v>
      </c>
      <c r="AT259">
        <v>141.9</v>
      </c>
      <c r="AU259">
        <v>149.80000000000001</v>
      </c>
      <c r="AV259">
        <v>154.5</v>
      </c>
      <c r="AW259">
        <v>148.9</v>
      </c>
      <c r="AX259">
        <v>146.4</v>
      </c>
      <c r="AY259">
        <v>152.30000000000001</v>
      </c>
      <c r="AZ259">
        <v>129.9</v>
      </c>
      <c r="BA259">
        <v>143.69999999999999</v>
      </c>
      <c r="BB259">
        <v>156.1</v>
      </c>
      <c r="BC259">
        <v>145.19999999999999</v>
      </c>
      <c r="BD259">
        <v>143.80000000000001</v>
      </c>
      <c r="BE259">
        <v>148.6</v>
      </c>
      <c r="BF259">
        <f t="shared" ref="BF259:BF322" si="40">SUM(AE259:AQ259)</f>
        <v>1895.4</v>
      </c>
      <c r="BG259">
        <f t="shared" ref="BG259:BG322" si="41">AR259</f>
        <v>171.2</v>
      </c>
      <c r="BH259">
        <f t="shared" ref="BH259:BH322" si="42">SUM(AS259:AU259)</f>
        <v>442.90000000000003</v>
      </c>
      <c r="BI259">
        <f t="shared" ref="BI259:BI322" si="43">SUM(AV259:AW259)</f>
        <v>303.39999999999998</v>
      </c>
      <c r="BJ259">
        <f t="shared" ref="BJ259:BJ322" si="44">AX259</f>
        <v>146.4</v>
      </c>
      <c r="BK259">
        <f t="shared" ref="BK259:BK322" si="45">SUM(AY259,BC259)</f>
        <v>297.5</v>
      </c>
      <c r="BL259">
        <f t="shared" ref="BL259:BL322" si="46">AZ259</f>
        <v>129.9</v>
      </c>
      <c r="BM259">
        <f t="shared" ref="BM259:BM322" si="47">BA259</f>
        <v>143.69999999999999</v>
      </c>
      <c r="BN259">
        <f t="shared" ref="BN259:BN322" si="48">BB259</f>
        <v>156.1</v>
      </c>
      <c r="BO259">
        <f t="shared" ref="BO259:BO322" si="49">BD259</f>
        <v>143.80000000000001</v>
      </c>
    </row>
    <row r="260" spans="1:67" x14ac:dyDescent="0.35">
      <c r="A260" t="s">
        <v>57</v>
      </c>
      <c r="B260">
        <v>2020</v>
      </c>
      <c r="C260" t="s">
        <v>64</v>
      </c>
      <c r="D260">
        <v>147.19999999999999</v>
      </c>
      <c r="E260" t="s">
        <v>59</v>
      </c>
      <c r="F260">
        <v>146.9</v>
      </c>
      <c r="G260">
        <v>155.6</v>
      </c>
      <c r="H260">
        <v>137.1</v>
      </c>
      <c r="I260">
        <v>147.30000000000001</v>
      </c>
      <c r="J260">
        <v>162.69999999999999</v>
      </c>
      <c r="K260">
        <v>150.19999999999999</v>
      </c>
      <c r="L260">
        <v>119.8</v>
      </c>
      <c r="M260">
        <v>158.69999999999999</v>
      </c>
      <c r="N260">
        <v>139.19999999999999</v>
      </c>
      <c r="O260" t="s">
        <v>59</v>
      </c>
      <c r="P260">
        <v>150.1</v>
      </c>
      <c r="Q260" t="s">
        <v>59</v>
      </c>
      <c r="R260" t="s">
        <v>59</v>
      </c>
      <c r="S260" t="s">
        <v>59</v>
      </c>
      <c r="T260" t="s">
        <v>59</v>
      </c>
      <c r="U260" t="s">
        <v>59</v>
      </c>
      <c r="V260">
        <v>148.4</v>
      </c>
      <c r="W260" t="s">
        <v>59</v>
      </c>
      <c r="X260">
        <v>154.30000000000001</v>
      </c>
      <c r="Y260" t="s">
        <v>59</v>
      </c>
      <c r="Z260" t="s">
        <v>59</v>
      </c>
      <c r="AA260" t="s">
        <v>59</v>
      </c>
      <c r="AB260" t="s">
        <v>59</v>
      </c>
      <c r="AC260" t="s">
        <v>59</v>
      </c>
      <c r="AD260" t="s">
        <v>59</v>
      </c>
      <c r="AE260">
        <v>147.19999999999999</v>
      </c>
      <c r="AF260">
        <v>156.30000000000001</v>
      </c>
      <c r="AG260">
        <v>146.9</v>
      </c>
      <c r="AH260">
        <v>155.6</v>
      </c>
      <c r="AI260">
        <v>137.1</v>
      </c>
      <c r="AJ260">
        <v>147.30000000000001</v>
      </c>
      <c r="AK260">
        <v>162.69999999999999</v>
      </c>
      <c r="AL260">
        <v>150.19999999999999</v>
      </c>
      <c r="AM260">
        <v>119.8</v>
      </c>
      <c r="AN260">
        <v>158.69999999999999</v>
      </c>
      <c r="AO260">
        <v>139.19999999999999</v>
      </c>
      <c r="AP260">
        <v>149.1</v>
      </c>
      <c r="AQ260">
        <v>150.1</v>
      </c>
      <c r="AR260">
        <v>155.4</v>
      </c>
      <c r="AS260">
        <v>142.69999999999999</v>
      </c>
      <c r="AT260">
        <v>136</v>
      </c>
      <c r="AU260">
        <v>141.69999999999999</v>
      </c>
      <c r="AV260">
        <v>139.30000000000001</v>
      </c>
      <c r="AW260">
        <v>148.4</v>
      </c>
      <c r="AX260">
        <v>136.69999999999999</v>
      </c>
      <c r="AY260">
        <v>154.30000000000001</v>
      </c>
      <c r="AZ260">
        <v>127.2</v>
      </c>
      <c r="BA260">
        <v>133.9</v>
      </c>
      <c r="BB260">
        <v>141.1</v>
      </c>
      <c r="BC260">
        <v>133.4</v>
      </c>
      <c r="BD260">
        <v>134.19999999999999</v>
      </c>
      <c r="BE260">
        <v>139.6</v>
      </c>
      <c r="BF260">
        <f t="shared" si="40"/>
        <v>1920.2</v>
      </c>
      <c r="BG260">
        <f t="shared" si="41"/>
        <v>155.4</v>
      </c>
      <c r="BH260">
        <f t="shared" si="42"/>
        <v>420.4</v>
      </c>
      <c r="BI260">
        <f t="shared" si="43"/>
        <v>287.70000000000005</v>
      </c>
      <c r="BJ260">
        <f t="shared" si="44"/>
        <v>136.69999999999999</v>
      </c>
      <c r="BK260">
        <f t="shared" si="45"/>
        <v>287.70000000000005</v>
      </c>
      <c r="BL260">
        <f t="shared" si="46"/>
        <v>127.2</v>
      </c>
      <c r="BM260">
        <f t="shared" si="47"/>
        <v>133.9</v>
      </c>
      <c r="BN260">
        <f t="shared" si="48"/>
        <v>141.1</v>
      </c>
      <c r="BO260">
        <f t="shared" si="49"/>
        <v>134.19999999999999</v>
      </c>
    </row>
    <row r="261" spans="1:67" x14ac:dyDescent="0.35">
      <c r="A261" t="s">
        <v>60</v>
      </c>
      <c r="B261">
        <v>2020</v>
      </c>
      <c r="C261" t="s">
        <v>64</v>
      </c>
      <c r="D261">
        <v>151.80000000000001</v>
      </c>
      <c r="E261" t="s">
        <v>59</v>
      </c>
      <c r="F261">
        <v>151.9</v>
      </c>
      <c r="G261">
        <v>155.5</v>
      </c>
      <c r="H261">
        <v>131.6</v>
      </c>
      <c r="I261">
        <v>152.9</v>
      </c>
      <c r="J261">
        <v>180</v>
      </c>
      <c r="K261">
        <v>150.80000000000001</v>
      </c>
      <c r="L261">
        <v>121.2</v>
      </c>
      <c r="M261">
        <v>154</v>
      </c>
      <c r="N261">
        <v>133.5</v>
      </c>
      <c r="O261" t="s">
        <v>59</v>
      </c>
      <c r="P261">
        <v>153.5</v>
      </c>
      <c r="Q261" t="s">
        <v>59</v>
      </c>
      <c r="R261" t="s">
        <v>59</v>
      </c>
      <c r="S261" t="s">
        <v>59</v>
      </c>
      <c r="T261" t="s">
        <v>59</v>
      </c>
      <c r="U261">
        <v>155.6</v>
      </c>
      <c r="V261">
        <v>137.1</v>
      </c>
      <c r="W261" t="s">
        <v>59</v>
      </c>
      <c r="X261">
        <v>144.80000000000001</v>
      </c>
      <c r="Y261" t="s">
        <v>59</v>
      </c>
      <c r="Z261" t="s">
        <v>59</v>
      </c>
      <c r="AA261" t="s">
        <v>59</v>
      </c>
      <c r="AB261" t="s">
        <v>59</v>
      </c>
      <c r="AC261" t="s">
        <v>59</v>
      </c>
      <c r="AD261" t="s">
        <v>59</v>
      </c>
      <c r="AE261">
        <v>151.80000000000001</v>
      </c>
      <c r="AF261">
        <v>156.30000000000001</v>
      </c>
      <c r="AG261">
        <v>151.9</v>
      </c>
      <c r="AH261">
        <v>155.5</v>
      </c>
      <c r="AI261">
        <v>131.6</v>
      </c>
      <c r="AJ261">
        <v>152.9</v>
      </c>
      <c r="AK261">
        <v>180</v>
      </c>
      <c r="AL261">
        <v>150.80000000000001</v>
      </c>
      <c r="AM261">
        <v>121.2</v>
      </c>
      <c r="AN261">
        <v>154</v>
      </c>
      <c r="AO261">
        <v>133.5</v>
      </c>
      <c r="AP261">
        <v>149.1</v>
      </c>
      <c r="AQ261">
        <v>153.5</v>
      </c>
      <c r="AR261">
        <v>155.4</v>
      </c>
      <c r="AS261">
        <v>142.69999999999999</v>
      </c>
      <c r="AT261">
        <v>136</v>
      </c>
      <c r="AU261">
        <v>141.69999999999999</v>
      </c>
      <c r="AV261">
        <v>155.6</v>
      </c>
      <c r="AW261">
        <v>137.1</v>
      </c>
      <c r="AX261">
        <v>136.69999999999999</v>
      </c>
      <c r="AY261">
        <v>144.80000000000001</v>
      </c>
      <c r="AZ261">
        <v>127.2</v>
      </c>
      <c r="BA261">
        <v>133.9</v>
      </c>
      <c r="BB261">
        <v>141.1</v>
      </c>
      <c r="BC261">
        <v>133.4</v>
      </c>
      <c r="BD261">
        <v>134.19999999999999</v>
      </c>
      <c r="BE261">
        <v>139.6</v>
      </c>
      <c r="BF261">
        <f t="shared" si="40"/>
        <v>1942.1</v>
      </c>
      <c r="BG261">
        <f t="shared" si="41"/>
        <v>155.4</v>
      </c>
      <c r="BH261">
        <f t="shared" si="42"/>
        <v>420.4</v>
      </c>
      <c r="BI261">
        <f t="shared" si="43"/>
        <v>292.7</v>
      </c>
      <c r="BJ261">
        <f t="shared" si="44"/>
        <v>136.69999999999999</v>
      </c>
      <c r="BK261">
        <f t="shared" si="45"/>
        <v>278.20000000000005</v>
      </c>
      <c r="BL261">
        <f t="shared" si="46"/>
        <v>127.2</v>
      </c>
      <c r="BM261">
        <f t="shared" si="47"/>
        <v>133.9</v>
      </c>
      <c r="BN261">
        <f t="shared" si="48"/>
        <v>141.1</v>
      </c>
      <c r="BO261">
        <f t="shared" si="49"/>
        <v>134.19999999999999</v>
      </c>
    </row>
    <row r="262" spans="1:67" x14ac:dyDescent="0.35">
      <c r="A262" t="s">
        <v>61</v>
      </c>
      <c r="B262">
        <v>2020</v>
      </c>
      <c r="C262" t="s">
        <v>64</v>
      </c>
      <c r="D262">
        <v>148.69999999999999</v>
      </c>
      <c r="E262" t="s">
        <v>59</v>
      </c>
      <c r="F262">
        <v>148.80000000000001</v>
      </c>
      <c r="G262">
        <v>155.6</v>
      </c>
      <c r="H262">
        <v>135.1</v>
      </c>
      <c r="I262">
        <v>149.9</v>
      </c>
      <c r="J262">
        <v>168.6</v>
      </c>
      <c r="K262">
        <v>150.4</v>
      </c>
      <c r="L262">
        <v>120.3</v>
      </c>
      <c r="M262">
        <v>157.1</v>
      </c>
      <c r="N262">
        <v>136.80000000000001</v>
      </c>
      <c r="O262" t="s">
        <v>59</v>
      </c>
      <c r="P262">
        <v>151.4</v>
      </c>
      <c r="Q262" t="s">
        <v>59</v>
      </c>
      <c r="R262" t="s">
        <v>59</v>
      </c>
      <c r="S262" t="s">
        <v>59</v>
      </c>
      <c r="T262" t="s">
        <v>59</v>
      </c>
      <c r="U262">
        <v>155.6</v>
      </c>
      <c r="V262">
        <v>144.1</v>
      </c>
      <c r="W262" t="s">
        <v>59</v>
      </c>
      <c r="X262">
        <v>150.69999999999999</v>
      </c>
      <c r="Y262" t="s">
        <v>59</v>
      </c>
      <c r="Z262" t="s">
        <v>59</v>
      </c>
      <c r="AA262" t="s">
        <v>59</v>
      </c>
      <c r="AB262" t="s">
        <v>59</v>
      </c>
      <c r="AC262" t="s">
        <v>59</v>
      </c>
      <c r="AD262" t="s">
        <v>59</v>
      </c>
      <c r="AE262">
        <v>148.69999999999999</v>
      </c>
      <c r="AF262">
        <v>156.30000000000001</v>
      </c>
      <c r="AG262">
        <v>148.80000000000001</v>
      </c>
      <c r="AH262">
        <v>155.6</v>
      </c>
      <c r="AI262">
        <v>135.1</v>
      </c>
      <c r="AJ262">
        <v>149.9</v>
      </c>
      <c r="AK262">
        <v>168.6</v>
      </c>
      <c r="AL262">
        <v>150.4</v>
      </c>
      <c r="AM262">
        <v>120.3</v>
      </c>
      <c r="AN262">
        <v>157.1</v>
      </c>
      <c r="AO262">
        <v>136.80000000000001</v>
      </c>
      <c r="AP262">
        <v>149.1</v>
      </c>
      <c r="AQ262">
        <v>151.4</v>
      </c>
      <c r="AR262">
        <v>155.4</v>
      </c>
      <c r="AS262">
        <v>142.69999999999999</v>
      </c>
      <c r="AT262">
        <v>136</v>
      </c>
      <c r="AU262">
        <v>141.69999999999999</v>
      </c>
      <c r="AV262">
        <v>155.6</v>
      </c>
      <c r="AW262">
        <v>144.1</v>
      </c>
      <c r="AX262">
        <v>136.69999999999999</v>
      </c>
      <c r="AY262">
        <v>150.69999999999999</v>
      </c>
      <c r="AZ262">
        <v>127.2</v>
      </c>
      <c r="BA262">
        <v>133.9</v>
      </c>
      <c r="BB262">
        <v>141.1</v>
      </c>
      <c r="BC262">
        <v>133.4</v>
      </c>
      <c r="BD262">
        <v>134.19999999999999</v>
      </c>
      <c r="BE262">
        <v>139.6</v>
      </c>
      <c r="BF262">
        <f t="shared" si="40"/>
        <v>1928.1</v>
      </c>
      <c r="BG262">
        <f t="shared" si="41"/>
        <v>155.4</v>
      </c>
      <c r="BH262">
        <f t="shared" si="42"/>
        <v>420.4</v>
      </c>
      <c r="BI262">
        <f t="shared" si="43"/>
        <v>299.7</v>
      </c>
      <c r="BJ262">
        <f t="shared" si="44"/>
        <v>136.69999999999999</v>
      </c>
      <c r="BK262">
        <f t="shared" si="45"/>
        <v>284.10000000000002</v>
      </c>
      <c r="BL262">
        <f t="shared" si="46"/>
        <v>127.2</v>
      </c>
      <c r="BM262">
        <f t="shared" si="47"/>
        <v>133.9</v>
      </c>
      <c r="BN262">
        <f t="shared" si="48"/>
        <v>141.1</v>
      </c>
      <c r="BO262">
        <f t="shared" si="49"/>
        <v>134.19999999999999</v>
      </c>
    </row>
    <row r="263" spans="1:67" x14ac:dyDescent="0.35">
      <c r="A263" t="s">
        <v>57</v>
      </c>
      <c r="B263">
        <v>2020</v>
      </c>
      <c r="C263" t="s">
        <v>65</v>
      </c>
      <c r="D263" t="s">
        <v>59</v>
      </c>
      <c r="E263" t="s">
        <v>59</v>
      </c>
      <c r="F263" t="s">
        <v>59</v>
      </c>
      <c r="G263" t="s">
        <v>59</v>
      </c>
      <c r="H263" t="s">
        <v>59</v>
      </c>
      <c r="I263" t="s">
        <v>59</v>
      </c>
      <c r="J263" t="s">
        <v>59</v>
      </c>
      <c r="K263" t="s">
        <v>59</v>
      </c>
      <c r="L263" t="s">
        <v>59</v>
      </c>
      <c r="M263" t="s">
        <v>59</v>
      </c>
      <c r="N263" t="s">
        <v>59</v>
      </c>
      <c r="O263" t="s">
        <v>59</v>
      </c>
      <c r="P263" t="s">
        <v>59</v>
      </c>
      <c r="Q263" t="s">
        <v>59</v>
      </c>
      <c r="R263" t="s">
        <v>59</v>
      </c>
      <c r="S263" t="s">
        <v>59</v>
      </c>
      <c r="T263" t="s">
        <v>59</v>
      </c>
      <c r="U263" t="s">
        <v>59</v>
      </c>
      <c r="V263" t="s">
        <v>59</v>
      </c>
      <c r="W263" t="s">
        <v>59</v>
      </c>
      <c r="X263" t="s">
        <v>59</v>
      </c>
      <c r="Y263" t="s">
        <v>59</v>
      </c>
      <c r="Z263" t="s">
        <v>59</v>
      </c>
      <c r="AA263" t="s">
        <v>59</v>
      </c>
      <c r="AB263" t="s">
        <v>59</v>
      </c>
      <c r="AC263" t="s">
        <v>59</v>
      </c>
      <c r="AD263" t="s">
        <v>59</v>
      </c>
      <c r="AE263">
        <v>136.69999999999999</v>
      </c>
      <c r="AF263">
        <v>156.30000000000001</v>
      </c>
      <c r="AG263">
        <v>140.80000000000001</v>
      </c>
      <c r="AH263">
        <v>140.30000000000001</v>
      </c>
      <c r="AI263">
        <v>132.1</v>
      </c>
      <c r="AJ263">
        <v>140.80000000000001</v>
      </c>
      <c r="AK263">
        <v>155.80000000000001</v>
      </c>
      <c r="AL263">
        <v>141.4</v>
      </c>
      <c r="AM263">
        <v>110.9</v>
      </c>
      <c r="AN263">
        <v>144.5</v>
      </c>
      <c r="AO263">
        <v>134.1</v>
      </c>
      <c r="AP263">
        <v>149.1</v>
      </c>
      <c r="AQ263">
        <v>142.5</v>
      </c>
      <c r="AR263">
        <v>155.4</v>
      </c>
      <c r="AS263">
        <v>142.69999999999999</v>
      </c>
      <c r="AT263">
        <v>136</v>
      </c>
      <c r="AU263">
        <v>141.69999999999999</v>
      </c>
      <c r="AV263">
        <v>139.30000000000001</v>
      </c>
      <c r="AW263">
        <v>136.5</v>
      </c>
      <c r="AX263">
        <v>136.69999999999999</v>
      </c>
      <c r="AY263">
        <v>138.5</v>
      </c>
      <c r="AZ263">
        <v>127.2</v>
      </c>
      <c r="BA263">
        <v>133.9</v>
      </c>
      <c r="BB263">
        <v>141.1</v>
      </c>
      <c r="BC263">
        <v>133.4</v>
      </c>
      <c r="BD263">
        <v>134.19999999999999</v>
      </c>
      <c r="BE263">
        <v>139.6</v>
      </c>
      <c r="BF263">
        <f t="shared" si="40"/>
        <v>1825.3</v>
      </c>
      <c r="BG263">
        <f t="shared" si="41"/>
        <v>155.4</v>
      </c>
      <c r="BH263">
        <f t="shared" si="42"/>
        <v>420.4</v>
      </c>
      <c r="BI263">
        <f t="shared" si="43"/>
        <v>275.8</v>
      </c>
      <c r="BJ263">
        <f t="shared" si="44"/>
        <v>136.69999999999999</v>
      </c>
      <c r="BK263">
        <f t="shared" si="45"/>
        <v>271.89999999999998</v>
      </c>
      <c r="BL263">
        <f t="shared" si="46"/>
        <v>127.2</v>
      </c>
      <c r="BM263">
        <f t="shared" si="47"/>
        <v>133.9</v>
      </c>
      <c r="BN263">
        <f t="shared" si="48"/>
        <v>141.1</v>
      </c>
      <c r="BO263">
        <f t="shared" si="49"/>
        <v>134.19999999999999</v>
      </c>
    </row>
    <row r="264" spans="1:67" x14ac:dyDescent="0.35">
      <c r="A264" t="s">
        <v>60</v>
      </c>
      <c r="B264">
        <v>2020</v>
      </c>
      <c r="C264" t="s">
        <v>65</v>
      </c>
      <c r="D264" t="s">
        <v>59</v>
      </c>
      <c r="E264" t="s">
        <v>59</v>
      </c>
      <c r="F264" t="s">
        <v>59</v>
      </c>
      <c r="G264" t="s">
        <v>59</v>
      </c>
      <c r="H264" t="s">
        <v>59</v>
      </c>
      <c r="I264" t="s">
        <v>59</v>
      </c>
      <c r="J264" t="s">
        <v>59</v>
      </c>
      <c r="K264" t="s">
        <v>59</v>
      </c>
      <c r="L264" t="s">
        <v>59</v>
      </c>
      <c r="M264" t="s">
        <v>59</v>
      </c>
      <c r="N264" t="s">
        <v>59</v>
      </c>
      <c r="O264" t="s">
        <v>59</v>
      </c>
      <c r="P264" t="s">
        <v>59</v>
      </c>
      <c r="Q264" t="s">
        <v>59</v>
      </c>
      <c r="R264" t="s">
        <v>59</v>
      </c>
      <c r="S264" t="s">
        <v>59</v>
      </c>
      <c r="T264" t="s">
        <v>59</v>
      </c>
      <c r="U264" t="s">
        <v>59</v>
      </c>
      <c r="V264" t="s">
        <v>59</v>
      </c>
      <c r="W264" t="s">
        <v>59</v>
      </c>
      <c r="X264" t="s">
        <v>59</v>
      </c>
      <c r="Y264" t="s">
        <v>59</v>
      </c>
      <c r="Z264" t="s">
        <v>59</v>
      </c>
      <c r="AA264" t="s">
        <v>59</v>
      </c>
      <c r="AB264" t="s">
        <v>59</v>
      </c>
      <c r="AC264" t="s">
        <v>59</v>
      </c>
      <c r="AD264" t="s">
        <v>59</v>
      </c>
      <c r="AE264">
        <v>136.69999999999999</v>
      </c>
      <c r="AF264">
        <v>156.30000000000001</v>
      </c>
      <c r="AG264">
        <v>140.80000000000001</v>
      </c>
      <c r="AH264">
        <v>140.30000000000001</v>
      </c>
      <c r="AI264">
        <v>132.1</v>
      </c>
      <c r="AJ264">
        <v>140.80000000000001</v>
      </c>
      <c r="AK264">
        <v>155.80000000000001</v>
      </c>
      <c r="AL264">
        <v>141.4</v>
      </c>
      <c r="AM264">
        <v>110.9</v>
      </c>
      <c r="AN264">
        <v>144.5</v>
      </c>
      <c r="AO264">
        <v>134.1</v>
      </c>
      <c r="AP264">
        <v>149.1</v>
      </c>
      <c r="AQ264">
        <v>142.5</v>
      </c>
      <c r="AR264">
        <v>155.4</v>
      </c>
      <c r="AS264">
        <v>142.69999999999999</v>
      </c>
      <c r="AT264">
        <v>136</v>
      </c>
      <c r="AU264">
        <v>141.69999999999999</v>
      </c>
      <c r="AV264">
        <v>139.30000000000001</v>
      </c>
      <c r="AW264">
        <v>136.5</v>
      </c>
      <c r="AX264">
        <v>136.69999999999999</v>
      </c>
      <c r="AY264">
        <v>138.5</v>
      </c>
      <c r="AZ264">
        <v>127.2</v>
      </c>
      <c r="BA264">
        <v>133.9</v>
      </c>
      <c r="BB264">
        <v>141.1</v>
      </c>
      <c r="BC264">
        <v>133.4</v>
      </c>
      <c r="BD264">
        <v>134.19999999999999</v>
      </c>
      <c r="BE264">
        <v>139.6</v>
      </c>
      <c r="BF264">
        <f t="shared" si="40"/>
        <v>1825.3</v>
      </c>
      <c r="BG264">
        <f t="shared" si="41"/>
        <v>155.4</v>
      </c>
      <c r="BH264">
        <f t="shared" si="42"/>
        <v>420.4</v>
      </c>
      <c r="BI264">
        <f t="shared" si="43"/>
        <v>275.8</v>
      </c>
      <c r="BJ264">
        <f t="shared" si="44"/>
        <v>136.69999999999999</v>
      </c>
      <c r="BK264">
        <f t="shared" si="45"/>
        <v>271.89999999999998</v>
      </c>
      <c r="BL264">
        <f t="shared" si="46"/>
        <v>127.2</v>
      </c>
      <c r="BM264">
        <f t="shared" si="47"/>
        <v>133.9</v>
      </c>
      <c r="BN264">
        <f t="shared" si="48"/>
        <v>141.1</v>
      </c>
      <c r="BO264">
        <f t="shared" si="49"/>
        <v>134.19999999999999</v>
      </c>
    </row>
    <row r="265" spans="1:67" x14ac:dyDescent="0.35">
      <c r="A265" t="s">
        <v>61</v>
      </c>
      <c r="B265">
        <v>2020</v>
      </c>
      <c r="C265" t="s">
        <v>65</v>
      </c>
      <c r="D265" t="s">
        <v>59</v>
      </c>
      <c r="E265" t="s">
        <v>59</v>
      </c>
      <c r="F265" t="s">
        <v>59</v>
      </c>
      <c r="G265" t="s">
        <v>59</v>
      </c>
      <c r="H265" t="s">
        <v>59</v>
      </c>
      <c r="I265" t="s">
        <v>59</v>
      </c>
      <c r="J265" t="s">
        <v>59</v>
      </c>
      <c r="K265" t="s">
        <v>59</v>
      </c>
      <c r="L265" t="s">
        <v>59</v>
      </c>
      <c r="M265" t="s">
        <v>59</v>
      </c>
      <c r="N265" t="s">
        <v>59</v>
      </c>
      <c r="O265" t="s">
        <v>59</v>
      </c>
      <c r="P265" t="s">
        <v>59</v>
      </c>
      <c r="Q265" t="s">
        <v>59</v>
      </c>
      <c r="R265" t="s">
        <v>59</v>
      </c>
      <c r="S265" t="s">
        <v>59</v>
      </c>
      <c r="T265" t="s">
        <v>59</v>
      </c>
      <c r="U265" t="s">
        <v>59</v>
      </c>
      <c r="V265" t="s">
        <v>59</v>
      </c>
      <c r="W265" t="s">
        <v>59</v>
      </c>
      <c r="X265" t="s">
        <v>59</v>
      </c>
      <c r="Y265" t="s">
        <v>59</v>
      </c>
      <c r="Z265" t="s">
        <v>59</v>
      </c>
      <c r="AA265" t="s">
        <v>59</v>
      </c>
      <c r="AB265" t="s">
        <v>59</v>
      </c>
      <c r="AC265" t="s">
        <v>59</v>
      </c>
      <c r="AD265" t="s">
        <v>59</v>
      </c>
      <c r="AE265">
        <v>136.69999999999999</v>
      </c>
      <c r="AF265">
        <v>156.30000000000001</v>
      </c>
      <c r="AG265">
        <v>140.80000000000001</v>
      </c>
      <c r="AH265">
        <v>140.30000000000001</v>
      </c>
      <c r="AI265">
        <v>132.1</v>
      </c>
      <c r="AJ265">
        <v>140.80000000000001</v>
      </c>
      <c r="AK265">
        <v>155.80000000000001</v>
      </c>
      <c r="AL265">
        <v>141.4</v>
      </c>
      <c r="AM265">
        <v>110.9</v>
      </c>
      <c r="AN265">
        <v>144.5</v>
      </c>
      <c r="AO265">
        <v>134.1</v>
      </c>
      <c r="AP265">
        <v>149.1</v>
      </c>
      <c r="AQ265">
        <v>142.5</v>
      </c>
      <c r="AR265">
        <v>155.4</v>
      </c>
      <c r="AS265">
        <v>142.69999999999999</v>
      </c>
      <c r="AT265">
        <v>136</v>
      </c>
      <c r="AU265">
        <v>141.69999999999999</v>
      </c>
      <c r="AV265">
        <v>139.30000000000001</v>
      </c>
      <c r="AW265">
        <v>136.5</v>
      </c>
      <c r="AX265">
        <v>136.69999999999999</v>
      </c>
      <c r="AY265">
        <v>138.5</v>
      </c>
      <c r="AZ265">
        <v>127.2</v>
      </c>
      <c r="BA265">
        <v>133.9</v>
      </c>
      <c r="BB265">
        <v>141.1</v>
      </c>
      <c r="BC265">
        <v>133.4</v>
      </c>
      <c r="BD265">
        <v>134.19999999999999</v>
      </c>
      <c r="BE265">
        <v>139.6</v>
      </c>
      <c r="BF265">
        <f t="shared" si="40"/>
        <v>1825.3</v>
      </c>
      <c r="BG265">
        <f t="shared" si="41"/>
        <v>155.4</v>
      </c>
      <c r="BH265">
        <f t="shared" si="42"/>
        <v>420.4</v>
      </c>
      <c r="BI265">
        <f t="shared" si="43"/>
        <v>275.8</v>
      </c>
      <c r="BJ265">
        <f t="shared" si="44"/>
        <v>136.69999999999999</v>
      </c>
      <c r="BK265">
        <f t="shared" si="45"/>
        <v>271.89999999999998</v>
      </c>
      <c r="BL265">
        <f t="shared" si="46"/>
        <v>127.2</v>
      </c>
      <c r="BM265">
        <f t="shared" si="47"/>
        <v>133.9</v>
      </c>
      <c r="BN265">
        <f t="shared" si="48"/>
        <v>141.1</v>
      </c>
      <c r="BO265">
        <f t="shared" si="49"/>
        <v>134.19999999999999</v>
      </c>
    </row>
    <row r="266" spans="1:67" x14ac:dyDescent="0.35">
      <c r="A266" t="s">
        <v>57</v>
      </c>
      <c r="B266">
        <v>2020</v>
      </c>
      <c r="C266" t="s">
        <v>66</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59</v>
      </c>
      <c r="V266">
        <v>144.9</v>
      </c>
      <c r="W266">
        <v>151.69999999999999</v>
      </c>
      <c r="X266">
        <v>158.19999999999999</v>
      </c>
      <c r="Y266">
        <v>141.4</v>
      </c>
      <c r="Z266">
        <v>153.19999999999999</v>
      </c>
      <c r="AA266">
        <v>161.80000000000001</v>
      </c>
      <c r="AB266">
        <v>151.19999999999999</v>
      </c>
      <c r="AC266">
        <v>151.69999999999999</v>
      </c>
      <c r="AD266">
        <v>152.69999999999999</v>
      </c>
      <c r="AE266">
        <v>148.19999999999999</v>
      </c>
      <c r="AF266">
        <v>190.3</v>
      </c>
      <c r="AG266">
        <v>149.4</v>
      </c>
      <c r="AH266">
        <v>153.30000000000001</v>
      </c>
      <c r="AI266">
        <v>138.19999999999999</v>
      </c>
      <c r="AJ266">
        <v>143.19999999999999</v>
      </c>
      <c r="AK266">
        <v>148.9</v>
      </c>
      <c r="AL266">
        <v>150.30000000000001</v>
      </c>
      <c r="AM266">
        <v>113.2</v>
      </c>
      <c r="AN266">
        <v>159.80000000000001</v>
      </c>
      <c r="AO266">
        <v>142.1</v>
      </c>
      <c r="AP266">
        <v>161.80000000000001</v>
      </c>
      <c r="AQ266">
        <v>152.30000000000001</v>
      </c>
      <c r="AR266">
        <v>182.4</v>
      </c>
      <c r="AS266">
        <v>154.69999999999999</v>
      </c>
      <c r="AT266">
        <v>150</v>
      </c>
      <c r="AU266">
        <v>154.1</v>
      </c>
      <c r="AV266">
        <v>139.30000000000001</v>
      </c>
      <c r="AW266">
        <v>144.9</v>
      </c>
      <c r="AX266">
        <v>151.69999999999999</v>
      </c>
      <c r="AY266">
        <v>158.19999999999999</v>
      </c>
      <c r="AZ266">
        <v>141.4</v>
      </c>
      <c r="BA266">
        <v>153.19999999999999</v>
      </c>
      <c r="BB266">
        <v>161.80000000000001</v>
      </c>
      <c r="BC266">
        <v>151.19999999999999</v>
      </c>
      <c r="BD266">
        <v>151.69999999999999</v>
      </c>
      <c r="BE266">
        <v>152.69999999999999</v>
      </c>
      <c r="BF266">
        <f t="shared" si="40"/>
        <v>1951</v>
      </c>
      <c r="BG266">
        <f t="shared" si="41"/>
        <v>182.4</v>
      </c>
      <c r="BH266">
        <f t="shared" si="42"/>
        <v>458.79999999999995</v>
      </c>
      <c r="BI266">
        <f t="shared" si="43"/>
        <v>284.20000000000005</v>
      </c>
      <c r="BJ266">
        <f t="shared" si="44"/>
        <v>151.69999999999999</v>
      </c>
      <c r="BK266">
        <f t="shared" si="45"/>
        <v>309.39999999999998</v>
      </c>
      <c r="BL266">
        <f t="shared" si="46"/>
        <v>141.4</v>
      </c>
      <c r="BM266">
        <f t="shared" si="47"/>
        <v>153.19999999999999</v>
      </c>
      <c r="BN266">
        <f t="shared" si="48"/>
        <v>161.80000000000001</v>
      </c>
      <c r="BO266">
        <f t="shared" si="49"/>
        <v>151.69999999999999</v>
      </c>
    </row>
    <row r="267" spans="1:67" x14ac:dyDescent="0.35">
      <c r="A267" t="s">
        <v>60</v>
      </c>
      <c r="B267">
        <v>2020</v>
      </c>
      <c r="C267" t="s">
        <v>66</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c r="AE267">
        <v>152.69999999999999</v>
      </c>
      <c r="AF267">
        <v>197</v>
      </c>
      <c r="AG267">
        <v>154.6</v>
      </c>
      <c r="AH267">
        <v>153.4</v>
      </c>
      <c r="AI267">
        <v>132.9</v>
      </c>
      <c r="AJ267">
        <v>151.80000000000001</v>
      </c>
      <c r="AK267">
        <v>171.2</v>
      </c>
      <c r="AL267">
        <v>152</v>
      </c>
      <c r="AM267">
        <v>116.3</v>
      </c>
      <c r="AN267">
        <v>158.80000000000001</v>
      </c>
      <c r="AO267">
        <v>135.6</v>
      </c>
      <c r="AP267">
        <v>161.69999999999999</v>
      </c>
      <c r="AQ267">
        <v>157</v>
      </c>
      <c r="AR267">
        <v>186.7</v>
      </c>
      <c r="AS267">
        <v>149.1</v>
      </c>
      <c r="AT267">
        <v>136.6</v>
      </c>
      <c r="AU267">
        <v>147.19999999999999</v>
      </c>
      <c r="AV267">
        <v>154.69999999999999</v>
      </c>
      <c r="AW267">
        <v>137.1</v>
      </c>
      <c r="AX267">
        <v>140.4</v>
      </c>
      <c r="AY267">
        <v>148.1</v>
      </c>
      <c r="AZ267">
        <v>129.30000000000001</v>
      </c>
      <c r="BA267">
        <v>144.5</v>
      </c>
      <c r="BB267">
        <v>152.5</v>
      </c>
      <c r="BC267">
        <v>152.19999999999999</v>
      </c>
      <c r="BD267">
        <v>142</v>
      </c>
      <c r="BE267">
        <v>150.80000000000001</v>
      </c>
      <c r="BF267">
        <f t="shared" si="40"/>
        <v>1994.9999999999998</v>
      </c>
      <c r="BG267">
        <f t="shared" si="41"/>
        <v>186.7</v>
      </c>
      <c r="BH267">
        <f t="shared" si="42"/>
        <v>432.9</v>
      </c>
      <c r="BI267">
        <f t="shared" si="43"/>
        <v>291.79999999999995</v>
      </c>
      <c r="BJ267">
        <f t="shared" si="44"/>
        <v>140.4</v>
      </c>
      <c r="BK267">
        <f t="shared" si="45"/>
        <v>300.29999999999995</v>
      </c>
      <c r="BL267">
        <f t="shared" si="46"/>
        <v>129.30000000000001</v>
      </c>
      <c r="BM267">
        <f t="shared" si="47"/>
        <v>144.5</v>
      </c>
      <c r="BN267">
        <f t="shared" si="48"/>
        <v>152.5</v>
      </c>
      <c r="BO267">
        <f t="shared" si="49"/>
        <v>142</v>
      </c>
    </row>
    <row r="268" spans="1:67" x14ac:dyDescent="0.35">
      <c r="A268" t="s">
        <v>61</v>
      </c>
      <c r="B268">
        <v>2020</v>
      </c>
      <c r="C268" t="s">
        <v>66</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c r="AE268">
        <v>149.6</v>
      </c>
      <c r="AF268">
        <v>192.7</v>
      </c>
      <c r="AG268">
        <v>151.4</v>
      </c>
      <c r="AH268">
        <v>153.30000000000001</v>
      </c>
      <c r="AI268">
        <v>136.30000000000001</v>
      </c>
      <c r="AJ268">
        <v>147.19999999999999</v>
      </c>
      <c r="AK268">
        <v>156.5</v>
      </c>
      <c r="AL268">
        <v>150.9</v>
      </c>
      <c r="AM268">
        <v>114.2</v>
      </c>
      <c r="AN268">
        <v>159.5</v>
      </c>
      <c r="AO268">
        <v>139.4</v>
      </c>
      <c r="AP268">
        <v>161.80000000000001</v>
      </c>
      <c r="AQ268">
        <v>154</v>
      </c>
      <c r="AR268">
        <v>183.5</v>
      </c>
      <c r="AS268">
        <v>152.5</v>
      </c>
      <c r="AT268">
        <v>144.4</v>
      </c>
      <c r="AU268">
        <v>151.4</v>
      </c>
      <c r="AV268">
        <v>154.69999999999999</v>
      </c>
      <c r="AW268">
        <v>141.9</v>
      </c>
      <c r="AX268">
        <v>146.4</v>
      </c>
      <c r="AY268">
        <v>154.4</v>
      </c>
      <c r="AZ268">
        <v>135</v>
      </c>
      <c r="BA268">
        <v>148.30000000000001</v>
      </c>
      <c r="BB268">
        <v>156.4</v>
      </c>
      <c r="BC268">
        <v>151.6</v>
      </c>
      <c r="BD268">
        <v>147</v>
      </c>
      <c r="BE268">
        <v>151.80000000000001</v>
      </c>
      <c r="BF268">
        <f t="shared" si="40"/>
        <v>1966.8000000000002</v>
      </c>
      <c r="BG268">
        <f t="shared" si="41"/>
        <v>183.5</v>
      </c>
      <c r="BH268">
        <f t="shared" si="42"/>
        <v>448.29999999999995</v>
      </c>
      <c r="BI268">
        <f t="shared" si="43"/>
        <v>296.60000000000002</v>
      </c>
      <c r="BJ268">
        <f t="shared" si="44"/>
        <v>146.4</v>
      </c>
      <c r="BK268">
        <f t="shared" si="45"/>
        <v>306</v>
      </c>
      <c r="BL268">
        <f t="shared" si="46"/>
        <v>135</v>
      </c>
      <c r="BM268">
        <f t="shared" si="47"/>
        <v>148.30000000000001</v>
      </c>
      <c r="BN268">
        <f t="shared" si="48"/>
        <v>156.4</v>
      </c>
      <c r="BO268">
        <f t="shared" si="49"/>
        <v>147</v>
      </c>
    </row>
    <row r="269" spans="1:67" x14ac:dyDescent="0.35">
      <c r="A269" t="s">
        <v>57</v>
      </c>
      <c r="B269">
        <v>2020</v>
      </c>
      <c r="C269" t="s">
        <v>67</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59</v>
      </c>
      <c r="V269">
        <v>144.9</v>
      </c>
      <c r="W269">
        <v>151.69999999999999</v>
      </c>
      <c r="X269">
        <v>158.19999999999999</v>
      </c>
      <c r="Y269">
        <v>141.4</v>
      </c>
      <c r="Z269">
        <v>153.19999999999999</v>
      </c>
      <c r="AA269">
        <v>161.80000000000001</v>
      </c>
      <c r="AB269">
        <v>151.19999999999999</v>
      </c>
      <c r="AC269">
        <v>151.69999999999999</v>
      </c>
      <c r="AD269">
        <v>152.69999999999999</v>
      </c>
      <c r="AE269">
        <v>148.19999999999999</v>
      </c>
      <c r="AF269">
        <v>190.3</v>
      </c>
      <c r="AG269">
        <v>149.4</v>
      </c>
      <c r="AH269">
        <v>153.30000000000001</v>
      </c>
      <c r="AI269">
        <v>138.19999999999999</v>
      </c>
      <c r="AJ269">
        <v>143.19999999999999</v>
      </c>
      <c r="AK269">
        <v>148.9</v>
      </c>
      <c r="AL269">
        <v>150.30000000000001</v>
      </c>
      <c r="AM269">
        <v>113.2</v>
      </c>
      <c r="AN269">
        <v>159.80000000000001</v>
      </c>
      <c r="AO269">
        <v>142.1</v>
      </c>
      <c r="AP269">
        <v>161.80000000000001</v>
      </c>
      <c r="AQ269">
        <v>152.30000000000001</v>
      </c>
      <c r="AR269">
        <v>182.4</v>
      </c>
      <c r="AS269">
        <v>154.69999999999999</v>
      </c>
      <c r="AT269">
        <v>150</v>
      </c>
      <c r="AU269">
        <v>154.1</v>
      </c>
      <c r="AV269">
        <v>139.30000000000001</v>
      </c>
      <c r="AW269">
        <v>144.9</v>
      </c>
      <c r="AX269">
        <v>151.69999999999999</v>
      </c>
      <c r="AY269">
        <v>158.19999999999999</v>
      </c>
      <c r="AZ269">
        <v>141.4</v>
      </c>
      <c r="BA269">
        <v>153.19999999999999</v>
      </c>
      <c r="BB269">
        <v>161.80000000000001</v>
      </c>
      <c r="BC269">
        <v>151.19999999999999</v>
      </c>
      <c r="BD269">
        <v>151.69999999999999</v>
      </c>
      <c r="BE269">
        <v>152.69999999999999</v>
      </c>
      <c r="BF269">
        <f t="shared" si="40"/>
        <v>1951</v>
      </c>
      <c r="BG269">
        <f t="shared" si="41"/>
        <v>182.4</v>
      </c>
      <c r="BH269">
        <f t="shared" si="42"/>
        <v>458.79999999999995</v>
      </c>
      <c r="BI269">
        <f t="shared" si="43"/>
        <v>284.20000000000005</v>
      </c>
      <c r="BJ269">
        <f t="shared" si="44"/>
        <v>151.69999999999999</v>
      </c>
      <c r="BK269">
        <f t="shared" si="45"/>
        <v>309.39999999999998</v>
      </c>
      <c r="BL269">
        <f t="shared" si="46"/>
        <v>141.4</v>
      </c>
      <c r="BM269">
        <f t="shared" si="47"/>
        <v>153.19999999999999</v>
      </c>
      <c r="BN269">
        <f t="shared" si="48"/>
        <v>161.80000000000001</v>
      </c>
      <c r="BO269">
        <f t="shared" si="49"/>
        <v>151.69999999999999</v>
      </c>
    </row>
    <row r="270" spans="1:67" x14ac:dyDescent="0.35">
      <c r="A270" t="s">
        <v>60</v>
      </c>
      <c r="B270">
        <v>2020</v>
      </c>
      <c r="C270" t="s">
        <v>67</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c r="AE270">
        <v>152.69999999999999</v>
      </c>
      <c r="AF270">
        <v>197</v>
      </c>
      <c r="AG270">
        <v>154.6</v>
      </c>
      <c r="AH270">
        <v>153.4</v>
      </c>
      <c r="AI270">
        <v>132.9</v>
      </c>
      <c r="AJ270">
        <v>151.80000000000001</v>
      </c>
      <c r="AK270">
        <v>171.2</v>
      </c>
      <c r="AL270">
        <v>152</v>
      </c>
      <c r="AM270">
        <v>116.3</v>
      </c>
      <c r="AN270">
        <v>158.80000000000001</v>
      </c>
      <c r="AO270">
        <v>135.6</v>
      </c>
      <c r="AP270">
        <v>161.69999999999999</v>
      </c>
      <c r="AQ270">
        <v>157</v>
      </c>
      <c r="AR270">
        <v>186.7</v>
      </c>
      <c r="AS270">
        <v>149.1</v>
      </c>
      <c r="AT270">
        <v>136.6</v>
      </c>
      <c r="AU270">
        <v>147.19999999999999</v>
      </c>
      <c r="AV270">
        <v>154.69999999999999</v>
      </c>
      <c r="AW270">
        <v>137.1</v>
      </c>
      <c r="AX270">
        <v>140.4</v>
      </c>
      <c r="AY270">
        <v>148.1</v>
      </c>
      <c r="AZ270">
        <v>129.30000000000001</v>
      </c>
      <c r="BA270">
        <v>144.5</v>
      </c>
      <c r="BB270">
        <v>152.5</v>
      </c>
      <c r="BC270">
        <v>152.19999999999999</v>
      </c>
      <c r="BD270">
        <v>142</v>
      </c>
      <c r="BE270">
        <v>150.80000000000001</v>
      </c>
      <c r="BF270">
        <f t="shared" si="40"/>
        <v>1994.9999999999998</v>
      </c>
      <c r="BG270">
        <f t="shared" si="41"/>
        <v>186.7</v>
      </c>
      <c r="BH270">
        <f t="shared" si="42"/>
        <v>432.9</v>
      </c>
      <c r="BI270">
        <f t="shared" si="43"/>
        <v>291.79999999999995</v>
      </c>
      <c r="BJ270">
        <f t="shared" si="44"/>
        <v>140.4</v>
      </c>
      <c r="BK270">
        <f t="shared" si="45"/>
        <v>300.29999999999995</v>
      </c>
      <c r="BL270">
        <f t="shared" si="46"/>
        <v>129.30000000000001</v>
      </c>
      <c r="BM270">
        <f t="shared" si="47"/>
        <v>144.5</v>
      </c>
      <c r="BN270">
        <f t="shared" si="48"/>
        <v>152.5</v>
      </c>
      <c r="BO270">
        <f t="shared" si="49"/>
        <v>142</v>
      </c>
    </row>
    <row r="271" spans="1:67" x14ac:dyDescent="0.35">
      <c r="A271" t="s">
        <v>61</v>
      </c>
      <c r="B271">
        <v>2020</v>
      </c>
      <c r="C271" t="s">
        <v>67</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c r="AE271">
        <v>149.6</v>
      </c>
      <c r="AF271">
        <v>192.7</v>
      </c>
      <c r="AG271">
        <v>151.4</v>
      </c>
      <c r="AH271">
        <v>153.30000000000001</v>
      </c>
      <c r="AI271">
        <v>136.30000000000001</v>
      </c>
      <c r="AJ271">
        <v>147.19999999999999</v>
      </c>
      <c r="AK271">
        <v>156.5</v>
      </c>
      <c r="AL271">
        <v>150.9</v>
      </c>
      <c r="AM271">
        <v>114.2</v>
      </c>
      <c r="AN271">
        <v>159.5</v>
      </c>
      <c r="AO271">
        <v>139.4</v>
      </c>
      <c r="AP271">
        <v>161.80000000000001</v>
      </c>
      <c r="AQ271">
        <v>154</v>
      </c>
      <c r="AR271">
        <v>183.5</v>
      </c>
      <c r="AS271">
        <v>152.5</v>
      </c>
      <c r="AT271">
        <v>144.4</v>
      </c>
      <c r="AU271">
        <v>151.4</v>
      </c>
      <c r="AV271">
        <v>154.69999999999999</v>
      </c>
      <c r="AW271">
        <v>141.9</v>
      </c>
      <c r="AX271">
        <v>146.4</v>
      </c>
      <c r="AY271">
        <v>154.4</v>
      </c>
      <c r="AZ271">
        <v>135</v>
      </c>
      <c r="BA271">
        <v>148.30000000000001</v>
      </c>
      <c r="BB271">
        <v>156.4</v>
      </c>
      <c r="BC271">
        <v>151.6</v>
      </c>
      <c r="BD271">
        <v>147</v>
      </c>
      <c r="BE271">
        <v>151.80000000000001</v>
      </c>
      <c r="BF271">
        <f t="shared" si="40"/>
        <v>1966.8000000000002</v>
      </c>
      <c r="BG271">
        <f t="shared" si="41"/>
        <v>183.5</v>
      </c>
      <c r="BH271">
        <f t="shared" si="42"/>
        <v>448.29999999999995</v>
      </c>
      <c r="BI271">
        <f t="shared" si="43"/>
        <v>296.60000000000002</v>
      </c>
      <c r="BJ271">
        <f t="shared" si="44"/>
        <v>146.4</v>
      </c>
      <c r="BK271">
        <f t="shared" si="45"/>
        <v>306</v>
      </c>
      <c r="BL271">
        <f t="shared" si="46"/>
        <v>135</v>
      </c>
      <c r="BM271">
        <f t="shared" si="47"/>
        <v>148.30000000000001</v>
      </c>
      <c r="BN271">
        <f t="shared" si="48"/>
        <v>156.4</v>
      </c>
      <c r="BO271">
        <f t="shared" si="49"/>
        <v>147</v>
      </c>
    </row>
    <row r="272" spans="1:67" x14ac:dyDescent="0.35">
      <c r="A272" t="s">
        <v>57</v>
      </c>
      <c r="B272">
        <v>2020</v>
      </c>
      <c r="C272" t="s">
        <v>68</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59</v>
      </c>
      <c r="V272">
        <v>145.80000000000001</v>
      </c>
      <c r="W272">
        <v>151.9</v>
      </c>
      <c r="X272">
        <v>158.80000000000001</v>
      </c>
      <c r="Y272">
        <v>143.6</v>
      </c>
      <c r="Z272">
        <v>152.19999999999999</v>
      </c>
      <c r="AA272">
        <v>162.69999999999999</v>
      </c>
      <c r="AB272">
        <v>153.6</v>
      </c>
      <c r="AC272">
        <v>153</v>
      </c>
      <c r="AD272">
        <v>154.69999999999999</v>
      </c>
      <c r="AE272">
        <v>147.6</v>
      </c>
      <c r="AF272">
        <v>187.2</v>
      </c>
      <c r="AG272">
        <v>148.4</v>
      </c>
      <c r="AH272">
        <v>153.30000000000001</v>
      </c>
      <c r="AI272">
        <v>139.80000000000001</v>
      </c>
      <c r="AJ272">
        <v>146.9</v>
      </c>
      <c r="AK272">
        <v>171</v>
      </c>
      <c r="AL272">
        <v>149.9</v>
      </c>
      <c r="AM272">
        <v>114.2</v>
      </c>
      <c r="AN272">
        <v>160</v>
      </c>
      <c r="AO272">
        <v>143.5</v>
      </c>
      <c r="AP272">
        <v>161.5</v>
      </c>
      <c r="AQ272">
        <v>155.30000000000001</v>
      </c>
      <c r="AR272">
        <v>180.9</v>
      </c>
      <c r="AS272">
        <v>155.1</v>
      </c>
      <c r="AT272">
        <v>149.30000000000001</v>
      </c>
      <c r="AU272">
        <v>154.30000000000001</v>
      </c>
      <c r="AV272">
        <v>139.30000000000001</v>
      </c>
      <c r="AW272">
        <v>145.80000000000001</v>
      </c>
      <c r="AX272">
        <v>151.9</v>
      </c>
      <c r="AY272">
        <v>158.80000000000001</v>
      </c>
      <c r="AZ272">
        <v>143.6</v>
      </c>
      <c r="BA272">
        <v>152.19999999999999</v>
      </c>
      <c r="BB272">
        <v>162.69999999999999</v>
      </c>
      <c r="BC272">
        <v>153.6</v>
      </c>
      <c r="BD272">
        <v>153</v>
      </c>
      <c r="BE272">
        <v>154.69999999999999</v>
      </c>
      <c r="BF272">
        <f t="shared" si="40"/>
        <v>1978.6</v>
      </c>
      <c r="BG272">
        <f t="shared" si="41"/>
        <v>180.9</v>
      </c>
      <c r="BH272">
        <f t="shared" si="42"/>
        <v>458.7</v>
      </c>
      <c r="BI272">
        <f t="shared" si="43"/>
        <v>285.10000000000002</v>
      </c>
      <c r="BJ272">
        <f t="shared" si="44"/>
        <v>151.9</v>
      </c>
      <c r="BK272">
        <f t="shared" si="45"/>
        <v>312.39999999999998</v>
      </c>
      <c r="BL272">
        <f t="shared" si="46"/>
        <v>143.6</v>
      </c>
      <c r="BM272">
        <f t="shared" si="47"/>
        <v>152.19999999999999</v>
      </c>
      <c r="BN272">
        <f t="shared" si="48"/>
        <v>162.69999999999999</v>
      </c>
      <c r="BO272">
        <f t="shared" si="49"/>
        <v>153</v>
      </c>
    </row>
    <row r="273" spans="1:67" x14ac:dyDescent="0.35">
      <c r="A273" t="s">
        <v>60</v>
      </c>
      <c r="B273">
        <v>2020</v>
      </c>
      <c r="C273" t="s">
        <v>68</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c r="AE273">
        <v>151.6</v>
      </c>
      <c r="AF273">
        <v>197.8</v>
      </c>
      <c r="AG273">
        <v>154.5</v>
      </c>
      <c r="AH273">
        <v>153.4</v>
      </c>
      <c r="AI273">
        <v>133.4</v>
      </c>
      <c r="AJ273">
        <v>154.5</v>
      </c>
      <c r="AK273">
        <v>191.9</v>
      </c>
      <c r="AL273">
        <v>151.30000000000001</v>
      </c>
      <c r="AM273">
        <v>116.8</v>
      </c>
      <c r="AN273">
        <v>160</v>
      </c>
      <c r="AO273">
        <v>136.5</v>
      </c>
      <c r="AP273">
        <v>163.30000000000001</v>
      </c>
      <c r="AQ273">
        <v>159.9</v>
      </c>
      <c r="AR273">
        <v>187.2</v>
      </c>
      <c r="AS273">
        <v>150</v>
      </c>
      <c r="AT273">
        <v>135.19999999999999</v>
      </c>
      <c r="AU273">
        <v>147.80000000000001</v>
      </c>
      <c r="AV273">
        <v>155.5</v>
      </c>
      <c r="AW273">
        <v>138.30000000000001</v>
      </c>
      <c r="AX273">
        <v>144.5</v>
      </c>
      <c r="AY273">
        <v>148.69999999999999</v>
      </c>
      <c r="AZ273">
        <v>133.9</v>
      </c>
      <c r="BA273">
        <v>141.19999999999999</v>
      </c>
      <c r="BB273">
        <v>155.5</v>
      </c>
      <c r="BC273">
        <v>155.19999999999999</v>
      </c>
      <c r="BD273">
        <v>144.80000000000001</v>
      </c>
      <c r="BE273">
        <v>152.9</v>
      </c>
      <c r="BF273">
        <f t="shared" si="40"/>
        <v>2024.8999999999999</v>
      </c>
      <c r="BG273">
        <f t="shared" si="41"/>
        <v>187.2</v>
      </c>
      <c r="BH273">
        <f t="shared" si="42"/>
        <v>433</v>
      </c>
      <c r="BI273">
        <f t="shared" si="43"/>
        <v>293.8</v>
      </c>
      <c r="BJ273">
        <f t="shared" si="44"/>
        <v>144.5</v>
      </c>
      <c r="BK273">
        <f t="shared" si="45"/>
        <v>303.89999999999998</v>
      </c>
      <c r="BL273">
        <f t="shared" si="46"/>
        <v>133.9</v>
      </c>
      <c r="BM273">
        <f t="shared" si="47"/>
        <v>141.19999999999999</v>
      </c>
      <c r="BN273">
        <f t="shared" si="48"/>
        <v>155.5</v>
      </c>
      <c r="BO273">
        <f t="shared" si="49"/>
        <v>144.80000000000001</v>
      </c>
    </row>
    <row r="274" spans="1:67" x14ac:dyDescent="0.35">
      <c r="A274" t="s">
        <v>61</v>
      </c>
      <c r="B274">
        <v>2020</v>
      </c>
      <c r="C274" t="s">
        <v>68</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c r="AE274">
        <v>148.9</v>
      </c>
      <c r="AF274">
        <v>190.9</v>
      </c>
      <c r="AG274">
        <v>150.80000000000001</v>
      </c>
      <c r="AH274">
        <v>153.30000000000001</v>
      </c>
      <c r="AI274">
        <v>137.4</v>
      </c>
      <c r="AJ274">
        <v>150.4</v>
      </c>
      <c r="AK274">
        <v>178.1</v>
      </c>
      <c r="AL274">
        <v>150.4</v>
      </c>
      <c r="AM274">
        <v>115.1</v>
      </c>
      <c r="AN274">
        <v>160</v>
      </c>
      <c r="AO274">
        <v>140.6</v>
      </c>
      <c r="AP274">
        <v>162.30000000000001</v>
      </c>
      <c r="AQ274">
        <v>157</v>
      </c>
      <c r="AR274">
        <v>182.6</v>
      </c>
      <c r="AS274">
        <v>153.1</v>
      </c>
      <c r="AT274">
        <v>143.4</v>
      </c>
      <c r="AU274">
        <v>151.69999999999999</v>
      </c>
      <c r="AV274">
        <v>155.5</v>
      </c>
      <c r="AW274">
        <v>143</v>
      </c>
      <c r="AX274">
        <v>148.4</v>
      </c>
      <c r="AY274">
        <v>155</v>
      </c>
      <c r="AZ274">
        <v>138.5</v>
      </c>
      <c r="BA274">
        <v>146</v>
      </c>
      <c r="BB274">
        <v>158.5</v>
      </c>
      <c r="BC274">
        <v>154.30000000000001</v>
      </c>
      <c r="BD274">
        <v>149</v>
      </c>
      <c r="BE274">
        <v>153.9</v>
      </c>
      <c r="BF274">
        <f t="shared" si="40"/>
        <v>1995.1999999999998</v>
      </c>
      <c r="BG274">
        <f t="shared" si="41"/>
        <v>182.6</v>
      </c>
      <c r="BH274">
        <f t="shared" si="42"/>
        <v>448.2</v>
      </c>
      <c r="BI274">
        <f t="shared" si="43"/>
        <v>298.5</v>
      </c>
      <c r="BJ274">
        <f t="shared" si="44"/>
        <v>148.4</v>
      </c>
      <c r="BK274">
        <f t="shared" si="45"/>
        <v>309.3</v>
      </c>
      <c r="BL274">
        <f t="shared" si="46"/>
        <v>138.5</v>
      </c>
      <c r="BM274">
        <f t="shared" si="47"/>
        <v>146</v>
      </c>
      <c r="BN274">
        <f t="shared" si="48"/>
        <v>158.5</v>
      </c>
      <c r="BO274">
        <f t="shared" si="49"/>
        <v>149</v>
      </c>
    </row>
    <row r="275" spans="1:67" x14ac:dyDescent="0.35">
      <c r="A275" t="s">
        <v>57</v>
      </c>
      <c r="B275">
        <v>2020</v>
      </c>
      <c r="C275" t="s">
        <v>69</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59</v>
      </c>
      <c r="V275">
        <v>146.4</v>
      </c>
      <c r="W275">
        <v>151.6</v>
      </c>
      <c r="X275">
        <v>159.1</v>
      </c>
      <c r="Y275">
        <v>144.6</v>
      </c>
      <c r="Z275">
        <v>152.80000000000001</v>
      </c>
      <c r="AA275">
        <v>161.1</v>
      </c>
      <c r="AB275">
        <v>157.4</v>
      </c>
      <c r="AC275">
        <v>153.69999999999999</v>
      </c>
      <c r="AD275">
        <v>155.4</v>
      </c>
      <c r="AE275">
        <v>146.9</v>
      </c>
      <c r="AF275">
        <v>183.9</v>
      </c>
      <c r="AG275">
        <v>149.5</v>
      </c>
      <c r="AH275">
        <v>153.4</v>
      </c>
      <c r="AI275">
        <v>140.4</v>
      </c>
      <c r="AJ275">
        <v>147</v>
      </c>
      <c r="AK275">
        <v>178.8</v>
      </c>
      <c r="AL275">
        <v>149.30000000000001</v>
      </c>
      <c r="AM275">
        <v>115.1</v>
      </c>
      <c r="AN275">
        <v>160</v>
      </c>
      <c r="AO275">
        <v>145.4</v>
      </c>
      <c r="AP275">
        <v>161.6</v>
      </c>
      <c r="AQ275">
        <v>156.1</v>
      </c>
      <c r="AR275">
        <v>182.9</v>
      </c>
      <c r="AS275">
        <v>155.4</v>
      </c>
      <c r="AT275">
        <v>149.9</v>
      </c>
      <c r="AU275">
        <v>154.6</v>
      </c>
      <c r="AV275">
        <v>139.30000000000001</v>
      </c>
      <c r="AW275">
        <v>146.4</v>
      </c>
      <c r="AX275">
        <v>151.6</v>
      </c>
      <c r="AY275">
        <v>159.1</v>
      </c>
      <c r="AZ275">
        <v>144.6</v>
      </c>
      <c r="BA275">
        <v>152.80000000000001</v>
      </c>
      <c r="BB275">
        <v>161.1</v>
      </c>
      <c r="BC275">
        <v>157.4</v>
      </c>
      <c r="BD275">
        <v>153.69999999999999</v>
      </c>
      <c r="BE275">
        <v>155.4</v>
      </c>
      <c r="BF275">
        <f t="shared" si="40"/>
        <v>1987.3999999999999</v>
      </c>
      <c r="BG275">
        <f t="shared" si="41"/>
        <v>182.9</v>
      </c>
      <c r="BH275">
        <f t="shared" si="42"/>
        <v>459.9</v>
      </c>
      <c r="BI275">
        <f t="shared" si="43"/>
        <v>285.70000000000005</v>
      </c>
      <c r="BJ275">
        <f t="shared" si="44"/>
        <v>151.6</v>
      </c>
      <c r="BK275">
        <f t="shared" si="45"/>
        <v>316.5</v>
      </c>
      <c r="BL275">
        <f t="shared" si="46"/>
        <v>144.6</v>
      </c>
      <c r="BM275">
        <f t="shared" si="47"/>
        <v>152.80000000000001</v>
      </c>
      <c r="BN275">
        <f t="shared" si="48"/>
        <v>161.1</v>
      </c>
      <c r="BO275">
        <f t="shared" si="49"/>
        <v>153.69999999999999</v>
      </c>
    </row>
    <row r="276" spans="1:67" x14ac:dyDescent="0.35">
      <c r="A276" t="s">
        <v>60</v>
      </c>
      <c r="B276">
        <v>2020</v>
      </c>
      <c r="C276" t="s">
        <v>69</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c r="AE276">
        <v>151.5</v>
      </c>
      <c r="AF276">
        <v>193.1</v>
      </c>
      <c r="AG276">
        <v>157.30000000000001</v>
      </c>
      <c r="AH276">
        <v>153.9</v>
      </c>
      <c r="AI276">
        <v>134.4</v>
      </c>
      <c r="AJ276">
        <v>155.4</v>
      </c>
      <c r="AK276">
        <v>202</v>
      </c>
      <c r="AL276">
        <v>150.80000000000001</v>
      </c>
      <c r="AM276">
        <v>118.9</v>
      </c>
      <c r="AN276">
        <v>160.9</v>
      </c>
      <c r="AO276">
        <v>137.69999999999999</v>
      </c>
      <c r="AP276">
        <v>164.4</v>
      </c>
      <c r="AQ276">
        <v>161.30000000000001</v>
      </c>
      <c r="AR276">
        <v>188.7</v>
      </c>
      <c r="AS276">
        <v>150.19999999999999</v>
      </c>
      <c r="AT276">
        <v>136.30000000000001</v>
      </c>
      <c r="AU276">
        <v>148.1</v>
      </c>
      <c r="AV276">
        <v>156.30000000000001</v>
      </c>
      <c r="AW276">
        <v>137.19999999999999</v>
      </c>
      <c r="AX276">
        <v>145.4</v>
      </c>
      <c r="AY276">
        <v>150</v>
      </c>
      <c r="AZ276">
        <v>135.1</v>
      </c>
      <c r="BA276">
        <v>141.80000000000001</v>
      </c>
      <c r="BB276">
        <v>154.9</v>
      </c>
      <c r="BC276">
        <v>159.80000000000001</v>
      </c>
      <c r="BD276">
        <v>146</v>
      </c>
      <c r="BE276">
        <v>154</v>
      </c>
      <c r="BF276">
        <f t="shared" si="40"/>
        <v>2041.6000000000001</v>
      </c>
      <c r="BG276">
        <f t="shared" si="41"/>
        <v>188.7</v>
      </c>
      <c r="BH276">
        <f t="shared" si="42"/>
        <v>434.6</v>
      </c>
      <c r="BI276">
        <f t="shared" si="43"/>
        <v>293.5</v>
      </c>
      <c r="BJ276">
        <f t="shared" si="44"/>
        <v>145.4</v>
      </c>
      <c r="BK276">
        <f t="shared" si="45"/>
        <v>309.8</v>
      </c>
      <c r="BL276">
        <f t="shared" si="46"/>
        <v>135.1</v>
      </c>
      <c r="BM276">
        <f t="shared" si="47"/>
        <v>141.80000000000001</v>
      </c>
      <c r="BN276">
        <f t="shared" si="48"/>
        <v>154.9</v>
      </c>
      <c r="BO276">
        <f t="shared" si="49"/>
        <v>146</v>
      </c>
    </row>
    <row r="277" spans="1:67" x14ac:dyDescent="0.35">
      <c r="A277" t="s">
        <v>61</v>
      </c>
      <c r="B277">
        <v>2020</v>
      </c>
      <c r="C277" t="s">
        <v>69</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c r="AE277">
        <v>148.4</v>
      </c>
      <c r="AF277">
        <v>187.1</v>
      </c>
      <c r="AG277">
        <v>152.5</v>
      </c>
      <c r="AH277">
        <v>153.6</v>
      </c>
      <c r="AI277">
        <v>138.19999999999999</v>
      </c>
      <c r="AJ277">
        <v>150.9</v>
      </c>
      <c r="AK277">
        <v>186.7</v>
      </c>
      <c r="AL277">
        <v>149.80000000000001</v>
      </c>
      <c r="AM277">
        <v>116.4</v>
      </c>
      <c r="AN277">
        <v>160.30000000000001</v>
      </c>
      <c r="AO277">
        <v>142.19999999999999</v>
      </c>
      <c r="AP277">
        <v>162.9</v>
      </c>
      <c r="AQ277">
        <v>158</v>
      </c>
      <c r="AR277">
        <v>184.4</v>
      </c>
      <c r="AS277">
        <v>153.4</v>
      </c>
      <c r="AT277">
        <v>144.30000000000001</v>
      </c>
      <c r="AU277">
        <v>152</v>
      </c>
      <c r="AV277">
        <v>156.30000000000001</v>
      </c>
      <c r="AW277">
        <v>142.9</v>
      </c>
      <c r="AX277">
        <v>148.69999999999999</v>
      </c>
      <c r="AY277">
        <v>155.6</v>
      </c>
      <c r="AZ277">
        <v>139.6</v>
      </c>
      <c r="BA277">
        <v>146.6</v>
      </c>
      <c r="BB277">
        <v>157.5</v>
      </c>
      <c r="BC277">
        <v>158.4</v>
      </c>
      <c r="BD277">
        <v>150</v>
      </c>
      <c r="BE277">
        <v>154.69999999999999</v>
      </c>
      <c r="BF277">
        <f t="shared" si="40"/>
        <v>2007</v>
      </c>
      <c r="BG277">
        <f t="shared" si="41"/>
        <v>184.4</v>
      </c>
      <c r="BH277">
        <f t="shared" si="42"/>
        <v>449.70000000000005</v>
      </c>
      <c r="BI277">
        <f t="shared" si="43"/>
        <v>299.20000000000005</v>
      </c>
      <c r="BJ277">
        <f t="shared" si="44"/>
        <v>148.69999999999999</v>
      </c>
      <c r="BK277">
        <f t="shared" si="45"/>
        <v>314</v>
      </c>
      <c r="BL277">
        <f t="shared" si="46"/>
        <v>139.6</v>
      </c>
      <c r="BM277">
        <f t="shared" si="47"/>
        <v>146.6</v>
      </c>
      <c r="BN277">
        <f t="shared" si="48"/>
        <v>157.5</v>
      </c>
      <c r="BO277">
        <f t="shared" si="49"/>
        <v>150</v>
      </c>
    </row>
    <row r="278" spans="1:67" x14ac:dyDescent="0.35">
      <c r="A278" t="s">
        <v>57</v>
      </c>
      <c r="B278">
        <v>2020</v>
      </c>
      <c r="C278" t="s">
        <v>70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59</v>
      </c>
      <c r="V278">
        <v>146.80000000000001</v>
      </c>
      <c r="W278">
        <v>152</v>
      </c>
      <c r="X278">
        <v>159.5</v>
      </c>
      <c r="Y278">
        <v>146.4</v>
      </c>
      <c r="Z278">
        <v>152.4</v>
      </c>
      <c r="AA278">
        <v>162.5</v>
      </c>
      <c r="AB278">
        <v>156.19999999999999</v>
      </c>
      <c r="AC278">
        <v>154.30000000000001</v>
      </c>
      <c r="AD278">
        <v>157.5</v>
      </c>
      <c r="AE278">
        <v>146</v>
      </c>
      <c r="AF278">
        <v>186.3</v>
      </c>
      <c r="AG278">
        <v>159.19999999999999</v>
      </c>
      <c r="AH278">
        <v>153.6</v>
      </c>
      <c r="AI278">
        <v>142.6</v>
      </c>
      <c r="AJ278">
        <v>147.19999999999999</v>
      </c>
      <c r="AK278">
        <v>200.6</v>
      </c>
      <c r="AL278">
        <v>150.30000000000001</v>
      </c>
      <c r="AM278">
        <v>115.3</v>
      </c>
      <c r="AN278">
        <v>160.9</v>
      </c>
      <c r="AO278">
        <v>147.4</v>
      </c>
      <c r="AP278">
        <v>161.9</v>
      </c>
      <c r="AQ278">
        <v>159.6</v>
      </c>
      <c r="AR278">
        <v>182.7</v>
      </c>
      <c r="AS278">
        <v>155.69999999999999</v>
      </c>
      <c r="AT278">
        <v>150.6</v>
      </c>
      <c r="AU278">
        <v>155</v>
      </c>
      <c r="AV278">
        <v>139.30000000000001</v>
      </c>
      <c r="AW278">
        <v>146.80000000000001</v>
      </c>
      <c r="AX278">
        <v>152</v>
      </c>
      <c r="AY278">
        <v>159.5</v>
      </c>
      <c r="AZ278">
        <v>146.4</v>
      </c>
      <c r="BA278">
        <v>152.4</v>
      </c>
      <c r="BB278">
        <v>162.5</v>
      </c>
      <c r="BC278">
        <v>156.19999999999999</v>
      </c>
      <c r="BD278">
        <v>154.30000000000001</v>
      </c>
      <c r="BE278">
        <v>157.5</v>
      </c>
      <c r="BF278">
        <f t="shared" si="40"/>
        <v>2030.9</v>
      </c>
      <c r="BG278">
        <f t="shared" si="41"/>
        <v>182.7</v>
      </c>
      <c r="BH278">
        <f t="shared" si="42"/>
        <v>461.29999999999995</v>
      </c>
      <c r="BI278">
        <f t="shared" si="43"/>
        <v>286.10000000000002</v>
      </c>
      <c r="BJ278">
        <f t="shared" si="44"/>
        <v>152</v>
      </c>
      <c r="BK278">
        <f t="shared" si="45"/>
        <v>315.7</v>
      </c>
      <c r="BL278">
        <f t="shared" si="46"/>
        <v>146.4</v>
      </c>
      <c r="BM278">
        <f t="shared" si="47"/>
        <v>152.4</v>
      </c>
      <c r="BN278">
        <f t="shared" si="48"/>
        <v>162.5</v>
      </c>
      <c r="BO278">
        <f t="shared" si="49"/>
        <v>154.30000000000001</v>
      </c>
    </row>
    <row r="279" spans="1:67" x14ac:dyDescent="0.35">
      <c r="A279" t="s">
        <v>60</v>
      </c>
      <c r="B279">
        <v>2020</v>
      </c>
      <c r="C279" t="s">
        <v>70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c r="AE279">
        <v>150.6</v>
      </c>
      <c r="AF279">
        <v>193.7</v>
      </c>
      <c r="AG279">
        <v>164.8</v>
      </c>
      <c r="AH279">
        <v>153.69999999999999</v>
      </c>
      <c r="AI279">
        <v>135.69999999999999</v>
      </c>
      <c r="AJ279">
        <v>155.69999999999999</v>
      </c>
      <c r="AK279">
        <v>155.80000000000001</v>
      </c>
      <c r="AL279">
        <v>152.19999999999999</v>
      </c>
      <c r="AM279">
        <v>118.1</v>
      </c>
      <c r="AN279">
        <v>161.30000000000001</v>
      </c>
      <c r="AO279">
        <v>139.19999999999999</v>
      </c>
      <c r="AP279">
        <v>164.8</v>
      </c>
      <c r="AQ279">
        <v>164.4</v>
      </c>
      <c r="AR279">
        <v>188.7</v>
      </c>
      <c r="AS279">
        <v>150.5</v>
      </c>
      <c r="AT279">
        <v>136.1</v>
      </c>
      <c r="AU279">
        <v>148.30000000000001</v>
      </c>
      <c r="AV279">
        <v>156.5</v>
      </c>
      <c r="AW279">
        <v>137.1</v>
      </c>
      <c r="AX279">
        <v>145.1</v>
      </c>
      <c r="AY279">
        <v>151</v>
      </c>
      <c r="AZ279">
        <v>135.4</v>
      </c>
      <c r="BA279">
        <v>142</v>
      </c>
      <c r="BB279">
        <v>155.69999999999999</v>
      </c>
      <c r="BC279">
        <v>158.1</v>
      </c>
      <c r="BD279">
        <v>146.19999999999999</v>
      </c>
      <c r="BE279">
        <v>155.19999999999999</v>
      </c>
      <c r="BF279">
        <f t="shared" si="40"/>
        <v>2010</v>
      </c>
      <c r="BG279">
        <f t="shared" si="41"/>
        <v>188.7</v>
      </c>
      <c r="BH279">
        <f t="shared" si="42"/>
        <v>434.90000000000003</v>
      </c>
      <c r="BI279">
        <f t="shared" si="43"/>
        <v>293.60000000000002</v>
      </c>
      <c r="BJ279">
        <f t="shared" si="44"/>
        <v>145.1</v>
      </c>
      <c r="BK279">
        <f t="shared" si="45"/>
        <v>309.10000000000002</v>
      </c>
      <c r="BL279">
        <f t="shared" si="46"/>
        <v>135.4</v>
      </c>
      <c r="BM279">
        <f t="shared" si="47"/>
        <v>142</v>
      </c>
      <c r="BN279">
        <f t="shared" si="48"/>
        <v>155.69999999999999</v>
      </c>
      <c r="BO279">
        <f t="shared" si="49"/>
        <v>146.19999999999999</v>
      </c>
    </row>
    <row r="280" spans="1:67" x14ac:dyDescent="0.35">
      <c r="A280" t="s">
        <v>61</v>
      </c>
      <c r="B280">
        <v>2020</v>
      </c>
      <c r="C280" t="s">
        <v>70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c r="AE280">
        <v>147.5</v>
      </c>
      <c r="AF280">
        <v>188.9</v>
      </c>
      <c r="AG280">
        <v>161.4</v>
      </c>
      <c r="AH280">
        <v>153.6</v>
      </c>
      <c r="AI280">
        <v>140.1</v>
      </c>
      <c r="AJ280">
        <v>151.19999999999999</v>
      </c>
      <c r="AK280">
        <v>209.2</v>
      </c>
      <c r="AL280">
        <v>150.9</v>
      </c>
      <c r="AM280">
        <v>116.2</v>
      </c>
      <c r="AN280">
        <v>161</v>
      </c>
      <c r="AO280">
        <v>144</v>
      </c>
      <c r="AP280">
        <v>163.19999999999999</v>
      </c>
      <c r="AQ280">
        <v>161.4</v>
      </c>
      <c r="AR280">
        <v>184.3</v>
      </c>
      <c r="AS280">
        <v>153.69999999999999</v>
      </c>
      <c r="AT280">
        <v>144.6</v>
      </c>
      <c r="AU280">
        <v>152.30000000000001</v>
      </c>
      <c r="AV280">
        <v>156.5</v>
      </c>
      <c r="AW280">
        <v>143.1</v>
      </c>
      <c r="AX280">
        <v>148.69999999999999</v>
      </c>
      <c r="AY280">
        <v>156.30000000000001</v>
      </c>
      <c r="AZ280">
        <v>140.6</v>
      </c>
      <c r="BA280">
        <v>146.5</v>
      </c>
      <c r="BB280">
        <v>158.5</v>
      </c>
      <c r="BC280">
        <v>157</v>
      </c>
      <c r="BD280">
        <v>150.4</v>
      </c>
      <c r="BE280">
        <v>156.4</v>
      </c>
      <c r="BF280">
        <f t="shared" si="40"/>
        <v>2048.6000000000004</v>
      </c>
      <c r="BG280">
        <f t="shared" si="41"/>
        <v>184.3</v>
      </c>
      <c r="BH280">
        <f t="shared" si="42"/>
        <v>450.59999999999997</v>
      </c>
      <c r="BI280">
        <f t="shared" si="43"/>
        <v>299.60000000000002</v>
      </c>
      <c r="BJ280">
        <f t="shared" si="44"/>
        <v>148.69999999999999</v>
      </c>
      <c r="BK280">
        <f t="shared" si="45"/>
        <v>313.3</v>
      </c>
      <c r="BL280">
        <f t="shared" si="46"/>
        <v>140.6</v>
      </c>
      <c r="BM280">
        <f t="shared" si="47"/>
        <v>146.5</v>
      </c>
      <c r="BN280">
        <f t="shared" si="48"/>
        <v>158.5</v>
      </c>
      <c r="BO280">
        <f t="shared" si="49"/>
        <v>150.4</v>
      </c>
    </row>
    <row r="281" spans="1:67" x14ac:dyDescent="0.35">
      <c r="A281" t="s">
        <v>57</v>
      </c>
      <c r="B281">
        <v>2020</v>
      </c>
      <c r="C281" t="s">
        <v>72</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59</v>
      </c>
      <c r="V281">
        <v>147.5</v>
      </c>
      <c r="W281">
        <v>152.80000000000001</v>
      </c>
      <c r="X281">
        <v>160.4</v>
      </c>
      <c r="Y281">
        <v>146.1</v>
      </c>
      <c r="Z281">
        <v>153.6</v>
      </c>
      <c r="AA281">
        <v>161.6</v>
      </c>
      <c r="AB281">
        <v>156.19999999999999</v>
      </c>
      <c r="AC281">
        <v>154.5</v>
      </c>
      <c r="AD281">
        <v>159.80000000000001</v>
      </c>
      <c r="AE281">
        <v>145.4</v>
      </c>
      <c r="AF281">
        <v>188.6</v>
      </c>
      <c r="AG281">
        <v>171.6</v>
      </c>
      <c r="AH281">
        <v>153.80000000000001</v>
      </c>
      <c r="AI281">
        <v>145.4</v>
      </c>
      <c r="AJ281">
        <v>146.5</v>
      </c>
      <c r="AK281">
        <v>222.2</v>
      </c>
      <c r="AL281">
        <v>155.9</v>
      </c>
      <c r="AM281">
        <v>114.9</v>
      </c>
      <c r="AN281">
        <v>162</v>
      </c>
      <c r="AO281">
        <v>150</v>
      </c>
      <c r="AP281">
        <v>162.69999999999999</v>
      </c>
      <c r="AQ281">
        <v>163.4</v>
      </c>
      <c r="AR281">
        <v>183.4</v>
      </c>
      <c r="AS281">
        <v>156.30000000000001</v>
      </c>
      <c r="AT281">
        <v>151</v>
      </c>
      <c r="AU281">
        <v>155.5</v>
      </c>
      <c r="AV281">
        <v>139.30000000000001</v>
      </c>
      <c r="AW281">
        <v>147.5</v>
      </c>
      <c r="AX281">
        <v>152.80000000000001</v>
      </c>
      <c r="AY281">
        <v>160.4</v>
      </c>
      <c r="AZ281">
        <v>146.1</v>
      </c>
      <c r="BA281">
        <v>153.6</v>
      </c>
      <c r="BB281">
        <v>161.6</v>
      </c>
      <c r="BC281">
        <v>156.19999999999999</v>
      </c>
      <c r="BD281">
        <v>154.5</v>
      </c>
      <c r="BE281">
        <v>159.80000000000001</v>
      </c>
      <c r="BF281">
        <f t="shared" si="40"/>
        <v>2082.4</v>
      </c>
      <c r="BG281">
        <f t="shared" si="41"/>
        <v>183.4</v>
      </c>
      <c r="BH281">
        <f t="shared" si="42"/>
        <v>462.8</v>
      </c>
      <c r="BI281">
        <f t="shared" si="43"/>
        <v>286.8</v>
      </c>
      <c r="BJ281">
        <f t="shared" si="44"/>
        <v>152.80000000000001</v>
      </c>
      <c r="BK281">
        <f t="shared" si="45"/>
        <v>316.60000000000002</v>
      </c>
      <c r="BL281">
        <f t="shared" si="46"/>
        <v>146.1</v>
      </c>
      <c r="BM281">
        <f t="shared" si="47"/>
        <v>153.6</v>
      </c>
      <c r="BN281">
        <f t="shared" si="48"/>
        <v>161.6</v>
      </c>
      <c r="BO281">
        <f t="shared" si="49"/>
        <v>154.5</v>
      </c>
    </row>
    <row r="282" spans="1:67" x14ac:dyDescent="0.35">
      <c r="A282" t="s">
        <v>60</v>
      </c>
      <c r="B282">
        <v>2020</v>
      </c>
      <c r="C282" t="s">
        <v>72</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c r="AE282">
        <v>149.69999999999999</v>
      </c>
      <c r="AF282">
        <v>195.5</v>
      </c>
      <c r="AG282">
        <v>176.9</v>
      </c>
      <c r="AH282">
        <v>153.9</v>
      </c>
      <c r="AI282">
        <v>138</v>
      </c>
      <c r="AJ282">
        <v>150.5</v>
      </c>
      <c r="AK282">
        <v>155.80000000000001</v>
      </c>
      <c r="AL282">
        <v>158.69999999999999</v>
      </c>
      <c r="AM282">
        <v>117.2</v>
      </c>
      <c r="AN282">
        <v>161.4</v>
      </c>
      <c r="AO282">
        <v>141.5</v>
      </c>
      <c r="AP282">
        <v>165.1</v>
      </c>
      <c r="AQ282">
        <v>167</v>
      </c>
      <c r="AR282">
        <v>188.8</v>
      </c>
      <c r="AS282">
        <v>151.1</v>
      </c>
      <c r="AT282">
        <v>136.4</v>
      </c>
      <c r="AU282">
        <v>148.80000000000001</v>
      </c>
      <c r="AV282">
        <v>158</v>
      </c>
      <c r="AW282">
        <v>137.30000000000001</v>
      </c>
      <c r="AX282">
        <v>145.1</v>
      </c>
      <c r="AY282">
        <v>152</v>
      </c>
      <c r="AZ282">
        <v>135.19999999999999</v>
      </c>
      <c r="BA282">
        <v>144.4</v>
      </c>
      <c r="BB282">
        <v>156.4</v>
      </c>
      <c r="BC282">
        <v>157.9</v>
      </c>
      <c r="BD282">
        <v>146.6</v>
      </c>
      <c r="BE282">
        <v>156.69999999999999</v>
      </c>
      <c r="BF282">
        <f t="shared" si="40"/>
        <v>2031.2</v>
      </c>
      <c r="BG282">
        <f t="shared" si="41"/>
        <v>188.8</v>
      </c>
      <c r="BH282">
        <f t="shared" si="42"/>
        <v>436.3</v>
      </c>
      <c r="BI282">
        <f t="shared" si="43"/>
        <v>295.3</v>
      </c>
      <c r="BJ282">
        <f t="shared" si="44"/>
        <v>145.1</v>
      </c>
      <c r="BK282">
        <f t="shared" si="45"/>
        <v>309.89999999999998</v>
      </c>
      <c r="BL282">
        <f t="shared" si="46"/>
        <v>135.19999999999999</v>
      </c>
      <c r="BM282">
        <f t="shared" si="47"/>
        <v>144.4</v>
      </c>
      <c r="BN282">
        <f t="shared" si="48"/>
        <v>156.4</v>
      </c>
      <c r="BO282">
        <f t="shared" si="49"/>
        <v>146.6</v>
      </c>
    </row>
    <row r="283" spans="1:67" x14ac:dyDescent="0.35">
      <c r="A283" t="s">
        <v>61</v>
      </c>
      <c r="B283">
        <v>2020</v>
      </c>
      <c r="C283" t="s">
        <v>72</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c r="AE283">
        <v>146.80000000000001</v>
      </c>
      <c r="AF283">
        <v>191</v>
      </c>
      <c r="AG283">
        <v>173.6</v>
      </c>
      <c r="AH283">
        <v>153.80000000000001</v>
      </c>
      <c r="AI283">
        <v>142.69999999999999</v>
      </c>
      <c r="AJ283">
        <v>148.4</v>
      </c>
      <c r="AK283">
        <v>155.80000000000001</v>
      </c>
      <c r="AL283">
        <v>156.80000000000001</v>
      </c>
      <c r="AM283">
        <v>115.7</v>
      </c>
      <c r="AN283">
        <v>161.80000000000001</v>
      </c>
      <c r="AO283">
        <v>146.5</v>
      </c>
      <c r="AP283">
        <v>163.80000000000001</v>
      </c>
      <c r="AQ283">
        <v>164.7</v>
      </c>
      <c r="AR283">
        <v>184.8</v>
      </c>
      <c r="AS283">
        <v>154.30000000000001</v>
      </c>
      <c r="AT283">
        <v>144.9</v>
      </c>
      <c r="AU283">
        <v>152.80000000000001</v>
      </c>
      <c r="AV283">
        <v>158</v>
      </c>
      <c r="AW283">
        <v>143.6</v>
      </c>
      <c r="AX283">
        <v>149.19999999999999</v>
      </c>
      <c r="AY283">
        <v>157.19999999999999</v>
      </c>
      <c r="AZ283">
        <v>140.4</v>
      </c>
      <c r="BA283">
        <v>148.4</v>
      </c>
      <c r="BB283">
        <v>158.6</v>
      </c>
      <c r="BC283">
        <v>156.9</v>
      </c>
      <c r="BD283">
        <v>150.69999999999999</v>
      </c>
      <c r="BE283">
        <v>158.4</v>
      </c>
      <c r="BF283">
        <f t="shared" si="40"/>
        <v>2021.4</v>
      </c>
      <c r="BG283">
        <f t="shared" si="41"/>
        <v>184.8</v>
      </c>
      <c r="BH283">
        <f t="shared" si="42"/>
        <v>452.00000000000006</v>
      </c>
      <c r="BI283">
        <f t="shared" si="43"/>
        <v>301.60000000000002</v>
      </c>
      <c r="BJ283">
        <f t="shared" si="44"/>
        <v>149.19999999999999</v>
      </c>
      <c r="BK283">
        <f t="shared" si="45"/>
        <v>314.10000000000002</v>
      </c>
      <c r="BL283">
        <f t="shared" si="46"/>
        <v>140.4</v>
      </c>
      <c r="BM283">
        <f t="shared" si="47"/>
        <v>148.4</v>
      </c>
      <c r="BN283">
        <f t="shared" si="48"/>
        <v>158.6</v>
      </c>
      <c r="BO283">
        <f t="shared" si="49"/>
        <v>150.69999999999999</v>
      </c>
    </row>
    <row r="284" spans="1:67" x14ac:dyDescent="0.35">
      <c r="A284" t="s">
        <v>57</v>
      </c>
      <c r="B284">
        <v>2020</v>
      </c>
      <c r="C284" t="s">
        <v>73</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59</v>
      </c>
      <c r="V284">
        <v>148.69999999999999</v>
      </c>
      <c r="W284">
        <v>153.4</v>
      </c>
      <c r="X284">
        <v>161.6</v>
      </c>
      <c r="Y284">
        <v>146.4</v>
      </c>
      <c r="Z284">
        <v>153.9</v>
      </c>
      <c r="AA284">
        <v>162.9</v>
      </c>
      <c r="AB284">
        <v>156.6</v>
      </c>
      <c r="AC284">
        <v>155.19999999999999</v>
      </c>
      <c r="AD284">
        <v>160.69999999999999</v>
      </c>
      <c r="AE284">
        <v>144.6</v>
      </c>
      <c r="AF284">
        <v>188.5</v>
      </c>
      <c r="AG284">
        <v>173.4</v>
      </c>
      <c r="AH284">
        <v>154</v>
      </c>
      <c r="AI284">
        <v>150</v>
      </c>
      <c r="AJ284">
        <v>145.9</v>
      </c>
      <c r="AK284">
        <v>225.2</v>
      </c>
      <c r="AL284">
        <v>159.5</v>
      </c>
      <c r="AM284">
        <v>114.4</v>
      </c>
      <c r="AN284">
        <v>163.5</v>
      </c>
      <c r="AO284">
        <v>153.4</v>
      </c>
      <c r="AP284">
        <v>163.6</v>
      </c>
      <c r="AQ284">
        <v>164.5</v>
      </c>
      <c r="AR284">
        <v>183.6</v>
      </c>
      <c r="AS284">
        <v>157</v>
      </c>
      <c r="AT284">
        <v>151.6</v>
      </c>
      <c r="AU284">
        <v>156.30000000000001</v>
      </c>
      <c r="AV284">
        <v>139.30000000000001</v>
      </c>
      <c r="AW284">
        <v>148.69999999999999</v>
      </c>
      <c r="AX284">
        <v>153.4</v>
      </c>
      <c r="AY284">
        <v>161.6</v>
      </c>
      <c r="AZ284">
        <v>146.4</v>
      </c>
      <c r="BA284">
        <v>153.9</v>
      </c>
      <c r="BB284">
        <v>162.9</v>
      </c>
      <c r="BC284">
        <v>156.6</v>
      </c>
      <c r="BD284">
        <v>155.19999999999999</v>
      </c>
      <c r="BE284">
        <v>160.69999999999999</v>
      </c>
      <c r="BF284">
        <f t="shared" si="40"/>
        <v>2100.5</v>
      </c>
      <c r="BG284">
        <f t="shared" si="41"/>
        <v>183.6</v>
      </c>
      <c r="BH284">
        <f t="shared" si="42"/>
        <v>464.90000000000003</v>
      </c>
      <c r="BI284">
        <f t="shared" si="43"/>
        <v>288</v>
      </c>
      <c r="BJ284">
        <f t="shared" si="44"/>
        <v>153.4</v>
      </c>
      <c r="BK284">
        <f t="shared" si="45"/>
        <v>318.2</v>
      </c>
      <c r="BL284">
        <f t="shared" si="46"/>
        <v>146.4</v>
      </c>
      <c r="BM284">
        <f t="shared" si="47"/>
        <v>153.9</v>
      </c>
      <c r="BN284">
        <f t="shared" si="48"/>
        <v>162.9</v>
      </c>
      <c r="BO284">
        <f t="shared" si="49"/>
        <v>155.19999999999999</v>
      </c>
    </row>
    <row r="285" spans="1:67" x14ac:dyDescent="0.35">
      <c r="A285" t="s">
        <v>60</v>
      </c>
      <c r="B285">
        <v>2020</v>
      </c>
      <c r="C285" t="s">
        <v>73</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c r="AE285">
        <v>149</v>
      </c>
      <c r="AF285">
        <v>195.7</v>
      </c>
      <c r="AG285">
        <v>178.3</v>
      </c>
      <c r="AH285">
        <v>154.19999999999999</v>
      </c>
      <c r="AI285">
        <v>140.69999999999999</v>
      </c>
      <c r="AJ285">
        <v>149.69999999999999</v>
      </c>
      <c r="AK285">
        <v>155.80000000000001</v>
      </c>
      <c r="AL285">
        <v>161.5</v>
      </c>
      <c r="AM285">
        <v>117.1</v>
      </c>
      <c r="AN285">
        <v>161.9</v>
      </c>
      <c r="AO285">
        <v>143.30000000000001</v>
      </c>
      <c r="AP285">
        <v>166.1</v>
      </c>
      <c r="AQ285">
        <v>167</v>
      </c>
      <c r="AR285">
        <v>190.2</v>
      </c>
      <c r="AS285">
        <v>151.9</v>
      </c>
      <c r="AT285">
        <v>136.69999999999999</v>
      </c>
      <c r="AU285">
        <v>149.6</v>
      </c>
      <c r="AV285">
        <v>158.4</v>
      </c>
      <c r="AW285">
        <v>137.9</v>
      </c>
      <c r="AX285">
        <v>145.5</v>
      </c>
      <c r="AY285">
        <v>152.9</v>
      </c>
      <c r="AZ285">
        <v>135.5</v>
      </c>
      <c r="BA285">
        <v>144.30000000000001</v>
      </c>
      <c r="BB285">
        <v>156.9</v>
      </c>
      <c r="BC285">
        <v>157.9</v>
      </c>
      <c r="BD285">
        <v>146.9</v>
      </c>
      <c r="BE285">
        <v>156.9</v>
      </c>
      <c r="BF285">
        <f t="shared" si="40"/>
        <v>2040.3</v>
      </c>
      <c r="BG285">
        <f t="shared" si="41"/>
        <v>190.2</v>
      </c>
      <c r="BH285">
        <f t="shared" si="42"/>
        <v>438.20000000000005</v>
      </c>
      <c r="BI285">
        <f t="shared" si="43"/>
        <v>296.3</v>
      </c>
      <c r="BJ285">
        <f t="shared" si="44"/>
        <v>145.5</v>
      </c>
      <c r="BK285">
        <f t="shared" si="45"/>
        <v>310.8</v>
      </c>
      <c r="BL285">
        <f t="shared" si="46"/>
        <v>135.5</v>
      </c>
      <c r="BM285">
        <f t="shared" si="47"/>
        <v>144.30000000000001</v>
      </c>
      <c r="BN285">
        <f t="shared" si="48"/>
        <v>156.9</v>
      </c>
      <c r="BO285">
        <f t="shared" si="49"/>
        <v>146.9</v>
      </c>
    </row>
    <row r="286" spans="1:67" x14ac:dyDescent="0.35">
      <c r="A286" t="s">
        <v>61</v>
      </c>
      <c r="B286">
        <v>2020</v>
      </c>
      <c r="C286" t="s">
        <v>73</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c r="AE286">
        <v>146</v>
      </c>
      <c r="AF286">
        <v>191</v>
      </c>
      <c r="AG286">
        <v>175.3</v>
      </c>
      <c r="AH286">
        <v>154.1</v>
      </c>
      <c r="AI286">
        <v>146.6</v>
      </c>
      <c r="AJ286">
        <v>147.69999999999999</v>
      </c>
      <c r="AK286">
        <v>155.80000000000001</v>
      </c>
      <c r="AL286">
        <v>160.19999999999999</v>
      </c>
      <c r="AM286">
        <v>115.3</v>
      </c>
      <c r="AN286">
        <v>163</v>
      </c>
      <c r="AO286">
        <v>149.19999999999999</v>
      </c>
      <c r="AP286">
        <v>164.8</v>
      </c>
      <c r="AQ286">
        <v>165.4</v>
      </c>
      <c r="AR286">
        <v>185.4</v>
      </c>
      <c r="AS286">
        <v>155</v>
      </c>
      <c r="AT286">
        <v>145.4</v>
      </c>
      <c r="AU286">
        <v>153.6</v>
      </c>
      <c r="AV286">
        <v>158.4</v>
      </c>
      <c r="AW286">
        <v>144.6</v>
      </c>
      <c r="AX286">
        <v>149.69999999999999</v>
      </c>
      <c r="AY286">
        <v>158.30000000000001</v>
      </c>
      <c r="AZ286">
        <v>140.69999999999999</v>
      </c>
      <c r="BA286">
        <v>148.5</v>
      </c>
      <c r="BB286">
        <v>159.4</v>
      </c>
      <c r="BC286">
        <v>157.1</v>
      </c>
      <c r="BD286">
        <v>151.19999999999999</v>
      </c>
      <c r="BE286">
        <v>158.9</v>
      </c>
      <c r="BF286">
        <f t="shared" si="40"/>
        <v>2034.4</v>
      </c>
      <c r="BG286">
        <f t="shared" si="41"/>
        <v>185.4</v>
      </c>
      <c r="BH286">
        <f t="shared" si="42"/>
        <v>454</v>
      </c>
      <c r="BI286">
        <f t="shared" si="43"/>
        <v>303</v>
      </c>
      <c r="BJ286">
        <f t="shared" si="44"/>
        <v>149.69999999999999</v>
      </c>
      <c r="BK286">
        <f t="shared" si="45"/>
        <v>315.39999999999998</v>
      </c>
      <c r="BL286">
        <f t="shared" si="46"/>
        <v>140.69999999999999</v>
      </c>
      <c r="BM286">
        <f t="shared" si="47"/>
        <v>148.5</v>
      </c>
      <c r="BN286">
        <f t="shared" si="48"/>
        <v>159.4</v>
      </c>
      <c r="BO286">
        <f t="shared" si="49"/>
        <v>151.19999999999999</v>
      </c>
    </row>
    <row r="287" spans="1:67" x14ac:dyDescent="0.35">
      <c r="A287" t="s">
        <v>57</v>
      </c>
      <c r="B287">
        <v>2021</v>
      </c>
      <c r="C287" t="s">
        <v>58</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59</v>
      </c>
      <c r="V287">
        <v>150.9</v>
      </c>
      <c r="W287">
        <v>153.9</v>
      </c>
      <c r="X287">
        <v>162.5</v>
      </c>
      <c r="Y287">
        <v>147.5</v>
      </c>
      <c r="Z287">
        <v>155.1</v>
      </c>
      <c r="AA287">
        <v>163.5</v>
      </c>
      <c r="AB287">
        <v>156.19999999999999</v>
      </c>
      <c r="AC287">
        <v>155.9</v>
      </c>
      <c r="AD287">
        <v>158.5</v>
      </c>
      <c r="AE287">
        <v>143.4</v>
      </c>
      <c r="AF287">
        <v>187.5</v>
      </c>
      <c r="AG287">
        <v>173.4</v>
      </c>
      <c r="AH287">
        <v>154</v>
      </c>
      <c r="AI287">
        <v>154.80000000000001</v>
      </c>
      <c r="AJ287">
        <v>147</v>
      </c>
      <c r="AK287">
        <v>187.8</v>
      </c>
      <c r="AL287">
        <v>159.5</v>
      </c>
      <c r="AM287">
        <v>113.8</v>
      </c>
      <c r="AN287">
        <v>164.5</v>
      </c>
      <c r="AO287">
        <v>156.1</v>
      </c>
      <c r="AP287">
        <v>164.3</v>
      </c>
      <c r="AQ287">
        <v>159.6</v>
      </c>
      <c r="AR287">
        <v>184.6</v>
      </c>
      <c r="AS287">
        <v>157.5</v>
      </c>
      <c r="AT287">
        <v>152.4</v>
      </c>
      <c r="AU287">
        <v>156.80000000000001</v>
      </c>
      <c r="AV287">
        <v>139.30000000000001</v>
      </c>
      <c r="AW287">
        <v>150.9</v>
      </c>
      <c r="AX287">
        <v>153.9</v>
      </c>
      <c r="AY287">
        <v>162.5</v>
      </c>
      <c r="AZ287">
        <v>147.5</v>
      </c>
      <c r="BA287">
        <v>155.1</v>
      </c>
      <c r="BB287">
        <v>163.5</v>
      </c>
      <c r="BC287">
        <v>156.19999999999999</v>
      </c>
      <c r="BD287">
        <v>155.9</v>
      </c>
      <c r="BE287">
        <v>158.5</v>
      </c>
      <c r="BF287">
        <f t="shared" si="40"/>
        <v>2065.6999999999998</v>
      </c>
      <c r="BG287">
        <f t="shared" si="41"/>
        <v>184.6</v>
      </c>
      <c r="BH287">
        <f t="shared" si="42"/>
        <v>466.7</v>
      </c>
      <c r="BI287">
        <f t="shared" si="43"/>
        <v>290.20000000000005</v>
      </c>
      <c r="BJ287">
        <f t="shared" si="44"/>
        <v>153.9</v>
      </c>
      <c r="BK287">
        <f t="shared" si="45"/>
        <v>318.7</v>
      </c>
      <c r="BL287">
        <f t="shared" si="46"/>
        <v>147.5</v>
      </c>
      <c r="BM287">
        <f t="shared" si="47"/>
        <v>155.1</v>
      </c>
      <c r="BN287">
        <f t="shared" si="48"/>
        <v>163.5</v>
      </c>
      <c r="BO287">
        <f t="shared" si="49"/>
        <v>155.9</v>
      </c>
    </row>
    <row r="288" spans="1:67" x14ac:dyDescent="0.35">
      <c r="A288" t="s">
        <v>60</v>
      </c>
      <c r="B288">
        <v>2021</v>
      </c>
      <c r="C288" t="s">
        <v>58</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c r="AE288">
        <v>148</v>
      </c>
      <c r="AF288">
        <v>194.8</v>
      </c>
      <c r="AG288">
        <v>178.4</v>
      </c>
      <c r="AH288">
        <v>154.4</v>
      </c>
      <c r="AI288">
        <v>144.1</v>
      </c>
      <c r="AJ288">
        <v>152.6</v>
      </c>
      <c r="AK288">
        <v>206.8</v>
      </c>
      <c r="AL288">
        <v>162.1</v>
      </c>
      <c r="AM288">
        <v>116.3</v>
      </c>
      <c r="AN288">
        <v>163</v>
      </c>
      <c r="AO288">
        <v>145.9</v>
      </c>
      <c r="AP288">
        <v>167.2</v>
      </c>
      <c r="AQ288">
        <v>163.4</v>
      </c>
      <c r="AR288">
        <v>191.8</v>
      </c>
      <c r="AS288">
        <v>152.5</v>
      </c>
      <c r="AT288">
        <v>137.30000000000001</v>
      </c>
      <c r="AU288">
        <v>150.19999999999999</v>
      </c>
      <c r="AV288">
        <v>157.69999999999999</v>
      </c>
      <c r="AW288">
        <v>142.9</v>
      </c>
      <c r="AX288">
        <v>145.69999999999999</v>
      </c>
      <c r="AY288">
        <v>154.1</v>
      </c>
      <c r="AZ288">
        <v>136.9</v>
      </c>
      <c r="BA288">
        <v>145.4</v>
      </c>
      <c r="BB288">
        <v>156.1</v>
      </c>
      <c r="BC288">
        <v>157.69999999999999</v>
      </c>
      <c r="BD288">
        <v>147.6</v>
      </c>
      <c r="BE288">
        <v>156</v>
      </c>
      <c r="BF288">
        <f t="shared" si="40"/>
        <v>2097</v>
      </c>
      <c r="BG288">
        <f t="shared" si="41"/>
        <v>191.8</v>
      </c>
      <c r="BH288">
        <f t="shared" si="42"/>
        <v>440</v>
      </c>
      <c r="BI288">
        <f t="shared" si="43"/>
        <v>300.60000000000002</v>
      </c>
      <c r="BJ288">
        <f t="shared" si="44"/>
        <v>145.69999999999999</v>
      </c>
      <c r="BK288">
        <f t="shared" si="45"/>
        <v>311.79999999999995</v>
      </c>
      <c r="BL288">
        <f t="shared" si="46"/>
        <v>136.9</v>
      </c>
      <c r="BM288">
        <f t="shared" si="47"/>
        <v>145.4</v>
      </c>
      <c r="BN288">
        <f t="shared" si="48"/>
        <v>156.1</v>
      </c>
      <c r="BO288">
        <f t="shared" si="49"/>
        <v>147.6</v>
      </c>
    </row>
    <row r="289" spans="1:67" x14ac:dyDescent="0.35">
      <c r="A289" t="s">
        <v>61</v>
      </c>
      <c r="B289">
        <v>2021</v>
      </c>
      <c r="C289" t="s">
        <v>58</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c r="AE289">
        <v>144.9</v>
      </c>
      <c r="AF289">
        <v>190.1</v>
      </c>
      <c r="AG289">
        <v>175.3</v>
      </c>
      <c r="AH289">
        <v>154.1</v>
      </c>
      <c r="AI289">
        <v>150.9</v>
      </c>
      <c r="AJ289">
        <v>149.6</v>
      </c>
      <c r="AK289">
        <v>194.2</v>
      </c>
      <c r="AL289">
        <v>160.4</v>
      </c>
      <c r="AM289">
        <v>114.6</v>
      </c>
      <c r="AN289">
        <v>164</v>
      </c>
      <c r="AO289">
        <v>151.80000000000001</v>
      </c>
      <c r="AP289">
        <v>165.6</v>
      </c>
      <c r="AQ289">
        <v>161</v>
      </c>
      <c r="AR289">
        <v>186.5</v>
      </c>
      <c r="AS289">
        <v>155.5</v>
      </c>
      <c r="AT289">
        <v>146.1</v>
      </c>
      <c r="AU289">
        <v>154.19999999999999</v>
      </c>
      <c r="AV289">
        <v>157.69999999999999</v>
      </c>
      <c r="AW289">
        <v>147.9</v>
      </c>
      <c r="AX289">
        <v>150</v>
      </c>
      <c r="AY289">
        <v>159.30000000000001</v>
      </c>
      <c r="AZ289">
        <v>141.9</v>
      </c>
      <c r="BA289">
        <v>149.6</v>
      </c>
      <c r="BB289">
        <v>159.19999999999999</v>
      </c>
      <c r="BC289">
        <v>156.80000000000001</v>
      </c>
      <c r="BD289">
        <v>151.9</v>
      </c>
      <c r="BE289">
        <v>157.30000000000001</v>
      </c>
      <c r="BF289">
        <f t="shared" si="40"/>
        <v>2076.5</v>
      </c>
      <c r="BG289">
        <f t="shared" si="41"/>
        <v>186.5</v>
      </c>
      <c r="BH289">
        <f t="shared" si="42"/>
        <v>455.8</v>
      </c>
      <c r="BI289">
        <f t="shared" si="43"/>
        <v>305.60000000000002</v>
      </c>
      <c r="BJ289">
        <f t="shared" si="44"/>
        <v>150</v>
      </c>
      <c r="BK289">
        <f t="shared" si="45"/>
        <v>316.10000000000002</v>
      </c>
      <c r="BL289">
        <f t="shared" si="46"/>
        <v>141.9</v>
      </c>
      <c r="BM289">
        <f t="shared" si="47"/>
        <v>149.6</v>
      </c>
      <c r="BN289">
        <f t="shared" si="48"/>
        <v>159.19999999999999</v>
      </c>
      <c r="BO289">
        <f t="shared" si="49"/>
        <v>151.9</v>
      </c>
    </row>
    <row r="290" spans="1:67" x14ac:dyDescent="0.35">
      <c r="A290" t="s">
        <v>57</v>
      </c>
      <c r="B290">
        <v>2021</v>
      </c>
      <c r="C290" t="s">
        <v>62</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59</v>
      </c>
      <c r="V290">
        <v>154.4</v>
      </c>
      <c r="W290">
        <v>154.80000000000001</v>
      </c>
      <c r="X290">
        <v>164.3</v>
      </c>
      <c r="Y290">
        <v>150.19999999999999</v>
      </c>
      <c r="Z290">
        <v>157</v>
      </c>
      <c r="AA290">
        <v>163.6</v>
      </c>
      <c r="AB290">
        <v>155.19999999999999</v>
      </c>
      <c r="AC290">
        <v>157.19999999999999</v>
      </c>
      <c r="AD290">
        <v>156.69999999999999</v>
      </c>
      <c r="AE290">
        <v>142.80000000000001</v>
      </c>
      <c r="AF290">
        <v>184</v>
      </c>
      <c r="AG290">
        <v>168</v>
      </c>
      <c r="AH290">
        <v>154.4</v>
      </c>
      <c r="AI290">
        <v>163</v>
      </c>
      <c r="AJ290">
        <v>147.80000000000001</v>
      </c>
      <c r="AK290">
        <v>149.69999999999999</v>
      </c>
      <c r="AL290">
        <v>158.30000000000001</v>
      </c>
      <c r="AM290">
        <v>111.8</v>
      </c>
      <c r="AN290">
        <v>165</v>
      </c>
      <c r="AO290">
        <v>160</v>
      </c>
      <c r="AP290">
        <v>165.8</v>
      </c>
      <c r="AQ290">
        <v>154.69999999999999</v>
      </c>
      <c r="AR290">
        <v>186.5</v>
      </c>
      <c r="AS290">
        <v>159.1</v>
      </c>
      <c r="AT290">
        <v>153.9</v>
      </c>
      <c r="AU290">
        <v>158.4</v>
      </c>
      <c r="AV290">
        <v>139.30000000000001</v>
      </c>
      <c r="AW290">
        <v>154.4</v>
      </c>
      <c r="AX290">
        <v>154.80000000000001</v>
      </c>
      <c r="AY290">
        <v>164.3</v>
      </c>
      <c r="AZ290">
        <v>150.19999999999999</v>
      </c>
      <c r="BA290">
        <v>157</v>
      </c>
      <c r="BB290">
        <v>163.6</v>
      </c>
      <c r="BC290">
        <v>155.19999999999999</v>
      </c>
      <c r="BD290">
        <v>157.19999999999999</v>
      </c>
      <c r="BE290">
        <v>156.69999999999999</v>
      </c>
      <c r="BF290">
        <f t="shared" si="40"/>
        <v>2025.3</v>
      </c>
      <c r="BG290">
        <f t="shared" si="41"/>
        <v>186.5</v>
      </c>
      <c r="BH290">
        <f t="shared" si="42"/>
        <v>471.4</v>
      </c>
      <c r="BI290">
        <f t="shared" si="43"/>
        <v>293.70000000000005</v>
      </c>
      <c r="BJ290">
        <f t="shared" si="44"/>
        <v>154.80000000000001</v>
      </c>
      <c r="BK290">
        <f t="shared" si="45"/>
        <v>319.5</v>
      </c>
      <c r="BL290">
        <f t="shared" si="46"/>
        <v>150.19999999999999</v>
      </c>
      <c r="BM290">
        <f t="shared" si="47"/>
        <v>157</v>
      </c>
      <c r="BN290">
        <f t="shared" si="48"/>
        <v>163.6</v>
      </c>
      <c r="BO290">
        <f t="shared" si="49"/>
        <v>157.19999999999999</v>
      </c>
    </row>
    <row r="291" spans="1:67" x14ac:dyDescent="0.35">
      <c r="A291" t="s">
        <v>60</v>
      </c>
      <c r="B291">
        <v>2021</v>
      </c>
      <c r="C291" t="s">
        <v>62</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c r="AE291">
        <v>147.6</v>
      </c>
      <c r="AF291">
        <v>191.2</v>
      </c>
      <c r="AG291">
        <v>169.9</v>
      </c>
      <c r="AH291">
        <v>155.1</v>
      </c>
      <c r="AI291">
        <v>151.4</v>
      </c>
      <c r="AJ291">
        <v>154</v>
      </c>
      <c r="AK291">
        <v>180.2</v>
      </c>
      <c r="AL291">
        <v>159.80000000000001</v>
      </c>
      <c r="AM291">
        <v>114.9</v>
      </c>
      <c r="AN291">
        <v>162.5</v>
      </c>
      <c r="AO291">
        <v>149.19999999999999</v>
      </c>
      <c r="AP291">
        <v>169.4</v>
      </c>
      <c r="AQ291">
        <v>160.80000000000001</v>
      </c>
      <c r="AR291">
        <v>193.3</v>
      </c>
      <c r="AS291">
        <v>154.19999999999999</v>
      </c>
      <c r="AT291">
        <v>138.19999999999999</v>
      </c>
      <c r="AU291">
        <v>151.80000000000001</v>
      </c>
      <c r="AV291">
        <v>159.80000000000001</v>
      </c>
      <c r="AW291">
        <v>149.1</v>
      </c>
      <c r="AX291">
        <v>146.5</v>
      </c>
      <c r="AY291">
        <v>156.30000000000001</v>
      </c>
      <c r="AZ291">
        <v>140.5</v>
      </c>
      <c r="BA291">
        <v>147.30000000000001</v>
      </c>
      <c r="BB291">
        <v>156.6</v>
      </c>
      <c r="BC291">
        <v>156.69999999999999</v>
      </c>
      <c r="BD291">
        <v>149.30000000000001</v>
      </c>
      <c r="BE291">
        <v>156.5</v>
      </c>
      <c r="BF291">
        <f t="shared" si="40"/>
        <v>2066</v>
      </c>
      <c r="BG291">
        <f t="shared" si="41"/>
        <v>193.3</v>
      </c>
      <c r="BH291">
        <f t="shared" si="42"/>
        <v>444.2</v>
      </c>
      <c r="BI291">
        <f t="shared" si="43"/>
        <v>308.89999999999998</v>
      </c>
      <c r="BJ291">
        <f t="shared" si="44"/>
        <v>146.5</v>
      </c>
      <c r="BK291">
        <f t="shared" si="45"/>
        <v>313</v>
      </c>
      <c r="BL291">
        <f t="shared" si="46"/>
        <v>140.5</v>
      </c>
      <c r="BM291">
        <f t="shared" si="47"/>
        <v>147.30000000000001</v>
      </c>
      <c r="BN291">
        <f t="shared" si="48"/>
        <v>156.6</v>
      </c>
      <c r="BO291">
        <f t="shared" si="49"/>
        <v>149.30000000000001</v>
      </c>
    </row>
    <row r="292" spans="1:67" x14ac:dyDescent="0.35">
      <c r="A292" t="s">
        <v>61</v>
      </c>
      <c r="B292">
        <v>2021</v>
      </c>
      <c r="C292" t="s">
        <v>62</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c r="AE292">
        <v>144.30000000000001</v>
      </c>
      <c r="AF292">
        <v>186.5</v>
      </c>
      <c r="AG292">
        <v>168.7</v>
      </c>
      <c r="AH292">
        <v>154.69999999999999</v>
      </c>
      <c r="AI292">
        <v>158.69999999999999</v>
      </c>
      <c r="AJ292">
        <v>150.69999999999999</v>
      </c>
      <c r="AK292">
        <v>160</v>
      </c>
      <c r="AL292">
        <v>158.80000000000001</v>
      </c>
      <c r="AM292">
        <v>112.8</v>
      </c>
      <c r="AN292">
        <v>164.2</v>
      </c>
      <c r="AO292">
        <v>155.5</v>
      </c>
      <c r="AP292">
        <v>167.5</v>
      </c>
      <c r="AQ292">
        <v>156.9</v>
      </c>
      <c r="AR292">
        <v>188.3</v>
      </c>
      <c r="AS292">
        <v>157.19999999999999</v>
      </c>
      <c r="AT292">
        <v>147.4</v>
      </c>
      <c r="AU292">
        <v>155.80000000000001</v>
      </c>
      <c r="AV292">
        <v>159.80000000000001</v>
      </c>
      <c r="AW292">
        <v>152.4</v>
      </c>
      <c r="AX292">
        <v>150.9</v>
      </c>
      <c r="AY292">
        <v>161.30000000000001</v>
      </c>
      <c r="AZ292">
        <v>145.1</v>
      </c>
      <c r="BA292">
        <v>151.5</v>
      </c>
      <c r="BB292">
        <v>159.5</v>
      </c>
      <c r="BC292">
        <v>155.80000000000001</v>
      </c>
      <c r="BD292">
        <v>153.4</v>
      </c>
      <c r="BE292">
        <v>156.6</v>
      </c>
      <c r="BF292">
        <f t="shared" si="40"/>
        <v>2039.3000000000002</v>
      </c>
      <c r="BG292">
        <f t="shared" si="41"/>
        <v>188.3</v>
      </c>
      <c r="BH292">
        <f t="shared" si="42"/>
        <v>460.40000000000003</v>
      </c>
      <c r="BI292">
        <f t="shared" si="43"/>
        <v>312.20000000000005</v>
      </c>
      <c r="BJ292">
        <f t="shared" si="44"/>
        <v>150.9</v>
      </c>
      <c r="BK292">
        <f t="shared" si="45"/>
        <v>317.10000000000002</v>
      </c>
      <c r="BL292">
        <f t="shared" si="46"/>
        <v>145.1</v>
      </c>
      <c r="BM292">
        <f t="shared" si="47"/>
        <v>151.5</v>
      </c>
      <c r="BN292">
        <f t="shared" si="48"/>
        <v>159.5</v>
      </c>
      <c r="BO292">
        <f t="shared" si="49"/>
        <v>153.4</v>
      </c>
    </row>
    <row r="293" spans="1:67" x14ac:dyDescent="0.35">
      <c r="A293" t="s">
        <v>57</v>
      </c>
      <c r="B293">
        <v>2021</v>
      </c>
      <c r="C293" t="s">
        <v>63</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75</v>
      </c>
      <c r="V293">
        <v>156</v>
      </c>
      <c r="W293">
        <v>154.80000000000001</v>
      </c>
      <c r="X293">
        <v>164.6</v>
      </c>
      <c r="Y293">
        <v>151.30000000000001</v>
      </c>
      <c r="Z293">
        <v>157.80000000000001</v>
      </c>
      <c r="AA293">
        <v>163.80000000000001</v>
      </c>
      <c r="AB293">
        <v>153.1</v>
      </c>
      <c r="AC293">
        <v>157.30000000000001</v>
      </c>
      <c r="AD293">
        <v>156.69999999999999</v>
      </c>
      <c r="AE293">
        <v>142.5</v>
      </c>
      <c r="AF293">
        <v>189.4</v>
      </c>
      <c r="AG293">
        <v>163.19999999999999</v>
      </c>
      <c r="AH293">
        <v>154.5</v>
      </c>
      <c r="AI293">
        <v>168.2</v>
      </c>
      <c r="AJ293">
        <v>150.5</v>
      </c>
      <c r="AK293">
        <v>141</v>
      </c>
      <c r="AL293">
        <v>159.19999999999999</v>
      </c>
      <c r="AM293">
        <v>111.7</v>
      </c>
      <c r="AN293">
        <v>164</v>
      </c>
      <c r="AO293">
        <v>160.6</v>
      </c>
      <c r="AP293">
        <v>166.4</v>
      </c>
      <c r="AQ293">
        <v>154.5</v>
      </c>
      <c r="AR293">
        <v>186.1</v>
      </c>
      <c r="AS293">
        <v>159.6</v>
      </c>
      <c r="AT293">
        <v>154.4</v>
      </c>
      <c r="AU293">
        <v>158.9</v>
      </c>
      <c r="AV293">
        <v>139.30000000000001</v>
      </c>
      <c r="AW293">
        <v>156</v>
      </c>
      <c r="AX293">
        <v>154.80000000000001</v>
      </c>
      <c r="AY293">
        <v>164.6</v>
      </c>
      <c r="AZ293">
        <v>151.30000000000001</v>
      </c>
      <c r="BA293">
        <v>157.80000000000001</v>
      </c>
      <c r="BB293">
        <v>163.80000000000001</v>
      </c>
      <c r="BC293">
        <v>153.1</v>
      </c>
      <c r="BD293">
        <v>157.30000000000001</v>
      </c>
      <c r="BE293">
        <v>156.69999999999999</v>
      </c>
      <c r="BF293">
        <f t="shared" si="40"/>
        <v>2025.7</v>
      </c>
      <c r="BG293">
        <f t="shared" si="41"/>
        <v>186.1</v>
      </c>
      <c r="BH293">
        <f t="shared" si="42"/>
        <v>472.9</v>
      </c>
      <c r="BI293">
        <f t="shared" si="43"/>
        <v>295.3</v>
      </c>
      <c r="BJ293">
        <f t="shared" si="44"/>
        <v>154.80000000000001</v>
      </c>
      <c r="BK293">
        <f t="shared" si="45"/>
        <v>317.7</v>
      </c>
      <c r="BL293">
        <f t="shared" si="46"/>
        <v>151.30000000000001</v>
      </c>
      <c r="BM293">
        <f t="shared" si="47"/>
        <v>157.80000000000001</v>
      </c>
      <c r="BN293">
        <f t="shared" si="48"/>
        <v>163.80000000000001</v>
      </c>
      <c r="BO293">
        <f t="shared" si="49"/>
        <v>157.30000000000001</v>
      </c>
    </row>
    <row r="294" spans="1:67" x14ac:dyDescent="0.35">
      <c r="A294" t="s">
        <v>60</v>
      </c>
      <c r="B294">
        <v>2021</v>
      </c>
      <c r="C294" t="s">
        <v>63</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c r="AE294">
        <v>147.5</v>
      </c>
      <c r="AF294">
        <v>197.5</v>
      </c>
      <c r="AG294">
        <v>164.7</v>
      </c>
      <c r="AH294">
        <v>155.6</v>
      </c>
      <c r="AI294">
        <v>156.4</v>
      </c>
      <c r="AJ294">
        <v>157.30000000000001</v>
      </c>
      <c r="AK294">
        <v>166.1</v>
      </c>
      <c r="AL294">
        <v>161.1</v>
      </c>
      <c r="AM294">
        <v>114.3</v>
      </c>
      <c r="AN294">
        <v>162.6</v>
      </c>
      <c r="AO294">
        <v>150.69999999999999</v>
      </c>
      <c r="AP294">
        <v>170.3</v>
      </c>
      <c r="AQ294">
        <v>160.4</v>
      </c>
      <c r="AR294">
        <v>193.5</v>
      </c>
      <c r="AS294">
        <v>155.1</v>
      </c>
      <c r="AT294">
        <v>138.69999999999999</v>
      </c>
      <c r="AU294">
        <v>152.6</v>
      </c>
      <c r="AV294">
        <v>159.9</v>
      </c>
      <c r="AW294">
        <v>154.80000000000001</v>
      </c>
      <c r="AX294">
        <v>147.19999999999999</v>
      </c>
      <c r="AY294">
        <v>156.9</v>
      </c>
      <c r="AZ294">
        <v>141.69999999999999</v>
      </c>
      <c r="BA294">
        <v>148.6</v>
      </c>
      <c r="BB294">
        <v>157.6</v>
      </c>
      <c r="BC294">
        <v>154.9</v>
      </c>
      <c r="BD294">
        <v>150</v>
      </c>
      <c r="BE294">
        <v>156.9</v>
      </c>
      <c r="BF294">
        <f t="shared" si="40"/>
        <v>2064.4999999999995</v>
      </c>
      <c r="BG294">
        <f t="shared" si="41"/>
        <v>193.5</v>
      </c>
      <c r="BH294">
        <f t="shared" si="42"/>
        <v>446.4</v>
      </c>
      <c r="BI294">
        <f t="shared" si="43"/>
        <v>314.70000000000005</v>
      </c>
      <c r="BJ294">
        <f t="shared" si="44"/>
        <v>147.19999999999999</v>
      </c>
      <c r="BK294">
        <f t="shared" si="45"/>
        <v>311.8</v>
      </c>
      <c r="BL294">
        <f t="shared" si="46"/>
        <v>141.69999999999999</v>
      </c>
      <c r="BM294">
        <f t="shared" si="47"/>
        <v>148.6</v>
      </c>
      <c r="BN294">
        <f t="shared" si="48"/>
        <v>157.6</v>
      </c>
      <c r="BO294">
        <f t="shared" si="49"/>
        <v>150</v>
      </c>
    </row>
    <row r="295" spans="1:67" x14ac:dyDescent="0.35">
      <c r="A295" t="s">
        <v>61</v>
      </c>
      <c r="B295">
        <v>2021</v>
      </c>
      <c r="C295" t="s">
        <v>63</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c r="AE295">
        <v>144.1</v>
      </c>
      <c r="AF295">
        <v>192.2</v>
      </c>
      <c r="AG295">
        <v>163.80000000000001</v>
      </c>
      <c r="AH295">
        <v>154.9</v>
      </c>
      <c r="AI295">
        <v>163.9</v>
      </c>
      <c r="AJ295">
        <v>153.69999999999999</v>
      </c>
      <c r="AK295">
        <v>149.5</v>
      </c>
      <c r="AL295">
        <v>159.80000000000001</v>
      </c>
      <c r="AM295">
        <v>112.6</v>
      </c>
      <c r="AN295">
        <v>163.5</v>
      </c>
      <c r="AO295">
        <v>156.5</v>
      </c>
      <c r="AP295">
        <v>168.2</v>
      </c>
      <c r="AQ295">
        <v>156.69999999999999</v>
      </c>
      <c r="AR295">
        <v>188.1</v>
      </c>
      <c r="AS295">
        <v>157.80000000000001</v>
      </c>
      <c r="AT295">
        <v>147.9</v>
      </c>
      <c r="AU295">
        <v>156.4</v>
      </c>
      <c r="AV295">
        <v>159.9</v>
      </c>
      <c r="AW295">
        <v>155.5</v>
      </c>
      <c r="AX295">
        <v>151.19999999999999</v>
      </c>
      <c r="AY295">
        <v>161.69999999999999</v>
      </c>
      <c r="AZ295">
        <v>146.19999999999999</v>
      </c>
      <c r="BA295">
        <v>152.6</v>
      </c>
      <c r="BB295">
        <v>160.19999999999999</v>
      </c>
      <c r="BC295">
        <v>153.80000000000001</v>
      </c>
      <c r="BD295">
        <v>153.80000000000001</v>
      </c>
      <c r="BE295">
        <v>156.80000000000001</v>
      </c>
      <c r="BF295">
        <f t="shared" si="40"/>
        <v>2039.3999999999999</v>
      </c>
      <c r="BG295">
        <f t="shared" si="41"/>
        <v>188.1</v>
      </c>
      <c r="BH295">
        <f t="shared" si="42"/>
        <v>462.1</v>
      </c>
      <c r="BI295">
        <f t="shared" si="43"/>
        <v>315.39999999999998</v>
      </c>
      <c r="BJ295">
        <f t="shared" si="44"/>
        <v>151.19999999999999</v>
      </c>
      <c r="BK295">
        <f t="shared" si="45"/>
        <v>315.5</v>
      </c>
      <c r="BL295">
        <f t="shared" si="46"/>
        <v>146.19999999999999</v>
      </c>
      <c r="BM295">
        <f t="shared" si="47"/>
        <v>152.6</v>
      </c>
      <c r="BN295">
        <f t="shared" si="48"/>
        <v>160.19999999999999</v>
      </c>
      <c r="BO295">
        <f t="shared" si="49"/>
        <v>153.80000000000001</v>
      </c>
    </row>
    <row r="296" spans="1:67" x14ac:dyDescent="0.35">
      <c r="A296" t="s">
        <v>57</v>
      </c>
      <c r="B296">
        <v>2021</v>
      </c>
      <c r="C296" t="s">
        <v>64</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75</v>
      </c>
      <c r="V296">
        <v>156</v>
      </c>
      <c r="W296">
        <v>155.5</v>
      </c>
      <c r="X296">
        <v>165.3</v>
      </c>
      <c r="Y296">
        <v>151.69999999999999</v>
      </c>
      <c r="Z296">
        <v>158.6</v>
      </c>
      <c r="AA296">
        <v>164.1</v>
      </c>
      <c r="AB296">
        <v>154.6</v>
      </c>
      <c r="AC296">
        <v>158</v>
      </c>
      <c r="AD296">
        <v>157.6</v>
      </c>
      <c r="AE296">
        <v>142.69999999999999</v>
      </c>
      <c r="AF296">
        <v>195.5</v>
      </c>
      <c r="AG296">
        <v>163.4</v>
      </c>
      <c r="AH296">
        <v>155</v>
      </c>
      <c r="AI296">
        <v>175.2</v>
      </c>
      <c r="AJ296">
        <v>160.6</v>
      </c>
      <c r="AK296">
        <v>135.1</v>
      </c>
      <c r="AL296">
        <v>161.1</v>
      </c>
      <c r="AM296">
        <v>112.2</v>
      </c>
      <c r="AN296">
        <v>164.4</v>
      </c>
      <c r="AO296">
        <v>161.9</v>
      </c>
      <c r="AP296">
        <v>166.8</v>
      </c>
      <c r="AQ296">
        <v>155.6</v>
      </c>
      <c r="AR296">
        <v>186.8</v>
      </c>
      <c r="AS296">
        <v>160.69999999999999</v>
      </c>
      <c r="AT296">
        <v>155.1</v>
      </c>
      <c r="AU296">
        <v>159.9</v>
      </c>
      <c r="AV296">
        <v>139.30000000000001</v>
      </c>
      <c r="AW296">
        <v>156</v>
      </c>
      <c r="AX296">
        <v>155.5</v>
      </c>
      <c r="AY296">
        <v>165.3</v>
      </c>
      <c r="AZ296">
        <v>151.69999999999999</v>
      </c>
      <c r="BA296">
        <v>158.6</v>
      </c>
      <c r="BB296">
        <v>164.1</v>
      </c>
      <c r="BC296">
        <v>154.6</v>
      </c>
      <c r="BD296">
        <v>158</v>
      </c>
      <c r="BE296">
        <v>157.6</v>
      </c>
      <c r="BF296">
        <f t="shared" si="40"/>
        <v>2049.5</v>
      </c>
      <c r="BG296">
        <f t="shared" si="41"/>
        <v>186.8</v>
      </c>
      <c r="BH296">
        <f t="shared" si="42"/>
        <v>475.69999999999993</v>
      </c>
      <c r="BI296">
        <f t="shared" si="43"/>
        <v>295.3</v>
      </c>
      <c r="BJ296">
        <f t="shared" si="44"/>
        <v>155.5</v>
      </c>
      <c r="BK296">
        <f t="shared" si="45"/>
        <v>319.89999999999998</v>
      </c>
      <c r="BL296">
        <f t="shared" si="46"/>
        <v>151.69999999999999</v>
      </c>
      <c r="BM296">
        <f t="shared" si="47"/>
        <v>158.6</v>
      </c>
      <c r="BN296">
        <f t="shared" si="48"/>
        <v>164.1</v>
      </c>
      <c r="BO296">
        <f t="shared" si="49"/>
        <v>158</v>
      </c>
    </row>
    <row r="297" spans="1:67" x14ac:dyDescent="0.35">
      <c r="A297" t="s">
        <v>60</v>
      </c>
      <c r="B297">
        <v>2021</v>
      </c>
      <c r="C297" t="s">
        <v>64</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c r="AE297">
        <v>147.6</v>
      </c>
      <c r="AF297">
        <v>202.5</v>
      </c>
      <c r="AG297">
        <v>166.4</v>
      </c>
      <c r="AH297">
        <v>156</v>
      </c>
      <c r="AI297">
        <v>161.4</v>
      </c>
      <c r="AJ297">
        <v>168.8</v>
      </c>
      <c r="AK297">
        <v>161.6</v>
      </c>
      <c r="AL297">
        <v>162.80000000000001</v>
      </c>
      <c r="AM297">
        <v>114.8</v>
      </c>
      <c r="AN297">
        <v>162.80000000000001</v>
      </c>
      <c r="AO297">
        <v>151.5</v>
      </c>
      <c r="AP297">
        <v>171.4</v>
      </c>
      <c r="AQ297">
        <v>162</v>
      </c>
      <c r="AR297">
        <v>194.4</v>
      </c>
      <c r="AS297">
        <v>155.9</v>
      </c>
      <c r="AT297">
        <v>139.30000000000001</v>
      </c>
      <c r="AU297">
        <v>153.4</v>
      </c>
      <c r="AV297">
        <v>161.4</v>
      </c>
      <c r="AW297">
        <v>154.9</v>
      </c>
      <c r="AX297">
        <v>147.6</v>
      </c>
      <c r="AY297">
        <v>157.5</v>
      </c>
      <c r="AZ297">
        <v>142.1</v>
      </c>
      <c r="BA297">
        <v>149.1</v>
      </c>
      <c r="BB297">
        <v>157.6</v>
      </c>
      <c r="BC297">
        <v>156.6</v>
      </c>
      <c r="BD297">
        <v>150.5</v>
      </c>
      <c r="BE297">
        <v>158</v>
      </c>
      <c r="BF297">
        <f t="shared" si="40"/>
        <v>2089.6</v>
      </c>
      <c r="BG297">
        <f t="shared" si="41"/>
        <v>194.4</v>
      </c>
      <c r="BH297">
        <f t="shared" si="42"/>
        <v>448.6</v>
      </c>
      <c r="BI297">
        <f t="shared" si="43"/>
        <v>316.3</v>
      </c>
      <c r="BJ297">
        <f t="shared" si="44"/>
        <v>147.6</v>
      </c>
      <c r="BK297">
        <f t="shared" si="45"/>
        <v>314.10000000000002</v>
      </c>
      <c r="BL297">
        <f t="shared" si="46"/>
        <v>142.1</v>
      </c>
      <c r="BM297">
        <f t="shared" si="47"/>
        <v>149.1</v>
      </c>
      <c r="BN297">
        <f t="shared" si="48"/>
        <v>157.6</v>
      </c>
      <c r="BO297">
        <f t="shared" si="49"/>
        <v>150.5</v>
      </c>
    </row>
    <row r="298" spans="1:67" x14ac:dyDescent="0.35">
      <c r="A298" t="s">
        <v>61</v>
      </c>
      <c r="B298">
        <v>2021</v>
      </c>
      <c r="C298" t="s">
        <v>64</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c r="AE298">
        <v>144.30000000000001</v>
      </c>
      <c r="AF298">
        <v>198</v>
      </c>
      <c r="AG298">
        <v>164.6</v>
      </c>
      <c r="AH298">
        <v>155.4</v>
      </c>
      <c r="AI298">
        <v>170.1</v>
      </c>
      <c r="AJ298">
        <v>164.4</v>
      </c>
      <c r="AK298">
        <v>144.1</v>
      </c>
      <c r="AL298">
        <v>161.69999999999999</v>
      </c>
      <c r="AM298">
        <v>113.1</v>
      </c>
      <c r="AN298">
        <v>163.9</v>
      </c>
      <c r="AO298">
        <v>157.6</v>
      </c>
      <c r="AP298">
        <v>168.9</v>
      </c>
      <c r="AQ298">
        <v>158</v>
      </c>
      <c r="AR298">
        <v>188.8</v>
      </c>
      <c r="AS298">
        <v>158.80000000000001</v>
      </c>
      <c r="AT298">
        <v>148.5</v>
      </c>
      <c r="AU298">
        <v>157.30000000000001</v>
      </c>
      <c r="AV298">
        <v>161.4</v>
      </c>
      <c r="AW298">
        <v>155.6</v>
      </c>
      <c r="AX298">
        <v>151.80000000000001</v>
      </c>
      <c r="AY298">
        <v>162.30000000000001</v>
      </c>
      <c r="AZ298">
        <v>146.6</v>
      </c>
      <c r="BA298">
        <v>153.19999999999999</v>
      </c>
      <c r="BB298">
        <v>160.30000000000001</v>
      </c>
      <c r="BC298">
        <v>155.4</v>
      </c>
      <c r="BD298">
        <v>154.4</v>
      </c>
      <c r="BE298">
        <v>157.80000000000001</v>
      </c>
      <c r="BF298">
        <f t="shared" si="40"/>
        <v>2064.1</v>
      </c>
      <c r="BG298">
        <f t="shared" si="41"/>
        <v>188.8</v>
      </c>
      <c r="BH298">
        <f t="shared" si="42"/>
        <v>464.6</v>
      </c>
      <c r="BI298">
        <f t="shared" si="43"/>
        <v>317</v>
      </c>
      <c r="BJ298">
        <f t="shared" si="44"/>
        <v>151.80000000000001</v>
      </c>
      <c r="BK298">
        <f t="shared" si="45"/>
        <v>317.70000000000005</v>
      </c>
      <c r="BL298">
        <f t="shared" si="46"/>
        <v>146.6</v>
      </c>
      <c r="BM298">
        <f t="shared" si="47"/>
        <v>153.19999999999999</v>
      </c>
      <c r="BN298">
        <f t="shared" si="48"/>
        <v>160.30000000000001</v>
      </c>
      <c r="BO298">
        <f t="shared" si="49"/>
        <v>154.4</v>
      </c>
    </row>
    <row r="299" spans="1:67" x14ac:dyDescent="0.35">
      <c r="A299" t="s">
        <v>57</v>
      </c>
      <c r="B299">
        <v>2021</v>
      </c>
      <c r="C299" t="s">
        <v>65</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59</v>
      </c>
      <c r="V299">
        <v>161.69999999999999</v>
      </c>
      <c r="W299">
        <v>158.80000000000001</v>
      </c>
      <c r="X299">
        <v>169.1</v>
      </c>
      <c r="Y299">
        <v>153.19999999999999</v>
      </c>
      <c r="Z299">
        <v>160</v>
      </c>
      <c r="AA299">
        <v>167.6</v>
      </c>
      <c r="AB299">
        <v>159.30000000000001</v>
      </c>
      <c r="AC299">
        <v>161.1</v>
      </c>
      <c r="AD299">
        <v>161.1</v>
      </c>
      <c r="AE299">
        <v>145.1</v>
      </c>
      <c r="AF299">
        <v>198.5</v>
      </c>
      <c r="AG299">
        <v>168.6</v>
      </c>
      <c r="AH299">
        <v>155.80000000000001</v>
      </c>
      <c r="AI299">
        <v>184.4</v>
      </c>
      <c r="AJ299">
        <v>162.30000000000001</v>
      </c>
      <c r="AK299">
        <v>138.4</v>
      </c>
      <c r="AL299">
        <v>165.1</v>
      </c>
      <c r="AM299">
        <v>114.3</v>
      </c>
      <c r="AN299">
        <v>169.7</v>
      </c>
      <c r="AO299">
        <v>164.6</v>
      </c>
      <c r="AP299">
        <v>169.8</v>
      </c>
      <c r="AQ299">
        <v>158.69999999999999</v>
      </c>
      <c r="AR299">
        <v>189.6</v>
      </c>
      <c r="AS299">
        <v>165.3</v>
      </c>
      <c r="AT299">
        <v>160.6</v>
      </c>
      <c r="AU299">
        <v>164.5</v>
      </c>
      <c r="AV299">
        <v>139.30000000000001</v>
      </c>
      <c r="AW299">
        <v>161.69999999999999</v>
      </c>
      <c r="AX299">
        <v>158.80000000000001</v>
      </c>
      <c r="AY299">
        <v>169.1</v>
      </c>
      <c r="AZ299">
        <v>153.19999999999999</v>
      </c>
      <c r="BA299">
        <v>160</v>
      </c>
      <c r="BB299">
        <v>167.6</v>
      </c>
      <c r="BC299">
        <v>159.30000000000001</v>
      </c>
      <c r="BD299">
        <v>161.1</v>
      </c>
      <c r="BE299">
        <v>161.1</v>
      </c>
      <c r="BF299">
        <f t="shared" si="40"/>
        <v>2095.2999999999997</v>
      </c>
      <c r="BG299">
        <f t="shared" si="41"/>
        <v>189.6</v>
      </c>
      <c r="BH299">
        <f t="shared" si="42"/>
        <v>490.4</v>
      </c>
      <c r="BI299">
        <f t="shared" si="43"/>
        <v>301</v>
      </c>
      <c r="BJ299">
        <f t="shared" si="44"/>
        <v>158.80000000000001</v>
      </c>
      <c r="BK299">
        <f t="shared" si="45"/>
        <v>328.4</v>
      </c>
      <c r="BL299">
        <f t="shared" si="46"/>
        <v>153.19999999999999</v>
      </c>
      <c r="BM299">
        <f t="shared" si="47"/>
        <v>160</v>
      </c>
      <c r="BN299">
        <f t="shared" si="48"/>
        <v>167.6</v>
      </c>
      <c r="BO299">
        <f t="shared" si="49"/>
        <v>161.1</v>
      </c>
    </row>
    <row r="300" spans="1:67" x14ac:dyDescent="0.35">
      <c r="A300" t="s">
        <v>60</v>
      </c>
      <c r="B300">
        <v>2021</v>
      </c>
      <c r="C300" t="s">
        <v>65</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c r="AE300">
        <v>148.80000000000001</v>
      </c>
      <c r="AF300">
        <v>204.3</v>
      </c>
      <c r="AG300">
        <v>173</v>
      </c>
      <c r="AH300">
        <v>156.5</v>
      </c>
      <c r="AI300">
        <v>168.8</v>
      </c>
      <c r="AJ300">
        <v>172.5</v>
      </c>
      <c r="AK300">
        <v>166.5</v>
      </c>
      <c r="AL300">
        <v>165.9</v>
      </c>
      <c r="AM300">
        <v>115.9</v>
      </c>
      <c r="AN300">
        <v>165.2</v>
      </c>
      <c r="AO300">
        <v>152</v>
      </c>
      <c r="AP300">
        <v>171.1</v>
      </c>
      <c r="AQ300">
        <v>164.2</v>
      </c>
      <c r="AR300">
        <v>198.2</v>
      </c>
      <c r="AS300">
        <v>156.5</v>
      </c>
      <c r="AT300">
        <v>140.19999999999999</v>
      </c>
      <c r="AU300">
        <v>154.1</v>
      </c>
      <c r="AV300">
        <v>161.6</v>
      </c>
      <c r="AW300">
        <v>155.5</v>
      </c>
      <c r="AX300">
        <v>150.1</v>
      </c>
      <c r="AY300">
        <v>160.4</v>
      </c>
      <c r="AZ300">
        <v>145</v>
      </c>
      <c r="BA300">
        <v>152.6</v>
      </c>
      <c r="BB300">
        <v>156.6</v>
      </c>
      <c r="BC300">
        <v>157.5</v>
      </c>
      <c r="BD300">
        <v>152.30000000000001</v>
      </c>
      <c r="BE300">
        <v>159.5</v>
      </c>
      <c r="BF300">
        <f t="shared" si="40"/>
        <v>2124.7000000000003</v>
      </c>
      <c r="BG300">
        <f t="shared" si="41"/>
        <v>198.2</v>
      </c>
      <c r="BH300">
        <f t="shared" si="42"/>
        <v>450.79999999999995</v>
      </c>
      <c r="BI300">
        <f t="shared" si="43"/>
        <v>317.10000000000002</v>
      </c>
      <c r="BJ300">
        <f t="shared" si="44"/>
        <v>150.1</v>
      </c>
      <c r="BK300">
        <f t="shared" si="45"/>
        <v>317.89999999999998</v>
      </c>
      <c r="BL300">
        <f t="shared" si="46"/>
        <v>145</v>
      </c>
      <c r="BM300">
        <f t="shared" si="47"/>
        <v>152.6</v>
      </c>
      <c r="BN300">
        <f t="shared" si="48"/>
        <v>156.6</v>
      </c>
      <c r="BO300">
        <f t="shared" si="49"/>
        <v>152.30000000000001</v>
      </c>
    </row>
    <row r="301" spans="1:67" x14ac:dyDescent="0.35">
      <c r="A301" t="s">
        <v>61</v>
      </c>
      <c r="B301">
        <v>2021</v>
      </c>
      <c r="C301" t="s">
        <v>65</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c r="AE301">
        <v>146.30000000000001</v>
      </c>
      <c r="AF301">
        <v>200.5</v>
      </c>
      <c r="AG301">
        <v>170.3</v>
      </c>
      <c r="AH301">
        <v>156.1</v>
      </c>
      <c r="AI301">
        <v>178.7</v>
      </c>
      <c r="AJ301">
        <v>167.1</v>
      </c>
      <c r="AK301">
        <v>147.9</v>
      </c>
      <c r="AL301">
        <v>165.4</v>
      </c>
      <c r="AM301">
        <v>114.8</v>
      </c>
      <c r="AN301">
        <v>168.2</v>
      </c>
      <c r="AO301">
        <v>159.30000000000001</v>
      </c>
      <c r="AP301">
        <v>170.4</v>
      </c>
      <c r="AQ301">
        <v>160.69999999999999</v>
      </c>
      <c r="AR301">
        <v>191.9</v>
      </c>
      <c r="AS301">
        <v>161.80000000000001</v>
      </c>
      <c r="AT301">
        <v>152.1</v>
      </c>
      <c r="AU301">
        <v>160.4</v>
      </c>
      <c r="AV301">
        <v>161.6</v>
      </c>
      <c r="AW301">
        <v>159.4</v>
      </c>
      <c r="AX301">
        <v>154.69999999999999</v>
      </c>
      <c r="AY301">
        <v>165.8</v>
      </c>
      <c r="AZ301">
        <v>148.9</v>
      </c>
      <c r="BA301">
        <v>155.80000000000001</v>
      </c>
      <c r="BB301">
        <v>161.19999999999999</v>
      </c>
      <c r="BC301">
        <v>158.6</v>
      </c>
      <c r="BD301">
        <v>156.80000000000001</v>
      </c>
      <c r="BE301">
        <v>160.4</v>
      </c>
      <c r="BF301">
        <f t="shared" si="40"/>
        <v>2105.7000000000003</v>
      </c>
      <c r="BG301">
        <f t="shared" si="41"/>
        <v>191.9</v>
      </c>
      <c r="BH301">
        <f t="shared" si="42"/>
        <v>474.29999999999995</v>
      </c>
      <c r="BI301">
        <f t="shared" si="43"/>
        <v>321</v>
      </c>
      <c r="BJ301">
        <f t="shared" si="44"/>
        <v>154.69999999999999</v>
      </c>
      <c r="BK301">
        <f t="shared" si="45"/>
        <v>324.39999999999998</v>
      </c>
      <c r="BL301">
        <f t="shared" si="46"/>
        <v>148.9</v>
      </c>
      <c r="BM301">
        <f t="shared" si="47"/>
        <v>155.80000000000001</v>
      </c>
      <c r="BN301">
        <f t="shared" si="48"/>
        <v>161.19999999999999</v>
      </c>
      <c r="BO301">
        <f t="shared" si="49"/>
        <v>156.80000000000001</v>
      </c>
    </row>
    <row r="302" spans="1:67" x14ac:dyDescent="0.35">
      <c r="A302" t="s">
        <v>57</v>
      </c>
      <c r="B302">
        <v>2021</v>
      </c>
      <c r="C302" t="s">
        <v>66</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59</v>
      </c>
      <c r="V302">
        <v>162.1</v>
      </c>
      <c r="W302">
        <v>159.19999999999999</v>
      </c>
      <c r="X302">
        <v>169.7</v>
      </c>
      <c r="Y302">
        <v>154.19999999999999</v>
      </c>
      <c r="Z302">
        <v>160.4</v>
      </c>
      <c r="AA302">
        <v>166.8</v>
      </c>
      <c r="AB302">
        <v>159.4</v>
      </c>
      <c r="AC302">
        <v>161.5</v>
      </c>
      <c r="AD302">
        <v>162.1</v>
      </c>
      <c r="AE302">
        <v>145.6</v>
      </c>
      <c r="AF302">
        <v>200.1</v>
      </c>
      <c r="AG302">
        <v>179.3</v>
      </c>
      <c r="AH302">
        <v>156.1</v>
      </c>
      <c r="AI302">
        <v>132.1</v>
      </c>
      <c r="AJ302">
        <v>158.6</v>
      </c>
      <c r="AK302">
        <v>144.69999999999999</v>
      </c>
      <c r="AL302">
        <v>165.5</v>
      </c>
      <c r="AM302">
        <v>114.6</v>
      </c>
      <c r="AN302">
        <v>170</v>
      </c>
      <c r="AO302">
        <v>165.5</v>
      </c>
      <c r="AP302">
        <v>171.7</v>
      </c>
      <c r="AQ302">
        <v>160.5</v>
      </c>
      <c r="AR302">
        <v>189.1</v>
      </c>
      <c r="AS302">
        <v>165.3</v>
      </c>
      <c r="AT302">
        <v>159.9</v>
      </c>
      <c r="AU302">
        <v>164.6</v>
      </c>
      <c r="AV302">
        <v>139.30000000000001</v>
      </c>
      <c r="AW302">
        <v>162.1</v>
      </c>
      <c r="AX302">
        <v>159.19999999999999</v>
      </c>
      <c r="AY302">
        <v>169.7</v>
      </c>
      <c r="AZ302">
        <v>154.19999999999999</v>
      </c>
      <c r="BA302">
        <v>160.4</v>
      </c>
      <c r="BB302">
        <v>166.8</v>
      </c>
      <c r="BC302">
        <v>159.4</v>
      </c>
      <c r="BD302">
        <v>161.5</v>
      </c>
      <c r="BE302">
        <v>162.1</v>
      </c>
      <c r="BF302">
        <f t="shared" si="40"/>
        <v>2064.3000000000002</v>
      </c>
      <c r="BG302">
        <f t="shared" si="41"/>
        <v>189.1</v>
      </c>
      <c r="BH302">
        <f t="shared" si="42"/>
        <v>489.80000000000007</v>
      </c>
      <c r="BI302">
        <f t="shared" si="43"/>
        <v>301.39999999999998</v>
      </c>
      <c r="BJ302">
        <f t="shared" si="44"/>
        <v>159.19999999999999</v>
      </c>
      <c r="BK302">
        <f t="shared" si="45"/>
        <v>329.1</v>
      </c>
      <c r="BL302">
        <f t="shared" si="46"/>
        <v>154.19999999999999</v>
      </c>
      <c r="BM302">
        <f t="shared" si="47"/>
        <v>160.4</v>
      </c>
      <c r="BN302">
        <f t="shared" si="48"/>
        <v>166.8</v>
      </c>
      <c r="BO302">
        <f t="shared" si="49"/>
        <v>161.5</v>
      </c>
    </row>
    <row r="303" spans="1:67" x14ac:dyDescent="0.35">
      <c r="A303" t="s">
        <v>60</v>
      </c>
      <c r="B303">
        <v>2021</v>
      </c>
      <c r="C303" t="s">
        <v>66</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c r="AE303">
        <v>149.19999999999999</v>
      </c>
      <c r="AF303">
        <v>205.5</v>
      </c>
      <c r="AG303">
        <v>182.8</v>
      </c>
      <c r="AH303">
        <v>156.5</v>
      </c>
      <c r="AI303">
        <v>172.2</v>
      </c>
      <c r="AJ303">
        <v>171.5</v>
      </c>
      <c r="AK303">
        <v>176.2</v>
      </c>
      <c r="AL303">
        <v>166.9</v>
      </c>
      <c r="AM303">
        <v>116.1</v>
      </c>
      <c r="AN303">
        <v>165.5</v>
      </c>
      <c r="AO303">
        <v>152.30000000000001</v>
      </c>
      <c r="AP303">
        <v>173.3</v>
      </c>
      <c r="AQ303">
        <v>166.2</v>
      </c>
      <c r="AR303">
        <v>195.6</v>
      </c>
      <c r="AS303">
        <v>157.30000000000001</v>
      </c>
      <c r="AT303">
        <v>140.5</v>
      </c>
      <c r="AU303">
        <v>154.80000000000001</v>
      </c>
      <c r="AV303">
        <v>160.5</v>
      </c>
      <c r="AW303">
        <v>156.1</v>
      </c>
      <c r="AX303">
        <v>149.80000000000001</v>
      </c>
      <c r="AY303">
        <v>160.80000000000001</v>
      </c>
      <c r="AZ303">
        <v>147.5</v>
      </c>
      <c r="BA303">
        <v>150.69999999999999</v>
      </c>
      <c r="BB303">
        <v>158.1</v>
      </c>
      <c r="BC303">
        <v>158</v>
      </c>
      <c r="BD303">
        <v>153.4</v>
      </c>
      <c r="BE303">
        <v>160.4</v>
      </c>
      <c r="BF303">
        <f t="shared" si="40"/>
        <v>2154.1999999999998</v>
      </c>
      <c r="BG303">
        <f t="shared" si="41"/>
        <v>195.6</v>
      </c>
      <c r="BH303">
        <f t="shared" si="42"/>
        <v>452.6</v>
      </c>
      <c r="BI303">
        <f t="shared" si="43"/>
        <v>316.60000000000002</v>
      </c>
      <c r="BJ303">
        <f t="shared" si="44"/>
        <v>149.80000000000001</v>
      </c>
      <c r="BK303">
        <f t="shared" si="45"/>
        <v>318.8</v>
      </c>
      <c r="BL303">
        <f t="shared" si="46"/>
        <v>147.5</v>
      </c>
      <c r="BM303">
        <f t="shared" si="47"/>
        <v>150.69999999999999</v>
      </c>
      <c r="BN303">
        <f t="shared" si="48"/>
        <v>158.1</v>
      </c>
      <c r="BO303">
        <f t="shared" si="49"/>
        <v>153.4</v>
      </c>
    </row>
    <row r="304" spans="1:67" x14ac:dyDescent="0.35">
      <c r="A304" t="s">
        <v>61</v>
      </c>
      <c r="B304">
        <v>2021</v>
      </c>
      <c r="C304" t="s">
        <v>66</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c r="AE304">
        <v>146.69999999999999</v>
      </c>
      <c r="AF304">
        <v>202</v>
      </c>
      <c r="AG304">
        <v>180.7</v>
      </c>
      <c r="AH304">
        <v>156.19999999999999</v>
      </c>
      <c r="AI304">
        <v>183.7</v>
      </c>
      <c r="AJ304">
        <v>164.6</v>
      </c>
      <c r="AK304">
        <v>155.4</v>
      </c>
      <c r="AL304">
        <v>166</v>
      </c>
      <c r="AM304">
        <v>115.1</v>
      </c>
      <c r="AN304">
        <v>168.5</v>
      </c>
      <c r="AO304">
        <v>160</v>
      </c>
      <c r="AP304">
        <v>172.4</v>
      </c>
      <c r="AQ304">
        <v>162.6</v>
      </c>
      <c r="AR304">
        <v>190.8</v>
      </c>
      <c r="AS304">
        <v>162.19999999999999</v>
      </c>
      <c r="AT304">
        <v>151.80000000000001</v>
      </c>
      <c r="AU304">
        <v>160.69999999999999</v>
      </c>
      <c r="AV304">
        <v>160.5</v>
      </c>
      <c r="AW304">
        <v>159.80000000000001</v>
      </c>
      <c r="AX304">
        <v>154.80000000000001</v>
      </c>
      <c r="AY304">
        <v>166.3</v>
      </c>
      <c r="AZ304">
        <v>150.69999999999999</v>
      </c>
      <c r="BA304">
        <v>154.9</v>
      </c>
      <c r="BB304">
        <v>161.69999999999999</v>
      </c>
      <c r="BC304">
        <v>158.80000000000001</v>
      </c>
      <c r="BD304">
        <v>157.6</v>
      </c>
      <c r="BE304">
        <v>161.30000000000001</v>
      </c>
      <c r="BF304">
        <f t="shared" si="40"/>
        <v>2133.9</v>
      </c>
      <c r="BG304">
        <f t="shared" si="41"/>
        <v>190.8</v>
      </c>
      <c r="BH304">
        <f t="shared" si="42"/>
        <v>474.7</v>
      </c>
      <c r="BI304">
        <f t="shared" si="43"/>
        <v>320.3</v>
      </c>
      <c r="BJ304">
        <f t="shared" si="44"/>
        <v>154.80000000000001</v>
      </c>
      <c r="BK304">
        <f t="shared" si="45"/>
        <v>325.10000000000002</v>
      </c>
      <c r="BL304">
        <f t="shared" si="46"/>
        <v>150.69999999999999</v>
      </c>
      <c r="BM304">
        <f t="shared" si="47"/>
        <v>154.9</v>
      </c>
      <c r="BN304">
        <f t="shared" si="48"/>
        <v>161.69999999999999</v>
      </c>
      <c r="BO304">
        <f t="shared" si="49"/>
        <v>157.6</v>
      </c>
    </row>
    <row r="305" spans="1:67" x14ac:dyDescent="0.35">
      <c r="A305" t="s">
        <v>57</v>
      </c>
      <c r="B305">
        <v>2021</v>
      </c>
      <c r="C305" t="s">
        <v>67</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59</v>
      </c>
      <c r="V305">
        <v>162.5</v>
      </c>
      <c r="W305">
        <v>160.30000000000001</v>
      </c>
      <c r="X305">
        <v>170.4</v>
      </c>
      <c r="Y305">
        <v>157.1</v>
      </c>
      <c r="Z305">
        <v>160.69999999999999</v>
      </c>
      <c r="AA305">
        <v>167.2</v>
      </c>
      <c r="AB305">
        <v>160.4</v>
      </c>
      <c r="AC305">
        <v>162.80000000000001</v>
      </c>
      <c r="AD305">
        <v>163.19999999999999</v>
      </c>
      <c r="AE305">
        <v>145.1</v>
      </c>
      <c r="AF305">
        <v>204.5</v>
      </c>
      <c r="AG305">
        <v>180.4</v>
      </c>
      <c r="AH305">
        <v>157.1</v>
      </c>
      <c r="AI305">
        <v>132.1</v>
      </c>
      <c r="AJ305">
        <v>157.69999999999999</v>
      </c>
      <c r="AK305">
        <v>152.80000000000001</v>
      </c>
      <c r="AL305">
        <v>163.6</v>
      </c>
      <c r="AM305">
        <v>113.9</v>
      </c>
      <c r="AN305">
        <v>169.7</v>
      </c>
      <c r="AO305">
        <v>166.2</v>
      </c>
      <c r="AP305">
        <v>171</v>
      </c>
      <c r="AQ305">
        <v>161.69999999999999</v>
      </c>
      <c r="AR305">
        <v>189.7</v>
      </c>
      <c r="AS305">
        <v>166</v>
      </c>
      <c r="AT305">
        <v>161.1</v>
      </c>
      <c r="AU305">
        <v>165.3</v>
      </c>
      <c r="AV305">
        <v>139.30000000000001</v>
      </c>
      <c r="AW305">
        <v>162.5</v>
      </c>
      <c r="AX305">
        <v>160.30000000000001</v>
      </c>
      <c r="AY305">
        <v>170.4</v>
      </c>
      <c r="AZ305">
        <v>157.1</v>
      </c>
      <c r="BA305">
        <v>160.69999999999999</v>
      </c>
      <c r="BB305">
        <v>167.2</v>
      </c>
      <c r="BC305">
        <v>160.4</v>
      </c>
      <c r="BD305">
        <v>162.80000000000001</v>
      </c>
      <c r="BE305">
        <v>163.19999999999999</v>
      </c>
      <c r="BF305">
        <f t="shared" si="40"/>
        <v>2075.8000000000002</v>
      </c>
      <c r="BG305">
        <f t="shared" si="41"/>
        <v>189.7</v>
      </c>
      <c r="BH305">
        <f t="shared" si="42"/>
        <v>492.40000000000003</v>
      </c>
      <c r="BI305">
        <f t="shared" si="43"/>
        <v>301.8</v>
      </c>
      <c r="BJ305">
        <f t="shared" si="44"/>
        <v>160.30000000000001</v>
      </c>
      <c r="BK305">
        <f t="shared" si="45"/>
        <v>330.8</v>
      </c>
      <c r="BL305">
        <f t="shared" si="46"/>
        <v>157.1</v>
      </c>
      <c r="BM305">
        <f t="shared" si="47"/>
        <v>160.69999999999999</v>
      </c>
      <c r="BN305">
        <f t="shared" si="48"/>
        <v>167.2</v>
      </c>
      <c r="BO305">
        <f t="shared" si="49"/>
        <v>162.80000000000001</v>
      </c>
    </row>
    <row r="306" spans="1:67" x14ac:dyDescent="0.35">
      <c r="A306" t="s">
        <v>60</v>
      </c>
      <c r="B306">
        <v>2021</v>
      </c>
      <c r="C306" t="s">
        <v>67</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c r="AE306">
        <v>149.1</v>
      </c>
      <c r="AF306">
        <v>210.9</v>
      </c>
      <c r="AG306">
        <v>185</v>
      </c>
      <c r="AH306">
        <v>158.19999999999999</v>
      </c>
      <c r="AI306">
        <v>170.6</v>
      </c>
      <c r="AJ306">
        <v>170.9</v>
      </c>
      <c r="AK306">
        <v>186.4</v>
      </c>
      <c r="AL306">
        <v>164.7</v>
      </c>
      <c r="AM306">
        <v>115.7</v>
      </c>
      <c r="AN306">
        <v>165.5</v>
      </c>
      <c r="AO306">
        <v>153.4</v>
      </c>
      <c r="AP306">
        <v>173.5</v>
      </c>
      <c r="AQ306">
        <v>167.9</v>
      </c>
      <c r="AR306">
        <v>195.5</v>
      </c>
      <c r="AS306">
        <v>157.9</v>
      </c>
      <c r="AT306">
        <v>141.9</v>
      </c>
      <c r="AU306">
        <v>155.5</v>
      </c>
      <c r="AV306">
        <v>161.5</v>
      </c>
      <c r="AW306">
        <v>157.69999999999999</v>
      </c>
      <c r="AX306">
        <v>150.69999999999999</v>
      </c>
      <c r="AY306">
        <v>161.5</v>
      </c>
      <c r="AZ306">
        <v>149.5</v>
      </c>
      <c r="BA306">
        <v>151.19999999999999</v>
      </c>
      <c r="BB306">
        <v>160.30000000000001</v>
      </c>
      <c r="BC306">
        <v>159.6</v>
      </c>
      <c r="BD306">
        <v>155</v>
      </c>
      <c r="BE306">
        <v>161.80000000000001</v>
      </c>
      <c r="BF306">
        <f t="shared" si="40"/>
        <v>2171.8000000000002</v>
      </c>
      <c r="BG306">
        <f t="shared" si="41"/>
        <v>195.5</v>
      </c>
      <c r="BH306">
        <f t="shared" si="42"/>
        <v>455.3</v>
      </c>
      <c r="BI306">
        <f t="shared" si="43"/>
        <v>319.2</v>
      </c>
      <c r="BJ306">
        <f t="shared" si="44"/>
        <v>150.69999999999999</v>
      </c>
      <c r="BK306">
        <f t="shared" si="45"/>
        <v>321.10000000000002</v>
      </c>
      <c r="BL306">
        <f t="shared" si="46"/>
        <v>149.5</v>
      </c>
      <c r="BM306">
        <f t="shared" si="47"/>
        <v>151.19999999999999</v>
      </c>
      <c r="BN306">
        <f t="shared" si="48"/>
        <v>160.30000000000001</v>
      </c>
      <c r="BO306">
        <f t="shared" si="49"/>
        <v>155</v>
      </c>
    </row>
    <row r="307" spans="1:67" x14ac:dyDescent="0.35">
      <c r="A307" t="s">
        <v>61</v>
      </c>
      <c r="B307">
        <v>2021</v>
      </c>
      <c r="C307" t="s">
        <v>67</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c r="AE307">
        <v>146.4</v>
      </c>
      <c r="AF307">
        <v>206.8</v>
      </c>
      <c r="AG307">
        <v>182.2</v>
      </c>
      <c r="AH307">
        <v>157.5</v>
      </c>
      <c r="AI307">
        <v>182.1</v>
      </c>
      <c r="AJ307">
        <v>163.9</v>
      </c>
      <c r="AK307">
        <v>164.2</v>
      </c>
      <c r="AL307">
        <v>164</v>
      </c>
      <c r="AM307">
        <v>114.5</v>
      </c>
      <c r="AN307">
        <v>168.3</v>
      </c>
      <c r="AO307">
        <v>160.9</v>
      </c>
      <c r="AP307">
        <v>172.2</v>
      </c>
      <c r="AQ307">
        <v>164</v>
      </c>
      <c r="AR307">
        <v>191.2</v>
      </c>
      <c r="AS307">
        <v>162.80000000000001</v>
      </c>
      <c r="AT307">
        <v>153.1</v>
      </c>
      <c r="AU307">
        <v>161.4</v>
      </c>
      <c r="AV307">
        <v>161.5</v>
      </c>
      <c r="AW307">
        <v>160.69999999999999</v>
      </c>
      <c r="AX307">
        <v>155.80000000000001</v>
      </c>
      <c r="AY307">
        <v>167</v>
      </c>
      <c r="AZ307">
        <v>153.1</v>
      </c>
      <c r="BA307">
        <v>155.30000000000001</v>
      </c>
      <c r="BB307">
        <v>163.19999999999999</v>
      </c>
      <c r="BC307">
        <v>160.1</v>
      </c>
      <c r="BD307">
        <v>159</v>
      </c>
      <c r="BE307">
        <v>162.5</v>
      </c>
      <c r="BF307">
        <f t="shared" si="40"/>
        <v>2147</v>
      </c>
      <c r="BG307">
        <f t="shared" si="41"/>
        <v>191.2</v>
      </c>
      <c r="BH307">
        <f t="shared" si="42"/>
        <v>477.29999999999995</v>
      </c>
      <c r="BI307">
        <f t="shared" si="43"/>
        <v>322.2</v>
      </c>
      <c r="BJ307">
        <f t="shared" si="44"/>
        <v>155.80000000000001</v>
      </c>
      <c r="BK307">
        <f t="shared" si="45"/>
        <v>327.10000000000002</v>
      </c>
      <c r="BL307">
        <f t="shared" si="46"/>
        <v>153.1</v>
      </c>
      <c r="BM307">
        <f t="shared" si="47"/>
        <v>155.30000000000001</v>
      </c>
      <c r="BN307">
        <f t="shared" si="48"/>
        <v>163.19999999999999</v>
      </c>
      <c r="BO307">
        <f t="shared" si="49"/>
        <v>159</v>
      </c>
    </row>
    <row r="308" spans="1:67" x14ac:dyDescent="0.35">
      <c r="A308" t="s">
        <v>57</v>
      </c>
      <c r="B308">
        <v>2021</v>
      </c>
      <c r="C308" t="s">
        <v>68</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59</v>
      </c>
      <c r="V308">
        <v>163.1</v>
      </c>
      <c r="W308">
        <v>160.9</v>
      </c>
      <c r="X308">
        <v>171.1</v>
      </c>
      <c r="Y308">
        <v>157.69999999999999</v>
      </c>
      <c r="Z308">
        <v>161.1</v>
      </c>
      <c r="AA308">
        <v>167.5</v>
      </c>
      <c r="AB308">
        <v>160.30000000000001</v>
      </c>
      <c r="AC308">
        <v>163.30000000000001</v>
      </c>
      <c r="AD308">
        <v>163.6</v>
      </c>
      <c r="AE308">
        <v>144.9</v>
      </c>
      <c r="AF308">
        <v>202.3</v>
      </c>
      <c r="AG308">
        <v>176.5</v>
      </c>
      <c r="AH308">
        <v>157.5</v>
      </c>
      <c r="AI308">
        <v>132.1</v>
      </c>
      <c r="AJ308">
        <v>155.69999999999999</v>
      </c>
      <c r="AK308">
        <v>153.9</v>
      </c>
      <c r="AL308">
        <v>162.80000000000001</v>
      </c>
      <c r="AM308">
        <v>115.2</v>
      </c>
      <c r="AN308">
        <v>169.8</v>
      </c>
      <c r="AO308">
        <v>167.6</v>
      </c>
      <c r="AP308">
        <v>171.9</v>
      </c>
      <c r="AQ308">
        <v>161.80000000000001</v>
      </c>
      <c r="AR308">
        <v>190.2</v>
      </c>
      <c r="AS308">
        <v>167</v>
      </c>
      <c r="AT308">
        <v>162.6</v>
      </c>
      <c r="AU308">
        <v>166.3</v>
      </c>
      <c r="AV308">
        <v>139.30000000000001</v>
      </c>
      <c r="AW308">
        <v>163.1</v>
      </c>
      <c r="AX308">
        <v>160.9</v>
      </c>
      <c r="AY308">
        <v>171.1</v>
      </c>
      <c r="AZ308">
        <v>157.69999999999999</v>
      </c>
      <c r="BA308">
        <v>161.1</v>
      </c>
      <c r="BB308">
        <v>167.5</v>
      </c>
      <c r="BC308">
        <v>160.30000000000001</v>
      </c>
      <c r="BD308">
        <v>163.30000000000001</v>
      </c>
      <c r="BE308">
        <v>163.6</v>
      </c>
      <c r="BF308">
        <f t="shared" si="40"/>
        <v>2072</v>
      </c>
      <c r="BG308">
        <f t="shared" si="41"/>
        <v>190.2</v>
      </c>
      <c r="BH308">
        <f t="shared" si="42"/>
        <v>495.90000000000003</v>
      </c>
      <c r="BI308">
        <f t="shared" si="43"/>
        <v>302.39999999999998</v>
      </c>
      <c r="BJ308">
        <f t="shared" si="44"/>
        <v>160.9</v>
      </c>
      <c r="BK308">
        <f t="shared" si="45"/>
        <v>331.4</v>
      </c>
      <c r="BL308">
        <f t="shared" si="46"/>
        <v>157.69999999999999</v>
      </c>
      <c r="BM308">
        <f t="shared" si="47"/>
        <v>161.1</v>
      </c>
      <c r="BN308">
        <f t="shared" si="48"/>
        <v>167.5</v>
      </c>
      <c r="BO308">
        <f t="shared" si="49"/>
        <v>163.30000000000001</v>
      </c>
    </row>
    <row r="309" spans="1:67" x14ac:dyDescent="0.35">
      <c r="A309" t="s">
        <v>60</v>
      </c>
      <c r="B309">
        <v>2021</v>
      </c>
      <c r="C309" t="s">
        <v>68</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c r="AE309">
        <v>149.30000000000001</v>
      </c>
      <c r="AF309">
        <v>207.4</v>
      </c>
      <c r="AG309">
        <v>174.1</v>
      </c>
      <c r="AH309">
        <v>159.19999999999999</v>
      </c>
      <c r="AI309">
        <v>175</v>
      </c>
      <c r="AJ309">
        <v>161.30000000000001</v>
      </c>
      <c r="AK309">
        <v>183.3</v>
      </c>
      <c r="AL309">
        <v>164.5</v>
      </c>
      <c r="AM309">
        <v>120.4</v>
      </c>
      <c r="AN309">
        <v>166.2</v>
      </c>
      <c r="AO309">
        <v>154.80000000000001</v>
      </c>
      <c r="AP309">
        <v>175.1</v>
      </c>
      <c r="AQ309">
        <v>167.3</v>
      </c>
      <c r="AR309">
        <v>196.5</v>
      </c>
      <c r="AS309">
        <v>159.80000000000001</v>
      </c>
      <c r="AT309">
        <v>143.6</v>
      </c>
      <c r="AU309">
        <v>157.30000000000001</v>
      </c>
      <c r="AV309">
        <v>162.1</v>
      </c>
      <c r="AW309">
        <v>160.69999999999999</v>
      </c>
      <c r="AX309">
        <v>153.19999999999999</v>
      </c>
      <c r="AY309">
        <v>162.80000000000001</v>
      </c>
      <c r="AZ309">
        <v>150.4</v>
      </c>
      <c r="BA309">
        <v>153.69999999999999</v>
      </c>
      <c r="BB309">
        <v>160.4</v>
      </c>
      <c r="BC309">
        <v>159.6</v>
      </c>
      <c r="BD309">
        <v>156</v>
      </c>
      <c r="BE309">
        <v>162.30000000000001</v>
      </c>
      <c r="BF309">
        <f t="shared" si="40"/>
        <v>2157.9</v>
      </c>
      <c r="BG309">
        <f t="shared" si="41"/>
        <v>196.5</v>
      </c>
      <c r="BH309">
        <f t="shared" si="42"/>
        <v>460.7</v>
      </c>
      <c r="BI309">
        <f t="shared" si="43"/>
        <v>322.79999999999995</v>
      </c>
      <c r="BJ309">
        <f t="shared" si="44"/>
        <v>153.19999999999999</v>
      </c>
      <c r="BK309">
        <f t="shared" si="45"/>
        <v>322.39999999999998</v>
      </c>
      <c r="BL309">
        <f t="shared" si="46"/>
        <v>150.4</v>
      </c>
      <c r="BM309">
        <f t="shared" si="47"/>
        <v>153.69999999999999</v>
      </c>
      <c r="BN309">
        <f t="shared" si="48"/>
        <v>160.4</v>
      </c>
      <c r="BO309">
        <f t="shared" si="49"/>
        <v>156</v>
      </c>
    </row>
    <row r="310" spans="1:67" x14ac:dyDescent="0.35">
      <c r="A310" t="s">
        <v>61</v>
      </c>
      <c r="B310">
        <v>2021</v>
      </c>
      <c r="C310" t="s">
        <v>68</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c r="AE310">
        <v>146.6</v>
      </c>
      <c r="AF310">
        <v>204</v>
      </c>
      <c r="AG310">
        <v>172.8</v>
      </c>
      <c r="AH310">
        <v>158.4</v>
      </c>
      <c r="AI310">
        <v>132.1</v>
      </c>
      <c r="AJ310">
        <v>156.80000000000001</v>
      </c>
      <c r="AK310">
        <v>162.19999999999999</v>
      </c>
      <c r="AL310">
        <v>164.1</v>
      </c>
      <c r="AM310">
        <v>119.7</v>
      </c>
      <c r="AN310">
        <v>168.8</v>
      </c>
      <c r="AO310">
        <v>162.69999999999999</v>
      </c>
      <c r="AP310">
        <v>173.9</v>
      </c>
      <c r="AQ310">
        <v>164</v>
      </c>
      <c r="AR310">
        <v>192.1</v>
      </c>
      <c r="AS310">
        <v>164.5</v>
      </c>
      <c r="AT310">
        <v>155.30000000000001</v>
      </c>
      <c r="AU310">
        <v>163.19999999999999</v>
      </c>
      <c r="AV310">
        <v>162.1</v>
      </c>
      <c r="AW310">
        <v>162.6</v>
      </c>
      <c r="AX310">
        <v>157.5</v>
      </c>
      <c r="AY310">
        <v>168.4</v>
      </c>
      <c r="AZ310">
        <v>154</v>
      </c>
      <c r="BA310">
        <v>157.6</v>
      </c>
      <c r="BB310">
        <v>163.80000000000001</v>
      </c>
      <c r="BC310">
        <v>160</v>
      </c>
      <c r="BD310">
        <v>160</v>
      </c>
      <c r="BE310">
        <v>163.19999999999999</v>
      </c>
      <c r="BF310">
        <f t="shared" si="40"/>
        <v>2086.1000000000004</v>
      </c>
      <c r="BG310">
        <f t="shared" si="41"/>
        <v>192.1</v>
      </c>
      <c r="BH310">
        <f t="shared" si="42"/>
        <v>483</v>
      </c>
      <c r="BI310">
        <f t="shared" si="43"/>
        <v>324.7</v>
      </c>
      <c r="BJ310">
        <f t="shared" si="44"/>
        <v>157.5</v>
      </c>
      <c r="BK310">
        <f t="shared" si="45"/>
        <v>328.4</v>
      </c>
      <c r="BL310">
        <f t="shared" si="46"/>
        <v>154</v>
      </c>
      <c r="BM310">
        <f t="shared" si="47"/>
        <v>157.6</v>
      </c>
      <c r="BN310">
        <f t="shared" si="48"/>
        <v>163.80000000000001</v>
      </c>
      <c r="BO310">
        <f t="shared" si="49"/>
        <v>160</v>
      </c>
    </row>
    <row r="311" spans="1:67" x14ac:dyDescent="0.35">
      <c r="A311" t="s">
        <v>57</v>
      </c>
      <c r="B311">
        <v>2021</v>
      </c>
      <c r="C311" t="s">
        <v>69</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59</v>
      </c>
      <c r="V311">
        <v>163.69999999999999</v>
      </c>
      <c r="W311">
        <v>161.30000000000001</v>
      </c>
      <c r="X311">
        <v>171.9</v>
      </c>
      <c r="Y311">
        <v>157.80000000000001</v>
      </c>
      <c r="Z311">
        <v>162.69999999999999</v>
      </c>
      <c r="AA311">
        <v>168.5</v>
      </c>
      <c r="AB311">
        <v>160.19999999999999</v>
      </c>
      <c r="AC311">
        <v>163.80000000000001</v>
      </c>
      <c r="AD311">
        <v>164</v>
      </c>
      <c r="AE311">
        <v>145.4</v>
      </c>
      <c r="AF311">
        <v>202.1</v>
      </c>
      <c r="AG311">
        <v>172</v>
      </c>
      <c r="AH311">
        <v>158</v>
      </c>
      <c r="AI311">
        <v>132.1</v>
      </c>
      <c r="AJ311">
        <v>152.69999999999999</v>
      </c>
      <c r="AK311">
        <v>151.4</v>
      </c>
      <c r="AL311">
        <v>163.9</v>
      </c>
      <c r="AM311">
        <v>119.3</v>
      </c>
      <c r="AN311">
        <v>170.1</v>
      </c>
      <c r="AO311">
        <v>168.3</v>
      </c>
      <c r="AP311">
        <v>172.8</v>
      </c>
      <c r="AQ311">
        <v>162.1</v>
      </c>
      <c r="AR311">
        <v>190.5</v>
      </c>
      <c r="AS311">
        <v>167.7</v>
      </c>
      <c r="AT311">
        <v>163.6</v>
      </c>
      <c r="AU311">
        <v>167.1</v>
      </c>
      <c r="AV311">
        <v>139.30000000000001</v>
      </c>
      <c r="AW311">
        <v>163.69999999999999</v>
      </c>
      <c r="AX311">
        <v>161.30000000000001</v>
      </c>
      <c r="AY311">
        <v>171.9</v>
      </c>
      <c r="AZ311">
        <v>157.80000000000001</v>
      </c>
      <c r="BA311">
        <v>162.69999999999999</v>
      </c>
      <c r="BB311">
        <v>168.5</v>
      </c>
      <c r="BC311">
        <v>160.19999999999999</v>
      </c>
      <c r="BD311">
        <v>163.80000000000001</v>
      </c>
      <c r="BE311">
        <v>164</v>
      </c>
      <c r="BF311">
        <f t="shared" si="40"/>
        <v>2070.1999999999998</v>
      </c>
      <c r="BG311">
        <f t="shared" si="41"/>
        <v>190.5</v>
      </c>
      <c r="BH311">
        <f t="shared" si="42"/>
        <v>498.4</v>
      </c>
      <c r="BI311">
        <f t="shared" si="43"/>
        <v>303</v>
      </c>
      <c r="BJ311">
        <f t="shared" si="44"/>
        <v>161.30000000000001</v>
      </c>
      <c r="BK311">
        <f t="shared" si="45"/>
        <v>332.1</v>
      </c>
      <c r="BL311">
        <f t="shared" si="46"/>
        <v>157.80000000000001</v>
      </c>
      <c r="BM311">
        <f t="shared" si="47"/>
        <v>162.69999999999999</v>
      </c>
      <c r="BN311">
        <f t="shared" si="48"/>
        <v>168.5</v>
      </c>
      <c r="BO311">
        <f t="shared" si="49"/>
        <v>163.80000000000001</v>
      </c>
    </row>
    <row r="312" spans="1:67" x14ac:dyDescent="0.35">
      <c r="A312" t="s">
        <v>60</v>
      </c>
      <c r="B312">
        <v>2021</v>
      </c>
      <c r="C312" t="s">
        <v>69</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c r="AE312">
        <v>149.30000000000001</v>
      </c>
      <c r="AF312">
        <v>207.4</v>
      </c>
      <c r="AG312">
        <v>174.1</v>
      </c>
      <c r="AH312">
        <v>159.1</v>
      </c>
      <c r="AI312">
        <v>175</v>
      </c>
      <c r="AJ312">
        <v>161.19999999999999</v>
      </c>
      <c r="AK312">
        <v>183.5</v>
      </c>
      <c r="AL312">
        <v>164.5</v>
      </c>
      <c r="AM312">
        <v>120.4</v>
      </c>
      <c r="AN312">
        <v>166.2</v>
      </c>
      <c r="AO312">
        <v>154.80000000000001</v>
      </c>
      <c r="AP312">
        <v>175.1</v>
      </c>
      <c r="AQ312">
        <v>167.3</v>
      </c>
      <c r="AR312">
        <v>196.5</v>
      </c>
      <c r="AS312">
        <v>159.80000000000001</v>
      </c>
      <c r="AT312">
        <v>143.6</v>
      </c>
      <c r="AU312">
        <v>157.4</v>
      </c>
      <c r="AV312">
        <v>162.1</v>
      </c>
      <c r="AW312">
        <v>160.80000000000001</v>
      </c>
      <c r="AX312">
        <v>153.30000000000001</v>
      </c>
      <c r="AY312">
        <v>162.80000000000001</v>
      </c>
      <c r="AZ312">
        <v>150.5</v>
      </c>
      <c r="BA312">
        <v>153.9</v>
      </c>
      <c r="BB312">
        <v>160.30000000000001</v>
      </c>
      <c r="BC312">
        <v>159.6</v>
      </c>
      <c r="BD312">
        <v>156</v>
      </c>
      <c r="BE312">
        <v>162.30000000000001</v>
      </c>
      <c r="BF312">
        <f t="shared" si="40"/>
        <v>2157.9</v>
      </c>
      <c r="BG312">
        <f t="shared" si="41"/>
        <v>196.5</v>
      </c>
      <c r="BH312">
        <f t="shared" si="42"/>
        <v>460.79999999999995</v>
      </c>
      <c r="BI312">
        <f t="shared" si="43"/>
        <v>322.89999999999998</v>
      </c>
      <c r="BJ312">
        <f t="shared" si="44"/>
        <v>153.30000000000001</v>
      </c>
      <c r="BK312">
        <f t="shared" si="45"/>
        <v>322.39999999999998</v>
      </c>
      <c r="BL312">
        <f t="shared" si="46"/>
        <v>150.5</v>
      </c>
      <c r="BM312">
        <f t="shared" si="47"/>
        <v>153.9</v>
      </c>
      <c r="BN312">
        <f t="shared" si="48"/>
        <v>160.30000000000001</v>
      </c>
      <c r="BO312">
        <f t="shared" si="49"/>
        <v>156</v>
      </c>
    </row>
    <row r="313" spans="1:67" x14ac:dyDescent="0.35">
      <c r="A313" t="s">
        <v>61</v>
      </c>
      <c r="B313">
        <v>2021</v>
      </c>
      <c r="C313" t="s">
        <v>69</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c r="AE313">
        <v>146.6</v>
      </c>
      <c r="AF313">
        <v>204</v>
      </c>
      <c r="AG313">
        <v>172.8</v>
      </c>
      <c r="AH313">
        <v>158.4</v>
      </c>
      <c r="AI313">
        <v>132.1</v>
      </c>
      <c r="AJ313">
        <v>156.69999999999999</v>
      </c>
      <c r="AK313">
        <v>162.30000000000001</v>
      </c>
      <c r="AL313">
        <v>164.1</v>
      </c>
      <c r="AM313">
        <v>119.7</v>
      </c>
      <c r="AN313">
        <v>168.8</v>
      </c>
      <c r="AO313">
        <v>162.69999999999999</v>
      </c>
      <c r="AP313">
        <v>173.9</v>
      </c>
      <c r="AQ313">
        <v>164</v>
      </c>
      <c r="AR313">
        <v>192.1</v>
      </c>
      <c r="AS313">
        <v>164.6</v>
      </c>
      <c r="AT313">
        <v>155.30000000000001</v>
      </c>
      <c r="AU313">
        <v>163.30000000000001</v>
      </c>
      <c r="AV313">
        <v>162.1</v>
      </c>
      <c r="AW313">
        <v>162.6</v>
      </c>
      <c r="AX313">
        <v>157.5</v>
      </c>
      <c r="AY313">
        <v>168.4</v>
      </c>
      <c r="AZ313">
        <v>154</v>
      </c>
      <c r="BA313">
        <v>157.69999999999999</v>
      </c>
      <c r="BB313">
        <v>163.69999999999999</v>
      </c>
      <c r="BC313">
        <v>160</v>
      </c>
      <c r="BD313">
        <v>160</v>
      </c>
      <c r="BE313">
        <v>163.19999999999999</v>
      </c>
      <c r="BF313">
        <f t="shared" si="40"/>
        <v>2086.1000000000004</v>
      </c>
      <c r="BG313">
        <f t="shared" si="41"/>
        <v>192.1</v>
      </c>
      <c r="BH313">
        <f t="shared" si="42"/>
        <v>483.2</v>
      </c>
      <c r="BI313">
        <f t="shared" si="43"/>
        <v>324.7</v>
      </c>
      <c r="BJ313">
        <f t="shared" si="44"/>
        <v>157.5</v>
      </c>
      <c r="BK313">
        <f t="shared" si="45"/>
        <v>328.4</v>
      </c>
      <c r="BL313">
        <f t="shared" si="46"/>
        <v>154</v>
      </c>
      <c r="BM313">
        <f t="shared" si="47"/>
        <v>157.69999999999999</v>
      </c>
      <c r="BN313">
        <f t="shared" si="48"/>
        <v>163.69999999999999</v>
      </c>
      <c r="BO313">
        <f t="shared" si="49"/>
        <v>160</v>
      </c>
    </row>
    <row r="314" spans="1:67" x14ac:dyDescent="0.35">
      <c r="A314" t="s">
        <v>57</v>
      </c>
      <c r="B314">
        <v>2021</v>
      </c>
      <c r="C314" t="s">
        <v>70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59</v>
      </c>
      <c r="V314">
        <v>165.5</v>
      </c>
      <c r="W314">
        <v>162</v>
      </c>
      <c r="X314">
        <v>172.5</v>
      </c>
      <c r="Y314">
        <v>159.5</v>
      </c>
      <c r="Z314">
        <v>163.19999999999999</v>
      </c>
      <c r="AA314">
        <v>169</v>
      </c>
      <c r="AB314">
        <v>161.1</v>
      </c>
      <c r="AC314">
        <v>164.7</v>
      </c>
      <c r="AD314">
        <v>166.3</v>
      </c>
      <c r="AE314">
        <v>146.1</v>
      </c>
      <c r="AF314">
        <v>202.5</v>
      </c>
      <c r="AG314">
        <v>170.1</v>
      </c>
      <c r="AH314">
        <v>158.4</v>
      </c>
      <c r="AI314">
        <v>132.1</v>
      </c>
      <c r="AJ314">
        <v>152.6</v>
      </c>
      <c r="AK314">
        <v>170.4</v>
      </c>
      <c r="AL314">
        <v>165.2</v>
      </c>
      <c r="AM314">
        <v>121.6</v>
      </c>
      <c r="AN314">
        <v>170.6</v>
      </c>
      <c r="AO314">
        <v>168.8</v>
      </c>
      <c r="AP314">
        <v>173.6</v>
      </c>
      <c r="AQ314">
        <v>165.5</v>
      </c>
      <c r="AR314">
        <v>191.2</v>
      </c>
      <c r="AS314">
        <v>168.9</v>
      </c>
      <c r="AT314">
        <v>164.8</v>
      </c>
      <c r="AU314">
        <v>168.3</v>
      </c>
      <c r="AV314">
        <v>139.30000000000001</v>
      </c>
      <c r="AW314">
        <v>165.5</v>
      </c>
      <c r="AX314">
        <v>162</v>
      </c>
      <c r="AY314">
        <v>172.5</v>
      </c>
      <c r="AZ314">
        <v>159.5</v>
      </c>
      <c r="BA314">
        <v>163.19999999999999</v>
      </c>
      <c r="BB314">
        <v>169</v>
      </c>
      <c r="BC314">
        <v>161.1</v>
      </c>
      <c r="BD314">
        <v>164.7</v>
      </c>
      <c r="BE314">
        <v>166.3</v>
      </c>
      <c r="BF314">
        <f t="shared" si="40"/>
        <v>2097.5</v>
      </c>
      <c r="BG314">
        <f t="shared" si="41"/>
        <v>191.2</v>
      </c>
      <c r="BH314">
        <f t="shared" si="42"/>
        <v>502.00000000000006</v>
      </c>
      <c r="BI314">
        <f t="shared" si="43"/>
        <v>304.8</v>
      </c>
      <c r="BJ314">
        <f t="shared" si="44"/>
        <v>162</v>
      </c>
      <c r="BK314">
        <f t="shared" si="45"/>
        <v>333.6</v>
      </c>
      <c r="BL314">
        <f t="shared" si="46"/>
        <v>159.5</v>
      </c>
      <c r="BM314">
        <f t="shared" si="47"/>
        <v>163.19999999999999</v>
      </c>
      <c r="BN314">
        <f t="shared" si="48"/>
        <v>169</v>
      </c>
      <c r="BO314">
        <f t="shared" si="49"/>
        <v>164.7</v>
      </c>
    </row>
    <row r="315" spans="1:67" x14ac:dyDescent="0.35">
      <c r="A315" t="s">
        <v>60</v>
      </c>
      <c r="B315">
        <v>2021</v>
      </c>
      <c r="C315" t="s">
        <v>70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c r="AE315">
        <v>150.1</v>
      </c>
      <c r="AF315">
        <v>208.4</v>
      </c>
      <c r="AG315">
        <v>173</v>
      </c>
      <c r="AH315">
        <v>159.19999999999999</v>
      </c>
      <c r="AI315">
        <v>176.6</v>
      </c>
      <c r="AJ315">
        <v>159.30000000000001</v>
      </c>
      <c r="AK315">
        <v>214.4</v>
      </c>
      <c r="AL315">
        <v>165.3</v>
      </c>
      <c r="AM315">
        <v>122.5</v>
      </c>
      <c r="AN315">
        <v>166.8</v>
      </c>
      <c r="AO315">
        <v>155.4</v>
      </c>
      <c r="AP315">
        <v>175.9</v>
      </c>
      <c r="AQ315">
        <v>171.5</v>
      </c>
      <c r="AR315">
        <v>197</v>
      </c>
      <c r="AS315">
        <v>160.80000000000001</v>
      </c>
      <c r="AT315">
        <v>144.4</v>
      </c>
      <c r="AU315">
        <v>158.30000000000001</v>
      </c>
      <c r="AV315">
        <v>163.6</v>
      </c>
      <c r="AW315">
        <v>162.19999999999999</v>
      </c>
      <c r="AX315">
        <v>154.30000000000001</v>
      </c>
      <c r="AY315">
        <v>163.5</v>
      </c>
      <c r="AZ315">
        <v>152.19999999999999</v>
      </c>
      <c r="BA315">
        <v>155.1</v>
      </c>
      <c r="BB315">
        <v>160.30000000000001</v>
      </c>
      <c r="BC315">
        <v>160.30000000000001</v>
      </c>
      <c r="BD315">
        <v>157</v>
      </c>
      <c r="BE315">
        <v>164.6</v>
      </c>
      <c r="BF315">
        <f t="shared" si="40"/>
        <v>2198.4000000000005</v>
      </c>
      <c r="BG315">
        <f t="shared" si="41"/>
        <v>197</v>
      </c>
      <c r="BH315">
        <f t="shared" si="42"/>
        <v>463.50000000000006</v>
      </c>
      <c r="BI315">
        <f t="shared" si="43"/>
        <v>325.79999999999995</v>
      </c>
      <c r="BJ315">
        <f t="shared" si="44"/>
        <v>154.30000000000001</v>
      </c>
      <c r="BK315">
        <f t="shared" si="45"/>
        <v>323.8</v>
      </c>
      <c r="BL315">
        <f t="shared" si="46"/>
        <v>152.19999999999999</v>
      </c>
      <c r="BM315">
        <f t="shared" si="47"/>
        <v>155.1</v>
      </c>
      <c r="BN315">
        <f t="shared" si="48"/>
        <v>160.30000000000001</v>
      </c>
      <c r="BO315">
        <f t="shared" si="49"/>
        <v>157</v>
      </c>
    </row>
    <row r="316" spans="1:67" x14ac:dyDescent="0.35">
      <c r="A316" t="s">
        <v>61</v>
      </c>
      <c r="B316">
        <v>2021</v>
      </c>
      <c r="C316" t="s">
        <v>70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c r="AE316">
        <v>147.4</v>
      </c>
      <c r="AF316">
        <v>204.6</v>
      </c>
      <c r="AG316">
        <v>171.2</v>
      </c>
      <c r="AH316">
        <v>158.69999999999999</v>
      </c>
      <c r="AI316">
        <v>132.1</v>
      </c>
      <c r="AJ316">
        <v>155.69999999999999</v>
      </c>
      <c r="AK316">
        <v>185.3</v>
      </c>
      <c r="AL316">
        <v>165.2</v>
      </c>
      <c r="AM316">
        <v>121.9</v>
      </c>
      <c r="AN316">
        <v>169.3</v>
      </c>
      <c r="AO316">
        <v>163.19999999999999</v>
      </c>
      <c r="AP316">
        <v>174.7</v>
      </c>
      <c r="AQ316">
        <v>167.7</v>
      </c>
      <c r="AR316">
        <v>192.7</v>
      </c>
      <c r="AS316">
        <v>165.7</v>
      </c>
      <c r="AT316">
        <v>156.30000000000001</v>
      </c>
      <c r="AU316">
        <v>164.3</v>
      </c>
      <c r="AV316">
        <v>163.6</v>
      </c>
      <c r="AW316">
        <v>164.2</v>
      </c>
      <c r="AX316">
        <v>158.4</v>
      </c>
      <c r="AY316">
        <v>169.1</v>
      </c>
      <c r="AZ316">
        <v>155.69999999999999</v>
      </c>
      <c r="BA316">
        <v>158.6</v>
      </c>
      <c r="BB316">
        <v>163.9</v>
      </c>
      <c r="BC316">
        <v>160.80000000000001</v>
      </c>
      <c r="BD316">
        <v>161</v>
      </c>
      <c r="BE316">
        <v>165.5</v>
      </c>
      <c r="BF316">
        <f t="shared" si="40"/>
        <v>2117</v>
      </c>
      <c r="BG316">
        <f t="shared" si="41"/>
        <v>192.7</v>
      </c>
      <c r="BH316">
        <f t="shared" si="42"/>
        <v>486.3</v>
      </c>
      <c r="BI316">
        <f t="shared" si="43"/>
        <v>327.79999999999995</v>
      </c>
      <c r="BJ316">
        <f t="shared" si="44"/>
        <v>158.4</v>
      </c>
      <c r="BK316">
        <f t="shared" si="45"/>
        <v>329.9</v>
      </c>
      <c r="BL316">
        <f t="shared" si="46"/>
        <v>155.69999999999999</v>
      </c>
      <c r="BM316">
        <f t="shared" si="47"/>
        <v>158.6</v>
      </c>
      <c r="BN316">
        <f t="shared" si="48"/>
        <v>163.9</v>
      </c>
      <c r="BO316">
        <f t="shared" si="49"/>
        <v>161</v>
      </c>
    </row>
    <row r="317" spans="1:67" x14ac:dyDescent="0.35">
      <c r="A317" t="s">
        <v>57</v>
      </c>
      <c r="B317">
        <v>2021</v>
      </c>
      <c r="C317" t="s">
        <v>72</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59</v>
      </c>
      <c r="V317">
        <v>165.3</v>
      </c>
      <c r="W317">
        <v>162.9</v>
      </c>
      <c r="X317">
        <v>173.4</v>
      </c>
      <c r="Y317">
        <v>158.9</v>
      </c>
      <c r="Z317">
        <v>163.80000000000001</v>
      </c>
      <c r="AA317">
        <v>169.3</v>
      </c>
      <c r="AB317">
        <v>162.4</v>
      </c>
      <c r="AC317">
        <v>165.2</v>
      </c>
      <c r="AD317">
        <v>167.6</v>
      </c>
      <c r="AE317">
        <v>146.9</v>
      </c>
      <c r="AF317">
        <v>199.8</v>
      </c>
      <c r="AG317">
        <v>171.5</v>
      </c>
      <c r="AH317">
        <v>159.1</v>
      </c>
      <c r="AI317">
        <v>132.1</v>
      </c>
      <c r="AJ317">
        <v>153.19999999999999</v>
      </c>
      <c r="AK317">
        <v>183.9</v>
      </c>
      <c r="AL317">
        <v>165.4</v>
      </c>
      <c r="AM317">
        <v>122.1</v>
      </c>
      <c r="AN317">
        <v>170.8</v>
      </c>
      <c r="AO317">
        <v>169.1</v>
      </c>
      <c r="AP317">
        <v>174.3</v>
      </c>
      <c r="AQ317">
        <v>167.5</v>
      </c>
      <c r="AR317">
        <v>191.4</v>
      </c>
      <c r="AS317">
        <v>170.4</v>
      </c>
      <c r="AT317">
        <v>166</v>
      </c>
      <c r="AU317">
        <v>169.8</v>
      </c>
      <c r="AV317">
        <v>139.30000000000001</v>
      </c>
      <c r="AW317">
        <v>165.3</v>
      </c>
      <c r="AX317">
        <v>162.9</v>
      </c>
      <c r="AY317">
        <v>173.4</v>
      </c>
      <c r="AZ317">
        <v>158.9</v>
      </c>
      <c r="BA317">
        <v>163.80000000000001</v>
      </c>
      <c r="BB317">
        <v>169.3</v>
      </c>
      <c r="BC317">
        <v>162.4</v>
      </c>
      <c r="BD317">
        <v>165.2</v>
      </c>
      <c r="BE317">
        <v>167.6</v>
      </c>
      <c r="BF317">
        <f t="shared" si="40"/>
        <v>2115.6999999999998</v>
      </c>
      <c r="BG317">
        <f t="shared" si="41"/>
        <v>191.4</v>
      </c>
      <c r="BH317">
        <f t="shared" si="42"/>
        <v>506.2</v>
      </c>
      <c r="BI317">
        <f t="shared" si="43"/>
        <v>304.60000000000002</v>
      </c>
      <c r="BJ317">
        <f t="shared" si="44"/>
        <v>162.9</v>
      </c>
      <c r="BK317">
        <f t="shared" si="45"/>
        <v>335.8</v>
      </c>
      <c r="BL317">
        <f t="shared" si="46"/>
        <v>158.9</v>
      </c>
      <c r="BM317">
        <f t="shared" si="47"/>
        <v>163.80000000000001</v>
      </c>
      <c r="BN317">
        <f t="shared" si="48"/>
        <v>169.3</v>
      </c>
      <c r="BO317">
        <f t="shared" si="49"/>
        <v>165.2</v>
      </c>
    </row>
    <row r="318" spans="1:67" x14ac:dyDescent="0.35">
      <c r="A318" t="s">
        <v>60</v>
      </c>
      <c r="B318">
        <v>2021</v>
      </c>
      <c r="C318" t="s">
        <v>72</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c r="AE318">
        <v>151</v>
      </c>
      <c r="AF318">
        <v>204.9</v>
      </c>
      <c r="AG318">
        <v>175.4</v>
      </c>
      <c r="AH318">
        <v>159.6</v>
      </c>
      <c r="AI318">
        <v>175.8</v>
      </c>
      <c r="AJ318">
        <v>160.30000000000001</v>
      </c>
      <c r="AK318">
        <v>155.80000000000001</v>
      </c>
      <c r="AL318">
        <v>165.1</v>
      </c>
      <c r="AM318">
        <v>123.1</v>
      </c>
      <c r="AN318">
        <v>167.2</v>
      </c>
      <c r="AO318">
        <v>156.1</v>
      </c>
      <c r="AP318">
        <v>176.8</v>
      </c>
      <c r="AQ318">
        <v>173.5</v>
      </c>
      <c r="AR318">
        <v>197</v>
      </c>
      <c r="AS318">
        <v>162.30000000000001</v>
      </c>
      <c r="AT318">
        <v>145.30000000000001</v>
      </c>
      <c r="AU318">
        <v>159.69999999999999</v>
      </c>
      <c r="AV318">
        <v>164.2</v>
      </c>
      <c r="AW318">
        <v>161.6</v>
      </c>
      <c r="AX318">
        <v>155.19999999999999</v>
      </c>
      <c r="AY318">
        <v>164.2</v>
      </c>
      <c r="AZ318">
        <v>151.19999999999999</v>
      </c>
      <c r="BA318">
        <v>156.69999999999999</v>
      </c>
      <c r="BB318">
        <v>160.80000000000001</v>
      </c>
      <c r="BC318">
        <v>161.80000000000001</v>
      </c>
      <c r="BD318">
        <v>157.30000000000001</v>
      </c>
      <c r="BE318">
        <v>165.6</v>
      </c>
      <c r="BF318">
        <f t="shared" si="40"/>
        <v>2144.5999999999995</v>
      </c>
      <c r="BG318">
        <f t="shared" si="41"/>
        <v>197</v>
      </c>
      <c r="BH318">
        <f t="shared" si="42"/>
        <v>467.3</v>
      </c>
      <c r="BI318">
        <f t="shared" si="43"/>
        <v>325.79999999999995</v>
      </c>
      <c r="BJ318">
        <f t="shared" si="44"/>
        <v>155.19999999999999</v>
      </c>
      <c r="BK318">
        <f t="shared" si="45"/>
        <v>326</v>
      </c>
      <c r="BL318">
        <f t="shared" si="46"/>
        <v>151.19999999999999</v>
      </c>
      <c r="BM318">
        <f t="shared" si="47"/>
        <v>156.69999999999999</v>
      </c>
      <c r="BN318">
        <f t="shared" si="48"/>
        <v>160.80000000000001</v>
      </c>
      <c r="BO318">
        <f t="shared" si="49"/>
        <v>157.30000000000001</v>
      </c>
    </row>
    <row r="319" spans="1:67" x14ac:dyDescent="0.35">
      <c r="A319" t="s">
        <v>61</v>
      </c>
      <c r="B319">
        <v>2021</v>
      </c>
      <c r="C319" t="s">
        <v>72</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c r="AE319">
        <v>148.19999999999999</v>
      </c>
      <c r="AF319">
        <v>201.6</v>
      </c>
      <c r="AG319">
        <v>173</v>
      </c>
      <c r="AH319">
        <v>159.30000000000001</v>
      </c>
      <c r="AI319">
        <v>132.1</v>
      </c>
      <c r="AJ319">
        <v>156.5</v>
      </c>
      <c r="AK319">
        <v>199.2</v>
      </c>
      <c r="AL319">
        <v>165.3</v>
      </c>
      <c r="AM319">
        <v>122.4</v>
      </c>
      <c r="AN319">
        <v>169.6</v>
      </c>
      <c r="AO319">
        <v>163.69999999999999</v>
      </c>
      <c r="AP319">
        <v>175.5</v>
      </c>
      <c r="AQ319">
        <v>169.7</v>
      </c>
      <c r="AR319">
        <v>192.9</v>
      </c>
      <c r="AS319">
        <v>167.2</v>
      </c>
      <c r="AT319">
        <v>157.4</v>
      </c>
      <c r="AU319">
        <v>165.8</v>
      </c>
      <c r="AV319">
        <v>164.2</v>
      </c>
      <c r="AW319">
        <v>163.9</v>
      </c>
      <c r="AX319">
        <v>159.30000000000001</v>
      </c>
      <c r="AY319">
        <v>169.9</v>
      </c>
      <c r="AZ319">
        <v>154.80000000000001</v>
      </c>
      <c r="BA319">
        <v>159.80000000000001</v>
      </c>
      <c r="BB319">
        <v>164.3</v>
      </c>
      <c r="BC319">
        <v>162.19999999999999</v>
      </c>
      <c r="BD319">
        <v>161.4</v>
      </c>
      <c r="BE319">
        <v>166.7</v>
      </c>
      <c r="BF319">
        <f t="shared" si="40"/>
        <v>2136.1</v>
      </c>
      <c r="BG319">
        <f t="shared" si="41"/>
        <v>192.9</v>
      </c>
      <c r="BH319">
        <f t="shared" si="42"/>
        <v>490.40000000000003</v>
      </c>
      <c r="BI319">
        <f t="shared" si="43"/>
        <v>328.1</v>
      </c>
      <c r="BJ319">
        <f t="shared" si="44"/>
        <v>159.30000000000001</v>
      </c>
      <c r="BK319">
        <f t="shared" si="45"/>
        <v>332.1</v>
      </c>
      <c r="BL319">
        <f t="shared" si="46"/>
        <v>154.80000000000001</v>
      </c>
      <c r="BM319">
        <f t="shared" si="47"/>
        <v>159.80000000000001</v>
      </c>
      <c r="BN319">
        <f t="shared" si="48"/>
        <v>164.3</v>
      </c>
      <c r="BO319">
        <f t="shared" si="49"/>
        <v>161.4</v>
      </c>
    </row>
    <row r="320" spans="1:67" x14ac:dyDescent="0.35">
      <c r="A320" t="s">
        <v>57</v>
      </c>
      <c r="B320">
        <v>2021</v>
      </c>
      <c r="C320" t="s">
        <v>73</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59</v>
      </c>
      <c r="V320">
        <v>165.6</v>
      </c>
      <c r="W320">
        <v>163.9</v>
      </c>
      <c r="X320">
        <v>174</v>
      </c>
      <c r="Y320">
        <v>160.1</v>
      </c>
      <c r="Z320">
        <v>164.5</v>
      </c>
      <c r="AA320">
        <v>169.7</v>
      </c>
      <c r="AB320">
        <v>162.80000000000001</v>
      </c>
      <c r="AC320">
        <v>166</v>
      </c>
      <c r="AD320">
        <v>167</v>
      </c>
      <c r="AE320">
        <v>147.4</v>
      </c>
      <c r="AF320">
        <v>197</v>
      </c>
      <c r="AG320">
        <v>176.5</v>
      </c>
      <c r="AH320">
        <v>159.80000000000001</v>
      </c>
      <c r="AI320">
        <v>132.1</v>
      </c>
      <c r="AJ320">
        <v>152</v>
      </c>
      <c r="AK320">
        <v>172.3</v>
      </c>
      <c r="AL320">
        <v>164.5</v>
      </c>
      <c r="AM320">
        <v>120.6</v>
      </c>
      <c r="AN320">
        <v>171.7</v>
      </c>
      <c r="AO320">
        <v>169.7</v>
      </c>
      <c r="AP320">
        <v>175.1</v>
      </c>
      <c r="AQ320">
        <v>165.8</v>
      </c>
      <c r="AR320">
        <v>190.8</v>
      </c>
      <c r="AS320">
        <v>171.8</v>
      </c>
      <c r="AT320">
        <v>167.3</v>
      </c>
      <c r="AU320">
        <v>171.2</v>
      </c>
      <c r="AV320">
        <v>139.30000000000001</v>
      </c>
      <c r="AW320">
        <v>165.6</v>
      </c>
      <c r="AX320">
        <v>163.9</v>
      </c>
      <c r="AY320">
        <v>174</v>
      </c>
      <c r="AZ320">
        <v>160.1</v>
      </c>
      <c r="BA320">
        <v>164.5</v>
      </c>
      <c r="BB320">
        <v>169.7</v>
      </c>
      <c r="BC320">
        <v>162.80000000000001</v>
      </c>
      <c r="BD320">
        <v>166</v>
      </c>
      <c r="BE320">
        <v>167</v>
      </c>
      <c r="BF320">
        <f t="shared" si="40"/>
        <v>2104.5</v>
      </c>
      <c r="BG320">
        <f t="shared" si="41"/>
        <v>190.8</v>
      </c>
      <c r="BH320">
        <f t="shared" si="42"/>
        <v>510.3</v>
      </c>
      <c r="BI320">
        <f t="shared" si="43"/>
        <v>304.89999999999998</v>
      </c>
      <c r="BJ320">
        <f t="shared" si="44"/>
        <v>163.9</v>
      </c>
      <c r="BK320">
        <f t="shared" si="45"/>
        <v>336.8</v>
      </c>
      <c r="BL320">
        <f t="shared" si="46"/>
        <v>160.1</v>
      </c>
      <c r="BM320">
        <f t="shared" si="47"/>
        <v>164.5</v>
      </c>
      <c r="BN320">
        <f t="shared" si="48"/>
        <v>169.7</v>
      </c>
      <c r="BO320">
        <f t="shared" si="49"/>
        <v>166</v>
      </c>
    </row>
    <row r="321" spans="1:67" x14ac:dyDescent="0.35">
      <c r="A321" t="s">
        <v>60</v>
      </c>
      <c r="B321">
        <v>2021</v>
      </c>
      <c r="C321" t="s">
        <v>73</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c r="AE321">
        <v>151.6</v>
      </c>
      <c r="AF321">
        <v>202.2</v>
      </c>
      <c r="AG321">
        <v>180</v>
      </c>
      <c r="AH321">
        <v>160</v>
      </c>
      <c r="AI321">
        <v>173.5</v>
      </c>
      <c r="AJ321">
        <v>158.30000000000001</v>
      </c>
      <c r="AK321">
        <v>219.5</v>
      </c>
      <c r="AL321">
        <v>164.2</v>
      </c>
      <c r="AM321">
        <v>121.9</v>
      </c>
      <c r="AN321">
        <v>168.2</v>
      </c>
      <c r="AO321">
        <v>156.5</v>
      </c>
      <c r="AP321">
        <v>178.2</v>
      </c>
      <c r="AQ321">
        <v>172.2</v>
      </c>
      <c r="AR321">
        <v>196.8</v>
      </c>
      <c r="AS321">
        <v>163.30000000000001</v>
      </c>
      <c r="AT321">
        <v>146.69999999999999</v>
      </c>
      <c r="AU321">
        <v>160.69999999999999</v>
      </c>
      <c r="AV321">
        <v>163.4</v>
      </c>
      <c r="AW321">
        <v>161.69999999999999</v>
      </c>
      <c r="AX321">
        <v>156</v>
      </c>
      <c r="AY321">
        <v>165.1</v>
      </c>
      <c r="AZ321">
        <v>151.80000000000001</v>
      </c>
      <c r="BA321">
        <v>157.6</v>
      </c>
      <c r="BB321">
        <v>160.6</v>
      </c>
      <c r="BC321">
        <v>162.4</v>
      </c>
      <c r="BD321">
        <v>157.80000000000001</v>
      </c>
      <c r="BE321">
        <v>165.2</v>
      </c>
      <c r="BF321">
        <f t="shared" si="40"/>
        <v>2206.3000000000002</v>
      </c>
      <c r="BG321">
        <f t="shared" si="41"/>
        <v>196.8</v>
      </c>
      <c r="BH321">
        <f t="shared" si="42"/>
        <v>470.7</v>
      </c>
      <c r="BI321">
        <f t="shared" si="43"/>
        <v>325.10000000000002</v>
      </c>
      <c r="BJ321">
        <f t="shared" si="44"/>
        <v>156</v>
      </c>
      <c r="BK321">
        <f t="shared" si="45"/>
        <v>327.5</v>
      </c>
      <c r="BL321">
        <f t="shared" si="46"/>
        <v>151.80000000000001</v>
      </c>
      <c r="BM321">
        <f t="shared" si="47"/>
        <v>157.6</v>
      </c>
      <c r="BN321">
        <f t="shared" si="48"/>
        <v>160.6</v>
      </c>
      <c r="BO321">
        <f t="shared" si="49"/>
        <v>157.80000000000001</v>
      </c>
    </row>
    <row r="322" spans="1:67" x14ac:dyDescent="0.35">
      <c r="A322" t="s">
        <v>61</v>
      </c>
      <c r="B322">
        <v>2021</v>
      </c>
      <c r="C322" t="s">
        <v>73</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c r="AE322">
        <v>148.69999999999999</v>
      </c>
      <c r="AF322">
        <v>198.8</v>
      </c>
      <c r="AG322">
        <v>177.9</v>
      </c>
      <c r="AH322">
        <v>159.9</v>
      </c>
      <c r="AI322">
        <v>132.1</v>
      </c>
      <c r="AJ322">
        <v>154.9</v>
      </c>
      <c r="AK322">
        <v>188.3</v>
      </c>
      <c r="AL322">
        <v>164.4</v>
      </c>
      <c r="AM322">
        <v>121</v>
      </c>
      <c r="AN322">
        <v>170.5</v>
      </c>
      <c r="AO322">
        <v>164.2</v>
      </c>
      <c r="AP322">
        <v>176.5</v>
      </c>
      <c r="AQ322">
        <v>168.2</v>
      </c>
      <c r="AR322">
        <v>192.4</v>
      </c>
      <c r="AS322">
        <v>168.5</v>
      </c>
      <c r="AT322">
        <v>158.69999999999999</v>
      </c>
      <c r="AU322">
        <v>167</v>
      </c>
      <c r="AV322">
        <v>163.4</v>
      </c>
      <c r="AW322">
        <v>164.1</v>
      </c>
      <c r="AX322">
        <v>160.19999999999999</v>
      </c>
      <c r="AY322">
        <v>170.6</v>
      </c>
      <c r="AZ322">
        <v>155.69999999999999</v>
      </c>
      <c r="BA322">
        <v>160.6</v>
      </c>
      <c r="BB322">
        <v>164.4</v>
      </c>
      <c r="BC322">
        <v>162.6</v>
      </c>
      <c r="BD322">
        <v>162</v>
      </c>
      <c r="BE322">
        <v>166.2</v>
      </c>
      <c r="BF322">
        <f t="shared" si="40"/>
        <v>2125.4</v>
      </c>
      <c r="BG322">
        <f t="shared" si="41"/>
        <v>192.4</v>
      </c>
      <c r="BH322">
        <f t="shared" si="42"/>
        <v>494.2</v>
      </c>
      <c r="BI322">
        <f t="shared" si="43"/>
        <v>327.5</v>
      </c>
      <c r="BJ322">
        <f t="shared" si="44"/>
        <v>160.19999999999999</v>
      </c>
      <c r="BK322">
        <f t="shared" si="45"/>
        <v>333.2</v>
      </c>
      <c r="BL322">
        <f t="shared" si="46"/>
        <v>155.69999999999999</v>
      </c>
      <c r="BM322">
        <f t="shared" si="47"/>
        <v>160.6</v>
      </c>
      <c r="BN322">
        <f t="shared" si="48"/>
        <v>164.4</v>
      </c>
      <c r="BO322">
        <f t="shared" si="49"/>
        <v>162</v>
      </c>
    </row>
    <row r="323" spans="1:67" x14ac:dyDescent="0.35">
      <c r="A323" t="s">
        <v>57</v>
      </c>
      <c r="B323">
        <v>2022</v>
      </c>
      <c r="C323" t="s">
        <v>58</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59</v>
      </c>
      <c r="V323">
        <v>165.8</v>
      </c>
      <c r="W323">
        <v>164.9</v>
      </c>
      <c r="X323">
        <v>174.7</v>
      </c>
      <c r="Y323">
        <v>160.80000000000001</v>
      </c>
      <c r="Z323">
        <v>164.9</v>
      </c>
      <c r="AA323">
        <v>169.9</v>
      </c>
      <c r="AB323">
        <v>163.19999999999999</v>
      </c>
      <c r="AC323">
        <v>166.6</v>
      </c>
      <c r="AD323">
        <v>166.4</v>
      </c>
      <c r="AE323">
        <v>148.30000000000001</v>
      </c>
      <c r="AF323">
        <v>196.9</v>
      </c>
      <c r="AG323">
        <v>178</v>
      </c>
      <c r="AH323">
        <v>160.5</v>
      </c>
      <c r="AI323">
        <v>132.1</v>
      </c>
      <c r="AJ323">
        <v>151.19999999999999</v>
      </c>
      <c r="AK323">
        <v>159.19999999999999</v>
      </c>
      <c r="AL323">
        <v>164</v>
      </c>
      <c r="AM323">
        <v>119.3</v>
      </c>
      <c r="AN323">
        <v>173.3</v>
      </c>
      <c r="AO323">
        <v>169.8</v>
      </c>
      <c r="AP323">
        <v>175.8</v>
      </c>
      <c r="AQ323">
        <v>164.1</v>
      </c>
      <c r="AR323">
        <v>190.7</v>
      </c>
      <c r="AS323">
        <v>173.2</v>
      </c>
      <c r="AT323">
        <v>169.3</v>
      </c>
      <c r="AU323">
        <v>172.7</v>
      </c>
      <c r="AV323">
        <v>139.30000000000001</v>
      </c>
      <c r="AW323">
        <v>165.8</v>
      </c>
      <c r="AX323">
        <v>164.9</v>
      </c>
      <c r="AY323">
        <v>174.7</v>
      </c>
      <c r="AZ323">
        <v>160.80000000000001</v>
      </c>
      <c r="BA323">
        <v>164.9</v>
      </c>
      <c r="BB323">
        <v>169.9</v>
      </c>
      <c r="BC323">
        <v>163.19999999999999</v>
      </c>
      <c r="BD323">
        <v>166.6</v>
      </c>
      <c r="BE323">
        <v>166.4</v>
      </c>
      <c r="BF323">
        <f t="shared" ref="BF323:BF373" si="50">SUM(AE323:AQ323)</f>
        <v>2092.5</v>
      </c>
      <c r="BG323">
        <f t="shared" ref="BG323:BG373" si="51">AR323</f>
        <v>190.7</v>
      </c>
      <c r="BH323">
        <f t="shared" ref="BH323:BH373" si="52">SUM(AS323:AU323)</f>
        <v>515.20000000000005</v>
      </c>
      <c r="BI323">
        <f t="shared" ref="BI323:BI373" si="53">SUM(AV323:AW323)</f>
        <v>305.10000000000002</v>
      </c>
      <c r="BJ323">
        <f t="shared" ref="BJ323:BJ373" si="54">AX323</f>
        <v>164.9</v>
      </c>
      <c r="BK323">
        <f t="shared" ref="BK323:BK373" si="55">SUM(AY323,BC323)</f>
        <v>337.9</v>
      </c>
      <c r="BL323">
        <f t="shared" ref="BL323:BL373" si="56">AZ323</f>
        <v>160.80000000000001</v>
      </c>
      <c r="BM323">
        <f t="shared" ref="BM323:BM373" si="57">BA323</f>
        <v>164.9</v>
      </c>
      <c r="BN323">
        <f t="shared" ref="BN323:BN373" si="58">BB323</f>
        <v>169.9</v>
      </c>
      <c r="BO323">
        <f t="shared" ref="BO323:BO373" si="59">BD323</f>
        <v>166.6</v>
      </c>
    </row>
    <row r="324" spans="1:67" x14ac:dyDescent="0.35">
      <c r="A324" t="s">
        <v>60</v>
      </c>
      <c r="B324">
        <v>2022</v>
      </c>
      <c r="C324" t="s">
        <v>58</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c r="AE324">
        <v>152.19999999999999</v>
      </c>
      <c r="AF324">
        <v>202.1</v>
      </c>
      <c r="AG324">
        <v>180.1</v>
      </c>
      <c r="AH324">
        <v>160.4</v>
      </c>
      <c r="AI324">
        <v>171</v>
      </c>
      <c r="AJ324">
        <v>156.5</v>
      </c>
      <c r="AK324">
        <v>203.6</v>
      </c>
      <c r="AL324">
        <v>163.80000000000001</v>
      </c>
      <c r="AM324">
        <v>121.3</v>
      </c>
      <c r="AN324">
        <v>169.8</v>
      </c>
      <c r="AO324">
        <v>156.6</v>
      </c>
      <c r="AP324">
        <v>179</v>
      </c>
      <c r="AQ324">
        <v>170.3</v>
      </c>
      <c r="AR324">
        <v>196.4</v>
      </c>
      <c r="AS324">
        <v>164.7</v>
      </c>
      <c r="AT324">
        <v>148.5</v>
      </c>
      <c r="AU324">
        <v>162.19999999999999</v>
      </c>
      <c r="AV324">
        <v>164.5</v>
      </c>
      <c r="AW324">
        <v>161.6</v>
      </c>
      <c r="AX324">
        <v>156.80000000000001</v>
      </c>
      <c r="AY324">
        <v>166.1</v>
      </c>
      <c r="AZ324">
        <v>152.69999999999999</v>
      </c>
      <c r="BA324">
        <v>158.4</v>
      </c>
      <c r="BB324">
        <v>161</v>
      </c>
      <c r="BC324">
        <v>162.80000000000001</v>
      </c>
      <c r="BD324">
        <v>158.6</v>
      </c>
      <c r="BE324">
        <v>165</v>
      </c>
      <c r="BF324">
        <f t="shared" si="50"/>
        <v>2186.6999999999998</v>
      </c>
      <c r="BG324">
        <f t="shared" si="51"/>
        <v>196.4</v>
      </c>
      <c r="BH324">
        <f t="shared" si="52"/>
        <v>475.4</v>
      </c>
      <c r="BI324">
        <f t="shared" si="53"/>
        <v>326.10000000000002</v>
      </c>
      <c r="BJ324">
        <f t="shared" si="54"/>
        <v>156.80000000000001</v>
      </c>
      <c r="BK324">
        <f t="shared" si="55"/>
        <v>328.9</v>
      </c>
      <c r="BL324">
        <f t="shared" si="56"/>
        <v>152.69999999999999</v>
      </c>
      <c r="BM324">
        <f t="shared" si="57"/>
        <v>158.4</v>
      </c>
      <c r="BN324">
        <f t="shared" si="58"/>
        <v>161</v>
      </c>
      <c r="BO324">
        <f t="shared" si="59"/>
        <v>158.6</v>
      </c>
    </row>
    <row r="325" spans="1:67" x14ac:dyDescent="0.35">
      <c r="A325" t="s">
        <v>61</v>
      </c>
      <c r="B325">
        <v>2022</v>
      </c>
      <c r="C325" t="s">
        <v>58</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c r="AE325">
        <v>149.5</v>
      </c>
      <c r="AF325">
        <v>198.7</v>
      </c>
      <c r="AG325">
        <v>178.8</v>
      </c>
      <c r="AH325">
        <v>160.5</v>
      </c>
      <c r="AI325">
        <v>184.7</v>
      </c>
      <c r="AJ325">
        <v>153.69999999999999</v>
      </c>
      <c r="AK325">
        <v>174.3</v>
      </c>
      <c r="AL325">
        <v>163.9</v>
      </c>
      <c r="AM325">
        <v>120</v>
      </c>
      <c r="AN325">
        <v>172.1</v>
      </c>
      <c r="AO325">
        <v>164.3</v>
      </c>
      <c r="AP325">
        <v>177.3</v>
      </c>
      <c r="AQ325">
        <v>166.4</v>
      </c>
      <c r="AR325">
        <v>192.2</v>
      </c>
      <c r="AS325">
        <v>169.9</v>
      </c>
      <c r="AT325">
        <v>160.69999999999999</v>
      </c>
      <c r="AU325">
        <v>168.5</v>
      </c>
      <c r="AV325">
        <v>164.5</v>
      </c>
      <c r="AW325">
        <v>164.2</v>
      </c>
      <c r="AX325">
        <v>161.1</v>
      </c>
      <c r="AY325">
        <v>171.4</v>
      </c>
      <c r="AZ325">
        <v>156.5</v>
      </c>
      <c r="BA325">
        <v>161.19999999999999</v>
      </c>
      <c r="BB325">
        <v>164.7</v>
      </c>
      <c r="BC325">
        <v>163</v>
      </c>
      <c r="BD325">
        <v>162.69999999999999</v>
      </c>
      <c r="BE325">
        <v>165.7</v>
      </c>
      <c r="BF325">
        <f t="shared" si="50"/>
        <v>2164.1999999999998</v>
      </c>
      <c r="BG325">
        <f t="shared" si="51"/>
        <v>192.2</v>
      </c>
      <c r="BH325">
        <f t="shared" si="52"/>
        <v>499.1</v>
      </c>
      <c r="BI325">
        <f t="shared" si="53"/>
        <v>328.7</v>
      </c>
      <c r="BJ325">
        <f t="shared" si="54"/>
        <v>161.1</v>
      </c>
      <c r="BK325">
        <f t="shared" si="55"/>
        <v>334.4</v>
      </c>
      <c r="BL325">
        <f t="shared" si="56"/>
        <v>156.5</v>
      </c>
      <c r="BM325">
        <f t="shared" si="57"/>
        <v>161.19999999999999</v>
      </c>
      <c r="BN325">
        <f t="shared" si="58"/>
        <v>164.7</v>
      </c>
      <c r="BO325">
        <f t="shared" si="59"/>
        <v>162.69999999999999</v>
      </c>
    </row>
    <row r="326" spans="1:67" x14ac:dyDescent="0.35">
      <c r="A326" t="s">
        <v>57</v>
      </c>
      <c r="B326">
        <v>2022</v>
      </c>
      <c r="C326" t="s">
        <v>62</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59</v>
      </c>
      <c r="V326">
        <v>167.4</v>
      </c>
      <c r="W326">
        <v>165.7</v>
      </c>
      <c r="X326">
        <v>175.3</v>
      </c>
      <c r="Y326">
        <v>161.19999999999999</v>
      </c>
      <c r="Z326">
        <v>165.5</v>
      </c>
      <c r="AA326">
        <v>170.3</v>
      </c>
      <c r="AB326">
        <v>164.5</v>
      </c>
      <c r="AC326">
        <v>167.3</v>
      </c>
      <c r="AD326">
        <v>166.7</v>
      </c>
      <c r="AE326">
        <v>148.80000000000001</v>
      </c>
      <c r="AF326">
        <v>198.1</v>
      </c>
      <c r="AG326">
        <v>175.5</v>
      </c>
      <c r="AH326">
        <v>160.69999999999999</v>
      </c>
      <c r="AI326">
        <v>132.1</v>
      </c>
      <c r="AJ326">
        <v>151.4</v>
      </c>
      <c r="AK326">
        <v>155.19999999999999</v>
      </c>
      <c r="AL326">
        <v>163.9</v>
      </c>
      <c r="AM326">
        <v>118.1</v>
      </c>
      <c r="AN326">
        <v>175.4</v>
      </c>
      <c r="AO326">
        <v>170.5</v>
      </c>
      <c r="AP326">
        <v>176.3</v>
      </c>
      <c r="AQ326">
        <v>163.9</v>
      </c>
      <c r="AR326">
        <v>191.5</v>
      </c>
      <c r="AS326">
        <v>174.1</v>
      </c>
      <c r="AT326">
        <v>171</v>
      </c>
      <c r="AU326">
        <v>173.7</v>
      </c>
      <c r="AV326">
        <v>139.30000000000001</v>
      </c>
      <c r="AW326">
        <v>167.4</v>
      </c>
      <c r="AX326">
        <v>165.7</v>
      </c>
      <c r="AY326">
        <v>175.3</v>
      </c>
      <c r="AZ326">
        <v>161.19999999999999</v>
      </c>
      <c r="BA326">
        <v>165.5</v>
      </c>
      <c r="BB326">
        <v>170.3</v>
      </c>
      <c r="BC326">
        <v>164.5</v>
      </c>
      <c r="BD326">
        <v>167.3</v>
      </c>
      <c r="BE326">
        <v>166.7</v>
      </c>
      <c r="BF326">
        <f t="shared" si="50"/>
        <v>2089.9</v>
      </c>
      <c r="BG326">
        <f t="shared" si="51"/>
        <v>191.5</v>
      </c>
      <c r="BH326">
        <f t="shared" si="52"/>
        <v>518.79999999999995</v>
      </c>
      <c r="BI326">
        <f t="shared" si="53"/>
        <v>306.70000000000005</v>
      </c>
      <c r="BJ326">
        <f t="shared" si="54"/>
        <v>165.7</v>
      </c>
      <c r="BK326">
        <f t="shared" si="55"/>
        <v>339.8</v>
      </c>
      <c r="BL326">
        <f t="shared" si="56"/>
        <v>161.19999999999999</v>
      </c>
      <c r="BM326">
        <f t="shared" si="57"/>
        <v>165.5</v>
      </c>
      <c r="BN326">
        <f t="shared" si="58"/>
        <v>170.3</v>
      </c>
      <c r="BO326">
        <f t="shared" si="59"/>
        <v>167.3</v>
      </c>
    </row>
    <row r="327" spans="1:67" x14ac:dyDescent="0.35">
      <c r="A327" t="s">
        <v>60</v>
      </c>
      <c r="B327">
        <v>2022</v>
      </c>
      <c r="C327" t="s">
        <v>62</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c r="AE327">
        <v>152.5</v>
      </c>
      <c r="AF327">
        <v>205.2</v>
      </c>
      <c r="AG327">
        <v>176.4</v>
      </c>
      <c r="AH327">
        <v>160.6</v>
      </c>
      <c r="AI327">
        <v>171.5</v>
      </c>
      <c r="AJ327">
        <v>156.4</v>
      </c>
      <c r="AK327">
        <v>198</v>
      </c>
      <c r="AL327">
        <v>163.19999999999999</v>
      </c>
      <c r="AM327">
        <v>120.6</v>
      </c>
      <c r="AN327">
        <v>172.2</v>
      </c>
      <c r="AO327">
        <v>156.69999999999999</v>
      </c>
      <c r="AP327">
        <v>180</v>
      </c>
      <c r="AQ327">
        <v>170.2</v>
      </c>
      <c r="AR327">
        <v>196.5</v>
      </c>
      <c r="AS327">
        <v>165.7</v>
      </c>
      <c r="AT327">
        <v>150.4</v>
      </c>
      <c r="AU327">
        <v>163.4</v>
      </c>
      <c r="AV327">
        <v>165.5</v>
      </c>
      <c r="AW327">
        <v>163</v>
      </c>
      <c r="AX327">
        <v>157.4</v>
      </c>
      <c r="AY327">
        <v>167.2</v>
      </c>
      <c r="AZ327">
        <v>153.1</v>
      </c>
      <c r="BA327">
        <v>159.5</v>
      </c>
      <c r="BB327">
        <v>162</v>
      </c>
      <c r="BC327">
        <v>164.2</v>
      </c>
      <c r="BD327">
        <v>159.4</v>
      </c>
      <c r="BE327">
        <v>165.5</v>
      </c>
      <c r="BF327">
        <f t="shared" si="50"/>
        <v>2183.5</v>
      </c>
      <c r="BG327">
        <f t="shared" si="51"/>
        <v>196.5</v>
      </c>
      <c r="BH327">
        <f t="shared" si="52"/>
        <v>479.5</v>
      </c>
      <c r="BI327">
        <f t="shared" si="53"/>
        <v>328.5</v>
      </c>
      <c r="BJ327">
        <f t="shared" si="54"/>
        <v>157.4</v>
      </c>
      <c r="BK327">
        <f t="shared" si="55"/>
        <v>331.4</v>
      </c>
      <c r="BL327">
        <f t="shared" si="56"/>
        <v>153.1</v>
      </c>
      <c r="BM327">
        <f t="shared" si="57"/>
        <v>159.5</v>
      </c>
      <c r="BN327">
        <f t="shared" si="58"/>
        <v>162</v>
      </c>
      <c r="BO327">
        <f t="shared" si="59"/>
        <v>159.4</v>
      </c>
    </row>
    <row r="328" spans="1:67" x14ac:dyDescent="0.35">
      <c r="A328" t="s">
        <v>61</v>
      </c>
      <c r="B328">
        <v>2022</v>
      </c>
      <c r="C328" t="s">
        <v>62</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c r="AE328">
        <v>150</v>
      </c>
      <c r="AF328">
        <v>200.6</v>
      </c>
      <c r="AG328">
        <v>175.8</v>
      </c>
      <c r="AH328">
        <v>160.69999999999999</v>
      </c>
      <c r="AI328">
        <v>184.9</v>
      </c>
      <c r="AJ328">
        <v>153.69999999999999</v>
      </c>
      <c r="AK328">
        <v>169.7</v>
      </c>
      <c r="AL328">
        <v>163.69999999999999</v>
      </c>
      <c r="AM328">
        <v>118.9</v>
      </c>
      <c r="AN328">
        <v>174.3</v>
      </c>
      <c r="AO328">
        <v>164.7</v>
      </c>
      <c r="AP328">
        <v>178</v>
      </c>
      <c r="AQ328">
        <v>166.2</v>
      </c>
      <c r="AR328">
        <v>192.8</v>
      </c>
      <c r="AS328">
        <v>170.8</v>
      </c>
      <c r="AT328">
        <v>162.4</v>
      </c>
      <c r="AU328">
        <v>169.6</v>
      </c>
      <c r="AV328">
        <v>165.5</v>
      </c>
      <c r="AW328">
        <v>165.7</v>
      </c>
      <c r="AX328">
        <v>161.80000000000001</v>
      </c>
      <c r="AY328">
        <v>172.2</v>
      </c>
      <c r="AZ328">
        <v>156.9</v>
      </c>
      <c r="BA328">
        <v>162.1</v>
      </c>
      <c r="BB328">
        <v>165.4</v>
      </c>
      <c r="BC328">
        <v>164.4</v>
      </c>
      <c r="BD328">
        <v>163.5</v>
      </c>
      <c r="BE328">
        <v>166.1</v>
      </c>
      <c r="BF328">
        <f t="shared" si="50"/>
        <v>2161.2000000000003</v>
      </c>
      <c r="BG328">
        <f t="shared" si="51"/>
        <v>192.8</v>
      </c>
      <c r="BH328">
        <f t="shared" si="52"/>
        <v>502.80000000000007</v>
      </c>
      <c r="BI328">
        <f t="shared" si="53"/>
        <v>331.2</v>
      </c>
      <c r="BJ328">
        <f t="shared" si="54"/>
        <v>161.80000000000001</v>
      </c>
      <c r="BK328">
        <f t="shared" si="55"/>
        <v>336.6</v>
      </c>
      <c r="BL328">
        <f t="shared" si="56"/>
        <v>156.9</v>
      </c>
      <c r="BM328">
        <f t="shared" si="57"/>
        <v>162.1</v>
      </c>
      <c r="BN328">
        <f t="shared" si="58"/>
        <v>165.4</v>
      </c>
      <c r="BO328">
        <f t="shared" si="59"/>
        <v>163.5</v>
      </c>
    </row>
    <row r="329" spans="1:67" x14ac:dyDescent="0.35">
      <c r="A329" t="s">
        <v>57</v>
      </c>
      <c r="B329">
        <v>2022</v>
      </c>
      <c r="C329" t="s">
        <v>63</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59</v>
      </c>
      <c r="V329">
        <v>168.9</v>
      </c>
      <c r="W329">
        <v>166.5</v>
      </c>
      <c r="X329">
        <v>176</v>
      </c>
      <c r="Y329">
        <v>162</v>
      </c>
      <c r="Z329">
        <v>166.6</v>
      </c>
      <c r="AA329">
        <v>170.6</v>
      </c>
      <c r="AB329">
        <v>167.4</v>
      </c>
      <c r="AC329">
        <v>168.3</v>
      </c>
      <c r="AD329">
        <v>168.7</v>
      </c>
      <c r="AE329">
        <v>150.19999999999999</v>
      </c>
      <c r="AF329">
        <v>208</v>
      </c>
      <c r="AG329">
        <v>167.9</v>
      </c>
      <c r="AH329">
        <v>162</v>
      </c>
      <c r="AI329">
        <v>132.1</v>
      </c>
      <c r="AJ329">
        <v>155.9</v>
      </c>
      <c r="AK329">
        <v>155.80000000000001</v>
      </c>
      <c r="AL329">
        <v>164.2</v>
      </c>
      <c r="AM329">
        <v>118.1</v>
      </c>
      <c r="AN329">
        <v>178.7</v>
      </c>
      <c r="AO329">
        <v>171.2</v>
      </c>
      <c r="AP329">
        <v>177.4</v>
      </c>
      <c r="AQ329">
        <v>166.6</v>
      </c>
      <c r="AR329">
        <v>192.3</v>
      </c>
      <c r="AS329">
        <v>175.4</v>
      </c>
      <c r="AT329">
        <v>173.2</v>
      </c>
      <c r="AU329">
        <v>175.1</v>
      </c>
      <c r="AV329">
        <v>139.30000000000001</v>
      </c>
      <c r="AW329">
        <v>168.9</v>
      </c>
      <c r="AX329">
        <v>166.5</v>
      </c>
      <c r="AY329">
        <v>176</v>
      </c>
      <c r="AZ329">
        <v>162</v>
      </c>
      <c r="BA329">
        <v>166.6</v>
      </c>
      <c r="BB329">
        <v>170.6</v>
      </c>
      <c r="BC329">
        <v>167.4</v>
      </c>
      <c r="BD329">
        <v>168.3</v>
      </c>
      <c r="BE329">
        <v>168.7</v>
      </c>
      <c r="BF329">
        <f t="shared" si="50"/>
        <v>2108.1000000000004</v>
      </c>
      <c r="BG329">
        <f t="shared" si="51"/>
        <v>192.3</v>
      </c>
      <c r="BH329">
        <f t="shared" si="52"/>
        <v>523.70000000000005</v>
      </c>
      <c r="BI329">
        <f t="shared" si="53"/>
        <v>308.20000000000005</v>
      </c>
      <c r="BJ329">
        <f t="shared" si="54"/>
        <v>166.5</v>
      </c>
      <c r="BK329">
        <f t="shared" si="55"/>
        <v>343.4</v>
      </c>
      <c r="BL329">
        <f t="shared" si="56"/>
        <v>162</v>
      </c>
      <c r="BM329">
        <f t="shared" si="57"/>
        <v>166.6</v>
      </c>
      <c r="BN329">
        <f t="shared" si="58"/>
        <v>170.6</v>
      </c>
      <c r="BO329">
        <f t="shared" si="59"/>
        <v>168.3</v>
      </c>
    </row>
    <row r="330" spans="1:67" x14ac:dyDescent="0.35">
      <c r="A330" t="s">
        <v>60</v>
      </c>
      <c r="B330">
        <v>2022</v>
      </c>
      <c r="C330" t="s">
        <v>63</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c r="AE330">
        <v>153.69999999999999</v>
      </c>
      <c r="AF330">
        <v>215.8</v>
      </c>
      <c r="AG330">
        <v>167.7</v>
      </c>
      <c r="AH330">
        <v>162.6</v>
      </c>
      <c r="AI330">
        <v>180</v>
      </c>
      <c r="AJ330">
        <v>159.6</v>
      </c>
      <c r="AK330">
        <v>188.4</v>
      </c>
      <c r="AL330">
        <v>163.4</v>
      </c>
      <c r="AM330">
        <v>120.3</v>
      </c>
      <c r="AN330">
        <v>174.7</v>
      </c>
      <c r="AO330">
        <v>157.1</v>
      </c>
      <c r="AP330">
        <v>181.5</v>
      </c>
      <c r="AQ330">
        <v>171.5</v>
      </c>
      <c r="AR330">
        <v>197.5</v>
      </c>
      <c r="AS330">
        <v>167.1</v>
      </c>
      <c r="AT330">
        <v>152.6</v>
      </c>
      <c r="AU330">
        <v>164.9</v>
      </c>
      <c r="AV330">
        <v>165.3</v>
      </c>
      <c r="AW330">
        <v>164.5</v>
      </c>
      <c r="AX330">
        <v>158.6</v>
      </c>
      <c r="AY330">
        <v>168.2</v>
      </c>
      <c r="AZ330">
        <v>154.19999999999999</v>
      </c>
      <c r="BA330">
        <v>160.80000000000001</v>
      </c>
      <c r="BB330">
        <v>162.69999999999999</v>
      </c>
      <c r="BC330">
        <v>166.8</v>
      </c>
      <c r="BD330">
        <v>160.6</v>
      </c>
      <c r="BE330">
        <v>166.5</v>
      </c>
      <c r="BF330">
        <f t="shared" si="50"/>
        <v>2196.3000000000002</v>
      </c>
      <c r="BG330">
        <f t="shared" si="51"/>
        <v>197.5</v>
      </c>
      <c r="BH330">
        <f t="shared" si="52"/>
        <v>484.6</v>
      </c>
      <c r="BI330">
        <f t="shared" si="53"/>
        <v>329.8</v>
      </c>
      <c r="BJ330">
        <f t="shared" si="54"/>
        <v>158.6</v>
      </c>
      <c r="BK330">
        <f t="shared" si="55"/>
        <v>335</v>
      </c>
      <c r="BL330">
        <f t="shared" si="56"/>
        <v>154.19999999999999</v>
      </c>
      <c r="BM330">
        <f t="shared" si="57"/>
        <v>160.80000000000001</v>
      </c>
      <c r="BN330">
        <f t="shared" si="58"/>
        <v>162.69999999999999</v>
      </c>
      <c r="BO330">
        <f t="shared" si="59"/>
        <v>160.6</v>
      </c>
    </row>
    <row r="331" spans="1:67" x14ac:dyDescent="0.35">
      <c r="A331" t="s">
        <v>61</v>
      </c>
      <c r="B331">
        <v>2022</v>
      </c>
      <c r="C331" t="s">
        <v>63</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c r="AE331">
        <v>151.30000000000001</v>
      </c>
      <c r="AF331">
        <v>210.7</v>
      </c>
      <c r="AG331">
        <v>167.8</v>
      </c>
      <c r="AH331">
        <v>162.19999999999999</v>
      </c>
      <c r="AI331">
        <v>132.1</v>
      </c>
      <c r="AJ331">
        <v>157.6</v>
      </c>
      <c r="AK331">
        <v>166.9</v>
      </c>
      <c r="AL331">
        <v>163.9</v>
      </c>
      <c r="AM331">
        <v>118.8</v>
      </c>
      <c r="AN331">
        <v>177.4</v>
      </c>
      <c r="AO331">
        <v>165.3</v>
      </c>
      <c r="AP331">
        <v>179.3</v>
      </c>
      <c r="AQ331">
        <v>168.4</v>
      </c>
      <c r="AR331">
        <v>193.7</v>
      </c>
      <c r="AS331">
        <v>172.1</v>
      </c>
      <c r="AT331">
        <v>164.6</v>
      </c>
      <c r="AU331">
        <v>171.1</v>
      </c>
      <c r="AV331">
        <v>165.3</v>
      </c>
      <c r="AW331">
        <v>167.2</v>
      </c>
      <c r="AX331">
        <v>162.80000000000001</v>
      </c>
      <c r="AY331">
        <v>173</v>
      </c>
      <c r="AZ331">
        <v>157.9</v>
      </c>
      <c r="BA331">
        <v>163.30000000000001</v>
      </c>
      <c r="BB331">
        <v>166</v>
      </c>
      <c r="BC331">
        <v>167.2</v>
      </c>
      <c r="BD331">
        <v>164.6</v>
      </c>
      <c r="BE331">
        <v>167.7</v>
      </c>
      <c r="BF331">
        <f t="shared" si="50"/>
        <v>2121.7000000000003</v>
      </c>
      <c r="BG331">
        <f t="shared" si="51"/>
        <v>193.7</v>
      </c>
      <c r="BH331">
        <f t="shared" si="52"/>
        <v>507.79999999999995</v>
      </c>
      <c r="BI331">
        <f t="shared" si="53"/>
        <v>332.5</v>
      </c>
      <c r="BJ331">
        <f t="shared" si="54"/>
        <v>162.80000000000001</v>
      </c>
      <c r="BK331">
        <f t="shared" si="55"/>
        <v>340.2</v>
      </c>
      <c r="BL331">
        <f t="shared" si="56"/>
        <v>157.9</v>
      </c>
      <c r="BM331">
        <f t="shared" si="57"/>
        <v>163.30000000000001</v>
      </c>
      <c r="BN331">
        <f t="shared" si="58"/>
        <v>166</v>
      </c>
      <c r="BO331">
        <f t="shared" si="59"/>
        <v>164.6</v>
      </c>
    </row>
    <row r="332" spans="1:67" x14ac:dyDescent="0.35">
      <c r="A332" t="s">
        <v>57</v>
      </c>
      <c r="B332">
        <v>2022</v>
      </c>
      <c r="C332" t="s">
        <v>64</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59</v>
      </c>
      <c r="V332">
        <v>173.3</v>
      </c>
      <c r="W332">
        <v>167.7</v>
      </c>
      <c r="X332">
        <v>177</v>
      </c>
      <c r="Y332">
        <v>166.2</v>
      </c>
      <c r="Z332">
        <v>167.2</v>
      </c>
      <c r="AA332">
        <v>170.9</v>
      </c>
      <c r="AB332">
        <v>169</v>
      </c>
      <c r="AC332">
        <v>170.2</v>
      </c>
      <c r="AD332">
        <v>170.8</v>
      </c>
      <c r="AE332">
        <v>151.80000000000001</v>
      </c>
      <c r="AF332">
        <v>209.7</v>
      </c>
      <c r="AG332">
        <v>164.5</v>
      </c>
      <c r="AH332">
        <v>163.80000000000001</v>
      </c>
      <c r="AI332">
        <v>132.1</v>
      </c>
      <c r="AJ332">
        <v>169.7</v>
      </c>
      <c r="AK332">
        <v>153.6</v>
      </c>
      <c r="AL332">
        <v>165.1</v>
      </c>
      <c r="AM332">
        <v>118.2</v>
      </c>
      <c r="AN332">
        <v>182.9</v>
      </c>
      <c r="AO332">
        <v>172.4</v>
      </c>
      <c r="AP332">
        <v>178.9</v>
      </c>
      <c r="AQ332">
        <v>168.6</v>
      </c>
      <c r="AR332">
        <v>192.8</v>
      </c>
      <c r="AS332">
        <v>177.5</v>
      </c>
      <c r="AT332">
        <v>175.1</v>
      </c>
      <c r="AU332">
        <v>177.1</v>
      </c>
      <c r="AV332">
        <v>139.30000000000001</v>
      </c>
      <c r="AW332">
        <v>173.3</v>
      </c>
      <c r="AX332">
        <v>167.7</v>
      </c>
      <c r="AY332">
        <v>177</v>
      </c>
      <c r="AZ332">
        <v>166.2</v>
      </c>
      <c r="BA332">
        <v>167.2</v>
      </c>
      <c r="BB332">
        <v>170.9</v>
      </c>
      <c r="BC332">
        <v>169</v>
      </c>
      <c r="BD332">
        <v>170.2</v>
      </c>
      <c r="BE332">
        <v>170.8</v>
      </c>
      <c r="BF332">
        <f t="shared" si="50"/>
        <v>2131.3000000000002</v>
      </c>
      <c r="BG332">
        <f t="shared" si="51"/>
        <v>192.8</v>
      </c>
      <c r="BH332">
        <f t="shared" si="52"/>
        <v>529.70000000000005</v>
      </c>
      <c r="BI332">
        <f t="shared" si="53"/>
        <v>312.60000000000002</v>
      </c>
      <c r="BJ332">
        <f t="shared" si="54"/>
        <v>167.7</v>
      </c>
      <c r="BK332">
        <f t="shared" si="55"/>
        <v>346</v>
      </c>
      <c r="BL332">
        <f t="shared" si="56"/>
        <v>166.2</v>
      </c>
      <c r="BM332">
        <f t="shared" si="57"/>
        <v>167.2</v>
      </c>
      <c r="BN332">
        <f t="shared" si="58"/>
        <v>170.9</v>
      </c>
      <c r="BO332">
        <f t="shared" si="59"/>
        <v>170.2</v>
      </c>
    </row>
    <row r="333" spans="1:67" x14ac:dyDescent="0.35">
      <c r="A333" t="s">
        <v>60</v>
      </c>
      <c r="B333">
        <v>2022</v>
      </c>
      <c r="C333" t="s">
        <v>64</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c r="AE333">
        <v>155.4</v>
      </c>
      <c r="AF333">
        <v>215.8</v>
      </c>
      <c r="AG333">
        <v>164.6</v>
      </c>
      <c r="AH333">
        <v>164.2</v>
      </c>
      <c r="AI333">
        <v>186</v>
      </c>
      <c r="AJ333">
        <v>175.9</v>
      </c>
      <c r="AK333">
        <v>190.7</v>
      </c>
      <c r="AL333">
        <v>164</v>
      </c>
      <c r="AM333">
        <v>120.5</v>
      </c>
      <c r="AN333">
        <v>178</v>
      </c>
      <c r="AO333">
        <v>157.5</v>
      </c>
      <c r="AP333">
        <v>183.3</v>
      </c>
      <c r="AQ333">
        <v>174.5</v>
      </c>
      <c r="AR333">
        <v>197.1</v>
      </c>
      <c r="AS333">
        <v>168.4</v>
      </c>
      <c r="AT333">
        <v>154.5</v>
      </c>
      <c r="AU333">
        <v>166.3</v>
      </c>
      <c r="AV333">
        <v>167</v>
      </c>
      <c r="AW333">
        <v>170.5</v>
      </c>
      <c r="AX333">
        <v>159.80000000000001</v>
      </c>
      <c r="AY333">
        <v>169</v>
      </c>
      <c r="AZ333">
        <v>159.30000000000001</v>
      </c>
      <c r="BA333">
        <v>162.19999999999999</v>
      </c>
      <c r="BB333">
        <v>164</v>
      </c>
      <c r="BC333">
        <v>168.4</v>
      </c>
      <c r="BD333">
        <v>163.1</v>
      </c>
      <c r="BE333">
        <v>169.2</v>
      </c>
      <c r="BF333">
        <f t="shared" si="50"/>
        <v>2230.4</v>
      </c>
      <c r="BG333">
        <f t="shared" si="51"/>
        <v>197.1</v>
      </c>
      <c r="BH333">
        <f t="shared" si="52"/>
        <v>489.2</v>
      </c>
      <c r="BI333">
        <f t="shared" si="53"/>
        <v>337.5</v>
      </c>
      <c r="BJ333">
        <f t="shared" si="54"/>
        <v>159.80000000000001</v>
      </c>
      <c r="BK333">
        <f t="shared" si="55"/>
        <v>337.4</v>
      </c>
      <c r="BL333">
        <f t="shared" si="56"/>
        <v>159.30000000000001</v>
      </c>
      <c r="BM333">
        <f t="shared" si="57"/>
        <v>162.19999999999999</v>
      </c>
      <c r="BN333">
        <f t="shared" si="58"/>
        <v>164</v>
      </c>
      <c r="BO333">
        <f t="shared" si="59"/>
        <v>163.1</v>
      </c>
    </row>
    <row r="334" spans="1:67" x14ac:dyDescent="0.35">
      <c r="A334" t="s">
        <v>61</v>
      </c>
      <c r="B334">
        <v>2022</v>
      </c>
      <c r="C334" t="s">
        <v>64</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c r="AE334">
        <v>152.9</v>
      </c>
      <c r="AF334">
        <v>211.8</v>
      </c>
      <c r="AG334">
        <v>164.5</v>
      </c>
      <c r="AH334">
        <v>163.9</v>
      </c>
      <c r="AI334">
        <v>132.1</v>
      </c>
      <c r="AJ334">
        <v>172.6</v>
      </c>
      <c r="AK334">
        <v>166.2</v>
      </c>
      <c r="AL334">
        <v>164.7</v>
      </c>
      <c r="AM334">
        <v>119</v>
      </c>
      <c r="AN334">
        <v>181.3</v>
      </c>
      <c r="AO334">
        <v>166.2</v>
      </c>
      <c r="AP334">
        <v>180.9</v>
      </c>
      <c r="AQ334">
        <v>170.8</v>
      </c>
      <c r="AR334">
        <v>193.9</v>
      </c>
      <c r="AS334">
        <v>173.9</v>
      </c>
      <c r="AT334">
        <v>166.5</v>
      </c>
      <c r="AU334">
        <v>172.8</v>
      </c>
      <c r="AV334">
        <v>167</v>
      </c>
      <c r="AW334">
        <v>172.2</v>
      </c>
      <c r="AX334">
        <v>164</v>
      </c>
      <c r="AY334">
        <v>174</v>
      </c>
      <c r="AZ334">
        <v>162.6</v>
      </c>
      <c r="BA334">
        <v>164.4</v>
      </c>
      <c r="BB334">
        <v>166.9</v>
      </c>
      <c r="BC334">
        <v>168.8</v>
      </c>
      <c r="BD334">
        <v>166.8</v>
      </c>
      <c r="BE334">
        <v>170.1</v>
      </c>
      <c r="BF334">
        <f t="shared" si="50"/>
        <v>2146.9</v>
      </c>
      <c r="BG334">
        <f t="shared" si="51"/>
        <v>193.9</v>
      </c>
      <c r="BH334">
        <f t="shared" si="52"/>
        <v>513.20000000000005</v>
      </c>
      <c r="BI334">
        <f t="shared" si="53"/>
        <v>339.2</v>
      </c>
      <c r="BJ334">
        <f t="shared" si="54"/>
        <v>164</v>
      </c>
      <c r="BK334">
        <f t="shared" si="55"/>
        <v>342.8</v>
      </c>
      <c r="BL334">
        <f t="shared" si="56"/>
        <v>162.6</v>
      </c>
      <c r="BM334">
        <f t="shared" si="57"/>
        <v>164.4</v>
      </c>
      <c r="BN334">
        <f t="shared" si="58"/>
        <v>166.9</v>
      </c>
      <c r="BO334">
        <f t="shared" si="59"/>
        <v>166.8</v>
      </c>
    </row>
    <row r="335" spans="1:67" x14ac:dyDescent="0.35">
      <c r="A335" t="s">
        <v>57</v>
      </c>
      <c r="B335">
        <v>2022</v>
      </c>
      <c r="C335" t="s">
        <v>65</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59</v>
      </c>
      <c r="V335">
        <v>175.3</v>
      </c>
      <c r="W335">
        <v>168.9</v>
      </c>
      <c r="X335">
        <v>177.7</v>
      </c>
      <c r="Y335">
        <v>167.1</v>
      </c>
      <c r="Z335">
        <v>167.6</v>
      </c>
      <c r="AA335">
        <v>171.8</v>
      </c>
      <c r="AB335">
        <v>168.5</v>
      </c>
      <c r="AC335">
        <v>170.9</v>
      </c>
      <c r="AD335">
        <v>172.5</v>
      </c>
      <c r="AE335">
        <v>152.9</v>
      </c>
      <c r="AF335">
        <v>214.7</v>
      </c>
      <c r="AG335">
        <v>161.4</v>
      </c>
      <c r="AH335">
        <v>164.6</v>
      </c>
      <c r="AI335">
        <v>132.1</v>
      </c>
      <c r="AJ335">
        <v>168</v>
      </c>
      <c r="AK335">
        <v>160.4</v>
      </c>
      <c r="AL335">
        <v>165</v>
      </c>
      <c r="AM335">
        <v>118.9</v>
      </c>
      <c r="AN335">
        <v>186.6</v>
      </c>
      <c r="AO335">
        <v>173.2</v>
      </c>
      <c r="AP335">
        <v>180.4</v>
      </c>
      <c r="AQ335">
        <v>170.8</v>
      </c>
      <c r="AR335">
        <v>192.9</v>
      </c>
      <c r="AS335">
        <v>179.3</v>
      </c>
      <c r="AT335">
        <v>177.2</v>
      </c>
      <c r="AU335">
        <v>179</v>
      </c>
      <c r="AV335">
        <v>139.30000000000001</v>
      </c>
      <c r="AW335">
        <v>175.3</v>
      </c>
      <c r="AX335">
        <v>168.9</v>
      </c>
      <c r="AY335">
        <v>177.7</v>
      </c>
      <c r="AZ335">
        <v>167.1</v>
      </c>
      <c r="BA335">
        <v>167.6</v>
      </c>
      <c r="BB335">
        <v>171.8</v>
      </c>
      <c r="BC335">
        <v>168.5</v>
      </c>
      <c r="BD335">
        <v>170.9</v>
      </c>
      <c r="BE335">
        <v>172.5</v>
      </c>
      <c r="BF335">
        <f t="shared" si="50"/>
        <v>2149.0000000000005</v>
      </c>
      <c r="BG335">
        <f t="shared" si="51"/>
        <v>192.9</v>
      </c>
      <c r="BH335">
        <f t="shared" si="52"/>
        <v>535.5</v>
      </c>
      <c r="BI335">
        <f t="shared" si="53"/>
        <v>314.60000000000002</v>
      </c>
      <c r="BJ335">
        <f t="shared" si="54"/>
        <v>168.9</v>
      </c>
      <c r="BK335">
        <f t="shared" si="55"/>
        <v>346.2</v>
      </c>
      <c r="BL335">
        <f t="shared" si="56"/>
        <v>167.1</v>
      </c>
      <c r="BM335">
        <f t="shared" si="57"/>
        <v>167.6</v>
      </c>
      <c r="BN335">
        <f t="shared" si="58"/>
        <v>171.8</v>
      </c>
      <c r="BO335">
        <f t="shared" si="59"/>
        <v>170.9</v>
      </c>
    </row>
    <row r="336" spans="1:67" x14ac:dyDescent="0.35">
      <c r="A336" t="s">
        <v>60</v>
      </c>
      <c r="B336">
        <v>2022</v>
      </c>
      <c r="C336" t="s">
        <v>65</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c r="AE336">
        <v>156.69999999999999</v>
      </c>
      <c r="AF336">
        <v>221.2</v>
      </c>
      <c r="AG336">
        <v>164.1</v>
      </c>
      <c r="AH336">
        <v>165.4</v>
      </c>
      <c r="AI336">
        <v>132.1</v>
      </c>
      <c r="AJ336">
        <v>174.5</v>
      </c>
      <c r="AK336">
        <v>203.2</v>
      </c>
      <c r="AL336">
        <v>164.1</v>
      </c>
      <c r="AM336">
        <v>121.2</v>
      </c>
      <c r="AN336">
        <v>181.4</v>
      </c>
      <c r="AO336">
        <v>158.5</v>
      </c>
      <c r="AP336">
        <v>184.9</v>
      </c>
      <c r="AQ336">
        <v>177.5</v>
      </c>
      <c r="AR336">
        <v>197.5</v>
      </c>
      <c r="AS336">
        <v>170</v>
      </c>
      <c r="AT336">
        <v>155.9</v>
      </c>
      <c r="AU336">
        <v>167.8</v>
      </c>
      <c r="AV336">
        <v>167.5</v>
      </c>
      <c r="AW336">
        <v>173.5</v>
      </c>
      <c r="AX336">
        <v>161.1</v>
      </c>
      <c r="AY336">
        <v>170.1</v>
      </c>
      <c r="AZ336">
        <v>159.4</v>
      </c>
      <c r="BA336">
        <v>163.19999999999999</v>
      </c>
      <c r="BB336">
        <v>165.2</v>
      </c>
      <c r="BC336">
        <v>168.2</v>
      </c>
      <c r="BD336">
        <v>163.80000000000001</v>
      </c>
      <c r="BE336">
        <v>170.8</v>
      </c>
      <c r="BF336">
        <f t="shared" si="50"/>
        <v>2204.8000000000002</v>
      </c>
      <c r="BG336">
        <f t="shared" si="51"/>
        <v>197.5</v>
      </c>
      <c r="BH336">
        <f t="shared" si="52"/>
        <v>493.7</v>
      </c>
      <c r="BI336">
        <f t="shared" si="53"/>
        <v>341</v>
      </c>
      <c r="BJ336">
        <f t="shared" si="54"/>
        <v>161.1</v>
      </c>
      <c r="BK336">
        <f t="shared" si="55"/>
        <v>338.29999999999995</v>
      </c>
      <c r="BL336">
        <f t="shared" si="56"/>
        <v>159.4</v>
      </c>
      <c r="BM336">
        <f t="shared" si="57"/>
        <v>163.19999999999999</v>
      </c>
      <c r="BN336">
        <f t="shared" si="58"/>
        <v>165.2</v>
      </c>
      <c r="BO336">
        <f t="shared" si="59"/>
        <v>163.80000000000001</v>
      </c>
    </row>
    <row r="337" spans="1:67" x14ac:dyDescent="0.35">
      <c r="A337" t="s">
        <v>61</v>
      </c>
      <c r="B337">
        <v>2022</v>
      </c>
      <c r="C337" t="s">
        <v>65</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c r="AE337">
        <v>154.1</v>
      </c>
      <c r="AF337">
        <v>217</v>
      </c>
      <c r="AG337">
        <v>162.4</v>
      </c>
      <c r="AH337">
        <v>164.9</v>
      </c>
      <c r="AI337">
        <v>132.1</v>
      </c>
      <c r="AJ337">
        <v>171</v>
      </c>
      <c r="AK337">
        <v>174.9</v>
      </c>
      <c r="AL337">
        <v>164.7</v>
      </c>
      <c r="AM337">
        <v>119.7</v>
      </c>
      <c r="AN337">
        <v>184.9</v>
      </c>
      <c r="AO337">
        <v>167.1</v>
      </c>
      <c r="AP337">
        <v>182.5</v>
      </c>
      <c r="AQ337">
        <v>173.3</v>
      </c>
      <c r="AR337">
        <v>194.1</v>
      </c>
      <c r="AS337">
        <v>175.6</v>
      </c>
      <c r="AT337">
        <v>168.4</v>
      </c>
      <c r="AU337">
        <v>174.6</v>
      </c>
      <c r="AV337">
        <v>167.5</v>
      </c>
      <c r="AW337">
        <v>174.6</v>
      </c>
      <c r="AX337">
        <v>165.2</v>
      </c>
      <c r="AY337">
        <v>174.8</v>
      </c>
      <c r="AZ337">
        <v>163</v>
      </c>
      <c r="BA337">
        <v>165.1</v>
      </c>
      <c r="BB337">
        <v>167.9</v>
      </c>
      <c r="BC337">
        <v>168.4</v>
      </c>
      <c r="BD337">
        <v>167.5</v>
      </c>
      <c r="BE337">
        <v>171.7</v>
      </c>
      <c r="BF337">
        <f t="shared" si="50"/>
        <v>2168.6000000000004</v>
      </c>
      <c r="BG337">
        <f t="shared" si="51"/>
        <v>194.1</v>
      </c>
      <c r="BH337">
        <f t="shared" si="52"/>
        <v>518.6</v>
      </c>
      <c r="BI337">
        <f t="shared" si="53"/>
        <v>342.1</v>
      </c>
      <c r="BJ337">
        <f t="shared" si="54"/>
        <v>165.2</v>
      </c>
      <c r="BK337">
        <f t="shared" si="55"/>
        <v>343.20000000000005</v>
      </c>
      <c r="BL337">
        <f t="shared" si="56"/>
        <v>163</v>
      </c>
      <c r="BM337">
        <f t="shared" si="57"/>
        <v>165.1</v>
      </c>
      <c r="BN337">
        <f t="shared" si="58"/>
        <v>167.9</v>
      </c>
      <c r="BO337">
        <f t="shared" si="59"/>
        <v>167.5</v>
      </c>
    </row>
    <row r="338" spans="1:67" x14ac:dyDescent="0.35">
      <c r="A338" t="s">
        <v>57</v>
      </c>
      <c r="B338">
        <v>2022</v>
      </c>
      <c r="C338" t="s">
        <v>66</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59</v>
      </c>
      <c r="V338">
        <v>176.7</v>
      </c>
      <c r="W338">
        <v>170.3</v>
      </c>
      <c r="X338">
        <v>178.2</v>
      </c>
      <c r="Y338">
        <v>165.5</v>
      </c>
      <c r="Z338">
        <v>168</v>
      </c>
      <c r="AA338">
        <v>172.6</v>
      </c>
      <c r="AB338">
        <v>169.5</v>
      </c>
      <c r="AC338">
        <v>171</v>
      </c>
      <c r="AD338">
        <v>173.6</v>
      </c>
      <c r="AE338">
        <v>153.80000000000001</v>
      </c>
      <c r="AF338">
        <v>217.2</v>
      </c>
      <c r="AG338">
        <v>169.6</v>
      </c>
      <c r="AH338">
        <v>165.4</v>
      </c>
      <c r="AI338">
        <v>132.1</v>
      </c>
      <c r="AJ338">
        <v>165.8</v>
      </c>
      <c r="AK338">
        <v>167.3</v>
      </c>
      <c r="AL338">
        <v>164.6</v>
      </c>
      <c r="AM338">
        <v>119.1</v>
      </c>
      <c r="AN338">
        <v>188.9</v>
      </c>
      <c r="AO338">
        <v>174.2</v>
      </c>
      <c r="AP338">
        <v>181.9</v>
      </c>
      <c r="AQ338">
        <v>172.4</v>
      </c>
      <c r="AR338">
        <v>192.9</v>
      </c>
      <c r="AS338">
        <v>180.7</v>
      </c>
      <c r="AT338">
        <v>178.7</v>
      </c>
      <c r="AU338">
        <v>180.4</v>
      </c>
      <c r="AV338">
        <v>139.30000000000001</v>
      </c>
      <c r="AW338">
        <v>176.7</v>
      </c>
      <c r="AX338">
        <v>170.3</v>
      </c>
      <c r="AY338">
        <v>178.2</v>
      </c>
      <c r="AZ338">
        <v>165.5</v>
      </c>
      <c r="BA338">
        <v>168</v>
      </c>
      <c r="BB338">
        <v>172.6</v>
      </c>
      <c r="BC338">
        <v>169.5</v>
      </c>
      <c r="BD338">
        <v>171</v>
      </c>
      <c r="BE338">
        <v>173.6</v>
      </c>
      <c r="BF338">
        <f t="shared" si="50"/>
        <v>2172.3000000000002</v>
      </c>
      <c r="BG338">
        <f t="shared" si="51"/>
        <v>192.9</v>
      </c>
      <c r="BH338">
        <f t="shared" si="52"/>
        <v>539.79999999999995</v>
      </c>
      <c r="BI338">
        <f t="shared" si="53"/>
        <v>316</v>
      </c>
      <c r="BJ338">
        <f t="shared" si="54"/>
        <v>170.3</v>
      </c>
      <c r="BK338">
        <f t="shared" si="55"/>
        <v>347.7</v>
      </c>
      <c r="BL338">
        <f t="shared" si="56"/>
        <v>165.5</v>
      </c>
      <c r="BM338">
        <f t="shared" si="57"/>
        <v>168</v>
      </c>
      <c r="BN338">
        <f t="shared" si="58"/>
        <v>172.6</v>
      </c>
      <c r="BO338">
        <f t="shared" si="59"/>
        <v>171</v>
      </c>
    </row>
    <row r="339" spans="1:67" x14ac:dyDescent="0.35">
      <c r="A339" t="s">
        <v>60</v>
      </c>
      <c r="B339">
        <v>2022</v>
      </c>
      <c r="C339" t="s">
        <v>66</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c r="AE339">
        <v>157.5</v>
      </c>
      <c r="AF339">
        <v>223.4</v>
      </c>
      <c r="AG339">
        <v>172.8</v>
      </c>
      <c r="AH339">
        <v>166.4</v>
      </c>
      <c r="AI339">
        <v>132.1</v>
      </c>
      <c r="AJ339">
        <v>174.1</v>
      </c>
      <c r="AK339">
        <v>211.5</v>
      </c>
      <c r="AL339">
        <v>163.6</v>
      </c>
      <c r="AM339">
        <v>121.4</v>
      </c>
      <c r="AN339">
        <v>183.5</v>
      </c>
      <c r="AO339">
        <v>159.1</v>
      </c>
      <c r="AP339">
        <v>186.3</v>
      </c>
      <c r="AQ339">
        <v>179.3</v>
      </c>
      <c r="AR339">
        <v>198.3</v>
      </c>
      <c r="AS339">
        <v>171.6</v>
      </c>
      <c r="AT339">
        <v>157.4</v>
      </c>
      <c r="AU339">
        <v>169.4</v>
      </c>
      <c r="AV339">
        <v>166.8</v>
      </c>
      <c r="AW339">
        <v>174.9</v>
      </c>
      <c r="AX339">
        <v>162.1</v>
      </c>
      <c r="AY339">
        <v>170.9</v>
      </c>
      <c r="AZ339">
        <v>157.19999999999999</v>
      </c>
      <c r="BA339">
        <v>164.1</v>
      </c>
      <c r="BB339">
        <v>166.5</v>
      </c>
      <c r="BC339">
        <v>169.2</v>
      </c>
      <c r="BD339">
        <v>163.80000000000001</v>
      </c>
      <c r="BE339">
        <v>171.4</v>
      </c>
      <c r="BF339">
        <f t="shared" si="50"/>
        <v>2231</v>
      </c>
      <c r="BG339">
        <f t="shared" si="51"/>
        <v>198.3</v>
      </c>
      <c r="BH339">
        <f t="shared" si="52"/>
        <v>498.4</v>
      </c>
      <c r="BI339">
        <f t="shared" si="53"/>
        <v>341.70000000000005</v>
      </c>
      <c r="BJ339">
        <f t="shared" si="54"/>
        <v>162.1</v>
      </c>
      <c r="BK339">
        <f t="shared" si="55"/>
        <v>340.1</v>
      </c>
      <c r="BL339">
        <f t="shared" si="56"/>
        <v>157.19999999999999</v>
      </c>
      <c r="BM339">
        <f t="shared" si="57"/>
        <v>164.1</v>
      </c>
      <c r="BN339">
        <f t="shared" si="58"/>
        <v>166.5</v>
      </c>
      <c r="BO339">
        <f t="shared" si="59"/>
        <v>163.80000000000001</v>
      </c>
    </row>
    <row r="340" spans="1:67" x14ac:dyDescent="0.35">
      <c r="A340" t="s">
        <v>61</v>
      </c>
      <c r="B340">
        <v>2022</v>
      </c>
      <c r="C340" t="s">
        <v>66</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c r="AE340">
        <v>155</v>
      </c>
      <c r="AF340">
        <v>219.4</v>
      </c>
      <c r="AG340">
        <v>170.8</v>
      </c>
      <c r="AH340">
        <v>165.8</v>
      </c>
      <c r="AI340">
        <v>132.1</v>
      </c>
      <c r="AJ340">
        <v>169.7</v>
      </c>
      <c r="AK340">
        <v>182.3</v>
      </c>
      <c r="AL340">
        <v>164.3</v>
      </c>
      <c r="AM340">
        <v>119.9</v>
      </c>
      <c r="AN340">
        <v>187.1</v>
      </c>
      <c r="AO340">
        <v>167.9</v>
      </c>
      <c r="AP340">
        <v>183.9</v>
      </c>
      <c r="AQ340">
        <v>174.9</v>
      </c>
      <c r="AR340">
        <v>194.3</v>
      </c>
      <c r="AS340">
        <v>177.1</v>
      </c>
      <c r="AT340">
        <v>169.9</v>
      </c>
      <c r="AU340">
        <v>176</v>
      </c>
      <c r="AV340">
        <v>166.8</v>
      </c>
      <c r="AW340">
        <v>176</v>
      </c>
      <c r="AX340">
        <v>166.4</v>
      </c>
      <c r="AY340">
        <v>175.4</v>
      </c>
      <c r="AZ340">
        <v>161.1</v>
      </c>
      <c r="BA340">
        <v>165.8</v>
      </c>
      <c r="BB340">
        <v>169</v>
      </c>
      <c r="BC340">
        <v>169.4</v>
      </c>
      <c r="BD340">
        <v>167.5</v>
      </c>
      <c r="BE340">
        <v>172.6</v>
      </c>
      <c r="BF340">
        <f t="shared" si="50"/>
        <v>2193.1</v>
      </c>
      <c r="BG340">
        <f t="shared" si="51"/>
        <v>194.3</v>
      </c>
      <c r="BH340">
        <f t="shared" si="52"/>
        <v>523</v>
      </c>
      <c r="BI340">
        <f t="shared" si="53"/>
        <v>342.8</v>
      </c>
      <c r="BJ340">
        <f t="shared" si="54"/>
        <v>166.4</v>
      </c>
      <c r="BK340">
        <f t="shared" si="55"/>
        <v>344.8</v>
      </c>
      <c r="BL340">
        <f t="shared" si="56"/>
        <v>161.1</v>
      </c>
      <c r="BM340">
        <f t="shared" si="57"/>
        <v>165.8</v>
      </c>
      <c r="BN340">
        <f t="shared" si="58"/>
        <v>169</v>
      </c>
      <c r="BO340">
        <f t="shared" si="59"/>
        <v>167.5</v>
      </c>
    </row>
    <row r="341" spans="1:67" x14ac:dyDescent="0.35">
      <c r="A341" t="s">
        <v>57</v>
      </c>
      <c r="B341">
        <v>2022</v>
      </c>
      <c r="C341" t="s">
        <v>67</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59</v>
      </c>
      <c r="V341">
        <v>179.6</v>
      </c>
      <c r="W341">
        <v>171.3</v>
      </c>
      <c r="X341">
        <v>178.8</v>
      </c>
      <c r="Y341">
        <v>166.3</v>
      </c>
      <c r="Z341">
        <v>168.6</v>
      </c>
      <c r="AA341">
        <v>174.7</v>
      </c>
      <c r="AB341">
        <v>169.7</v>
      </c>
      <c r="AC341">
        <v>171.8</v>
      </c>
      <c r="AD341">
        <v>174.3</v>
      </c>
      <c r="AE341">
        <v>155.19999999999999</v>
      </c>
      <c r="AF341">
        <v>210.8</v>
      </c>
      <c r="AG341">
        <v>174.3</v>
      </c>
      <c r="AH341">
        <v>166.3</v>
      </c>
      <c r="AI341">
        <v>132.1</v>
      </c>
      <c r="AJ341">
        <v>169.6</v>
      </c>
      <c r="AK341">
        <v>168.6</v>
      </c>
      <c r="AL341">
        <v>164.4</v>
      </c>
      <c r="AM341">
        <v>119.2</v>
      </c>
      <c r="AN341">
        <v>191.8</v>
      </c>
      <c r="AO341">
        <v>174.5</v>
      </c>
      <c r="AP341">
        <v>183.1</v>
      </c>
      <c r="AQ341">
        <v>172.5</v>
      </c>
      <c r="AR341">
        <v>193.2</v>
      </c>
      <c r="AS341">
        <v>182</v>
      </c>
      <c r="AT341">
        <v>180.3</v>
      </c>
      <c r="AU341">
        <v>181.7</v>
      </c>
      <c r="AV341">
        <v>139.30000000000001</v>
      </c>
      <c r="AW341">
        <v>179.6</v>
      </c>
      <c r="AX341">
        <v>171.3</v>
      </c>
      <c r="AY341">
        <v>178.8</v>
      </c>
      <c r="AZ341">
        <v>166.3</v>
      </c>
      <c r="BA341">
        <v>168.6</v>
      </c>
      <c r="BB341">
        <v>174.7</v>
      </c>
      <c r="BC341">
        <v>169.7</v>
      </c>
      <c r="BD341">
        <v>171.8</v>
      </c>
      <c r="BE341">
        <v>174.3</v>
      </c>
      <c r="BF341">
        <f t="shared" si="50"/>
        <v>2182.3999999999996</v>
      </c>
      <c r="BG341">
        <f t="shared" si="51"/>
        <v>193.2</v>
      </c>
      <c r="BH341">
        <f t="shared" si="52"/>
        <v>544</v>
      </c>
      <c r="BI341">
        <f t="shared" si="53"/>
        <v>318.89999999999998</v>
      </c>
      <c r="BJ341">
        <f t="shared" si="54"/>
        <v>171.3</v>
      </c>
      <c r="BK341">
        <f t="shared" si="55"/>
        <v>348.5</v>
      </c>
      <c r="BL341">
        <f t="shared" si="56"/>
        <v>166.3</v>
      </c>
      <c r="BM341">
        <f t="shared" si="57"/>
        <v>168.6</v>
      </c>
      <c r="BN341">
        <f t="shared" si="58"/>
        <v>174.7</v>
      </c>
      <c r="BO341">
        <f t="shared" si="59"/>
        <v>171.8</v>
      </c>
    </row>
    <row r="342" spans="1:67" x14ac:dyDescent="0.35">
      <c r="A342" t="s">
        <v>60</v>
      </c>
      <c r="B342">
        <v>2022</v>
      </c>
      <c r="C342" t="s">
        <v>67</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c r="AE342">
        <v>159.30000000000001</v>
      </c>
      <c r="AF342">
        <v>217.1</v>
      </c>
      <c r="AG342">
        <v>176.6</v>
      </c>
      <c r="AH342">
        <v>167.1</v>
      </c>
      <c r="AI342">
        <v>184.8</v>
      </c>
      <c r="AJ342">
        <v>179.5</v>
      </c>
      <c r="AK342">
        <v>208.5</v>
      </c>
      <c r="AL342">
        <v>164</v>
      </c>
      <c r="AM342">
        <v>121.5</v>
      </c>
      <c r="AN342">
        <v>186.3</v>
      </c>
      <c r="AO342">
        <v>159.80000000000001</v>
      </c>
      <c r="AP342">
        <v>187.7</v>
      </c>
      <c r="AQ342">
        <v>179.4</v>
      </c>
      <c r="AR342">
        <v>198.6</v>
      </c>
      <c r="AS342">
        <v>172.7</v>
      </c>
      <c r="AT342">
        <v>158.69999999999999</v>
      </c>
      <c r="AU342">
        <v>170.6</v>
      </c>
      <c r="AV342">
        <v>167.8</v>
      </c>
      <c r="AW342">
        <v>179.5</v>
      </c>
      <c r="AX342">
        <v>163.1</v>
      </c>
      <c r="AY342">
        <v>171.7</v>
      </c>
      <c r="AZ342">
        <v>157.4</v>
      </c>
      <c r="BA342">
        <v>164.6</v>
      </c>
      <c r="BB342">
        <v>169.1</v>
      </c>
      <c r="BC342">
        <v>169.8</v>
      </c>
      <c r="BD342">
        <v>164.7</v>
      </c>
      <c r="BE342">
        <v>172.3</v>
      </c>
      <c r="BF342">
        <f t="shared" si="50"/>
        <v>2291.6</v>
      </c>
      <c r="BG342">
        <f t="shared" si="51"/>
        <v>198.6</v>
      </c>
      <c r="BH342">
        <f t="shared" si="52"/>
        <v>502</v>
      </c>
      <c r="BI342">
        <f t="shared" si="53"/>
        <v>347.3</v>
      </c>
      <c r="BJ342">
        <f t="shared" si="54"/>
        <v>163.1</v>
      </c>
      <c r="BK342">
        <f t="shared" si="55"/>
        <v>341.5</v>
      </c>
      <c r="BL342">
        <f t="shared" si="56"/>
        <v>157.4</v>
      </c>
      <c r="BM342">
        <f t="shared" si="57"/>
        <v>164.6</v>
      </c>
      <c r="BN342">
        <f t="shared" si="58"/>
        <v>169.1</v>
      </c>
      <c r="BO342">
        <f t="shared" si="59"/>
        <v>164.7</v>
      </c>
    </row>
    <row r="343" spans="1:67" x14ac:dyDescent="0.35">
      <c r="A343" t="s">
        <v>61</v>
      </c>
      <c r="B343">
        <v>2022</v>
      </c>
      <c r="C343" t="s">
        <v>67</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c r="AE343">
        <v>156.5</v>
      </c>
      <c r="AF343">
        <v>213</v>
      </c>
      <c r="AG343">
        <v>175.2</v>
      </c>
      <c r="AH343">
        <v>166.6</v>
      </c>
      <c r="AI343">
        <v>132.1</v>
      </c>
      <c r="AJ343">
        <v>174.2</v>
      </c>
      <c r="AK343">
        <v>182.1</v>
      </c>
      <c r="AL343">
        <v>164.3</v>
      </c>
      <c r="AM343">
        <v>120</v>
      </c>
      <c r="AN343">
        <v>190</v>
      </c>
      <c r="AO343">
        <v>168.4</v>
      </c>
      <c r="AP343">
        <v>185.2</v>
      </c>
      <c r="AQ343">
        <v>175</v>
      </c>
      <c r="AR343">
        <v>194.6</v>
      </c>
      <c r="AS343">
        <v>178.3</v>
      </c>
      <c r="AT343">
        <v>171.3</v>
      </c>
      <c r="AU343">
        <v>177.3</v>
      </c>
      <c r="AV343">
        <v>167.8</v>
      </c>
      <c r="AW343">
        <v>179.6</v>
      </c>
      <c r="AX343">
        <v>167.4</v>
      </c>
      <c r="AY343">
        <v>176.1</v>
      </c>
      <c r="AZ343">
        <v>161.6</v>
      </c>
      <c r="BA343">
        <v>166.3</v>
      </c>
      <c r="BB343">
        <v>171.4</v>
      </c>
      <c r="BC343">
        <v>169.7</v>
      </c>
      <c r="BD343">
        <v>168.4</v>
      </c>
      <c r="BE343">
        <v>173.4</v>
      </c>
      <c r="BF343">
        <f t="shared" si="50"/>
        <v>2202.6000000000004</v>
      </c>
      <c r="BG343">
        <f t="shared" si="51"/>
        <v>194.6</v>
      </c>
      <c r="BH343">
        <f t="shared" si="52"/>
        <v>526.90000000000009</v>
      </c>
      <c r="BI343">
        <f t="shared" si="53"/>
        <v>347.4</v>
      </c>
      <c r="BJ343">
        <f t="shared" si="54"/>
        <v>167.4</v>
      </c>
      <c r="BK343">
        <f t="shared" si="55"/>
        <v>345.79999999999995</v>
      </c>
      <c r="BL343">
        <f t="shared" si="56"/>
        <v>161.6</v>
      </c>
      <c r="BM343">
        <f t="shared" si="57"/>
        <v>166.3</v>
      </c>
      <c r="BN343">
        <f t="shared" si="58"/>
        <v>171.4</v>
      </c>
      <c r="BO343">
        <f t="shared" si="59"/>
        <v>168.4</v>
      </c>
    </row>
    <row r="344" spans="1:67" x14ac:dyDescent="0.35">
      <c r="A344" t="s">
        <v>57</v>
      </c>
      <c r="B344">
        <v>2022</v>
      </c>
      <c r="C344" t="s">
        <v>68</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59</v>
      </c>
      <c r="V344">
        <v>179.1</v>
      </c>
      <c r="W344">
        <v>172.3</v>
      </c>
      <c r="X344">
        <v>179.4</v>
      </c>
      <c r="Y344">
        <v>166.6</v>
      </c>
      <c r="Z344">
        <v>169.3</v>
      </c>
      <c r="AA344">
        <v>175.7</v>
      </c>
      <c r="AB344">
        <v>171.1</v>
      </c>
      <c r="AC344">
        <v>172.6</v>
      </c>
      <c r="AD344">
        <v>175.3</v>
      </c>
      <c r="AE344">
        <v>159.5</v>
      </c>
      <c r="AF344">
        <v>204.1</v>
      </c>
      <c r="AG344">
        <v>168.3</v>
      </c>
      <c r="AH344">
        <v>167.9</v>
      </c>
      <c r="AI344">
        <v>132.1</v>
      </c>
      <c r="AJ344">
        <v>169.2</v>
      </c>
      <c r="AK344">
        <v>173.1</v>
      </c>
      <c r="AL344">
        <v>167.1</v>
      </c>
      <c r="AM344">
        <v>120.2</v>
      </c>
      <c r="AN344">
        <v>195.6</v>
      </c>
      <c r="AO344">
        <v>174.8</v>
      </c>
      <c r="AP344">
        <v>184</v>
      </c>
      <c r="AQ344">
        <v>173.9</v>
      </c>
      <c r="AR344">
        <v>193.7</v>
      </c>
      <c r="AS344">
        <v>183.2</v>
      </c>
      <c r="AT344">
        <v>181.7</v>
      </c>
      <c r="AU344">
        <v>183</v>
      </c>
      <c r="AV344">
        <v>139.30000000000001</v>
      </c>
      <c r="AW344">
        <v>179.1</v>
      </c>
      <c r="AX344">
        <v>172.3</v>
      </c>
      <c r="AY344">
        <v>179.4</v>
      </c>
      <c r="AZ344">
        <v>166.6</v>
      </c>
      <c r="BA344">
        <v>169.3</v>
      </c>
      <c r="BB344">
        <v>175.7</v>
      </c>
      <c r="BC344">
        <v>171.1</v>
      </c>
      <c r="BD344">
        <v>172.6</v>
      </c>
      <c r="BE344">
        <v>175.3</v>
      </c>
      <c r="BF344">
        <f t="shared" si="50"/>
        <v>2189.7999999999997</v>
      </c>
      <c r="BG344">
        <f t="shared" si="51"/>
        <v>193.7</v>
      </c>
      <c r="BH344">
        <f t="shared" si="52"/>
        <v>547.9</v>
      </c>
      <c r="BI344">
        <f t="shared" si="53"/>
        <v>318.39999999999998</v>
      </c>
      <c r="BJ344">
        <f t="shared" si="54"/>
        <v>172.3</v>
      </c>
      <c r="BK344">
        <f t="shared" si="55"/>
        <v>350.5</v>
      </c>
      <c r="BL344">
        <f t="shared" si="56"/>
        <v>166.6</v>
      </c>
      <c r="BM344">
        <f t="shared" si="57"/>
        <v>169.3</v>
      </c>
      <c r="BN344">
        <f t="shared" si="58"/>
        <v>175.7</v>
      </c>
      <c r="BO344">
        <f t="shared" si="59"/>
        <v>172.6</v>
      </c>
    </row>
    <row r="345" spans="1:67" x14ac:dyDescent="0.35">
      <c r="A345" t="s">
        <v>60</v>
      </c>
      <c r="B345">
        <v>2022</v>
      </c>
      <c r="C345" t="s">
        <v>68</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c r="AE345">
        <v>162.1</v>
      </c>
      <c r="AF345">
        <v>210.9</v>
      </c>
      <c r="AG345">
        <v>170.6</v>
      </c>
      <c r="AH345">
        <v>168.4</v>
      </c>
      <c r="AI345">
        <v>182.5</v>
      </c>
      <c r="AJ345">
        <v>177.1</v>
      </c>
      <c r="AK345">
        <v>213.1</v>
      </c>
      <c r="AL345">
        <v>167.3</v>
      </c>
      <c r="AM345">
        <v>122.2</v>
      </c>
      <c r="AN345">
        <v>189.7</v>
      </c>
      <c r="AO345">
        <v>160.5</v>
      </c>
      <c r="AP345">
        <v>188.9</v>
      </c>
      <c r="AQ345">
        <v>180.4</v>
      </c>
      <c r="AR345">
        <v>198.7</v>
      </c>
      <c r="AS345">
        <v>173.7</v>
      </c>
      <c r="AT345">
        <v>160</v>
      </c>
      <c r="AU345">
        <v>171.6</v>
      </c>
      <c r="AV345">
        <v>169</v>
      </c>
      <c r="AW345">
        <v>178.4</v>
      </c>
      <c r="AX345">
        <v>164.2</v>
      </c>
      <c r="AY345">
        <v>172.6</v>
      </c>
      <c r="AZ345">
        <v>157.69999999999999</v>
      </c>
      <c r="BA345">
        <v>165.1</v>
      </c>
      <c r="BB345">
        <v>169.9</v>
      </c>
      <c r="BC345">
        <v>171.4</v>
      </c>
      <c r="BD345">
        <v>165.4</v>
      </c>
      <c r="BE345">
        <v>173.1</v>
      </c>
      <c r="BF345">
        <f t="shared" si="50"/>
        <v>2293.6999999999998</v>
      </c>
      <c r="BG345">
        <f t="shared" si="51"/>
        <v>198.7</v>
      </c>
      <c r="BH345">
        <f t="shared" si="52"/>
        <v>505.29999999999995</v>
      </c>
      <c r="BI345">
        <f t="shared" si="53"/>
        <v>347.4</v>
      </c>
      <c r="BJ345">
        <f t="shared" si="54"/>
        <v>164.2</v>
      </c>
      <c r="BK345">
        <f t="shared" si="55"/>
        <v>344</v>
      </c>
      <c r="BL345">
        <f t="shared" si="56"/>
        <v>157.69999999999999</v>
      </c>
      <c r="BM345">
        <f t="shared" si="57"/>
        <v>165.1</v>
      </c>
      <c r="BN345">
        <f t="shared" si="58"/>
        <v>169.9</v>
      </c>
      <c r="BO345">
        <f t="shared" si="59"/>
        <v>165.4</v>
      </c>
    </row>
    <row r="346" spans="1:67" x14ac:dyDescent="0.35">
      <c r="A346" t="s">
        <v>61</v>
      </c>
      <c r="B346">
        <v>2022</v>
      </c>
      <c r="C346" t="s">
        <v>68</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c r="AE346">
        <v>160.30000000000001</v>
      </c>
      <c r="AF346">
        <v>206.5</v>
      </c>
      <c r="AG346">
        <v>169.2</v>
      </c>
      <c r="AH346">
        <v>168.1</v>
      </c>
      <c r="AI346">
        <v>132.1</v>
      </c>
      <c r="AJ346">
        <v>172.9</v>
      </c>
      <c r="AK346">
        <v>186.7</v>
      </c>
      <c r="AL346">
        <v>167.2</v>
      </c>
      <c r="AM346">
        <v>120.9</v>
      </c>
      <c r="AN346">
        <v>193.6</v>
      </c>
      <c r="AO346">
        <v>168.8</v>
      </c>
      <c r="AP346">
        <v>186.3</v>
      </c>
      <c r="AQ346">
        <v>176.3</v>
      </c>
      <c r="AR346">
        <v>195</v>
      </c>
      <c r="AS346">
        <v>179.5</v>
      </c>
      <c r="AT346">
        <v>172.7</v>
      </c>
      <c r="AU346">
        <v>178.5</v>
      </c>
      <c r="AV346">
        <v>169</v>
      </c>
      <c r="AW346">
        <v>178.8</v>
      </c>
      <c r="AX346">
        <v>168.5</v>
      </c>
      <c r="AY346">
        <v>176.8</v>
      </c>
      <c r="AZ346">
        <v>161.9</v>
      </c>
      <c r="BA346">
        <v>166.9</v>
      </c>
      <c r="BB346">
        <v>172.3</v>
      </c>
      <c r="BC346">
        <v>171.2</v>
      </c>
      <c r="BD346">
        <v>169.1</v>
      </c>
      <c r="BE346">
        <v>174.3</v>
      </c>
      <c r="BF346">
        <f t="shared" si="50"/>
        <v>2208.9</v>
      </c>
      <c r="BG346">
        <f t="shared" si="51"/>
        <v>195</v>
      </c>
      <c r="BH346">
        <f t="shared" si="52"/>
        <v>530.70000000000005</v>
      </c>
      <c r="BI346">
        <f t="shared" si="53"/>
        <v>347.8</v>
      </c>
      <c r="BJ346">
        <f t="shared" si="54"/>
        <v>168.5</v>
      </c>
      <c r="BK346">
        <f t="shared" si="55"/>
        <v>348</v>
      </c>
      <c r="BL346">
        <f t="shared" si="56"/>
        <v>161.9</v>
      </c>
      <c r="BM346">
        <f t="shared" si="57"/>
        <v>166.9</v>
      </c>
      <c r="BN346">
        <f t="shared" si="58"/>
        <v>172.3</v>
      </c>
      <c r="BO346">
        <f t="shared" si="59"/>
        <v>169.1</v>
      </c>
    </row>
    <row r="347" spans="1:67" x14ac:dyDescent="0.35">
      <c r="A347" t="s">
        <v>57</v>
      </c>
      <c r="B347">
        <v>2022</v>
      </c>
      <c r="C347" t="s">
        <v>69</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59</v>
      </c>
      <c r="V347">
        <v>179.7</v>
      </c>
      <c r="W347">
        <v>173.6</v>
      </c>
      <c r="X347">
        <v>180.2</v>
      </c>
      <c r="Y347">
        <v>166.9</v>
      </c>
      <c r="Z347">
        <v>170</v>
      </c>
      <c r="AA347">
        <v>176.2</v>
      </c>
      <c r="AB347">
        <v>170.8</v>
      </c>
      <c r="AC347">
        <v>173.1</v>
      </c>
      <c r="AD347">
        <v>176.4</v>
      </c>
      <c r="AE347">
        <v>162.9</v>
      </c>
      <c r="AF347">
        <v>206.7</v>
      </c>
      <c r="AG347">
        <v>169</v>
      </c>
      <c r="AH347">
        <v>169.5</v>
      </c>
      <c r="AI347">
        <v>132.1</v>
      </c>
      <c r="AJ347">
        <v>164.1</v>
      </c>
      <c r="AK347">
        <v>176.9</v>
      </c>
      <c r="AL347">
        <v>169</v>
      </c>
      <c r="AM347">
        <v>120.8</v>
      </c>
      <c r="AN347">
        <v>199.1</v>
      </c>
      <c r="AO347">
        <v>175.4</v>
      </c>
      <c r="AP347">
        <v>184.8</v>
      </c>
      <c r="AQ347">
        <v>175.5</v>
      </c>
      <c r="AR347">
        <v>194.5</v>
      </c>
      <c r="AS347">
        <v>184.7</v>
      </c>
      <c r="AT347">
        <v>183.3</v>
      </c>
      <c r="AU347">
        <v>184.5</v>
      </c>
      <c r="AV347">
        <v>139.30000000000001</v>
      </c>
      <c r="AW347">
        <v>179.7</v>
      </c>
      <c r="AX347">
        <v>173.6</v>
      </c>
      <c r="AY347">
        <v>180.2</v>
      </c>
      <c r="AZ347">
        <v>166.9</v>
      </c>
      <c r="BA347">
        <v>170</v>
      </c>
      <c r="BB347">
        <v>176.2</v>
      </c>
      <c r="BC347">
        <v>170.8</v>
      </c>
      <c r="BD347">
        <v>173.1</v>
      </c>
      <c r="BE347">
        <v>176.4</v>
      </c>
      <c r="BF347">
        <f t="shared" si="50"/>
        <v>2205.8000000000002</v>
      </c>
      <c r="BG347">
        <f t="shared" si="51"/>
        <v>194.5</v>
      </c>
      <c r="BH347">
        <f t="shared" si="52"/>
        <v>552.5</v>
      </c>
      <c r="BI347">
        <f t="shared" si="53"/>
        <v>319</v>
      </c>
      <c r="BJ347">
        <f t="shared" si="54"/>
        <v>173.6</v>
      </c>
      <c r="BK347">
        <f t="shared" si="55"/>
        <v>351</v>
      </c>
      <c r="BL347">
        <f t="shared" si="56"/>
        <v>166.9</v>
      </c>
      <c r="BM347">
        <f t="shared" si="57"/>
        <v>170</v>
      </c>
      <c r="BN347">
        <f t="shared" si="58"/>
        <v>176.2</v>
      </c>
      <c r="BO347">
        <f t="shared" si="59"/>
        <v>173.1</v>
      </c>
    </row>
    <row r="348" spans="1:67" x14ac:dyDescent="0.35">
      <c r="A348" t="s">
        <v>60</v>
      </c>
      <c r="B348">
        <v>2022</v>
      </c>
      <c r="C348" t="s">
        <v>69</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c r="AE348">
        <v>164.9</v>
      </c>
      <c r="AF348">
        <v>213.7</v>
      </c>
      <c r="AG348">
        <v>170.9</v>
      </c>
      <c r="AH348">
        <v>170.1</v>
      </c>
      <c r="AI348">
        <v>179.3</v>
      </c>
      <c r="AJ348">
        <v>167.5</v>
      </c>
      <c r="AK348">
        <v>220.8</v>
      </c>
      <c r="AL348">
        <v>169.2</v>
      </c>
      <c r="AM348">
        <v>123.1</v>
      </c>
      <c r="AN348">
        <v>193.6</v>
      </c>
      <c r="AO348">
        <v>161.1</v>
      </c>
      <c r="AP348">
        <v>190.4</v>
      </c>
      <c r="AQ348">
        <v>181.8</v>
      </c>
      <c r="AR348">
        <v>199.7</v>
      </c>
      <c r="AS348">
        <v>175</v>
      </c>
      <c r="AT348">
        <v>161.69999999999999</v>
      </c>
      <c r="AU348">
        <v>173</v>
      </c>
      <c r="AV348">
        <v>169.5</v>
      </c>
      <c r="AW348">
        <v>179.2</v>
      </c>
      <c r="AX348">
        <v>165</v>
      </c>
      <c r="AY348">
        <v>173.8</v>
      </c>
      <c r="AZ348">
        <v>158.19999999999999</v>
      </c>
      <c r="BA348">
        <v>165.8</v>
      </c>
      <c r="BB348">
        <v>170.9</v>
      </c>
      <c r="BC348">
        <v>171.1</v>
      </c>
      <c r="BD348">
        <v>166.1</v>
      </c>
      <c r="BE348">
        <v>174.1</v>
      </c>
      <c r="BF348">
        <f t="shared" si="50"/>
        <v>2306.4</v>
      </c>
      <c r="BG348">
        <f t="shared" si="51"/>
        <v>199.7</v>
      </c>
      <c r="BH348">
        <f t="shared" si="52"/>
        <v>509.7</v>
      </c>
      <c r="BI348">
        <f t="shared" si="53"/>
        <v>348.7</v>
      </c>
      <c r="BJ348">
        <f t="shared" si="54"/>
        <v>165</v>
      </c>
      <c r="BK348">
        <f t="shared" si="55"/>
        <v>344.9</v>
      </c>
      <c r="BL348">
        <f t="shared" si="56"/>
        <v>158.19999999999999</v>
      </c>
      <c r="BM348">
        <f t="shared" si="57"/>
        <v>165.8</v>
      </c>
      <c r="BN348">
        <f t="shared" si="58"/>
        <v>170.9</v>
      </c>
      <c r="BO348">
        <f t="shared" si="59"/>
        <v>166.1</v>
      </c>
    </row>
    <row r="349" spans="1:67" x14ac:dyDescent="0.35">
      <c r="A349" t="s">
        <v>61</v>
      </c>
      <c r="B349">
        <v>2022</v>
      </c>
      <c r="C349" t="s">
        <v>69</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c r="AE349">
        <v>163.5</v>
      </c>
      <c r="AF349">
        <v>209.2</v>
      </c>
      <c r="AG349">
        <v>169.7</v>
      </c>
      <c r="AH349">
        <v>169.7</v>
      </c>
      <c r="AI349">
        <v>132.1</v>
      </c>
      <c r="AJ349">
        <v>165.7</v>
      </c>
      <c r="AK349">
        <v>191.8</v>
      </c>
      <c r="AL349">
        <v>169.1</v>
      </c>
      <c r="AM349">
        <v>121.6</v>
      </c>
      <c r="AN349">
        <v>197.3</v>
      </c>
      <c r="AO349">
        <v>169.4</v>
      </c>
      <c r="AP349">
        <v>187.4</v>
      </c>
      <c r="AQ349">
        <v>177.8</v>
      </c>
      <c r="AR349">
        <v>195.9</v>
      </c>
      <c r="AS349">
        <v>180.9</v>
      </c>
      <c r="AT349">
        <v>174.3</v>
      </c>
      <c r="AU349">
        <v>179.9</v>
      </c>
      <c r="AV349">
        <v>169.5</v>
      </c>
      <c r="AW349">
        <v>179.5</v>
      </c>
      <c r="AX349">
        <v>169.5</v>
      </c>
      <c r="AY349">
        <v>177.8</v>
      </c>
      <c r="AZ349">
        <v>162.30000000000001</v>
      </c>
      <c r="BA349">
        <v>167.6</v>
      </c>
      <c r="BB349">
        <v>173.1</v>
      </c>
      <c r="BC349">
        <v>170.9</v>
      </c>
      <c r="BD349">
        <v>169.7</v>
      </c>
      <c r="BE349">
        <v>175.3</v>
      </c>
      <c r="BF349">
        <f t="shared" si="50"/>
        <v>2224.2999999999997</v>
      </c>
      <c r="BG349">
        <f t="shared" si="51"/>
        <v>195.9</v>
      </c>
      <c r="BH349">
        <f t="shared" si="52"/>
        <v>535.1</v>
      </c>
      <c r="BI349">
        <f t="shared" si="53"/>
        <v>349</v>
      </c>
      <c r="BJ349">
        <f t="shared" si="54"/>
        <v>169.5</v>
      </c>
      <c r="BK349">
        <f t="shared" si="55"/>
        <v>348.70000000000005</v>
      </c>
      <c r="BL349">
        <f t="shared" si="56"/>
        <v>162.30000000000001</v>
      </c>
      <c r="BM349">
        <f t="shared" si="57"/>
        <v>167.6</v>
      </c>
      <c r="BN349">
        <f t="shared" si="58"/>
        <v>173.1</v>
      </c>
      <c r="BO349">
        <f t="shared" si="59"/>
        <v>169.7</v>
      </c>
    </row>
    <row r="350" spans="1:67" x14ac:dyDescent="0.35">
      <c r="A350" t="s">
        <v>57</v>
      </c>
      <c r="B350">
        <v>2022</v>
      </c>
      <c r="C350" t="s">
        <v>70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59</v>
      </c>
      <c r="V350">
        <v>180.8</v>
      </c>
      <c r="W350">
        <v>174.4</v>
      </c>
      <c r="X350">
        <v>181.2</v>
      </c>
      <c r="Y350">
        <v>167.4</v>
      </c>
      <c r="Z350">
        <v>170.6</v>
      </c>
      <c r="AA350">
        <v>176.5</v>
      </c>
      <c r="AB350">
        <v>172</v>
      </c>
      <c r="AC350">
        <v>173.9</v>
      </c>
      <c r="AD350">
        <v>177.9</v>
      </c>
      <c r="AE350">
        <v>164.7</v>
      </c>
      <c r="AF350">
        <v>208.8</v>
      </c>
      <c r="AG350">
        <v>170.3</v>
      </c>
      <c r="AH350">
        <v>170.9</v>
      </c>
      <c r="AI350">
        <v>132.1</v>
      </c>
      <c r="AJ350">
        <v>162.19999999999999</v>
      </c>
      <c r="AK350">
        <v>184.8</v>
      </c>
      <c r="AL350">
        <v>169.7</v>
      </c>
      <c r="AM350">
        <v>121.1</v>
      </c>
      <c r="AN350">
        <v>201.6</v>
      </c>
      <c r="AO350">
        <v>175.8</v>
      </c>
      <c r="AP350">
        <v>185.6</v>
      </c>
      <c r="AQ350">
        <v>177.4</v>
      </c>
      <c r="AR350">
        <v>194.9</v>
      </c>
      <c r="AS350">
        <v>186.1</v>
      </c>
      <c r="AT350">
        <v>184.4</v>
      </c>
      <c r="AU350">
        <v>185.9</v>
      </c>
      <c r="AV350">
        <v>139.30000000000001</v>
      </c>
      <c r="AW350">
        <v>180.8</v>
      </c>
      <c r="AX350">
        <v>174.4</v>
      </c>
      <c r="AY350">
        <v>181.2</v>
      </c>
      <c r="AZ350">
        <v>167.4</v>
      </c>
      <c r="BA350">
        <v>170.6</v>
      </c>
      <c r="BB350">
        <v>176.5</v>
      </c>
      <c r="BC350">
        <v>172</v>
      </c>
      <c r="BD350">
        <v>173.9</v>
      </c>
      <c r="BE350">
        <v>177.9</v>
      </c>
      <c r="BF350">
        <f t="shared" si="50"/>
        <v>2224.9999999999995</v>
      </c>
      <c r="BG350">
        <f t="shared" si="51"/>
        <v>194.9</v>
      </c>
      <c r="BH350">
        <f t="shared" si="52"/>
        <v>556.4</v>
      </c>
      <c r="BI350">
        <f t="shared" si="53"/>
        <v>320.10000000000002</v>
      </c>
      <c r="BJ350">
        <f t="shared" si="54"/>
        <v>174.4</v>
      </c>
      <c r="BK350">
        <f t="shared" si="55"/>
        <v>353.2</v>
      </c>
      <c r="BL350">
        <f t="shared" si="56"/>
        <v>167.4</v>
      </c>
      <c r="BM350">
        <f t="shared" si="57"/>
        <v>170.6</v>
      </c>
      <c r="BN350">
        <f t="shared" si="58"/>
        <v>176.5</v>
      </c>
      <c r="BO350">
        <f t="shared" si="59"/>
        <v>173.9</v>
      </c>
    </row>
    <row r="351" spans="1:67" x14ac:dyDescent="0.35">
      <c r="A351" t="s">
        <v>60</v>
      </c>
      <c r="B351">
        <v>2022</v>
      </c>
      <c r="C351" t="s">
        <v>70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c r="AE351">
        <v>166.4</v>
      </c>
      <c r="AF351">
        <v>214.9</v>
      </c>
      <c r="AG351">
        <v>171.9</v>
      </c>
      <c r="AH351">
        <v>171</v>
      </c>
      <c r="AI351">
        <v>177.7</v>
      </c>
      <c r="AJ351">
        <v>165.7</v>
      </c>
      <c r="AK351">
        <v>155.80000000000001</v>
      </c>
      <c r="AL351">
        <v>169.9</v>
      </c>
      <c r="AM351">
        <v>123.4</v>
      </c>
      <c r="AN351">
        <v>196.4</v>
      </c>
      <c r="AO351">
        <v>161.6</v>
      </c>
      <c r="AP351">
        <v>191.5</v>
      </c>
      <c r="AQ351">
        <v>183.3</v>
      </c>
      <c r="AR351">
        <v>200.1</v>
      </c>
      <c r="AS351">
        <v>175.5</v>
      </c>
      <c r="AT351">
        <v>162.6</v>
      </c>
      <c r="AU351">
        <v>173.6</v>
      </c>
      <c r="AV351">
        <v>171.2</v>
      </c>
      <c r="AW351">
        <v>180</v>
      </c>
      <c r="AX351">
        <v>166</v>
      </c>
      <c r="AY351">
        <v>174.7</v>
      </c>
      <c r="AZ351">
        <v>158.80000000000001</v>
      </c>
      <c r="BA351">
        <v>166.3</v>
      </c>
      <c r="BB351">
        <v>171.2</v>
      </c>
      <c r="BC351">
        <v>172.3</v>
      </c>
      <c r="BD351">
        <v>166.8</v>
      </c>
      <c r="BE351">
        <v>175.3</v>
      </c>
      <c r="BF351">
        <f t="shared" si="50"/>
        <v>2249.5000000000005</v>
      </c>
      <c r="BG351">
        <f t="shared" si="51"/>
        <v>200.1</v>
      </c>
      <c r="BH351">
        <f t="shared" si="52"/>
        <v>511.70000000000005</v>
      </c>
      <c r="BI351">
        <f t="shared" si="53"/>
        <v>351.2</v>
      </c>
      <c r="BJ351">
        <f t="shared" si="54"/>
        <v>166</v>
      </c>
      <c r="BK351">
        <f t="shared" si="55"/>
        <v>347</v>
      </c>
      <c r="BL351">
        <f t="shared" si="56"/>
        <v>158.80000000000001</v>
      </c>
      <c r="BM351">
        <f t="shared" si="57"/>
        <v>166.3</v>
      </c>
      <c r="BN351">
        <f t="shared" si="58"/>
        <v>171.2</v>
      </c>
      <c r="BO351">
        <f t="shared" si="59"/>
        <v>166.8</v>
      </c>
    </row>
    <row r="352" spans="1:67" x14ac:dyDescent="0.35">
      <c r="A352" t="s">
        <v>61</v>
      </c>
      <c r="B352">
        <v>2022</v>
      </c>
      <c r="C352" t="s">
        <v>70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c r="AE352">
        <v>165.2</v>
      </c>
      <c r="AF352">
        <v>210.9</v>
      </c>
      <c r="AG352">
        <v>170.9</v>
      </c>
      <c r="AH352">
        <v>170.9</v>
      </c>
      <c r="AI352">
        <v>132.1</v>
      </c>
      <c r="AJ352">
        <v>163.80000000000001</v>
      </c>
      <c r="AK352">
        <v>199.7</v>
      </c>
      <c r="AL352">
        <v>169.8</v>
      </c>
      <c r="AM352">
        <v>121.9</v>
      </c>
      <c r="AN352">
        <v>199.9</v>
      </c>
      <c r="AO352">
        <v>169.9</v>
      </c>
      <c r="AP352">
        <v>188.3</v>
      </c>
      <c r="AQ352">
        <v>179.6</v>
      </c>
      <c r="AR352">
        <v>196.3</v>
      </c>
      <c r="AS352">
        <v>181.9</v>
      </c>
      <c r="AT352">
        <v>175.3</v>
      </c>
      <c r="AU352">
        <v>181</v>
      </c>
      <c r="AV352">
        <v>171.2</v>
      </c>
      <c r="AW352">
        <v>180.5</v>
      </c>
      <c r="AX352">
        <v>170.4</v>
      </c>
      <c r="AY352">
        <v>178.7</v>
      </c>
      <c r="AZ352">
        <v>162.9</v>
      </c>
      <c r="BA352">
        <v>168.2</v>
      </c>
      <c r="BB352">
        <v>173.4</v>
      </c>
      <c r="BC352">
        <v>172.1</v>
      </c>
      <c r="BD352">
        <v>170.5</v>
      </c>
      <c r="BE352">
        <v>176.7</v>
      </c>
      <c r="BF352">
        <f t="shared" si="50"/>
        <v>2242.9</v>
      </c>
      <c r="BG352">
        <f t="shared" si="51"/>
        <v>196.3</v>
      </c>
      <c r="BH352">
        <f t="shared" si="52"/>
        <v>538.20000000000005</v>
      </c>
      <c r="BI352">
        <f t="shared" si="53"/>
        <v>351.7</v>
      </c>
      <c r="BJ352">
        <f t="shared" si="54"/>
        <v>170.4</v>
      </c>
      <c r="BK352">
        <f t="shared" si="55"/>
        <v>350.79999999999995</v>
      </c>
      <c r="BL352">
        <f t="shared" si="56"/>
        <v>162.9</v>
      </c>
      <c r="BM352">
        <f t="shared" si="57"/>
        <v>168.2</v>
      </c>
      <c r="BN352">
        <f t="shared" si="58"/>
        <v>173.4</v>
      </c>
      <c r="BO352">
        <f t="shared" si="59"/>
        <v>170.5</v>
      </c>
    </row>
    <row r="353" spans="1:67" x14ac:dyDescent="0.35">
      <c r="A353" t="s">
        <v>57</v>
      </c>
      <c r="B353">
        <v>2022</v>
      </c>
      <c r="C353" t="s">
        <v>72</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59</v>
      </c>
      <c r="V353">
        <v>181.9</v>
      </c>
      <c r="W353">
        <v>175.5</v>
      </c>
      <c r="X353">
        <v>182.3</v>
      </c>
      <c r="Y353">
        <v>167.5</v>
      </c>
      <c r="Z353">
        <v>170.8</v>
      </c>
      <c r="AA353">
        <v>176.9</v>
      </c>
      <c r="AB353">
        <v>173.4</v>
      </c>
      <c r="AC353">
        <v>174.6</v>
      </c>
      <c r="AD353">
        <v>177.8</v>
      </c>
      <c r="AE353">
        <v>166.9</v>
      </c>
      <c r="AF353">
        <v>207.2</v>
      </c>
      <c r="AG353">
        <v>180.2</v>
      </c>
      <c r="AH353">
        <v>172.3</v>
      </c>
      <c r="AI353">
        <v>132.1</v>
      </c>
      <c r="AJ353">
        <v>159.1</v>
      </c>
      <c r="AK353">
        <v>171.6</v>
      </c>
      <c r="AL353">
        <v>170.2</v>
      </c>
      <c r="AM353">
        <v>121.5</v>
      </c>
      <c r="AN353">
        <v>204.8</v>
      </c>
      <c r="AO353">
        <v>176.4</v>
      </c>
      <c r="AP353">
        <v>186.9</v>
      </c>
      <c r="AQ353">
        <v>176.6</v>
      </c>
      <c r="AR353">
        <v>195.5</v>
      </c>
      <c r="AS353">
        <v>187.2</v>
      </c>
      <c r="AT353">
        <v>185.2</v>
      </c>
      <c r="AU353">
        <v>186.9</v>
      </c>
      <c r="AV353">
        <v>139.30000000000001</v>
      </c>
      <c r="AW353">
        <v>181.9</v>
      </c>
      <c r="AX353">
        <v>175.5</v>
      </c>
      <c r="AY353">
        <v>182.3</v>
      </c>
      <c r="AZ353">
        <v>167.5</v>
      </c>
      <c r="BA353">
        <v>170.8</v>
      </c>
      <c r="BB353">
        <v>176.9</v>
      </c>
      <c r="BC353">
        <v>173.4</v>
      </c>
      <c r="BD353">
        <v>174.6</v>
      </c>
      <c r="BE353">
        <v>177.8</v>
      </c>
      <c r="BF353">
        <f t="shared" si="50"/>
        <v>2225.7999999999997</v>
      </c>
      <c r="BG353">
        <f t="shared" si="51"/>
        <v>195.5</v>
      </c>
      <c r="BH353">
        <f t="shared" si="52"/>
        <v>559.29999999999995</v>
      </c>
      <c r="BI353">
        <f t="shared" si="53"/>
        <v>321.20000000000005</v>
      </c>
      <c r="BJ353">
        <f t="shared" si="54"/>
        <v>175.5</v>
      </c>
      <c r="BK353">
        <f t="shared" si="55"/>
        <v>355.70000000000005</v>
      </c>
      <c r="BL353">
        <f t="shared" si="56"/>
        <v>167.5</v>
      </c>
      <c r="BM353">
        <f t="shared" si="57"/>
        <v>170.8</v>
      </c>
      <c r="BN353">
        <f t="shared" si="58"/>
        <v>176.9</v>
      </c>
      <c r="BO353">
        <f t="shared" si="59"/>
        <v>174.6</v>
      </c>
    </row>
    <row r="354" spans="1:67" x14ac:dyDescent="0.35">
      <c r="A354" t="s">
        <v>60</v>
      </c>
      <c r="B354">
        <v>2022</v>
      </c>
      <c r="C354" t="s">
        <v>72</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c r="AE354">
        <v>168.4</v>
      </c>
      <c r="AF354">
        <v>213.4</v>
      </c>
      <c r="AG354">
        <v>183.2</v>
      </c>
      <c r="AH354">
        <v>172.3</v>
      </c>
      <c r="AI354">
        <v>180</v>
      </c>
      <c r="AJ354">
        <v>162.6</v>
      </c>
      <c r="AK354">
        <v>205.5</v>
      </c>
      <c r="AL354">
        <v>171</v>
      </c>
      <c r="AM354">
        <v>123.4</v>
      </c>
      <c r="AN354">
        <v>198.8</v>
      </c>
      <c r="AO354">
        <v>162.1</v>
      </c>
      <c r="AP354">
        <v>192.4</v>
      </c>
      <c r="AQ354">
        <v>181.3</v>
      </c>
      <c r="AR354">
        <v>200.6</v>
      </c>
      <c r="AS354">
        <v>176.7</v>
      </c>
      <c r="AT354">
        <v>163.5</v>
      </c>
      <c r="AU354">
        <v>174.7</v>
      </c>
      <c r="AV354">
        <v>171.8</v>
      </c>
      <c r="AW354">
        <v>180.3</v>
      </c>
      <c r="AX354">
        <v>166.9</v>
      </c>
      <c r="AY354">
        <v>175.8</v>
      </c>
      <c r="AZ354">
        <v>158.9</v>
      </c>
      <c r="BA354">
        <v>166.7</v>
      </c>
      <c r="BB354">
        <v>171.5</v>
      </c>
      <c r="BC354">
        <v>173.8</v>
      </c>
      <c r="BD354">
        <v>167.4</v>
      </c>
      <c r="BE354">
        <v>174.1</v>
      </c>
      <c r="BF354">
        <f t="shared" si="50"/>
        <v>2314.4</v>
      </c>
      <c r="BG354">
        <f t="shared" si="51"/>
        <v>200.6</v>
      </c>
      <c r="BH354">
        <f t="shared" si="52"/>
        <v>514.9</v>
      </c>
      <c r="BI354">
        <f t="shared" si="53"/>
        <v>352.1</v>
      </c>
      <c r="BJ354">
        <f t="shared" si="54"/>
        <v>166.9</v>
      </c>
      <c r="BK354">
        <f t="shared" si="55"/>
        <v>349.6</v>
      </c>
      <c r="BL354">
        <f t="shared" si="56"/>
        <v>158.9</v>
      </c>
      <c r="BM354">
        <f t="shared" si="57"/>
        <v>166.7</v>
      </c>
      <c r="BN354">
        <f t="shared" si="58"/>
        <v>171.5</v>
      </c>
      <c r="BO354">
        <f t="shared" si="59"/>
        <v>167.4</v>
      </c>
    </row>
    <row r="355" spans="1:67" x14ac:dyDescent="0.35">
      <c r="A355" t="s">
        <v>61</v>
      </c>
      <c r="B355">
        <v>2022</v>
      </c>
      <c r="C355" t="s">
        <v>72</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c r="AE355">
        <v>167.4</v>
      </c>
      <c r="AF355">
        <v>209.4</v>
      </c>
      <c r="AG355">
        <v>181.4</v>
      </c>
      <c r="AH355">
        <v>172.3</v>
      </c>
      <c r="AI355">
        <v>132.1</v>
      </c>
      <c r="AJ355">
        <v>160.69999999999999</v>
      </c>
      <c r="AK355">
        <v>183.1</v>
      </c>
      <c r="AL355">
        <v>170.5</v>
      </c>
      <c r="AM355">
        <v>122.1</v>
      </c>
      <c r="AN355">
        <v>202.8</v>
      </c>
      <c r="AO355">
        <v>170.4</v>
      </c>
      <c r="AP355">
        <v>189.5</v>
      </c>
      <c r="AQ355">
        <v>178.3</v>
      </c>
      <c r="AR355">
        <v>196.9</v>
      </c>
      <c r="AS355">
        <v>183.1</v>
      </c>
      <c r="AT355">
        <v>176.2</v>
      </c>
      <c r="AU355">
        <v>182.1</v>
      </c>
      <c r="AV355">
        <v>171.8</v>
      </c>
      <c r="AW355">
        <v>181.3</v>
      </c>
      <c r="AX355">
        <v>171.4</v>
      </c>
      <c r="AY355">
        <v>179.8</v>
      </c>
      <c r="AZ355">
        <v>163</v>
      </c>
      <c r="BA355">
        <v>168.5</v>
      </c>
      <c r="BB355">
        <v>173.7</v>
      </c>
      <c r="BC355">
        <v>173.6</v>
      </c>
      <c r="BD355">
        <v>171.1</v>
      </c>
      <c r="BE355">
        <v>176.5</v>
      </c>
      <c r="BF355">
        <f t="shared" si="50"/>
        <v>2240</v>
      </c>
      <c r="BG355">
        <f t="shared" si="51"/>
        <v>196.9</v>
      </c>
      <c r="BH355">
        <f t="shared" si="52"/>
        <v>541.4</v>
      </c>
      <c r="BI355">
        <f t="shared" si="53"/>
        <v>353.1</v>
      </c>
      <c r="BJ355">
        <f t="shared" si="54"/>
        <v>171.4</v>
      </c>
      <c r="BK355">
        <f t="shared" si="55"/>
        <v>353.4</v>
      </c>
      <c r="BL355">
        <f t="shared" si="56"/>
        <v>163</v>
      </c>
      <c r="BM355">
        <f t="shared" si="57"/>
        <v>168.5</v>
      </c>
      <c r="BN355">
        <f t="shared" si="58"/>
        <v>173.7</v>
      </c>
      <c r="BO355">
        <f t="shared" si="59"/>
        <v>171.1</v>
      </c>
    </row>
    <row r="356" spans="1:67" x14ac:dyDescent="0.35">
      <c r="A356" t="s">
        <v>57</v>
      </c>
      <c r="B356">
        <v>2022</v>
      </c>
      <c r="C356" t="s">
        <v>73</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59</v>
      </c>
      <c r="V356">
        <v>182.8</v>
      </c>
      <c r="W356">
        <v>176.4</v>
      </c>
      <c r="X356">
        <v>183.5</v>
      </c>
      <c r="Y356">
        <v>167.8</v>
      </c>
      <c r="Z356">
        <v>171.2</v>
      </c>
      <c r="AA356">
        <v>177.3</v>
      </c>
      <c r="AB356">
        <v>175.7</v>
      </c>
      <c r="AC356">
        <v>175.5</v>
      </c>
      <c r="AD356">
        <v>177.1</v>
      </c>
      <c r="AE356">
        <v>168.8</v>
      </c>
      <c r="AF356">
        <v>206.9</v>
      </c>
      <c r="AG356">
        <v>189.1</v>
      </c>
      <c r="AH356">
        <v>173.4</v>
      </c>
      <c r="AI356">
        <v>132.1</v>
      </c>
      <c r="AJ356">
        <v>156.69999999999999</v>
      </c>
      <c r="AK356">
        <v>150.19999999999999</v>
      </c>
      <c r="AL356">
        <v>170.5</v>
      </c>
      <c r="AM356">
        <v>121.2</v>
      </c>
      <c r="AN356">
        <v>207.5</v>
      </c>
      <c r="AO356">
        <v>176.8</v>
      </c>
      <c r="AP356">
        <v>187.7</v>
      </c>
      <c r="AQ356">
        <v>174.4</v>
      </c>
      <c r="AR356">
        <v>195.9</v>
      </c>
      <c r="AS356">
        <v>188.1</v>
      </c>
      <c r="AT356">
        <v>136</v>
      </c>
      <c r="AU356">
        <v>187.8</v>
      </c>
      <c r="AV356">
        <v>139.30000000000001</v>
      </c>
      <c r="AW356">
        <v>182.8</v>
      </c>
      <c r="AX356">
        <v>176.4</v>
      </c>
      <c r="AY356">
        <v>183.5</v>
      </c>
      <c r="AZ356">
        <v>167.8</v>
      </c>
      <c r="BA356">
        <v>171.2</v>
      </c>
      <c r="BB356">
        <v>177.3</v>
      </c>
      <c r="BC356">
        <v>175.7</v>
      </c>
      <c r="BD356">
        <v>175.5</v>
      </c>
      <c r="BE356">
        <v>177.1</v>
      </c>
      <c r="BF356">
        <f t="shared" si="50"/>
        <v>2215.3000000000002</v>
      </c>
      <c r="BG356">
        <f t="shared" si="51"/>
        <v>195.9</v>
      </c>
      <c r="BH356">
        <f t="shared" si="52"/>
        <v>511.90000000000003</v>
      </c>
      <c r="BI356">
        <f t="shared" si="53"/>
        <v>322.10000000000002</v>
      </c>
      <c r="BJ356">
        <f t="shared" si="54"/>
        <v>176.4</v>
      </c>
      <c r="BK356">
        <f t="shared" si="55"/>
        <v>359.2</v>
      </c>
      <c r="BL356">
        <f t="shared" si="56"/>
        <v>167.8</v>
      </c>
      <c r="BM356">
        <f t="shared" si="57"/>
        <v>171.2</v>
      </c>
      <c r="BN356">
        <f t="shared" si="58"/>
        <v>177.3</v>
      </c>
      <c r="BO356">
        <f t="shared" si="59"/>
        <v>175.5</v>
      </c>
    </row>
    <row r="357" spans="1:67" x14ac:dyDescent="0.35">
      <c r="A357" t="s">
        <v>60</v>
      </c>
      <c r="B357">
        <v>2022</v>
      </c>
      <c r="C357" t="s">
        <v>73</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c r="AE357">
        <v>170.2</v>
      </c>
      <c r="AF357">
        <v>212.9</v>
      </c>
      <c r="AG357">
        <v>191.9</v>
      </c>
      <c r="AH357">
        <v>173.9</v>
      </c>
      <c r="AI357">
        <v>179.1</v>
      </c>
      <c r="AJ357">
        <v>159.5</v>
      </c>
      <c r="AK357">
        <v>178.7</v>
      </c>
      <c r="AL357">
        <v>171.3</v>
      </c>
      <c r="AM357">
        <v>123.1</v>
      </c>
      <c r="AN357">
        <v>200.5</v>
      </c>
      <c r="AO357">
        <v>162.80000000000001</v>
      </c>
      <c r="AP357">
        <v>193.3</v>
      </c>
      <c r="AQ357">
        <v>178.6</v>
      </c>
      <c r="AR357">
        <v>201.1</v>
      </c>
      <c r="AS357">
        <v>177.7</v>
      </c>
      <c r="AT357">
        <v>164.5</v>
      </c>
      <c r="AU357">
        <v>175.7</v>
      </c>
      <c r="AV357">
        <v>170.7</v>
      </c>
      <c r="AW357">
        <v>180.6</v>
      </c>
      <c r="AX357">
        <v>167.3</v>
      </c>
      <c r="AY357">
        <v>177.2</v>
      </c>
      <c r="AZ357">
        <v>159.4</v>
      </c>
      <c r="BA357">
        <v>167.1</v>
      </c>
      <c r="BB357">
        <v>171.8</v>
      </c>
      <c r="BC357">
        <v>176</v>
      </c>
      <c r="BD357">
        <v>168.2</v>
      </c>
      <c r="BE357">
        <v>174.1</v>
      </c>
      <c r="BF357">
        <f t="shared" si="50"/>
        <v>2295.7999999999997</v>
      </c>
      <c r="BG357">
        <f t="shared" si="51"/>
        <v>201.1</v>
      </c>
      <c r="BH357">
        <f t="shared" si="52"/>
        <v>517.9</v>
      </c>
      <c r="BI357">
        <f t="shared" si="53"/>
        <v>351.29999999999995</v>
      </c>
      <c r="BJ357">
        <f t="shared" si="54"/>
        <v>167.3</v>
      </c>
      <c r="BK357">
        <f t="shared" si="55"/>
        <v>353.2</v>
      </c>
      <c r="BL357">
        <f t="shared" si="56"/>
        <v>159.4</v>
      </c>
      <c r="BM357">
        <f t="shared" si="57"/>
        <v>167.1</v>
      </c>
      <c r="BN357">
        <f t="shared" si="58"/>
        <v>171.8</v>
      </c>
      <c r="BO357">
        <f t="shared" si="59"/>
        <v>168.2</v>
      </c>
    </row>
    <row r="358" spans="1:67" x14ac:dyDescent="0.35">
      <c r="A358" t="s">
        <v>61</v>
      </c>
      <c r="B358">
        <v>2022</v>
      </c>
      <c r="C358" t="s">
        <v>73</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c r="AE358">
        <v>169.2</v>
      </c>
      <c r="AF358">
        <v>209</v>
      </c>
      <c r="AG358">
        <v>190.2</v>
      </c>
      <c r="AH358">
        <v>173.6</v>
      </c>
      <c r="AI358">
        <v>132.1</v>
      </c>
      <c r="AJ358">
        <v>158</v>
      </c>
      <c r="AK358">
        <v>159.9</v>
      </c>
      <c r="AL358">
        <v>170.8</v>
      </c>
      <c r="AM358">
        <v>121.8</v>
      </c>
      <c r="AN358">
        <v>205.2</v>
      </c>
      <c r="AO358">
        <v>171</v>
      </c>
      <c r="AP358">
        <v>190.3</v>
      </c>
      <c r="AQ358">
        <v>175.9</v>
      </c>
      <c r="AR358">
        <v>197.3</v>
      </c>
      <c r="AS358">
        <v>184</v>
      </c>
      <c r="AT358">
        <v>177</v>
      </c>
      <c r="AU358">
        <v>183</v>
      </c>
      <c r="AV358">
        <v>170.7</v>
      </c>
      <c r="AW358">
        <v>182</v>
      </c>
      <c r="AX358">
        <v>172.1</v>
      </c>
      <c r="AY358">
        <v>181.1</v>
      </c>
      <c r="AZ358">
        <v>163.4</v>
      </c>
      <c r="BA358">
        <v>168.9</v>
      </c>
      <c r="BB358">
        <v>174.1</v>
      </c>
      <c r="BC358">
        <v>175.8</v>
      </c>
      <c r="BD358">
        <v>172</v>
      </c>
      <c r="BE358">
        <v>175.7</v>
      </c>
      <c r="BF358">
        <f t="shared" si="50"/>
        <v>2227</v>
      </c>
      <c r="BG358">
        <f t="shared" si="51"/>
        <v>197.3</v>
      </c>
      <c r="BH358">
        <f t="shared" si="52"/>
        <v>544</v>
      </c>
      <c r="BI358">
        <f t="shared" si="53"/>
        <v>352.7</v>
      </c>
      <c r="BJ358">
        <f t="shared" si="54"/>
        <v>172.1</v>
      </c>
      <c r="BK358">
        <f t="shared" si="55"/>
        <v>356.9</v>
      </c>
      <c r="BL358">
        <f t="shared" si="56"/>
        <v>163.4</v>
      </c>
      <c r="BM358">
        <f t="shared" si="57"/>
        <v>168.9</v>
      </c>
      <c r="BN358">
        <f t="shared" si="58"/>
        <v>174.1</v>
      </c>
      <c r="BO358">
        <f t="shared" si="59"/>
        <v>172</v>
      </c>
    </row>
    <row r="359" spans="1:67" x14ac:dyDescent="0.35">
      <c r="A359" t="s">
        <v>57</v>
      </c>
      <c r="B359">
        <v>2023</v>
      </c>
      <c r="C359" t="s">
        <v>58</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59</v>
      </c>
      <c r="V359">
        <v>183.2</v>
      </c>
      <c r="W359">
        <v>177.2</v>
      </c>
      <c r="X359">
        <v>184.7</v>
      </c>
      <c r="Y359">
        <v>168.2</v>
      </c>
      <c r="Z359">
        <v>171.8</v>
      </c>
      <c r="AA359">
        <v>177.8</v>
      </c>
      <c r="AB359">
        <v>178.4</v>
      </c>
      <c r="AC359">
        <v>176.5</v>
      </c>
      <c r="AD359">
        <v>177.8</v>
      </c>
      <c r="AE359">
        <v>174</v>
      </c>
      <c r="AF359">
        <v>208.3</v>
      </c>
      <c r="AG359">
        <v>192.9</v>
      </c>
      <c r="AH359">
        <v>174.3</v>
      </c>
      <c r="AI359">
        <v>132.1</v>
      </c>
      <c r="AJ359">
        <v>156.30000000000001</v>
      </c>
      <c r="AK359">
        <v>142.9</v>
      </c>
      <c r="AL359">
        <v>170.7</v>
      </c>
      <c r="AM359">
        <v>120.3</v>
      </c>
      <c r="AN359">
        <v>210.5</v>
      </c>
      <c r="AO359">
        <v>176.9</v>
      </c>
      <c r="AP359">
        <v>188.5</v>
      </c>
      <c r="AQ359">
        <v>175</v>
      </c>
      <c r="AR359">
        <v>196.9</v>
      </c>
      <c r="AS359">
        <v>189</v>
      </c>
      <c r="AT359">
        <v>136</v>
      </c>
      <c r="AU359">
        <v>188.6</v>
      </c>
      <c r="AV359">
        <v>139.30000000000001</v>
      </c>
      <c r="AW359">
        <v>183.2</v>
      </c>
      <c r="AX359">
        <v>177.2</v>
      </c>
      <c r="AY359">
        <v>184.7</v>
      </c>
      <c r="AZ359">
        <v>168.2</v>
      </c>
      <c r="BA359">
        <v>171.8</v>
      </c>
      <c r="BB359">
        <v>177.8</v>
      </c>
      <c r="BC359">
        <v>178.4</v>
      </c>
      <c r="BD359">
        <v>176.5</v>
      </c>
      <c r="BE359">
        <v>177.8</v>
      </c>
      <c r="BF359">
        <f t="shared" si="50"/>
        <v>2222.7000000000003</v>
      </c>
      <c r="BG359">
        <f t="shared" si="51"/>
        <v>196.9</v>
      </c>
      <c r="BH359">
        <f t="shared" si="52"/>
        <v>513.6</v>
      </c>
      <c r="BI359">
        <f t="shared" si="53"/>
        <v>322.5</v>
      </c>
      <c r="BJ359">
        <f t="shared" si="54"/>
        <v>177.2</v>
      </c>
      <c r="BK359">
        <f t="shared" si="55"/>
        <v>363.1</v>
      </c>
      <c r="BL359">
        <f t="shared" si="56"/>
        <v>168.2</v>
      </c>
      <c r="BM359">
        <f t="shared" si="57"/>
        <v>171.8</v>
      </c>
      <c r="BN359">
        <f t="shared" si="58"/>
        <v>177.8</v>
      </c>
      <c r="BO359">
        <f t="shared" si="59"/>
        <v>176.5</v>
      </c>
    </row>
    <row r="360" spans="1:67" x14ac:dyDescent="0.35">
      <c r="A360" t="s">
        <v>60</v>
      </c>
      <c r="B360">
        <v>2023</v>
      </c>
      <c r="C360" t="s">
        <v>58</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c r="AE360">
        <v>173.3</v>
      </c>
      <c r="AF360">
        <v>215.2</v>
      </c>
      <c r="AG360">
        <v>197</v>
      </c>
      <c r="AH360">
        <v>175.2</v>
      </c>
      <c r="AI360">
        <v>178</v>
      </c>
      <c r="AJ360">
        <v>160.5</v>
      </c>
      <c r="AK360">
        <v>175.3</v>
      </c>
      <c r="AL360">
        <v>171.2</v>
      </c>
      <c r="AM360">
        <v>122.7</v>
      </c>
      <c r="AN360">
        <v>204.3</v>
      </c>
      <c r="AO360">
        <v>163.69999999999999</v>
      </c>
      <c r="AP360">
        <v>194.3</v>
      </c>
      <c r="AQ360">
        <v>179.5</v>
      </c>
      <c r="AR360">
        <v>201.6</v>
      </c>
      <c r="AS360">
        <v>178.7</v>
      </c>
      <c r="AT360">
        <v>165.3</v>
      </c>
      <c r="AU360">
        <v>176.6</v>
      </c>
      <c r="AV360">
        <v>172.1</v>
      </c>
      <c r="AW360">
        <v>180.1</v>
      </c>
      <c r="AX360">
        <v>168</v>
      </c>
      <c r="AY360">
        <v>178.5</v>
      </c>
      <c r="AZ360">
        <v>159.5</v>
      </c>
      <c r="BA360">
        <v>167.8</v>
      </c>
      <c r="BB360">
        <v>171.8</v>
      </c>
      <c r="BC360">
        <v>178.8</v>
      </c>
      <c r="BD360">
        <v>168.9</v>
      </c>
      <c r="BE360">
        <v>174.9</v>
      </c>
      <c r="BF360">
        <f t="shared" si="50"/>
        <v>2310.2000000000003</v>
      </c>
      <c r="BG360">
        <f t="shared" si="51"/>
        <v>201.6</v>
      </c>
      <c r="BH360">
        <f t="shared" si="52"/>
        <v>520.6</v>
      </c>
      <c r="BI360">
        <f t="shared" si="53"/>
        <v>352.2</v>
      </c>
      <c r="BJ360">
        <f t="shared" si="54"/>
        <v>168</v>
      </c>
      <c r="BK360">
        <f t="shared" si="55"/>
        <v>357.3</v>
      </c>
      <c r="BL360">
        <f t="shared" si="56"/>
        <v>159.5</v>
      </c>
      <c r="BM360">
        <f t="shared" si="57"/>
        <v>167.8</v>
      </c>
      <c r="BN360">
        <f t="shared" si="58"/>
        <v>171.8</v>
      </c>
      <c r="BO360">
        <f t="shared" si="59"/>
        <v>168.9</v>
      </c>
    </row>
    <row r="361" spans="1:67" x14ac:dyDescent="0.35">
      <c r="A361" t="s">
        <v>61</v>
      </c>
      <c r="B361">
        <v>2023</v>
      </c>
      <c r="C361" t="s">
        <v>58</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c r="AE361">
        <v>173.8</v>
      </c>
      <c r="AF361">
        <v>210.7</v>
      </c>
      <c r="AG361">
        <v>194.5</v>
      </c>
      <c r="AH361">
        <v>174.6</v>
      </c>
      <c r="AI361">
        <v>132.1</v>
      </c>
      <c r="AJ361">
        <v>158.30000000000001</v>
      </c>
      <c r="AK361">
        <v>153.9</v>
      </c>
      <c r="AL361">
        <v>170.9</v>
      </c>
      <c r="AM361">
        <v>121.1</v>
      </c>
      <c r="AN361">
        <v>208.4</v>
      </c>
      <c r="AO361">
        <v>171.4</v>
      </c>
      <c r="AP361">
        <v>191.2</v>
      </c>
      <c r="AQ361">
        <v>176.7</v>
      </c>
      <c r="AR361">
        <v>198.2</v>
      </c>
      <c r="AS361">
        <v>184.9</v>
      </c>
      <c r="AT361">
        <v>177.6</v>
      </c>
      <c r="AU361">
        <v>183.8</v>
      </c>
      <c r="AV361">
        <v>172.1</v>
      </c>
      <c r="AW361">
        <v>182</v>
      </c>
      <c r="AX361">
        <v>172.9</v>
      </c>
      <c r="AY361">
        <v>182.3</v>
      </c>
      <c r="AZ361">
        <v>163.6</v>
      </c>
      <c r="BA361">
        <v>169.5</v>
      </c>
      <c r="BB361">
        <v>174.3</v>
      </c>
      <c r="BC361">
        <v>178.6</v>
      </c>
      <c r="BD361">
        <v>172.8</v>
      </c>
      <c r="BE361">
        <v>176.5</v>
      </c>
      <c r="BF361">
        <f t="shared" si="50"/>
        <v>2237.6</v>
      </c>
      <c r="BG361">
        <f t="shared" si="51"/>
        <v>198.2</v>
      </c>
      <c r="BH361">
        <f t="shared" si="52"/>
        <v>546.29999999999995</v>
      </c>
      <c r="BI361">
        <f t="shared" si="53"/>
        <v>354.1</v>
      </c>
      <c r="BJ361">
        <f t="shared" si="54"/>
        <v>172.9</v>
      </c>
      <c r="BK361">
        <f t="shared" si="55"/>
        <v>360.9</v>
      </c>
      <c r="BL361">
        <f t="shared" si="56"/>
        <v>163.6</v>
      </c>
      <c r="BM361">
        <f t="shared" si="57"/>
        <v>169.5</v>
      </c>
      <c r="BN361">
        <f t="shared" si="58"/>
        <v>174.3</v>
      </c>
      <c r="BO361">
        <f t="shared" si="59"/>
        <v>172.8</v>
      </c>
    </row>
    <row r="362" spans="1:67" x14ac:dyDescent="0.35">
      <c r="A362" t="s">
        <v>57</v>
      </c>
      <c r="B362">
        <v>2023</v>
      </c>
      <c r="C362" t="s">
        <v>62</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59</v>
      </c>
      <c r="V362">
        <v>181.6</v>
      </c>
      <c r="W362">
        <v>178.6</v>
      </c>
      <c r="X362">
        <v>186.6</v>
      </c>
      <c r="Y362">
        <v>169</v>
      </c>
      <c r="Z362">
        <v>172.8</v>
      </c>
      <c r="AA362">
        <v>178.5</v>
      </c>
      <c r="AB362">
        <v>180.7</v>
      </c>
      <c r="AC362">
        <v>177.9</v>
      </c>
      <c r="AD362">
        <v>178</v>
      </c>
      <c r="AE362">
        <v>174.2</v>
      </c>
      <c r="AF362">
        <v>205.2</v>
      </c>
      <c r="AG362">
        <v>173.9</v>
      </c>
      <c r="AH362">
        <v>177</v>
      </c>
      <c r="AI362">
        <v>183.4</v>
      </c>
      <c r="AJ362">
        <v>167.2</v>
      </c>
      <c r="AK362">
        <v>140.9</v>
      </c>
      <c r="AL362">
        <v>170.4</v>
      </c>
      <c r="AM362">
        <v>119.1</v>
      </c>
      <c r="AN362">
        <v>144.5</v>
      </c>
      <c r="AO362">
        <v>177.6</v>
      </c>
      <c r="AP362">
        <v>189.9</v>
      </c>
      <c r="AQ362">
        <v>174.8</v>
      </c>
      <c r="AR362">
        <v>198.3</v>
      </c>
      <c r="AS362">
        <v>190</v>
      </c>
      <c r="AT362">
        <v>136</v>
      </c>
      <c r="AU362">
        <v>189.6</v>
      </c>
      <c r="AV362">
        <v>139.30000000000001</v>
      </c>
      <c r="AW362">
        <v>181.6</v>
      </c>
      <c r="AX362">
        <v>178.6</v>
      </c>
      <c r="AY362">
        <v>186.6</v>
      </c>
      <c r="AZ362">
        <v>169</v>
      </c>
      <c r="BA362">
        <v>172.8</v>
      </c>
      <c r="BB362">
        <v>178.5</v>
      </c>
      <c r="BC362">
        <v>180.7</v>
      </c>
      <c r="BD362">
        <v>177.9</v>
      </c>
      <c r="BE362">
        <v>178</v>
      </c>
      <c r="BF362">
        <f t="shared" si="50"/>
        <v>2198.1</v>
      </c>
      <c r="BG362">
        <f t="shared" si="51"/>
        <v>198.3</v>
      </c>
      <c r="BH362">
        <f t="shared" si="52"/>
        <v>515.6</v>
      </c>
      <c r="BI362">
        <f t="shared" si="53"/>
        <v>320.89999999999998</v>
      </c>
      <c r="BJ362">
        <f t="shared" si="54"/>
        <v>178.6</v>
      </c>
      <c r="BK362">
        <f t="shared" si="55"/>
        <v>367.29999999999995</v>
      </c>
      <c r="BL362">
        <f t="shared" si="56"/>
        <v>169</v>
      </c>
      <c r="BM362">
        <f t="shared" si="57"/>
        <v>172.8</v>
      </c>
      <c r="BN362">
        <f t="shared" si="58"/>
        <v>178.5</v>
      </c>
      <c r="BO362">
        <f t="shared" si="59"/>
        <v>177.9</v>
      </c>
    </row>
    <row r="363" spans="1:67" x14ac:dyDescent="0.35">
      <c r="A363" t="s">
        <v>60</v>
      </c>
      <c r="B363">
        <v>2023</v>
      </c>
      <c r="C363" t="s">
        <v>62</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c r="AE363">
        <v>174.7</v>
      </c>
      <c r="AF363">
        <v>212.2</v>
      </c>
      <c r="AG363">
        <v>177.2</v>
      </c>
      <c r="AH363">
        <v>177.9</v>
      </c>
      <c r="AI363">
        <v>172.2</v>
      </c>
      <c r="AJ363">
        <v>172.1</v>
      </c>
      <c r="AK363">
        <v>175.8</v>
      </c>
      <c r="AL363">
        <v>172.2</v>
      </c>
      <c r="AM363">
        <v>121.9</v>
      </c>
      <c r="AN363">
        <v>204.8</v>
      </c>
      <c r="AO363">
        <v>164.9</v>
      </c>
      <c r="AP363">
        <v>196.6</v>
      </c>
      <c r="AQ363">
        <v>180.7</v>
      </c>
      <c r="AR363">
        <v>202.7</v>
      </c>
      <c r="AS363">
        <v>180.3</v>
      </c>
      <c r="AT363">
        <v>167</v>
      </c>
      <c r="AU363">
        <v>178.2</v>
      </c>
      <c r="AV363">
        <v>173.5</v>
      </c>
      <c r="AW363">
        <v>182.8</v>
      </c>
      <c r="AX363">
        <v>169.2</v>
      </c>
      <c r="AY363">
        <v>180.8</v>
      </c>
      <c r="AZ363">
        <v>159.80000000000001</v>
      </c>
      <c r="BA363">
        <v>168.4</v>
      </c>
      <c r="BB363">
        <v>172.5</v>
      </c>
      <c r="BC363">
        <v>181.4</v>
      </c>
      <c r="BD363">
        <v>170</v>
      </c>
      <c r="BE363">
        <v>176.3</v>
      </c>
      <c r="BF363">
        <f t="shared" si="50"/>
        <v>2303.1999999999998</v>
      </c>
      <c r="BG363">
        <f t="shared" si="51"/>
        <v>202.7</v>
      </c>
      <c r="BH363">
        <f t="shared" si="52"/>
        <v>525.5</v>
      </c>
      <c r="BI363">
        <f t="shared" si="53"/>
        <v>356.3</v>
      </c>
      <c r="BJ363">
        <f t="shared" si="54"/>
        <v>169.2</v>
      </c>
      <c r="BK363">
        <f t="shared" si="55"/>
        <v>362.20000000000005</v>
      </c>
      <c r="BL363">
        <f t="shared" si="56"/>
        <v>159.80000000000001</v>
      </c>
      <c r="BM363">
        <f t="shared" si="57"/>
        <v>168.4</v>
      </c>
      <c r="BN363">
        <f t="shared" si="58"/>
        <v>172.5</v>
      </c>
      <c r="BO363">
        <f t="shared" si="59"/>
        <v>170</v>
      </c>
    </row>
    <row r="364" spans="1:67" x14ac:dyDescent="0.35">
      <c r="A364" t="s">
        <v>61</v>
      </c>
      <c r="B364">
        <v>2023</v>
      </c>
      <c r="C364" t="s">
        <v>62</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c r="AE364">
        <v>174.4</v>
      </c>
      <c r="AF364">
        <v>207.7</v>
      </c>
      <c r="AG364">
        <v>175.2</v>
      </c>
      <c r="AH364">
        <v>177.3</v>
      </c>
      <c r="AI364">
        <v>179.3</v>
      </c>
      <c r="AJ364">
        <v>169.5</v>
      </c>
      <c r="AK364">
        <v>152.69999999999999</v>
      </c>
      <c r="AL364">
        <v>171</v>
      </c>
      <c r="AM364">
        <v>120</v>
      </c>
      <c r="AN364">
        <v>209.7</v>
      </c>
      <c r="AO364">
        <v>172.3</v>
      </c>
      <c r="AP364">
        <v>193</v>
      </c>
      <c r="AQ364">
        <v>177</v>
      </c>
      <c r="AR364">
        <v>199.5</v>
      </c>
      <c r="AS364">
        <v>186.2</v>
      </c>
      <c r="AT364">
        <v>178.7</v>
      </c>
      <c r="AU364">
        <v>185.1</v>
      </c>
      <c r="AV364">
        <v>173.5</v>
      </c>
      <c r="AW364">
        <v>182.1</v>
      </c>
      <c r="AX364">
        <v>174.2</v>
      </c>
      <c r="AY364">
        <v>184.4</v>
      </c>
      <c r="AZ364">
        <v>164.2</v>
      </c>
      <c r="BA364">
        <v>170.3</v>
      </c>
      <c r="BB364">
        <v>175</v>
      </c>
      <c r="BC364">
        <v>181</v>
      </c>
      <c r="BD364">
        <v>174.1</v>
      </c>
      <c r="BE364">
        <v>177.2</v>
      </c>
      <c r="BF364">
        <f t="shared" si="50"/>
        <v>2279.1</v>
      </c>
      <c r="BG364">
        <f t="shared" si="51"/>
        <v>199.5</v>
      </c>
      <c r="BH364">
        <f t="shared" si="52"/>
        <v>550</v>
      </c>
      <c r="BI364">
        <f t="shared" si="53"/>
        <v>355.6</v>
      </c>
      <c r="BJ364">
        <f t="shared" si="54"/>
        <v>174.2</v>
      </c>
      <c r="BK364">
        <f t="shared" si="55"/>
        <v>365.4</v>
      </c>
      <c r="BL364">
        <f t="shared" si="56"/>
        <v>164.2</v>
      </c>
      <c r="BM364">
        <f t="shared" si="57"/>
        <v>170.3</v>
      </c>
      <c r="BN364">
        <f t="shared" si="58"/>
        <v>175</v>
      </c>
      <c r="BO364">
        <f t="shared" si="59"/>
        <v>174.1</v>
      </c>
    </row>
    <row r="365" spans="1:67" x14ac:dyDescent="0.35">
      <c r="A365" t="s">
        <v>57</v>
      </c>
      <c r="B365">
        <v>2023</v>
      </c>
      <c r="C365" t="s">
        <v>63</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59</v>
      </c>
      <c r="V365">
        <v>181.4</v>
      </c>
      <c r="W365">
        <v>178.6</v>
      </c>
      <c r="X365">
        <v>186.6</v>
      </c>
      <c r="Y365">
        <v>169</v>
      </c>
      <c r="Z365">
        <v>172.8</v>
      </c>
      <c r="AA365">
        <v>178.5</v>
      </c>
      <c r="AB365">
        <v>180.7</v>
      </c>
      <c r="AC365">
        <v>177.9</v>
      </c>
      <c r="AD365">
        <v>178</v>
      </c>
      <c r="AE365">
        <v>174.3</v>
      </c>
      <c r="AF365">
        <v>205.2</v>
      </c>
      <c r="AG365">
        <v>173.9</v>
      </c>
      <c r="AH365">
        <v>177</v>
      </c>
      <c r="AI365">
        <v>183.3</v>
      </c>
      <c r="AJ365">
        <v>167.2</v>
      </c>
      <c r="AK365">
        <v>140.9</v>
      </c>
      <c r="AL365">
        <v>170.5</v>
      </c>
      <c r="AM365">
        <v>119.1</v>
      </c>
      <c r="AN365">
        <v>144.5</v>
      </c>
      <c r="AO365">
        <v>177.6</v>
      </c>
      <c r="AP365">
        <v>189.9</v>
      </c>
      <c r="AQ365">
        <v>174.8</v>
      </c>
      <c r="AR365">
        <v>198.4</v>
      </c>
      <c r="AS365">
        <v>190</v>
      </c>
      <c r="AT365">
        <v>136</v>
      </c>
      <c r="AU365">
        <v>189.6</v>
      </c>
      <c r="AV365">
        <v>139.30000000000001</v>
      </c>
      <c r="AW365">
        <v>181.4</v>
      </c>
      <c r="AX365">
        <v>178.6</v>
      </c>
      <c r="AY365">
        <v>186.6</v>
      </c>
      <c r="AZ365">
        <v>169</v>
      </c>
      <c r="BA365">
        <v>172.8</v>
      </c>
      <c r="BB365">
        <v>178.5</v>
      </c>
      <c r="BC365">
        <v>180.7</v>
      </c>
      <c r="BD365">
        <v>177.9</v>
      </c>
      <c r="BE365">
        <v>178</v>
      </c>
      <c r="BF365">
        <f t="shared" si="50"/>
        <v>2198.2000000000003</v>
      </c>
      <c r="BG365">
        <f t="shared" si="51"/>
        <v>198.4</v>
      </c>
      <c r="BH365">
        <f t="shared" si="52"/>
        <v>515.6</v>
      </c>
      <c r="BI365">
        <f t="shared" si="53"/>
        <v>320.70000000000005</v>
      </c>
      <c r="BJ365">
        <f t="shared" si="54"/>
        <v>178.6</v>
      </c>
      <c r="BK365">
        <f t="shared" si="55"/>
        <v>367.29999999999995</v>
      </c>
      <c r="BL365">
        <f t="shared" si="56"/>
        <v>169</v>
      </c>
      <c r="BM365">
        <f t="shared" si="57"/>
        <v>172.8</v>
      </c>
      <c r="BN365">
        <f t="shared" si="58"/>
        <v>178.5</v>
      </c>
      <c r="BO365">
        <f t="shared" si="59"/>
        <v>177.9</v>
      </c>
    </row>
    <row r="366" spans="1:67" x14ac:dyDescent="0.35">
      <c r="A366" t="s">
        <v>60</v>
      </c>
      <c r="B366">
        <v>2023</v>
      </c>
      <c r="C366" t="s">
        <v>63</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c r="AE366">
        <v>174.7</v>
      </c>
      <c r="AF366">
        <v>212.2</v>
      </c>
      <c r="AG366">
        <v>177.2</v>
      </c>
      <c r="AH366">
        <v>177.9</v>
      </c>
      <c r="AI366">
        <v>172.2</v>
      </c>
      <c r="AJ366">
        <v>172.1</v>
      </c>
      <c r="AK366">
        <v>175.9</v>
      </c>
      <c r="AL366">
        <v>172.2</v>
      </c>
      <c r="AM366">
        <v>121.9</v>
      </c>
      <c r="AN366">
        <v>204.8</v>
      </c>
      <c r="AO366">
        <v>164.9</v>
      </c>
      <c r="AP366">
        <v>196.6</v>
      </c>
      <c r="AQ366">
        <v>180.8</v>
      </c>
      <c r="AR366">
        <v>202.7</v>
      </c>
      <c r="AS366">
        <v>180.2</v>
      </c>
      <c r="AT366">
        <v>167</v>
      </c>
      <c r="AU366">
        <v>178.2</v>
      </c>
      <c r="AV366">
        <v>173.5</v>
      </c>
      <c r="AW366">
        <v>182.6</v>
      </c>
      <c r="AX366">
        <v>169.2</v>
      </c>
      <c r="AY366">
        <v>180.8</v>
      </c>
      <c r="AZ366">
        <v>159.80000000000001</v>
      </c>
      <c r="BA366">
        <v>168.4</v>
      </c>
      <c r="BB366">
        <v>172.5</v>
      </c>
      <c r="BC366">
        <v>181.5</v>
      </c>
      <c r="BD366">
        <v>170</v>
      </c>
      <c r="BE366">
        <v>176.3</v>
      </c>
      <c r="BF366">
        <f t="shared" si="50"/>
        <v>2303.4</v>
      </c>
      <c r="BG366">
        <f t="shared" si="51"/>
        <v>202.7</v>
      </c>
      <c r="BH366">
        <f t="shared" si="52"/>
        <v>525.4</v>
      </c>
      <c r="BI366">
        <f t="shared" si="53"/>
        <v>356.1</v>
      </c>
      <c r="BJ366">
        <f t="shared" si="54"/>
        <v>169.2</v>
      </c>
      <c r="BK366">
        <f t="shared" si="55"/>
        <v>362.3</v>
      </c>
      <c r="BL366">
        <f t="shared" si="56"/>
        <v>159.80000000000001</v>
      </c>
      <c r="BM366">
        <f t="shared" si="57"/>
        <v>168.4</v>
      </c>
      <c r="BN366">
        <f t="shared" si="58"/>
        <v>172.5</v>
      </c>
      <c r="BO366">
        <f t="shared" si="59"/>
        <v>170</v>
      </c>
    </row>
    <row r="367" spans="1:67" x14ac:dyDescent="0.35">
      <c r="A367" t="s">
        <v>61</v>
      </c>
      <c r="B367">
        <v>2023</v>
      </c>
      <c r="C367" t="s">
        <v>63</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c r="AE367">
        <v>174.4</v>
      </c>
      <c r="AF367">
        <v>207.7</v>
      </c>
      <c r="AG367">
        <v>175.2</v>
      </c>
      <c r="AH367">
        <v>177.3</v>
      </c>
      <c r="AI367">
        <v>179.2</v>
      </c>
      <c r="AJ367">
        <v>169.5</v>
      </c>
      <c r="AK367">
        <v>152.80000000000001</v>
      </c>
      <c r="AL367">
        <v>171.1</v>
      </c>
      <c r="AM367">
        <v>120</v>
      </c>
      <c r="AN367">
        <v>209.7</v>
      </c>
      <c r="AO367">
        <v>172.3</v>
      </c>
      <c r="AP367">
        <v>193</v>
      </c>
      <c r="AQ367">
        <v>177</v>
      </c>
      <c r="AR367">
        <v>199.5</v>
      </c>
      <c r="AS367">
        <v>186.1</v>
      </c>
      <c r="AT367">
        <v>178.7</v>
      </c>
      <c r="AU367">
        <v>185.1</v>
      </c>
      <c r="AV367">
        <v>173.5</v>
      </c>
      <c r="AW367">
        <v>181.9</v>
      </c>
      <c r="AX367">
        <v>174.2</v>
      </c>
      <c r="AY367">
        <v>184.4</v>
      </c>
      <c r="AZ367">
        <v>164.2</v>
      </c>
      <c r="BA367">
        <v>170.3</v>
      </c>
      <c r="BB367">
        <v>175</v>
      </c>
      <c r="BC367">
        <v>181</v>
      </c>
      <c r="BD367">
        <v>174.1</v>
      </c>
      <c r="BE367">
        <v>177.2</v>
      </c>
      <c r="BF367">
        <f t="shared" si="50"/>
        <v>2279.1999999999998</v>
      </c>
      <c r="BG367">
        <f t="shared" si="51"/>
        <v>199.5</v>
      </c>
      <c r="BH367">
        <f t="shared" si="52"/>
        <v>549.9</v>
      </c>
      <c r="BI367">
        <f t="shared" si="53"/>
        <v>355.4</v>
      </c>
      <c r="BJ367">
        <f t="shared" si="54"/>
        <v>174.2</v>
      </c>
      <c r="BK367">
        <f t="shared" si="55"/>
        <v>365.4</v>
      </c>
      <c r="BL367">
        <f t="shared" si="56"/>
        <v>164.2</v>
      </c>
      <c r="BM367">
        <f t="shared" si="57"/>
        <v>170.3</v>
      </c>
      <c r="BN367">
        <f t="shared" si="58"/>
        <v>175</v>
      </c>
      <c r="BO367">
        <f t="shared" si="59"/>
        <v>174.1</v>
      </c>
    </row>
    <row r="368" spans="1:67" x14ac:dyDescent="0.35">
      <c r="A368" t="s">
        <v>57</v>
      </c>
      <c r="B368">
        <v>2023</v>
      </c>
      <c r="C368" t="s">
        <v>64</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75</v>
      </c>
      <c r="V368">
        <v>181.5</v>
      </c>
      <c r="W368">
        <v>179.1</v>
      </c>
      <c r="X368">
        <v>187.2</v>
      </c>
      <c r="Y368">
        <v>169.4</v>
      </c>
      <c r="Z368">
        <v>173.2</v>
      </c>
      <c r="AA368">
        <v>179.4</v>
      </c>
      <c r="AB368">
        <v>183.8</v>
      </c>
      <c r="AC368">
        <v>178.9</v>
      </c>
      <c r="AD368">
        <v>178.8</v>
      </c>
      <c r="AE368">
        <v>173.3</v>
      </c>
      <c r="AF368">
        <v>206.9</v>
      </c>
      <c r="AG368">
        <v>167.9</v>
      </c>
      <c r="AH368">
        <v>178.2</v>
      </c>
      <c r="AI368">
        <v>178.5</v>
      </c>
      <c r="AJ368">
        <v>173.7</v>
      </c>
      <c r="AK368">
        <v>142.80000000000001</v>
      </c>
      <c r="AL368">
        <v>172.8</v>
      </c>
      <c r="AM368">
        <v>120.4</v>
      </c>
      <c r="AN368">
        <v>144.5</v>
      </c>
      <c r="AO368">
        <v>178.2</v>
      </c>
      <c r="AP368">
        <v>190.5</v>
      </c>
      <c r="AQ368">
        <v>175.5</v>
      </c>
      <c r="AR368">
        <v>199.5</v>
      </c>
      <c r="AS368">
        <v>190.7</v>
      </c>
      <c r="AT368">
        <v>136</v>
      </c>
      <c r="AU368">
        <v>190.2</v>
      </c>
      <c r="AV368">
        <v>139.30000000000001</v>
      </c>
      <c r="AW368">
        <v>181.5</v>
      </c>
      <c r="AX368">
        <v>179.1</v>
      </c>
      <c r="AY368">
        <v>187.2</v>
      </c>
      <c r="AZ368">
        <v>169.4</v>
      </c>
      <c r="BA368">
        <v>173.2</v>
      </c>
      <c r="BB368">
        <v>179.4</v>
      </c>
      <c r="BC368">
        <v>183.8</v>
      </c>
      <c r="BD368">
        <v>178.9</v>
      </c>
      <c r="BE368">
        <v>178.8</v>
      </c>
      <c r="BF368">
        <f t="shared" si="50"/>
        <v>2203.1999999999998</v>
      </c>
      <c r="BG368">
        <f t="shared" si="51"/>
        <v>199.5</v>
      </c>
      <c r="BH368">
        <f t="shared" si="52"/>
        <v>516.9</v>
      </c>
      <c r="BI368">
        <f t="shared" si="53"/>
        <v>320.8</v>
      </c>
      <c r="BJ368">
        <f t="shared" si="54"/>
        <v>179.1</v>
      </c>
      <c r="BK368">
        <f t="shared" si="55"/>
        <v>371</v>
      </c>
      <c r="BL368">
        <f t="shared" si="56"/>
        <v>169.4</v>
      </c>
      <c r="BM368">
        <f t="shared" si="57"/>
        <v>173.2</v>
      </c>
      <c r="BN368">
        <f t="shared" si="58"/>
        <v>179.4</v>
      </c>
      <c r="BO368">
        <f t="shared" si="59"/>
        <v>178.9</v>
      </c>
    </row>
    <row r="369" spans="1:67" x14ac:dyDescent="0.35">
      <c r="A369" t="s">
        <v>60</v>
      </c>
      <c r="B369">
        <v>2023</v>
      </c>
      <c r="C369" t="s">
        <v>64</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c r="AE369">
        <v>174.8</v>
      </c>
      <c r="AF369">
        <v>213.7</v>
      </c>
      <c r="AG369">
        <v>172.4</v>
      </c>
      <c r="AH369">
        <v>178.8</v>
      </c>
      <c r="AI369">
        <v>168.7</v>
      </c>
      <c r="AJ369">
        <v>179.2</v>
      </c>
      <c r="AK369">
        <v>179.9</v>
      </c>
      <c r="AL369">
        <v>174.7</v>
      </c>
      <c r="AM369">
        <v>123.1</v>
      </c>
      <c r="AN369">
        <v>207.8</v>
      </c>
      <c r="AO369">
        <v>165.5</v>
      </c>
      <c r="AP369">
        <v>197</v>
      </c>
      <c r="AQ369">
        <v>182.1</v>
      </c>
      <c r="AR369">
        <v>203.5</v>
      </c>
      <c r="AS369">
        <v>181</v>
      </c>
      <c r="AT369">
        <v>167.7</v>
      </c>
      <c r="AU369">
        <v>178.9</v>
      </c>
      <c r="AV369">
        <v>175.2</v>
      </c>
      <c r="AW369">
        <v>182.1</v>
      </c>
      <c r="AX369">
        <v>169.6</v>
      </c>
      <c r="AY369">
        <v>181.5</v>
      </c>
      <c r="AZ369">
        <v>160.1</v>
      </c>
      <c r="BA369">
        <v>168.8</v>
      </c>
      <c r="BB369">
        <v>174.2</v>
      </c>
      <c r="BC369">
        <v>184.4</v>
      </c>
      <c r="BD369">
        <v>170.9</v>
      </c>
      <c r="BE369">
        <v>177.4</v>
      </c>
      <c r="BF369">
        <f t="shared" si="50"/>
        <v>2317.7000000000003</v>
      </c>
      <c r="BG369">
        <f t="shared" si="51"/>
        <v>203.5</v>
      </c>
      <c r="BH369">
        <f t="shared" si="52"/>
        <v>527.6</v>
      </c>
      <c r="BI369">
        <f t="shared" si="53"/>
        <v>357.29999999999995</v>
      </c>
      <c r="BJ369">
        <f t="shared" si="54"/>
        <v>169.6</v>
      </c>
      <c r="BK369">
        <f t="shared" si="55"/>
        <v>365.9</v>
      </c>
      <c r="BL369">
        <f t="shared" si="56"/>
        <v>160.1</v>
      </c>
      <c r="BM369">
        <f t="shared" si="57"/>
        <v>168.8</v>
      </c>
      <c r="BN369">
        <f t="shared" si="58"/>
        <v>174.2</v>
      </c>
      <c r="BO369">
        <f t="shared" si="59"/>
        <v>170.9</v>
      </c>
    </row>
    <row r="370" spans="1:67" x14ac:dyDescent="0.35">
      <c r="A370" t="s">
        <v>61</v>
      </c>
      <c r="B370">
        <v>2023</v>
      </c>
      <c r="C370" t="s">
        <v>64</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c r="AE370">
        <v>173.8</v>
      </c>
      <c r="AF370">
        <v>209.3</v>
      </c>
      <c r="AG370">
        <v>169.6</v>
      </c>
      <c r="AH370">
        <v>178.4</v>
      </c>
      <c r="AI370">
        <v>174.9</v>
      </c>
      <c r="AJ370">
        <v>176.3</v>
      </c>
      <c r="AK370">
        <v>155.4</v>
      </c>
      <c r="AL370">
        <v>173.4</v>
      </c>
      <c r="AM370">
        <v>121.3</v>
      </c>
      <c r="AN370">
        <v>144.5</v>
      </c>
      <c r="AO370">
        <v>172.9</v>
      </c>
      <c r="AP370">
        <v>193.5</v>
      </c>
      <c r="AQ370">
        <v>177.9</v>
      </c>
      <c r="AR370">
        <v>200.6</v>
      </c>
      <c r="AS370">
        <v>186.9</v>
      </c>
      <c r="AT370">
        <v>179.2</v>
      </c>
      <c r="AU370">
        <v>185.7</v>
      </c>
      <c r="AV370">
        <v>175.2</v>
      </c>
      <c r="AW370">
        <v>181.7</v>
      </c>
      <c r="AX370">
        <v>174.6</v>
      </c>
      <c r="AY370">
        <v>185</v>
      </c>
      <c r="AZ370">
        <v>164.5</v>
      </c>
      <c r="BA370">
        <v>170.7</v>
      </c>
      <c r="BB370">
        <v>176.4</v>
      </c>
      <c r="BC370">
        <v>184</v>
      </c>
      <c r="BD370">
        <v>175</v>
      </c>
      <c r="BE370">
        <v>178.1</v>
      </c>
      <c r="BF370">
        <f t="shared" si="50"/>
        <v>2221.2000000000003</v>
      </c>
      <c r="BG370">
        <f t="shared" si="51"/>
        <v>200.6</v>
      </c>
      <c r="BH370">
        <f t="shared" si="52"/>
        <v>551.79999999999995</v>
      </c>
      <c r="BI370">
        <f t="shared" si="53"/>
        <v>356.9</v>
      </c>
      <c r="BJ370">
        <f t="shared" si="54"/>
        <v>174.6</v>
      </c>
      <c r="BK370">
        <f t="shared" si="55"/>
        <v>369</v>
      </c>
      <c r="BL370">
        <f t="shared" si="56"/>
        <v>164.5</v>
      </c>
      <c r="BM370">
        <f t="shared" si="57"/>
        <v>170.7</v>
      </c>
      <c r="BN370">
        <f t="shared" si="58"/>
        <v>176.4</v>
      </c>
      <c r="BO370">
        <f t="shared" si="59"/>
        <v>175</v>
      </c>
    </row>
    <row r="371" spans="1:67" x14ac:dyDescent="0.35">
      <c r="A371" t="s">
        <v>57</v>
      </c>
      <c r="B371">
        <v>2023</v>
      </c>
      <c r="C371" t="s">
        <v>65</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75</v>
      </c>
      <c r="V371">
        <v>182.5</v>
      </c>
      <c r="W371">
        <v>179.8</v>
      </c>
      <c r="X371">
        <v>187.8</v>
      </c>
      <c r="Y371">
        <v>169.7</v>
      </c>
      <c r="Z371">
        <v>173.8</v>
      </c>
      <c r="AA371">
        <v>180.3</v>
      </c>
      <c r="AB371">
        <v>184.9</v>
      </c>
      <c r="AC371">
        <v>179.5</v>
      </c>
      <c r="AD371">
        <v>179.8</v>
      </c>
      <c r="AE371">
        <v>173.2</v>
      </c>
      <c r="AF371">
        <v>211.5</v>
      </c>
      <c r="AG371">
        <v>171</v>
      </c>
      <c r="AH371">
        <v>179.6</v>
      </c>
      <c r="AI371">
        <v>173.3</v>
      </c>
      <c r="AJ371">
        <v>169</v>
      </c>
      <c r="AK371">
        <v>148.69999999999999</v>
      </c>
      <c r="AL371">
        <v>174.9</v>
      </c>
      <c r="AM371">
        <v>121.9</v>
      </c>
      <c r="AN371">
        <v>144.5</v>
      </c>
      <c r="AO371">
        <v>178.7</v>
      </c>
      <c r="AP371">
        <v>191.1</v>
      </c>
      <c r="AQ371">
        <v>176.8</v>
      </c>
      <c r="AR371">
        <v>199.9</v>
      </c>
      <c r="AS371">
        <v>191.2</v>
      </c>
      <c r="AT371">
        <v>136</v>
      </c>
      <c r="AU371">
        <v>190.8</v>
      </c>
      <c r="AV371">
        <v>139.30000000000001</v>
      </c>
      <c r="AW371">
        <v>182.5</v>
      </c>
      <c r="AX371">
        <v>179.8</v>
      </c>
      <c r="AY371">
        <v>187.8</v>
      </c>
      <c r="AZ371">
        <v>169.7</v>
      </c>
      <c r="BA371">
        <v>173.8</v>
      </c>
      <c r="BB371">
        <v>180.3</v>
      </c>
      <c r="BC371">
        <v>184.9</v>
      </c>
      <c r="BD371">
        <v>179.5</v>
      </c>
      <c r="BE371">
        <v>179.8</v>
      </c>
      <c r="BF371">
        <f t="shared" si="50"/>
        <v>2214.2000000000003</v>
      </c>
      <c r="BG371">
        <f t="shared" si="51"/>
        <v>199.9</v>
      </c>
      <c r="BH371">
        <f t="shared" si="52"/>
        <v>518</v>
      </c>
      <c r="BI371">
        <f t="shared" si="53"/>
        <v>321.8</v>
      </c>
      <c r="BJ371">
        <f t="shared" si="54"/>
        <v>179.8</v>
      </c>
      <c r="BK371">
        <f t="shared" si="55"/>
        <v>372.70000000000005</v>
      </c>
      <c r="BL371">
        <f t="shared" si="56"/>
        <v>169.7</v>
      </c>
      <c r="BM371">
        <f t="shared" si="57"/>
        <v>173.8</v>
      </c>
      <c r="BN371">
        <f t="shared" si="58"/>
        <v>180.3</v>
      </c>
      <c r="BO371">
        <f t="shared" si="59"/>
        <v>179.5</v>
      </c>
    </row>
    <row r="372" spans="1:67" x14ac:dyDescent="0.35">
      <c r="A372" t="s">
        <v>60</v>
      </c>
      <c r="B372">
        <v>2023</v>
      </c>
      <c r="C372" t="s">
        <v>65</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c r="AE372">
        <v>174.7</v>
      </c>
      <c r="AF372">
        <v>219.4</v>
      </c>
      <c r="AG372">
        <v>176.7</v>
      </c>
      <c r="AH372">
        <v>179.4</v>
      </c>
      <c r="AI372">
        <v>164.4</v>
      </c>
      <c r="AJ372">
        <v>175.8</v>
      </c>
      <c r="AK372">
        <v>185</v>
      </c>
      <c r="AL372">
        <v>176.9</v>
      </c>
      <c r="AM372">
        <v>124.2</v>
      </c>
      <c r="AN372">
        <v>211.9</v>
      </c>
      <c r="AO372">
        <v>165.9</v>
      </c>
      <c r="AP372">
        <v>197.7</v>
      </c>
      <c r="AQ372">
        <v>183.1</v>
      </c>
      <c r="AR372">
        <v>204.2</v>
      </c>
      <c r="AS372">
        <v>181.3</v>
      </c>
      <c r="AT372">
        <v>168.1</v>
      </c>
      <c r="AU372">
        <v>179.3</v>
      </c>
      <c r="AV372">
        <v>175.6</v>
      </c>
      <c r="AW372">
        <v>183.4</v>
      </c>
      <c r="AX372">
        <v>170.1</v>
      </c>
      <c r="AY372">
        <v>182.2</v>
      </c>
      <c r="AZ372">
        <v>160.4</v>
      </c>
      <c r="BA372">
        <v>169.2</v>
      </c>
      <c r="BB372">
        <v>174.8</v>
      </c>
      <c r="BC372">
        <v>185.6</v>
      </c>
      <c r="BD372">
        <v>171.6</v>
      </c>
      <c r="BE372">
        <v>178.2</v>
      </c>
      <c r="BF372">
        <f t="shared" si="50"/>
        <v>2335.1</v>
      </c>
      <c r="BG372">
        <f t="shared" si="51"/>
        <v>204.2</v>
      </c>
      <c r="BH372">
        <f t="shared" si="52"/>
        <v>528.70000000000005</v>
      </c>
      <c r="BI372">
        <f t="shared" si="53"/>
        <v>359</v>
      </c>
      <c r="BJ372">
        <f t="shared" si="54"/>
        <v>170.1</v>
      </c>
      <c r="BK372">
        <f t="shared" si="55"/>
        <v>367.79999999999995</v>
      </c>
      <c r="BL372">
        <f t="shared" si="56"/>
        <v>160.4</v>
      </c>
      <c r="BM372">
        <f t="shared" si="57"/>
        <v>169.2</v>
      </c>
      <c r="BN372">
        <f t="shared" si="58"/>
        <v>174.8</v>
      </c>
      <c r="BO372">
        <f t="shared" si="59"/>
        <v>171.6</v>
      </c>
    </row>
    <row r="373" spans="1:67" x14ac:dyDescent="0.35">
      <c r="A373" t="s">
        <v>61</v>
      </c>
      <c r="B373">
        <v>2023</v>
      </c>
      <c r="C373" t="s">
        <v>65</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c r="AE373">
        <v>173.7</v>
      </c>
      <c r="AF373">
        <v>214.3</v>
      </c>
      <c r="AG373">
        <v>173.2</v>
      </c>
      <c r="AH373">
        <v>179.5</v>
      </c>
      <c r="AI373">
        <v>170</v>
      </c>
      <c r="AJ373">
        <v>172.2</v>
      </c>
      <c r="AK373">
        <v>161</v>
      </c>
      <c r="AL373">
        <v>175.6</v>
      </c>
      <c r="AM373">
        <v>122.7</v>
      </c>
      <c r="AN373">
        <v>144.5</v>
      </c>
      <c r="AO373">
        <v>173.4</v>
      </c>
      <c r="AP373">
        <v>194.2</v>
      </c>
      <c r="AQ373">
        <v>179.1</v>
      </c>
      <c r="AR373">
        <v>201</v>
      </c>
      <c r="AS373">
        <v>187.3</v>
      </c>
      <c r="AT373">
        <v>179.7</v>
      </c>
      <c r="AU373">
        <v>186.2</v>
      </c>
      <c r="AV373">
        <v>175.6</v>
      </c>
      <c r="AW373">
        <v>182.8</v>
      </c>
      <c r="AX373">
        <v>175.2</v>
      </c>
      <c r="AY373">
        <v>185.7</v>
      </c>
      <c r="AZ373">
        <v>164.8</v>
      </c>
      <c r="BA373">
        <v>171.2</v>
      </c>
      <c r="BB373">
        <v>177.1</v>
      </c>
      <c r="BC373">
        <v>185.2</v>
      </c>
      <c r="BD373">
        <v>175.7</v>
      </c>
      <c r="BE373">
        <v>179.1</v>
      </c>
      <c r="BF373">
        <f t="shared" si="50"/>
        <v>2233.4</v>
      </c>
      <c r="BG373">
        <f t="shared" si="51"/>
        <v>201</v>
      </c>
      <c r="BH373">
        <f t="shared" si="52"/>
        <v>553.20000000000005</v>
      </c>
      <c r="BI373">
        <f t="shared" si="53"/>
        <v>358.4</v>
      </c>
      <c r="BJ373">
        <f t="shared" si="54"/>
        <v>175.2</v>
      </c>
      <c r="BK373">
        <f t="shared" si="55"/>
        <v>370.9</v>
      </c>
      <c r="BL373">
        <f t="shared" si="56"/>
        <v>164.8</v>
      </c>
      <c r="BM373">
        <f t="shared" si="57"/>
        <v>171.2</v>
      </c>
      <c r="BN373">
        <f t="shared" si="58"/>
        <v>177.1</v>
      </c>
      <c r="BO373">
        <f t="shared" si="59"/>
        <v>175.7</v>
      </c>
    </row>
    <row r="376" spans="1:67" x14ac:dyDescent="0.35">
      <c r="A376" t="s">
        <v>76</v>
      </c>
      <c r="D376">
        <v>136.68590789999999</v>
      </c>
      <c r="E376">
        <v>156.2647541</v>
      </c>
      <c r="F376">
        <v>140.797561</v>
      </c>
      <c r="G376">
        <v>140.3252033</v>
      </c>
      <c r="H376">
        <v>132.1262873</v>
      </c>
      <c r="I376">
        <v>140.84092140000001</v>
      </c>
      <c r="J376">
        <v>155.75203250000001</v>
      </c>
      <c r="K376">
        <v>141.43089430000001</v>
      </c>
      <c r="L376">
        <v>110.9249322</v>
      </c>
      <c r="M376">
        <v>144.52222219999999</v>
      </c>
      <c r="N376">
        <v>134.0929539</v>
      </c>
      <c r="O376">
        <v>149.08715849999999</v>
      </c>
      <c r="P376">
        <v>142.5100271</v>
      </c>
      <c r="Q376">
        <v>155.38579229999999</v>
      </c>
      <c r="R376">
        <v>142.66366120000001</v>
      </c>
      <c r="S376">
        <v>135.97732239999999</v>
      </c>
      <c r="T376">
        <v>141.67431690000001</v>
      </c>
      <c r="U376">
        <v>139.2560976</v>
      </c>
      <c r="V376">
        <v>136.5100271</v>
      </c>
      <c r="W376">
        <v>136.68688520000001</v>
      </c>
      <c r="X376">
        <v>138.5168022</v>
      </c>
      <c r="Y376">
        <v>127.17049179999999</v>
      </c>
      <c r="Z376">
        <v>133.89180329999999</v>
      </c>
      <c r="AA376">
        <v>141.1311475</v>
      </c>
      <c r="AB376">
        <v>133.35</v>
      </c>
      <c r="AC376">
        <v>134.23579230000001</v>
      </c>
      <c r="AD376">
        <v>139.56448090000001</v>
      </c>
    </row>
    <row r="377" spans="1:67" x14ac:dyDescent="0.35">
      <c r="A377" t="s">
        <v>77</v>
      </c>
      <c r="D377">
        <v>135.9</v>
      </c>
      <c r="E377">
        <v>144.19999999999999</v>
      </c>
      <c r="F377">
        <v>135.5</v>
      </c>
      <c r="G377">
        <v>141</v>
      </c>
      <c r="H377">
        <v>120.5</v>
      </c>
      <c r="I377">
        <v>141.30000000000001</v>
      </c>
      <c r="J377">
        <v>153.5</v>
      </c>
      <c r="K377">
        <v>139.1</v>
      </c>
      <c r="L377">
        <v>113.3</v>
      </c>
      <c r="M377">
        <v>139.5</v>
      </c>
      <c r="N377">
        <v>129</v>
      </c>
      <c r="O377">
        <v>149.35</v>
      </c>
      <c r="P377">
        <v>138.6</v>
      </c>
      <c r="Q377">
        <v>155.6</v>
      </c>
      <c r="R377">
        <v>142.85</v>
      </c>
      <c r="S377">
        <v>133.1</v>
      </c>
      <c r="T377">
        <v>141.5</v>
      </c>
      <c r="U377">
        <v>141.30000000000001</v>
      </c>
      <c r="V377">
        <v>132.19999999999999</v>
      </c>
      <c r="W377">
        <v>135</v>
      </c>
      <c r="X377">
        <v>133.6</v>
      </c>
      <c r="Y377">
        <v>119.7</v>
      </c>
      <c r="Z377">
        <v>129.85</v>
      </c>
      <c r="AA377">
        <v>139.94999999999999</v>
      </c>
      <c r="AB377">
        <v>127.65</v>
      </c>
      <c r="AC377">
        <v>129.65</v>
      </c>
      <c r="AD377">
        <v>137.15</v>
      </c>
    </row>
    <row r="378" spans="1:67" x14ac:dyDescent="0.35">
      <c r="A378" t="s">
        <v>78</v>
      </c>
      <c r="D378">
        <v>124</v>
      </c>
      <c r="E378">
        <v>143.69999999999999</v>
      </c>
      <c r="F378">
        <v>117.8</v>
      </c>
      <c r="G378">
        <v>153.30000000000001</v>
      </c>
      <c r="H378">
        <v>118.1</v>
      </c>
      <c r="I378">
        <v>147.19999999999999</v>
      </c>
      <c r="J378">
        <v>129.19999999999999</v>
      </c>
      <c r="K378">
        <v>164</v>
      </c>
      <c r="L378">
        <v>121.9</v>
      </c>
      <c r="M378">
        <v>135.6</v>
      </c>
      <c r="N378">
        <v>112.1</v>
      </c>
      <c r="O378">
        <v>161.80000000000001</v>
      </c>
      <c r="P378">
        <v>131.80000000000001</v>
      </c>
      <c r="Q378">
        <v>196.5</v>
      </c>
      <c r="R378">
        <v>115.8</v>
      </c>
      <c r="S378">
        <v>146.1</v>
      </c>
      <c r="T378">
        <v>129</v>
      </c>
      <c r="U378">
        <v>100.4</v>
      </c>
      <c r="V378">
        <v>113.4</v>
      </c>
      <c r="W378">
        <v>146.4</v>
      </c>
      <c r="X378">
        <v>109.7</v>
      </c>
      <c r="Y378">
        <v>109.3</v>
      </c>
      <c r="Z378">
        <v>104</v>
      </c>
      <c r="AA378">
        <v>155.5</v>
      </c>
      <c r="AB378">
        <v>104.3</v>
      </c>
      <c r="AC378">
        <v>113.7</v>
      </c>
      <c r="AD378">
        <v>114.2</v>
      </c>
    </row>
    <row r="379" spans="1:67" x14ac:dyDescent="0.35">
      <c r="A379" t="s">
        <v>79</v>
      </c>
      <c r="D379">
        <v>224.94904</v>
      </c>
      <c r="E379">
        <v>1112.54711</v>
      </c>
      <c r="F379">
        <v>507.30887990000002</v>
      </c>
      <c r="G379">
        <v>336.88504239999997</v>
      </c>
      <c r="H379">
        <v>897.41080169999998</v>
      </c>
      <c r="I379">
        <v>301.74101109999998</v>
      </c>
      <c r="J379">
        <v>778.78418739999995</v>
      </c>
      <c r="K379">
        <v>573.1460538</v>
      </c>
      <c r="L379">
        <v>81.321876689999996</v>
      </c>
      <c r="M379">
        <v>724.07597220000002</v>
      </c>
      <c r="N379">
        <v>379.27728719999999</v>
      </c>
      <c r="O379">
        <v>530.57334149999997</v>
      </c>
      <c r="P379">
        <v>387.9294372</v>
      </c>
      <c r="Q379">
        <v>876.47656470000004</v>
      </c>
      <c r="R379">
        <v>451.74533339999999</v>
      </c>
      <c r="S379">
        <v>389.71962129999997</v>
      </c>
      <c r="T379">
        <v>440.85818790000002</v>
      </c>
      <c r="U379">
        <v>447.63618719999999</v>
      </c>
      <c r="V379">
        <v>495.18775240000002</v>
      </c>
      <c r="W379">
        <v>373.43040289999999</v>
      </c>
      <c r="X379">
        <v>561.78873869999995</v>
      </c>
      <c r="Y379">
        <v>367.31890770000001</v>
      </c>
      <c r="Z379">
        <v>405.21127510000002</v>
      </c>
      <c r="AA379">
        <v>449.71469839999997</v>
      </c>
      <c r="AB379">
        <v>535.75231510000003</v>
      </c>
      <c r="AC379">
        <v>432.98175650000002</v>
      </c>
      <c r="AD379">
        <v>415.22361160000003</v>
      </c>
    </row>
    <row r="380" spans="1:67" x14ac:dyDescent="0.35">
      <c r="A380" t="s">
        <v>80</v>
      </c>
      <c r="D380">
        <v>14.99830124</v>
      </c>
      <c r="E380">
        <v>33.354866370000003</v>
      </c>
      <c r="F380">
        <v>22.523518370000001</v>
      </c>
      <c r="G380">
        <v>18.354428410000001</v>
      </c>
      <c r="H380">
        <v>29.95681561</v>
      </c>
      <c r="I380">
        <v>17.370694029999999</v>
      </c>
      <c r="J380">
        <v>27.90670506</v>
      </c>
      <c r="K380">
        <v>23.94046896</v>
      </c>
      <c r="L380">
        <v>9.0178643090000001</v>
      </c>
      <c r="M380">
        <v>26.908659799999999</v>
      </c>
      <c r="N380">
        <v>19.475042670000001</v>
      </c>
      <c r="O380">
        <v>23.034177679999999</v>
      </c>
      <c r="P380">
        <v>19.695924380000001</v>
      </c>
      <c r="Q380">
        <v>29.60534689</v>
      </c>
      <c r="R380">
        <v>21.254301529999999</v>
      </c>
      <c r="S380">
        <v>19.74131762</v>
      </c>
      <c r="T380">
        <v>20.996623249999999</v>
      </c>
      <c r="U380">
        <v>21.157414469999999</v>
      </c>
      <c r="V380">
        <v>22.252814480000001</v>
      </c>
      <c r="W380">
        <v>19.324347410000001</v>
      </c>
      <c r="X380">
        <v>23.702082999999998</v>
      </c>
      <c r="Y380">
        <v>19.16556568</v>
      </c>
      <c r="Z380">
        <v>20.12986029</v>
      </c>
      <c r="AA380">
        <v>21.206477750000001</v>
      </c>
      <c r="AB380">
        <v>23.146324010000001</v>
      </c>
      <c r="AC380">
        <v>20.808213680000001</v>
      </c>
      <c r="AD380">
        <v>20.37703638</v>
      </c>
    </row>
    <row r="381" spans="1:67" x14ac:dyDescent="0.35">
      <c r="A381" t="s">
        <v>81</v>
      </c>
      <c r="D381">
        <v>124.2</v>
      </c>
      <c r="E381">
        <v>130.32499999999999</v>
      </c>
      <c r="F381">
        <v>122.1</v>
      </c>
      <c r="G381">
        <v>128.30000000000001</v>
      </c>
      <c r="H381">
        <v>110.5</v>
      </c>
      <c r="I381">
        <v>130.4</v>
      </c>
      <c r="J381">
        <v>135.1</v>
      </c>
      <c r="K381">
        <v>119.9</v>
      </c>
      <c r="L381">
        <v>103.5</v>
      </c>
      <c r="M381">
        <v>127.7</v>
      </c>
      <c r="N381">
        <v>119.8</v>
      </c>
      <c r="O381">
        <v>131.47499999999999</v>
      </c>
      <c r="P381">
        <v>128.9</v>
      </c>
      <c r="Q381">
        <v>131.05000000000001</v>
      </c>
      <c r="R381">
        <v>125.85</v>
      </c>
      <c r="S381">
        <v>120.72499999999999</v>
      </c>
      <c r="T381">
        <v>125.075</v>
      </c>
      <c r="U381">
        <v>120.15</v>
      </c>
      <c r="V381">
        <v>116.5</v>
      </c>
      <c r="W381">
        <v>121</v>
      </c>
      <c r="X381">
        <v>118.6</v>
      </c>
      <c r="Y381">
        <v>111.7</v>
      </c>
      <c r="Z381">
        <v>117.22499999999999</v>
      </c>
      <c r="AA381">
        <v>123.95</v>
      </c>
      <c r="AB381">
        <v>112.5</v>
      </c>
      <c r="AC381">
        <v>116.625</v>
      </c>
      <c r="AD381">
        <v>123.52500000000001</v>
      </c>
    </row>
    <row r="382" spans="1:67" x14ac:dyDescent="0.35">
      <c r="A382" t="s">
        <v>82</v>
      </c>
      <c r="D382">
        <v>135.9</v>
      </c>
      <c r="E382">
        <v>144.19999999999999</v>
      </c>
      <c r="F382">
        <v>135.5</v>
      </c>
      <c r="G382">
        <v>141</v>
      </c>
      <c r="H382">
        <v>120.5</v>
      </c>
      <c r="I382">
        <v>141.30000000000001</v>
      </c>
      <c r="J382">
        <v>153.5</v>
      </c>
      <c r="K382">
        <v>139.1</v>
      </c>
      <c r="L382">
        <v>113.3</v>
      </c>
      <c r="M382">
        <v>139.5</v>
      </c>
      <c r="N382">
        <v>129</v>
      </c>
      <c r="O382">
        <v>149.35</v>
      </c>
      <c r="P382">
        <v>138.6</v>
      </c>
      <c r="Q382">
        <v>155.6</v>
      </c>
      <c r="R382">
        <v>142.85</v>
      </c>
      <c r="S382">
        <v>133.1</v>
      </c>
      <c r="T382">
        <v>141.5</v>
      </c>
      <c r="U382">
        <v>141.30000000000001</v>
      </c>
      <c r="V382">
        <v>132.19999999999999</v>
      </c>
      <c r="W382">
        <v>135</v>
      </c>
      <c r="X382">
        <v>133.6</v>
      </c>
      <c r="Y382">
        <v>119.7</v>
      </c>
      <c r="Z382">
        <v>129.85</v>
      </c>
      <c r="AA382">
        <v>139.94999999999999</v>
      </c>
      <c r="AB382">
        <v>127.65</v>
      </c>
      <c r="AC382">
        <v>129.65</v>
      </c>
      <c r="AD382">
        <v>137.15</v>
      </c>
    </row>
    <row r="383" spans="1:67" x14ac:dyDescent="0.35">
      <c r="A383" t="s">
        <v>83</v>
      </c>
      <c r="D383">
        <v>146.4</v>
      </c>
      <c r="E383">
        <v>191</v>
      </c>
      <c r="F383">
        <v>162.4</v>
      </c>
      <c r="G383">
        <v>154</v>
      </c>
      <c r="H383">
        <v>140.69999999999999</v>
      </c>
      <c r="I383">
        <v>152.6</v>
      </c>
      <c r="J383">
        <v>171.2</v>
      </c>
      <c r="K383">
        <v>164.3</v>
      </c>
      <c r="L383">
        <v>118.8</v>
      </c>
      <c r="M383">
        <v>161.4</v>
      </c>
      <c r="N383">
        <v>145.4</v>
      </c>
      <c r="O383">
        <v>164.17500000000001</v>
      </c>
      <c r="P383">
        <v>158</v>
      </c>
      <c r="Q383">
        <v>186.4</v>
      </c>
      <c r="R383">
        <v>154.69999999999999</v>
      </c>
      <c r="S383">
        <v>146.57499999999999</v>
      </c>
      <c r="T383">
        <v>153.25</v>
      </c>
      <c r="U383">
        <v>157.4</v>
      </c>
      <c r="V383">
        <v>149</v>
      </c>
      <c r="W383">
        <v>150.67500000000001</v>
      </c>
      <c r="X383">
        <v>157.19999999999999</v>
      </c>
      <c r="Y383">
        <v>141.22499999999999</v>
      </c>
      <c r="Z383">
        <v>149.97499999999999</v>
      </c>
      <c r="AA383">
        <v>160.19999999999999</v>
      </c>
      <c r="AB383">
        <v>156.1</v>
      </c>
      <c r="AC383">
        <v>150.65</v>
      </c>
      <c r="AD383">
        <v>156.57499999999999</v>
      </c>
    </row>
    <row r="384" spans="1:67" x14ac:dyDescent="0.35">
      <c r="A384" t="s">
        <v>84</v>
      </c>
      <c r="D384">
        <v>22.2</v>
      </c>
      <c r="E384">
        <v>60.674999999999997</v>
      </c>
      <c r="F384">
        <v>40.299999999999997</v>
      </c>
      <c r="G384">
        <v>25.7</v>
      </c>
      <c r="H384">
        <v>30.2</v>
      </c>
      <c r="I384">
        <v>22.2</v>
      </c>
      <c r="J384">
        <v>36.1</v>
      </c>
      <c r="K384">
        <v>44.4</v>
      </c>
      <c r="L384">
        <v>15.3</v>
      </c>
      <c r="M384">
        <v>33.700000000000003</v>
      </c>
      <c r="N384">
        <v>25.6</v>
      </c>
      <c r="O384">
        <v>32.700000000000003</v>
      </c>
      <c r="P384">
        <v>29.1</v>
      </c>
      <c r="Q384">
        <v>55.35</v>
      </c>
      <c r="R384">
        <v>28.85</v>
      </c>
      <c r="S384">
        <v>25.85</v>
      </c>
      <c r="T384">
        <v>28.175000000000001</v>
      </c>
      <c r="U384">
        <v>37.25</v>
      </c>
      <c r="V384">
        <v>32.5</v>
      </c>
      <c r="W384">
        <v>29.675000000000001</v>
      </c>
      <c r="X384">
        <v>38.6</v>
      </c>
      <c r="Y384">
        <v>29.524999999999999</v>
      </c>
      <c r="Z384">
        <v>32.75</v>
      </c>
      <c r="AA384">
        <v>36.25</v>
      </c>
      <c r="AB384">
        <v>43.6</v>
      </c>
      <c r="AC384">
        <v>34.024999999999999</v>
      </c>
      <c r="AD384">
        <v>33.049999999999997</v>
      </c>
    </row>
    <row r="385" spans="1:30" x14ac:dyDescent="0.35">
      <c r="A385" t="s">
        <v>85</v>
      </c>
      <c r="D385">
        <v>90.9</v>
      </c>
      <c r="E385">
        <v>39.3125</v>
      </c>
      <c r="F385">
        <v>61.65</v>
      </c>
      <c r="G385">
        <v>89.75</v>
      </c>
      <c r="H385">
        <v>65.2</v>
      </c>
      <c r="I385">
        <v>97.1</v>
      </c>
      <c r="J385">
        <v>80.95</v>
      </c>
      <c r="K385">
        <v>53.3</v>
      </c>
      <c r="L385">
        <v>80.55</v>
      </c>
      <c r="M385">
        <v>77.150000000000006</v>
      </c>
      <c r="N385">
        <v>81.400000000000006</v>
      </c>
      <c r="O385">
        <v>82.424999999999997</v>
      </c>
      <c r="P385">
        <v>85.25</v>
      </c>
      <c r="Q385">
        <v>48.024999999999999</v>
      </c>
      <c r="R385">
        <v>82.575000000000003</v>
      </c>
      <c r="S385">
        <v>81.95</v>
      </c>
      <c r="T385">
        <v>82.8125</v>
      </c>
      <c r="U385">
        <v>64.275000000000006</v>
      </c>
      <c r="V385">
        <v>67.75</v>
      </c>
      <c r="W385">
        <v>76.487499999999997</v>
      </c>
      <c r="X385">
        <v>60.7</v>
      </c>
      <c r="Y385">
        <v>67.412499999999994</v>
      </c>
      <c r="Z385">
        <v>68.099999999999994</v>
      </c>
      <c r="AA385">
        <v>69.575000000000003</v>
      </c>
      <c r="AB385">
        <v>47.1</v>
      </c>
      <c r="AC385">
        <v>65.587500000000006</v>
      </c>
      <c r="AD385">
        <v>73.95</v>
      </c>
    </row>
    <row r="386" spans="1:30" x14ac:dyDescent="0.35">
      <c r="A386" t="s">
        <v>86</v>
      </c>
      <c r="D386">
        <v>179.7</v>
      </c>
      <c r="E386">
        <v>282.01249999999999</v>
      </c>
      <c r="F386">
        <v>222.85</v>
      </c>
      <c r="G386">
        <v>192.55</v>
      </c>
      <c r="H386">
        <v>186</v>
      </c>
      <c r="I386">
        <v>185.9</v>
      </c>
      <c r="J386">
        <v>225.35</v>
      </c>
      <c r="K386">
        <v>230.9</v>
      </c>
      <c r="L386">
        <v>141.75</v>
      </c>
      <c r="M386">
        <v>211.95</v>
      </c>
      <c r="N386">
        <v>183.8</v>
      </c>
      <c r="O386">
        <v>213.22499999999999</v>
      </c>
      <c r="P386">
        <v>201.65</v>
      </c>
      <c r="Q386">
        <v>269.42500000000001</v>
      </c>
      <c r="R386">
        <v>197.97499999999999</v>
      </c>
      <c r="S386">
        <v>185.35</v>
      </c>
      <c r="T386">
        <v>195.51249999999999</v>
      </c>
      <c r="U386">
        <v>213.27500000000001</v>
      </c>
      <c r="V386">
        <v>197.75</v>
      </c>
      <c r="W386">
        <v>195.1875</v>
      </c>
      <c r="X386">
        <v>215.1</v>
      </c>
      <c r="Y386">
        <v>185.51249999999999</v>
      </c>
      <c r="Z386">
        <v>199.1</v>
      </c>
      <c r="AA386">
        <v>214.57499999999999</v>
      </c>
      <c r="AB386">
        <v>221.5</v>
      </c>
      <c r="AC386">
        <v>201.6875</v>
      </c>
      <c r="AD386">
        <v>206.15</v>
      </c>
    </row>
  </sheetData>
  <mergeCells count="7">
    <mergeCell ref="CA47:CA49"/>
    <mergeCell ref="CA50:CA51"/>
    <mergeCell ref="CB1:CC1"/>
    <mergeCell ref="CA6:CA18"/>
    <mergeCell ref="CA20:CA22"/>
    <mergeCell ref="CA23:CA24"/>
    <mergeCell ref="CA33:CA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79681-5CCA-493F-A351-C6D2C2CF383C}">
  <sheetPr>
    <tabColor rgb="FFC00000"/>
  </sheetPr>
  <dimension ref="A1:A46"/>
  <sheetViews>
    <sheetView showGridLines="0" workbookViewId="0">
      <selection activeCell="J15" sqref="J15"/>
    </sheetView>
  </sheetViews>
  <sheetFormatPr defaultRowHeight="14.5" x14ac:dyDescent="0.35"/>
  <sheetData>
    <row r="1" spans="1:1" x14ac:dyDescent="0.35">
      <c r="A1" t="s">
        <v>354</v>
      </c>
    </row>
    <row r="3" spans="1:1" x14ac:dyDescent="0.35">
      <c r="A3" t="s">
        <v>355</v>
      </c>
    </row>
    <row r="4" spans="1:1" x14ac:dyDescent="0.35">
      <c r="A4" t="s">
        <v>356</v>
      </c>
    </row>
    <row r="6" spans="1:1" x14ac:dyDescent="0.35">
      <c r="A6" t="s">
        <v>357</v>
      </c>
    </row>
    <row r="7" spans="1:1" x14ac:dyDescent="0.35">
      <c r="A7" t="s">
        <v>358</v>
      </c>
    </row>
    <row r="9" spans="1:1" x14ac:dyDescent="0.35">
      <c r="A9" t="s">
        <v>359</v>
      </c>
    </row>
    <row r="10" spans="1:1" x14ac:dyDescent="0.35">
      <c r="A10" t="s">
        <v>360</v>
      </c>
    </row>
    <row r="11" spans="1:1" x14ac:dyDescent="0.35">
      <c r="A11" t="s">
        <v>361</v>
      </c>
    </row>
    <row r="12" spans="1:1" x14ac:dyDescent="0.35">
      <c r="A12" t="s">
        <v>362</v>
      </c>
    </row>
    <row r="13" spans="1:1" x14ac:dyDescent="0.35">
      <c r="A13" t="s">
        <v>363</v>
      </c>
    </row>
    <row r="14" spans="1:1" x14ac:dyDescent="0.35">
      <c r="A14" t="s">
        <v>364</v>
      </c>
    </row>
    <row r="15" spans="1:1" x14ac:dyDescent="0.35">
      <c r="A15" t="s">
        <v>365</v>
      </c>
    </row>
    <row r="17" spans="1:1" x14ac:dyDescent="0.35">
      <c r="A17" t="s">
        <v>366</v>
      </c>
    </row>
    <row r="18" spans="1:1" x14ac:dyDescent="0.35">
      <c r="A18" t="s">
        <v>367</v>
      </c>
    </row>
    <row r="20" spans="1:1" x14ac:dyDescent="0.35">
      <c r="A20" t="s">
        <v>368</v>
      </c>
    </row>
    <row r="21" spans="1:1" x14ac:dyDescent="0.35">
      <c r="A21" t="s">
        <v>369</v>
      </c>
    </row>
    <row r="22" spans="1:1" x14ac:dyDescent="0.35">
      <c r="A22" t="s">
        <v>370</v>
      </c>
    </row>
    <row r="24" spans="1:1" x14ac:dyDescent="0.35">
      <c r="A24" t="s">
        <v>371</v>
      </c>
    </row>
    <row r="25" spans="1:1" x14ac:dyDescent="0.35">
      <c r="A25" t="s">
        <v>372</v>
      </c>
    </row>
    <row r="26" spans="1:1" x14ac:dyDescent="0.35">
      <c r="A26" t="s">
        <v>373</v>
      </c>
    </row>
    <row r="28" spans="1:1" x14ac:dyDescent="0.35">
      <c r="A28" t="s">
        <v>374</v>
      </c>
    </row>
    <row r="29" spans="1:1" x14ac:dyDescent="0.35">
      <c r="A29" t="s">
        <v>375</v>
      </c>
    </row>
    <row r="30" spans="1:1" x14ac:dyDescent="0.35">
      <c r="A30" t="s">
        <v>376</v>
      </c>
    </row>
    <row r="32" spans="1:1" x14ac:dyDescent="0.35">
      <c r="A32" t="s">
        <v>377</v>
      </c>
    </row>
    <row r="33" spans="1:1" x14ac:dyDescent="0.35">
      <c r="A33" t="s">
        <v>378</v>
      </c>
    </row>
    <row r="35" spans="1:1" x14ac:dyDescent="0.35">
      <c r="A35" t="s">
        <v>379</v>
      </c>
    </row>
    <row r="36" spans="1:1" x14ac:dyDescent="0.35">
      <c r="A36" t="s">
        <v>380</v>
      </c>
    </row>
    <row r="37" spans="1:1" x14ac:dyDescent="0.35">
      <c r="A37" t="s">
        <v>381</v>
      </c>
    </row>
    <row r="40" spans="1:1" x14ac:dyDescent="0.35">
      <c r="A40" t="s">
        <v>382</v>
      </c>
    </row>
    <row r="42" spans="1:1" x14ac:dyDescent="0.35">
      <c r="A42" t="s">
        <v>383</v>
      </c>
    </row>
    <row r="43" spans="1:1" x14ac:dyDescent="0.35">
      <c r="A43" t="s">
        <v>384</v>
      </c>
    </row>
    <row r="44" spans="1:1" x14ac:dyDescent="0.35">
      <c r="A44" t="s">
        <v>385</v>
      </c>
    </row>
    <row r="45" spans="1:1" x14ac:dyDescent="0.35">
      <c r="A45" t="s">
        <v>386</v>
      </c>
    </row>
    <row r="46" spans="1:1" x14ac:dyDescent="0.35">
      <c r="A46"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Objective 1</vt:lpstr>
      <vt:lpstr>Objective 2</vt:lpstr>
      <vt:lpstr>Objective 3</vt:lpstr>
      <vt:lpstr>Objective 4</vt:lpstr>
      <vt:lpstr>Objective 5</vt:lpstr>
      <vt:lpstr>Oil Prices</vt:lpstr>
      <vt:lpstr>All_India_Index- Analysis</vt:lpstr>
      <vt:lpstr>Problem Statement</vt:lpstr>
      <vt:lpstr>All_India_Index - 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Snehil Kumar Sharma</dc:creator>
  <cp:lastModifiedBy>Snehil Kumar Sharma</cp:lastModifiedBy>
  <dcterms:created xsi:type="dcterms:W3CDTF">2025-01-26T17:03:58Z</dcterms:created>
  <dcterms:modified xsi:type="dcterms:W3CDTF">2025-04-08T08:31:07Z</dcterms:modified>
</cp:coreProperties>
</file>