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walto\Downloads\"/>
    </mc:Choice>
  </mc:AlternateContent>
  <xr:revisionPtr revIDLastSave="0" documentId="13_ncr:1_{68350255-B7B9-4311-AE3A-B2D689545A4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JobID and Runtime - 9_14-9_15" sheetId="21" r:id="rId1"/>
    <sheet name="JobID and Runtime - 6_18" sheetId="19" r:id="rId2"/>
    <sheet name="JobID and Runtime - 6_9 " sheetId="18" r:id="rId3"/>
    <sheet name="Overhead Testing - hmmer" sheetId="2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21" l="1"/>
  <c r="J50" i="21"/>
  <c r="J49" i="21"/>
  <c r="J48" i="21"/>
  <c r="J47" i="21"/>
  <c r="I50" i="21"/>
  <c r="I49" i="21"/>
  <c r="K49" i="21" s="1"/>
  <c r="I48" i="21"/>
  <c r="K48" i="21" s="1"/>
  <c r="I47" i="21"/>
  <c r="L50" i="21"/>
  <c r="K50" i="21"/>
  <c r="L49" i="21"/>
  <c r="L48" i="21"/>
  <c r="L47" i="21"/>
  <c r="K47" i="21"/>
  <c r="G57" i="21"/>
  <c r="H57" i="21"/>
  <c r="F49" i="21"/>
  <c r="H55" i="21"/>
  <c r="G55" i="21"/>
  <c r="F47" i="21"/>
  <c r="D56" i="21"/>
  <c r="D55" i="21"/>
  <c r="E57" i="21"/>
  <c r="D58" i="21"/>
  <c r="D57" i="21"/>
  <c r="I57" i="21" s="1"/>
  <c r="H58" i="21"/>
  <c r="G58" i="21"/>
  <c r="E58" i="21"/>
  <c r="F50" i="21"/>
  <c r="G50" i="21"/>
  <c r="F48" i="21"/>
  <c r="G56" i="21"/>
  <c r="E56" i="21"/>
  <c r="H56" i="21"/>
  <c r="E55" i="21"/>
  <c r="G48" i="21"/>
  <c r="G47" i="21"/>
  <c r="M53" i="19"/>
  <c r="M48" i="19"/>
  <c r="M43" i="19"/>
  <c r="M38" i="19"/>
  <c r="M33" i="19"/>
  <c r="M28" i="19"/>
  <c r="M23" i="19"/>
  <c r="M18" i="19"/>
  <c r="M13" i="19"/>
  <c r="M8" i="19"/>
  <c r="M3" i="19"/>
  <c r="L3" i="19"/>
  <c r="L53" i="19"/>
  <c r="L48" i="19"/>
  <c r="L43" i="19"/>
  <c r="L38" i="19"/>
  <c r="L33" i="19"/>
  <c r="L28" i="19"/>
  <c r="L23" i="19"/>
  <c r="L18" i="19"/>
  <c r="L13" i="19"/>
  <c r="L8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3" i="19"/>
  <c r="T20" i="19"/>
  <c r="T22" i="19"/>
  <c r="T24" i="19"/>
  <c r="S20" i="19"/>
  <c r="U4" i="19"/>
  <c r="Q4" i="18"/>
  <c r="O14" i="18"/>
  <c r="O12" i="18"/>
  <c r="U15" i="19"/>
  <c r="U14" i="19"/>
  <c r="U13" i="19"/>
  <c r="U12" i="19"/>
  <c r="T14" i="19"/>
  <c r="T13" i="19"/>
  <c r="T12" i="19"/>
  <c r="U7" i="19"/>
  <c r="U6" i="19"/>
  <c r="U5" i="19"/>
  <c r="T4" i="19"/>
  <c r="T7" i="19"/>
  <c r="T6" i="19"/>
  <c r="T5" i="19"/>
  <c r="M49" i="21" l="1"/>
  <c r="M50" i="21"/>
  <c r="M47" i="21"/>
  <c r="M48" i="21"/>
  <c r="I58" i="21"/>
  <c r="I55" i="21"/>
  <c r="J57" i="21"/>
  <c r="F57" i="21"/>
  <c r="J56" i="21"/>
  <c r="H49" i="21"/>
  <c r="I56" i="21"/>
  <c r="J58" i="21"/>
  <c r="K58" i="21" s="1"/>
  <c r="H47" i="21"/>
  <c r="H48" i="21"/>
  <c r="F56" i="21"/>
  <c r="J55" i="21"/>
  <c r="K55" i="21" s="1"/>
  <c r="H50" i="21"/>
  <c r="F55" i="21"/>
  <c r="F58" i="21"/>
  <c r="V4" i="19"/>
  <c r="S24" i="19"/>
  <c r="S22" i="19"/>
  <c r="R14" i="19"/>
  <c r="S14" i="19"/>
  <c r="R13" i="19"/>
  <c r="R12" i="19"/>
  <c r="R15" i="19"/>
  <c r="S15" i="19"/>
  <c r="S13" i="19"/>
  <c r="S12" i="19"/>
  <c r="I8" i="20"/>
  <c r="I7" i="20"/>
  <c r="I6" i="20"/>
  <c r="I5" i="20"/>
  <c r="N15" i="18"/>
  <c r="M15" i="18"/>
  <c r="N14" i="18"/>
  <c r="O22" i="18"/>
  <c r="O20" i="18"/>
  <c r="N22" i="18"/>
  <c r="O24" i="18"/>
  <c r="N24" i="18"/>
  <c r="M12" i="18"/>
  <c r="N13" i="18"/>
  <c r="N12" i="18"/>
  <c r="P6" i="18"/>
  <c r="P7" i="18"/>
  <c r="N20" i="18"/>
  <c r="M14" i="18"/>
  <c r="M13" i="18"/>
  <c r="P5" i="18"/>
  <c r="P4" i="18"/>
  <c r="O7" i="18"/>
  <c r="O6" i="18"/>
  <c r="O5" i="18"/>
  <c r="O4" i="18"/>
  <c r="K56" i="21" l="1"/>
  <c r="K57" i="21"/>
  <c r="W13" i="19"/>
  <c r="V12" i="19"/>
  <c r="V14" i="19"/>
  <c r="V15" i="19"/>
  <c r="V13" i="19"/>
  <c r="X12" i="19"/>
  <c r="W14" i="19"/>
  <c r="X14" i="19"/>
  <c r="W15" i="19"/>
  <c r="Y12" i="19"/>
  <c r="X13" i="19"/>
  <c r="Y13" i="19" s="1"/>
  <c r="W12" i="19"/>
  <c r="X15" i="19"/>
  <c r="U22" i="19"/>
  <c r="V6" i="19"/>
  <c r="V7" i="19"/>
  <c r="U20" i="19"/>
  <c r="V5" i="19"/>
  <c r="U24" i="19"/>
  <c r="Q5" i="18"/>
  <c r="O13" i="18"/>
  <c r="P24" i="18"/>
  <c r="P20" i="18"/>
  <c r="P22" i="18"/>
  <c r="Q6" i="18"/>
  <c r="O15" i="18"/>
  <c r="Q7" i="18"/>
  <c r="Y15" i="19" l="1"/>
  <c r="Y14" i="19"/>
</calcChain>
</file>

<file path=xl/sharedStrings.xml><?xml version="1.0" encoding="utf-8"?>
<sst xmlns="http://schemas.openxmlformats.org/spreadsheetml/2006/main" count="255" uniqueCount="81">
  <si>
    <t>N/A</t>
  </si>
  <si>
    <t>SWFFT</t>
  </si>
  <si>
    <t>sw4lite</t>
  </si>
  <si>
    <t>Job ID</t>
  </si>
  <si>
    <t>sw4</t>
  </si>
  <si>
    <t>mpi-io</t>
  </si>
  <si>
    <t>DiffOfTime</t>
  </si>
  <si>
    <t>Nodes</t>
  </si>
  <si>
    <t>Size</t>
  </si>
  <si>
    <t>Luster</t>
  </si>
  <si>
    <t>NFS</t>
  </si>
  <si>
    <t>Application</t>
  </si>
  <si>
    <t>Darshan</t>
  </si>
  <si>
    <t>darshanConnector</t>
  </si>
  <si>
    <t>% Overhead</t>
  </si>
  <si>
    <t>HACC</t>
  </si>
  <si>
    <t>File System</t>
  </si>
  <si>
    <t xml:space="preserve">HACC </t>
  </si>
  <si>
    <t>mpi-io-test</t>
  </si>
  <si>
    <t>hmmer</t>
  </si>
  <si>
    <t>Collective</t>
  </si>
  <si>
    <t>with mpi</t>
  </si>
  <si>
    <t>Average Runtime</t>
  </si>
  <si>
    <t>Luster - with Collective</t>
  </si>
  <si>
    <t>Luster - without Collective</t>
  </si>
  <si>
    <t>NFS - with Collective</t>
  </si>
  <si>
    <t>Particles/Rank</t>
  </si>
  <si>
    <t>Block Size</t>
  </si>
  <si>
    <t>Iterations</t>
  </si>
  <si>
    <t>Yes</t>
  </si>
  <si>
    <t>No</t>
  </si>
  <si>
    <t>16*1024*1024</t>
  </si>
  <si>
    <t>Arguments</t>
  </si>
  <si>
    <t>255660_*</t>
  </si>
  <si>
    <t>255521 - DID NOT FINISH</t>
  </si>
  <si>
    <t>Other HACC Data</t>
  </si>
  <si>
    <t>NFS - without Collective</t>
  </si>
  <si>
    <t>Luster - 10 million particles/rank</t>
  </si>
  <si>
    <t>Luster - 5 million particles/rank</t>
  </si>
  <si>
    <t>NFS - 10 million particles/rank</t>
  </si>
  <si>
    <t>NFS - 5 million particles/rank</t>
  </si>
  <si>
    <t xml:space="preserve">darshanConnector </t>
  </si>
  <si>
    <t>Application Runtime and JobID</t>
  </si>
  <si>
    <t>new_gh_1node.in</t>
  </si>
  <si>
    <t>EXTRA Data - IGNORE</t>
  </si>
  <si>
    <t>Commented Out</t>
  </si>
  <si>
    <t>Json and publish</t>
  </si>
  <si>
    <t>Nothing</t>
  </si>
  <si>
    <t>Json message (except for 1)</t>
  </si>
  <si>
    <t>Json (except for 1) and publish</t>
  </si>
  <si>
    <t>No gprof</t>
  </si>
  <si>
    <t>Darshanconnector</t>
  </si>
  <si>
    <t>Overhead</t>
  </si>
  <si>
    <t>HMMER RUNTIME STUFF</t>
  </si>
  <si>
    <t>With gprof</t>
  </si>
  <si>
    <t>Using sprintf an all string</t>
  </si>
  <si>
    <t>Darshan (no gprof)</t>
  </si>
  <si>
    <t>sprintf</t>
  </si>
  <si>
    <t>1557, 1917</t>
  </si>
  <si>
    <t>186, 187</t>
  </si>
  <si>
    <t>TIMEOUT ERROR</t>
  </si>
  <si>
    <t>Extra nfs hmmer</t>
  </si>
  <si>
    <t>Everything (kept send function call only)</t>
  </si>
  <si>
    <t>Everything (keep send function and sprintf for all strings)</t>
  </si>
  <si>
    <t>sprintf and string only</t>
  </si>
  <si>
    <t xml:space="preserve">Application Runtime and JobID </t>
  </si>
  <si>
    <t>Connector SD</t>
  </si>
  <si>
    <t>Darshan only SD</t>
  </si>
  <si>
    <t>With SD</t>
  </si>
  <si>
    <t>darshanConnector - Job ID</t>
  </si>
  <si>
    <t>Darshan - JobId</t>
  </si>
  <si>
    <t>Number Of Messages</t>
  </si>
  <si>
    <t>Avg. Size Of Messages</t>
  </si>
  <si>
    <t>Rate Of Messages/Sec</t>
  </si>
  <si>
    <t>Min Size of messages</t>
  </si>
  <si>
    <t>Max Size Of Messages</t>
  </si>
  <si>
    <t>6/18 MPI IO RUNTIMES - DATA NOT COLLECTED IN SOS</t>
  </si>
  <si>
    <t>mpi-io-test (6/8)</t>
  </si>
  <si>
    <t>Avg Number of Messages</t>
  </si>
  <si>
    <t>Application Runtime and JobID For S</t>
  </si>
  <si>
    <t xml:space="preserve">mpi-io-test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</si>
</sst>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27" xfId="0" applyBorder="1"/>
    <xf numFmtId="0" fontId="0" fillId="0" borderId="31" xfId="0" applyBorder="1"/>
    <xf numFmtId="0" fontId="0" fillId="0" borderId="30" xfId="0" applyBorder="1"/>
    <xf numFmtId="0" fontId="0" fillId="0" borderId="34" xfId="0" applyBorder="1"/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Font="1" applyBorder="1" applyAlignment="1"/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0" fontId="0" fillId="0" borderId="34" xfId="42" applyNumberFormat="1" applyFont="1" applyBorder="1"/>
    <xf numFmtId="2" fontId="0" fillId="0" borderId="23" xfId="0" applyNumberFormat="1" applyBorder="1"/>
    <xf numFmtId="2" fontId="0" fillId="0" borderId="27" xfId="0" applyNumberFormat="1" applyBorder="1"/>
    <xf numFmtId="0" fontId="10" fillId="6" borderId="43" xfId="10" applyBorder="1"/>
    <xf numFmtId="0" fontId="10" fillId="6" borderId="44" xfId="10" applyBorder="1"/>
    <xf numFmtId="0" fontId="7" fillId="3" borderId="29" xfId="7" applyBorder="1"/>
    <xf numFmtId="0" fontId="0" fillId="0" borderId="46" xfId="0" applyBorder="1"/>
    <xf numFmtId="2" fontId="0" fillId="0" borderId="47" xfId="0" applyNumberFormat="1" applyBorder="1"/>
    <xf numFmtId="2" fontId="0" fillId="0" borderId="48" xfId="0" applyNumberFormat="1" applyBorder="1"/>
    <xf numFmtId="0" fontId="7" fillId="3" borderId="45" xfId="7" applyBorder="1"/>
    <xf numFmtId="0" fontId="0" fillId="0" borderId="0" xfId="0" applyFill="1" applyBorder="1"/>
    <xf numFmtId="0" fontId="7" fillId="3" borderId="0" xfId="7" applyBorder="1" applyAlignment="1">
      <alignment horizontal="right"/>
    </xf>
    <xf numFmtId="0" fontId="0" fillId="0" borderId="33" xfId="0" applyBorder="1"/>
    <xf numFmtId="0" fontId="0" fillId="0" borderId="39" xfId="0" applyBorder="1"/>
    <xf numFmtId="0" fontId="0" fillId="0" borderId="0" xfId="0" applyAlignment="1"/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6" borderId="0" xfId="1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2" fontId="0" fillId="0" borderId="0" xfId="0" applyNumberFormat="1" applyBorder="1"/>
    <xf numFmtId="0" fontId="0" fillId="0" borderId="54" xfId="0" applyBorder="1"/>
    <xf numFmtId="10" fontId="0" fillId="0" borderId="31" xfId="42" applyNumberFormat="1" applyFont="1" applyBorder="1"/>
    <xf numFmtId="2" fontId="0" fillId="0" borderId="16" xfId="0" applyNumberFormat="1" applyBorder="1"/>
    <xf numFmtId="2" fontId="0" fillId="0" borderId="33" xfId="0" applyNumberFormat="1" applyBorder="1"/>
    <xf numFmtId="10" fontId="0" fillId="0" borderId="0" xfId="42" applyNumberFormat="1" applyFont="1" applyBorder="1"/>
    <xf numFmtId="0" fontId="8" fillId="4" borderId="28" xfId="8" applyBorder="1"/>
    <xf numFmtId="0" fontId="8" fillId="4" borderId="23" xfId="8" applyBorder="1"/>
    <xf numFmtId="0" fontId="8" fillId="4" borderId="49" xfId="8" applyBorder="1"/>
    <xf numFmtId="0" fontId="8" fillId="4" borderId="50" xfId="8" applyBorder="1"/>
    <xf numFmtId="0" fontId="8" fillId="4" borderId="39" xfId="8" applyBorder="1"/>
    <xf numFmtId="0" fontId="8" fillId="4" borderId="53" xfId="8" applyBorder="1"/>
    <xf numFmtId="11" fontId="0" fillId="0" borderId="0" xfId="0" applyNumberFormat="1"/>
    <xf numFmtId="0" fontId="0" fillId="0" borderId="0" xfId="0" applyNumberFormat="1"/>
    <xf numFmtId="0" fontId="7" fillId="3" borderId="23" xfId="7" applyBorder="1"/>
    <xf numFmtId="0" fontId="7" fillId="3" borderId="50" xfId="7" applyBorder="1"/>
    <xf numFmtId="0" fontId="8" fillId="4" borderId="27" xfId="8" applyBorder="1"/>
    <xf numFmtId="0" fontId="0" fillId="0" borderId="0" xfId="0" applyNumberFormat="1" applyAlignment="1"/>
    <xf numFmtId="0" fontId="8" fillId="4" borderId="12" xfId="8" applyBorder="1"/>
    <xf numFmtId="0" fontId="8" fillId="4" borderId="14" xfId="8" applyBorder="1"/>
    <xf numFmtId="0" fontId="10" fillId="6" borderId="10" xfId="10" applyNumberFormat="1" applyBorder="1"/>
    <xf numFmtId="0" fontId="10" fillId="6" borderId="11" xfId="10" applyNumberFormat="1" applyBorder="1"/>
    <xf numFmtId="0" fontId="10" fillId="6" borderId="12" xfId="10" applyNumberFormat="1" applyBorder="1"/>
    <xf numFmtId="0" fontId="0" fillId="0" borderId="13" xfId="0" applyNumberFormat="1" applyBorder="1"/>
    <xf numFmtId="0" fontId="0" fillId="0" borderId="0" xfId="0" applyNumberFormat="1" applyBorder="1"/>
    <xf numFmtId="0" fontId="0" fillId="0" borderId="14" xfId="0" applyNumberFormat="1" applyBorder="1"/>
    <xf numFmtId="0" fontId="8" fillId="4" borderId="13" xfId="8" applyNumberFormat="1" applyBorder="1"/>
    <xf numFmtId="0" fontId="8" fillId="4" borderId="0" xfId="8" applyNumberFormat="1" applyBorder="1"/>
    <xf numFmtId="0" fontId="8" fillId="4" borderId="14" xfId="8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37" xfId="0" applyBorder="1"/>
    <xf numFmtId="0" fontId="8" fillId="4" borderId="10" xfId="8" applyNumberFormat="1" applyBorder="1"/>
    <xf numFmtId="0" fontId="8" fillId="4" borderId="11" xfId="8" applyNumberFormat="1" applyBorder="1"/>
    <xf numFmtId="0" fontId="8" fillId="4" borderId="12" xfId="8" applyNumberFormat="1" applyBorder="1"/>
    <xf numFmtId="0" fontId="8" fillId="4" borderId="51" xfId="8" applyBorder="1"/>
    <xf numFmtId="0" fontId="10" fillId="6" borderId="55" xfId="10" applyBorder="1"/>
    <xf numFmtId="0" fontId="10" fillId="6" borderId="56" xfId="10" applyBorder="1"/>
    <xf numFmtId="0" fontId="10" fillId="6" borderId="12" xfId="10" applyBorder="1"/>
    <xf numFmtId="0" fontId="7" fillId="3" borderId="27" xfId="7" applyBorder="1"/>
    <xf numFmtId="0" fontId="7" fillId="3" borderId="51" xfId="7" applyBorder="1"/>
    <xf numFmtId="0" fontId="7" fillId="3" borderId="15" xfId="7" applyNumberFormat="1" applyBorder="1"/>
    <xf numFmtId="0" fontId="7" fillId="3" borderId="16" xfId="7" applyNumberFormat="1" applyBorder="1"/>
    <xf numFmtId="0" fontId="7" fillId="3" borderId="17" xfId="7" applyNumberFormat="1" applyBorder="1"/>
    <xf numFmtId="0" fontId="0" fillId="0" borderId="30" xfId="0" applyNumberFormat="1" applyBorder="1"/>
    <xf numFmtId="0" fontId="0" fillId="0" borderId="0" xfId="0" applyNumberFormat="1" applyBorder="1" applyAlignment="1">
      <alignment vertical="center"/>
    </xf>
    <xf numFmtId="0" fontId="7" fillId="3" borderId="8" xfId="7" applyBorder="1"/>
    <xf numFmtId="0" fontId="7" fillId="3" borderId="13" xfId="7" applyNumberFormat="1" applyBorder="1"/>
    <xf numFmtId="0" fontId="7" fillId="3" borderId="0" xfId="7" applyNumberFormat="1" applyBorder="1"/>
    <xf numFmtId="0" fontId="7" fillId="3" borderId="14" xfId="7" applyNumberFormat="1" applyBorder="1"/>
    <xf numFmtId="0" fontId="7" fillId="3" borderId="11" xfId="7" applyNumberFormat="1" applyBorder="1"/>
    <xf numFmtId="1" fontId="0" fillId="0" borderId="0" xfId="0" applyNumberFormat="1"/>
    <xf numFmtId="0" fontId="0" fillId="0" borderId="47" xfId="0" applyBorder="1"/>
    <xf numFmtId="0" fontId="0" fillId="0" borderId="57" xfId="0" applyBorder="1"/>
    <xf numFmtId="0" fontId="0" fillId="0" borderId="48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2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8" fillId="0" borderId="21" xfId="14" applyFont="1" applyBorder="1" applyAlignment="1">
      <alignment horizontal="center" vertical="center"/>
    </xf>
    <xf numFmtId="0" fontId="14" fillId="0" borderId="21" xfId="14" applyBorder="1" applyAlignment="1">
      <alignment horizontal="center" vertical="center"/>
    </xf>
    <xf numFmtId="0" fontId="14" fillId="0" borderId="22" xfId="14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0" borderId="45" xfId="14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7" fillId="3" borderId="18" xfId="7" applyBorder="1" applyAlignment="1">
      <alignment horizontal="center"/>
    </xf>
    <xf numFmtId="0" fontId="7" fillId="3" borderId="19" xfId="7" applyBorder="1" applyAlignment="1">
      <alignment horizontal="center"/>
    </xf>
    <xf numFmtId="0" fontId="7" fillId="3" borderId="20" xfId="7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4" fillId="0" borderId="45" xfId="14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36" xfId="42" applyNumberFormat="1" applyFont="1" applyBorder="1" applyAlignment="1">
      <alignment horizontal="center" vertical="center"/>
    </xf>
    <xf numFmtId="10" fontId="0" fillId="0" borderId="42" xfId="42" applyNumberFormat="1" applyFon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7" fillId="3" borderId="10" xfId="7" applyBorder="1" applyAlignment="1">
      <alignment horizontal="center"/>
    </xf>
    <xf numFmtId="0" fontId="7" fillId="3" borderId="11" xfId="7" applyBorder="1" applyAlignment="1">
      <alignment horizontal="center"/>
    </xf>
    <xf numFmtId="0" fontId="7" fillId="3" borderId="12" xfId="7" applyBorder="1" applyAlignment="1">
      <alignment horizontal="center"/>
    </xf>
    <xf numFmtId="0" fontId="0" fillId="0" borderId="32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1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10" xfId="7" applyBorder="1"/>
    <xf numFmtId="10" fontId="0" fillId="0" borderId="47" xfId="42" applyNumberFormat="1" applyFont="1" applyBorder="1"/>
    <xf numFmtId="10" fontId="0" fillId="0" borderId="48" xfId="42" applyNumberFormat="1" applyFont="1" applyBorder="1"/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1610-B835-4CBF-BFBE-1737118B566A}">
  <dimension ref="A1:X86"/>
  <sheetViews>
    <sheetView tabSelected="1" zoomScale="70" zoomScaleNormal="70" workbookViewId="0">
      <selection activeCell="D19" sqref="D19"/>
    </sheetView>
  </sheetViews>
  <sheetFormatPr defaultColWidth="11.42578125" defaultRowHeight="15" x14ac:dyDescent="0.25"/>
  <cols>
    <col min="1" max="1" width="15.85546875" bestFit="1" customWidth="1"/>
    <col min="2" max="2" width="31.85546875" bestFit="1" customWidth="1"/>
    <col min="3" max="3" width="27.28515625" bestFit="1" customWidth="1"/>
    <col min="4" max="4" width="26.7109375" bestFit="1" customWidth="1"/>
    <col min="5" max="5" width="20" bestFit="1" customWidth="1"/>
    <col min="6" max="6" width="17.28515625" customWidth="1"/>
    <col min="7" max="7" width="20.28515625" style="65" bestFit="1" customWidth="1"/>
    <col min="8" max="8" width="20.85546875" style="65" bestFit="1" customWidth="1"/>
    <col min="9" max="10" width="20.85546875" style="65" customWidth="1"/>
    <col min="11" max="11" width="25" style="65" bestFit="1" customWidth="1"/>
    <col min="12" max="12" width="25" customWidth="1"/>
    <col min="13" max="13" width="9.28515625" bestFit="1" customWidth="1"/>
    <col min="14" max="14" width="19.28515625" customWidth="1"/>
    <col min="15" max="15" width="13" bestFit="1" customWidth="1"/>
    <col min="16" max="16" width="19.28515625" bestFit="1" customWidth="1"/>
    <col min="17" max="17" width="17.42578125" bestFit="1" customWidth="1"/>
    <col min="18" max="18" width="18.140625" bestFit="1" customWidth="1"/>
    <col min="19" max="19" width="19.28515625" bestFit="1" customWidth="1"/>
    <col min="20" max="20" width="18.140625" bestFit="1" customWidth="1"/>
    <col min="21" max="21" width="13.85546875" customWidth="1"/>
  </cols>
  <sheetData>
    <row r="1" spans="1:15" ht="15.75" thickBot="1" x14ac:dyDescent="0.3">
      <c r="A1" s="129" t="s">
        <v>79</v>
      </c>
      <c r="B1" s="130"/>
      <c r="C1" s="130"/>
      <c r="D1" s="130"/>
      <c r="E1" s="131"/>
      <c r="F1" s="46"/>
    </row>
    <row r="2" spans="1:15" ht="15.75" thickBot="1" x14ac:dyDescent="0.3">
      <c r="A2" s="7" t="s">
        <v>11</v>
      </c>
      <c r="B2" s="168" t="s">
        <v>16</v>
      </c>
      <c r="C2" s="8" t="s">
        <v>69</v>
      </c>
      <c r="D2" s="89" t="s">
        <v>41</v>
      </c>
      <c r="E2" s="90" t="s">
        <v>70</v>
      </c>
      <c r="F2" s="91" t="s">
        <v>12</v>
      </c>
    </row>
    <row r="3" spans="1:15" x14ac:dyDescent="0.25">
      <c r="A3" s="165" t="s">
        <v>15</v>
      </c>
      <c r="B3" s="117" t="s">
        <v>38</v>
      </c>
      <c r="C3" s="31">
        <v>10798125</v>
      </c>
      <c r="D3" s="111">
        <v>9.3792161919999995</v>
      </c>
      <c r="E3" s="111">
        <v>10798124</v>
      </c>
      <c r="F3" s="111">
        <v>9.1200391439999997</v>
      </c>
    </row>
    <row r="4" spans="1:15" x14ac:dyDescent="0.25">
      <c r="A4" s="166"/>
      <c r="B4" s="118"/>
      <c r="C4" s="105">
        <v>10798127</v>
      </c>
      <c r="D4" s="112">
        <v>10.144861829</v>
      </c>
      <c r="E4" s="112">
        <v>10798126</v>
      </c>
      <c r="F4" s="112">
        <v>8.9987683959999991</v>
      </c>
    </row>
    <row r="5" spans="1:15" x14ac:dyDescent="0.25">
      <c r="A5" s="166"/>
      <c r="B5" s="118"/>
      <c r="C5" s="105">
        <v>10798129</v>
      </c>
      <c r="D5" s="112">
        <v>10.194748554</v>
      </c>
      <c r="E5" s="114">
        <v>10798128</v>
      </c>
      <c r="F5" s="112">
        <v>8.7649680159999992</v>
      </c>
    </row>
    <row r="6" spans="1:15" x14ac:dyDescent="0.25">
      <c r="A6" s="166"/>
      <c r="B6" s="118"/>
      <c r="C6" s="105">
        <v>10798131</v>
      </c>
      <c r="D6" s="112">
        <v>8.6248798030000007</v>
      </c>
      <c r="E6" s="115">
        <v>10798130</v>
      </c>
      <c r="F6" s="112">
        <v>6.8984924669999996</v>
      </c>
    </row>
    <row r="7" spans="1:15" ht="15.75" thickBot="1" x14ac:dyDescent="0.3">
      <c r="A7" s="166"/>
      <c r="B7" s="118"/>
      <c r="C7" s="106">
        <v>10798133</v>
      </c>
      <c r="D7" s="113">
        <v>7.5258506040000004</v>
      </c>
      <c r="E7" s="113">
        <v>10798132</v>
      </c>
      <c r="F7" s="113">
        <v>7.2535132720000002</v>
      </c>
    </row>
    <row r="8" spans="1:15" x14ac:dyDescent="0.25">
      <c r="A8" s="166"/>
      <c r="B8" s="117" t="s">
        <v>37</v>
      </c>
      <c r="C8" s="31">
        <v>10798136</v>
      </c>
      <c r="D8" s="111">
        <v>11.233764793000001</v>
      </c>
      <c r="E8" s="111">
        <v>10798135</v>
      </c>
      <c r="F8" s="111">
        <v>10.658483189</v>
      </c>
    </row>
    <row r="9" spans="1:15" x14ac:dyDescent="0.25">
      <c r="A9" s="166"/>
      <c r="B9" s="118"/>
      <c r="C9" s="106">
        <v>10798138</v>
      </c>
      <c r="D9" s="112">
        <v>10.726944572000001</v>
      </c>
      <c r="E9" s="112">
        <v>10798137</v>
      </c>
      <c r="F9" s="112">
        <v>11.227757606999999</v>
      </c>
    </row>
    <row r="10" spans="1:15" x14ac:dyDescent="0.25">
      <c r="A10" s="166"/>
      <c r="B10" s="118"/>
      <c r="C10" s="19">
        <v>10798140</v>
      </c>
      <c r="D10" s="112">
        <v>11.967239337000001</v>
      </c>
      <c r="E10" s="112">
        <v>10798139</v>
      </c>
      <c r="F10" s="112">
        <v>11.464425633999999</v>
      </c>
    </row>
    <row r="11" spans="1:15" x14ac:dyDescent="0.25">
      <c r="A11" s="166"/>
      <c r="B11" s="118"/>
      <c r="C11" s="19">
        <v>10798143</v>
      </c>
      <c r="D11" s="112">
        <v>11.931675996999999</v>
      </c>
      <c r="E11" s="112">
        <v>10798142</v>
      </c>
      <c r="F11" s="112">
        <v>12.180122495999999</v>
      </c>
    </row>
    <row r="12" spans="1:15" ht="15.75" thickBot="1" x14ac:dyDescent="0.3">
      <c r="A12" s="167"/>
      <c r="B12" s="119"/>
      <c r="C12" s="116">
        <v>10798146</v>
      </c>
      <c r="D12" s="113">
        <v>12.526504395</v>
      </c>
      <c r="E12" s="113">
        <v>10798144</v>
      </c>
      <c r="F12" s="113">
        <v>11.771692627</v>
      </c>
    </row>
    <row r="13" spans="1:15" x14ac:dyDescent="0.25">
      <c r="A13" s="166" t="s">
        <v>17</v>
      </c>
      <c r="B13" s="118" t="s">
        <v>40</v>
      </c>
      <c r="C13" s="108">
        <v>10813460</v>
      </c>
      <c r="D13" s="114">
        <v>327.22890331399998</v>
      </c>
      <c r="E13" s="114">
        <v>10813555</v>
      </c>
      <c r="F13" s="114">
        <v>423.22903862599998</v>
      </c>
    </row>
    <row r="14" spans="1:15" x14ac:dyDescent="0.25">
      <c r="A14" s="166"/>
      <c r="B14" s="118"/>
      <c r="C14" s="105">
        <v>10813667</v>
      </c>
      <c r="D14" s="112">
        <v>331.84987700599999</v>
      </c>
      <c r="E14" s="112">
        <v>10813775</v>
      </c>
      <c r="F14" s="112">
        <v>390.57695249599999</v>
      </c>
    </row>
    <row r="15" spans="1:15" x14ac:dyDescent="0.25">
      <c r="A15" s="166"/>
      <c r="B15" s="118"/>
      <c r="C15" s="105">
        <v>10813896</v>
      </c>
      <c r="D15" s="112">
        <v>416.86067683800002</v>
      </c>
      <c r="E15" s="112">
        <v>10814008</v>
      </c>
      <c r="F15" s="112">
        <v>449.94468352199999</v>
      </c>
    </row>
    <row r="16" spans="1:15" x14ac:dyDescent="0.25">
      <c r="A16" s="166"/>
      <c r="B16" s="118"/>
      <c r="C16" s="105">
        <v>10814154</v>
      </c>
      <c r="D16" s="112">
        <v>490.11716002399999</v>
      </c>
      <c r="E16" s="112">
        <v>10814310</v>
      </c>
      <c r="F16" s="112">
        <v>424.26221519299997</v>
      </c>
      <c r="J16"/>
      <c r="K16"/>
      <c r="M16" s="44"/>
      <c r="N16" s="44"/>
      <c r="O16" s="57"/>
    </row>
    <row r="17" spans="1:24" ht="15.75" thickBot="1" x14ac:dyDescent="0.3">
      <c r="A17" s="166"/>
      <c r="B17" s="119"/>
      <c r="C17" s="107">
        <v>10815103</v>
      </c>
      <c r="D17" s="164">
        <v>520.07877533700002</v>
      </c>
      <c r="E17" s="16">
        <v>10815282</v>
      </c>
      <c r="F17" s="17">
        <v>448.48882797900001</v>
      </c>
      <c r="J17"/>
      <c r="K17"/>
    </row>
    <row r="18" spans="1:24" x14ac:dyDescent="0.25">
      <c r="A18" s="124"/>
      <c r="B18" s="118" t="s">
        <v>39</v>
      </c>
      <c r="C18" s="108"/>
      <c r="D18" s="114"/>
      <c r="E18" s="114"/>
      <c r="F18" s="114"/>
      <c r="J18"/>
      <c r="K18"/>
      <c r="N18" s="39"/>
      <c r="O18" s="39"/>
      <c r="P18" s="39"/>
    </row>
    <row r="19" spans="1:24" x14ac:dyDescent="0.25">
      <c r="A19" s="124"/>
      <c r="B19" s="118"/>
      <c r="C19" s="105"/>
      <c r="D19" s="112"/>
      <c r="E19" s="112"/>
      <c r="F19" s="112"/>
      <c r="J19"/>
      <c r="K19"/>
    </row>
    <row r="20" spans="1:24" x14ac:dyDescent="0.25">
      <c r="A20" s="124"/>
      <c r="B20" s="118"/>
      <c r="C20" s="105"/>
      <c r="D20" s="112"/>
      <c r="E20" s="112"/>
      <c r="F20" s="112"/>
      <c r="J20" s="39"/>
      <c r="K20" s="39"/>
      <c r="L20" s="39"/>
      <c r="M20" s="39"/>
      <c r="N20" s="39"/>
    </row>
    <row r="21" spans="1:24" x14ac:dyDescent="0.25">
      <c r="A21" s="124"/>
      <c r="B21" s="118"/>
      <c r="C21" s="105"/>
      <c r="D21" s="112"/>
      <c r="E21" s="112"/>
      <c r="F21" s="112"/>
      <c r="J21" s="39"/>
      <c r="K21" s="39"/>
      <c r="L21" s="39"/>
      <c r="M21" s="39"/>
      <c r="N21" s="39"/>
    </row>
    <row r="22" spans="1:24" ht="15.75" thickBot="1" x14ac:dyDescent="0.3">
      <c r="A22" s="124"/>
      <c r="B22" s="118"/>
      <c r="C22" s="106"/>
      <c r="D22" s="115"/>
      <c r="E22" s="115"/>
      <c r="F22" s="115"/>
      <c r="J22" s="39"/>
      <c r="K22" s="39"/>
      <c r="L22" s="39"/>
      <c r="M22" s="39"/>
      <c r="N22" s="39"/>
    </row>
    <row r="23" spans="1:24" x14ac:dyDescent="0.25">
      <c r="A23" s="126" t="s">
        <v>80</v>
      </c>
      <c r="B23" s="117" t="s">
        <v>23</v>
      </c>
      <c r="C23" s="8">
        <v>10798093</v>
      </c>
      <c r="D23" s="111">
        <v>13.330569667000001</v>
      </c>
      <c r="E23" s="8">
        <v>10798092</v>
      </c>
      <c r="F23" s="111">
        <v>17.247796299000001</v>
      </c>
      <c r="J23" s="39"/>
      <c r="K23" s="39"/>
      <c r="L23" s="39"/>
      <c r="M23" s="39"/>
      <c r="N23" s="39"/>
    </row>
    <row r="24" spans="1:24" x14ac:dyDescent="0.25">
      <c r="A24" s="121"/>
      <c r="B24" s="118"/>
      <c r="C24" s="105">
        <v>10798095</v>
      </c>
      <c r="D24" s="112">
        <v>13.481463433</v>
      </c>
      <c r="E24" s="112">
        <v>10798094</v>
      </c>
      <c r="F24" s="112">
        <v>17.592252457000001</v>
      </c>
      <c r="J24" s="39"/>
      <c r="K24" s="39"/>
      <c r="L24" s="39"/>
      <c r="M24" s="39"/>
      <c r="N24" s="39"/>
      <c r="O24" s="39"/>
      <c r="P24" s="39"/>
    </row>
    <row r="25" spans="1:24" x14ac:dyDescent="0.25">
      <c r="A25" s="121"/>
      <c r="B25" s="118"/>
      <c r="C25" s="105">
        <v>10798097</v>
      </c>
      <c r="D25" s="112">
        <v>14.036540123</v>
      </c>
      <c r="E25" s="112">
        <v>10798096</v>
      </c>
      <c r="F25" s="112">
        <v>16.89109637</v>
      </c>
      <c r="J25" s="39"/>
      <c r="K25" s="39"/>
      <c r="L25" s="39"/>
      <c r="M25" s="39"/>
      <c r="N25" s="39"/>
      <c r="O25" s="39"/>
      <c r="P25" s="39"/>
    </row>
    <row r="26" spans="1:24" x14ac:dyDescent="0.25">
      <c r="A26" s="121"/>
      <c r="B26" s="118"/>
      <c r="C26" s="105">
        <v>10798099</v>
      </c>
      <c r="D26" s="112">
        <v>13.327106648000001</v>
      </c>
      <c r="E26" s="112">
        <v>10798098</v>
      </c>
      <c r="F26" s="112">
        <v>18.695320158000001</v>
      </c>
      <c r="J26"/>
      <c r="K26"/>
    </row>
    <row r="27" spans="1:24" ht="15.75" thickBot="1" x14ac:dyDescent="0.3">
      <c r="A27" s="121"/>
      <c r="B27" s="119"/>
      <c r="C27" s="107">
        <v>10798101</v>
      </c>
      <c r="D27" s="115">
        <v>13.518666447999999</v>
      </c>
      <c r="E27" s="115">
        <v>10798100</v>
      </c>
      <c r="F27" s="115">
        <v>16.763315943999999</v>
      </c>
      <c r="J27" s="24"/>
      <c r="K27" s="24"/>
      <c r="L27" s="24"/>
      <c r="M27" s="24"/>
      <c r="N27" s="24"/>
      <c r="O27" s="1"/>
    </row>
    <row r="28" spans="1:24" x14ac:dyDescent="0.25">
      <c r="A28" s="121"/>
      <c r="B28" s="117" t="s">
        <v>24</v>
      </c>
      <c r="C28" s="1">
        <v>10798103</v>
      </c>
      <c r="D28" s="111">
        <v>20.767623158999999</v>
      </c>
      <c r="E28" s="111">
        <v>10798102</v>
      </c>
      <c r="F28" s="111">
        <v>21.834127528</v>
      </c>
      <c r="J28" s="24"/>
      <c r="K28" s="24"/>
      <c r="L28" s="24"/>
      <c r="M28" s="24"/>
      <c r="N28" s="24"/>
      <c r="O28" s="1"/>
    </row>
    <row r="29" spans="1:24" x14ac:dyDescent="0.25">
      <c r="A29" s="121"/>
      <c r="B29" s="118"/>
      <c r="C29" s="105">
        <v>10798105</v>
      </c>
      <c r="D29" s="112">
        <v>21.617825710999998</v>
      </c>
      <c r="E29" s="112">
        <v>10798104</v>
      </c>
      <c r="F29" s="112">
        <v>20.320943272000001</v>
      </c>
    </row>
    <row r="30" spans="1:24" x14ac:dyDescent="0.25">
      <c r="A30" s="121"/>
      <c r="B30" s="118"/>
      <c r="C30" s="105">
        <v>10798107</v>
      </c>
      <c r="D30" s="112">
        <v>20.974693059</v>
      </c>
      <c r="E30" s="112">
        <v>10798106</v>
      </c>
      <c r="F30" s="112">
        <v>21.115678624000001</v>
      </c>
    </row>
    <row r="31" spans="1:24" x14ac:dyDescent="0.25">
      <c r="A31" s="121"/>
      <c r="B31" s="118"/>
      <c r="C31" s="105">
        <v>10798109</v>
      </c>
      <c r="D31" s="112">
        <v>21.493624488999998</v>
      </c>
      <c r="E31" s="112">
        <v>10798108</v>
      </c>
      <c r="F31" s="112">
        <v>25.358361187</v>
      </c>
    </row>
    <row r="32" spans="1:24" ht="15.75" thickBot="1" x14ac:dyDescent="0.3">
      <c r="A32" s="122"/>
      <c r="B32" s="119"/>
      <c r="C32" s="107">
        <v>10798111</v>
      </c>
      <c r="D32" s="113">
        <v>20.100833092999999</v>
      </c>
      <c r="E32" s="113">
        <v>10798110</v>
      </c>
      <c r="F32" s="113">
        <v>21.21029132</v>
      </c>
      <c r="X32" s="1"/>
    </row>
    <row r="33" spans="1:24" x14ac:dyDescent="0.25">
      <c r="A33" s="120" t="s">
        <v>80</v>
      </c>
      <c r="B33" s="118" t="s">
        <v>25</v>
      </c>
      <c r="C33" s="1">
        <v>10815522</v>
      </c>
      <c r="D33" s="114">
        <v>1216.268117093</v>
      </c>
      <c r="E33" s="114">
        <v>10818126</v>
      </c>
      <c r="F33" s="114">
        <v>1767.043704665</v>
      </c>
      <c r="X33" s="22"/>
    </row>
    <row r="34" spans="1:24" x14ac:dyDescent="0.25">
      <c r="A34" s="121"/>
      <c r="B34" s="118"/>
      <c r="C34" s="105">
        <v>10818917</v>
      </c>
      <c r="D34" s="112">
        <v>1191.0571886140001</v>
      </c>
      <c r="E34" s="112">
        <v>10819636</v>
      </c>
      <c r="F34" s="112">
        <v>1182.7276860520001</v>
      </c>
      <c r="X34" s="1"/>
    </row>
    <row r="35" spans="1:24" x14ac:dyDescent="0.25">
      <c r="A35" s="121"/>
      <c r="B35" s="118"/>
      <c r="C35" s="105">
        <v>10820312</v>
      </c>
      <c r="D35" s="112">
        <v>1280.9542178710001</v>
      </c>
      <c r="E35" s="112">
        <v>10820968</v>
      </c>
      <c r="F35" s="112">
        <v>1192.5285357170001</v>
      </c>
      <c r="X35" s="1"/>
    </row>
    <row r="36" spans="1:24" x14ac:dyDescent="0.25">
      <c r="A36" s="121"/>
      <c r="B36" s="118"/>
      <c r="C36" s="105">
        <v>10821842</v>
      </c>
      <c r="D36" s="112">
        <v>1444.5295679999999</v>
      </c>
      <c r="E36" s="112">
        <v>10822503</v>
      </c>
      <c r="F36" s="112">
        <v>1373.3448539169999</v>
      </c>
      <c r="X36" s="1"/>
    </row>
    <row r="37" spans="1:24" ht="15.75" thickBot="1" x14ac:dyDescent="0.3">
      <c r="A37" s="121"/>
      <c r="B37" s="119"/>
      <c r="C37" s="107">
        <v>10823748</v>
      </c>
      <c r="D37" s="115">
        <v>1372.3346210540001</v>
      </c>
      <c r="E37" s="115">
        <v>10798165</v>
      </c>
      <c r="F37" s="115">
        <v>1445.186437758</v>
      </c>
      <c r="X37" s="1"/>
    </row>
    <row r="38" spans="1:24" x14ac:dyDescent="0.25">
      <c r="A38" s="121"/>
      <c r="B38" s="117" t="s">
        <v>36</v>
      </c>
      <c r="C38" s="1"/>
      <c r="D38" s="111"/>
      <c r="E38" s="111"/>
      <c r="F38" s="111"/>
      <c r="X38" s="1"/>
    </row>
    <row r="39" spans="1:24" x14ac:dyDescent="0.25">
      <c r="A39" s="121"/>
      <c r="B39" s="118" t="s">
        <v>33</v>
      </c>
      <c r="C39" s="105"/>
      <c r="D39" s="112"/>
      <c r="E39" s="112"/>
      <c r="F39" s="112"/>
      <c r="X39" s="1"/>
    </row>
    <row r="40" spans="1:24" x14ac:dyDescent="0.25">
      <c r="A40" s="121"/>
      <c r="B40" s="118"/>
      <c r="C40" s="105"/>
      <c r="D40" s="112"/>
      <c r="E40" s="112"/>
      <c r="F40" s="112"/>
      <c r="X40" s="1"/>
    </row>
    <row r="41" spans="1:24" x14ac:dyDescent="0.25">
      <c r="A41" s="121"/>
      <c r="B41" s="118"/>
      <c r="C41" s="105"/>
      <c r="D41" s="112"/>
      <c r="E41" s="112"/>
      <c r="F41" s="112"/>
      <c r="X41" s="1"/>
    </row>
    <row r="42" spans="1:24" ht="15.75" thickBot="1" x14ac:dyDescent="0.3">
      <c r="A42" s="122"/>
      <c r="B42" s="119"/>
      <c r="C42" s="107"/>
      <c r="D42" s="113"/>
      <c r="E42" s="113"/>
      <c r="F42" s="113"/>
      <c r="X42" s="1"/>
    </row>
    <row r="43" spans="1:24" x14ac:dyDescent="0.25">
      <c r="X43" s="1"/>
    </row>
    <row r="44" spans="1:24" ht="15.75" thickBot="1" x14ac:dyDescent="0.3">
      <c r="A44" s="39"/>
      <c r="B44" s="39"/>
      <c r="C44" s="39"/>
      <c r="D44" s="39"/>
      <c r="E44" s="39"/>
      <c r="F44" s="39"/>
      <c r="L44" s="39"/>
      <c r="X44" s="1"/>
    </row>
    <row r="45" spans="1:24" ht="15.75" thickBot="1" x14ac:dyDescent="0.3">
      <c r="A45" t="s">
        <v>5</v>
      </c>
      <c r="F45" s="129" t="s">
        <v>22</v>
      </c>
      <c r="G45" s="130"/>
      <c r="H45" s="131"/>
      <c r="I45" s="156" t="s">
        <v>68</v>
      </c>
      <c r="J45" s="157"/>
      <c r="K45" s="157"/>
      <c r="L45" s="157"/>
      <c r="M45" s="158"/>
      <c r="X45" s="1"/>
    </row>
    <row r="46" spans="1:24" x14ac:dyDescent="0.25">
      <c r="A46" s="18" t="s">
        <v>16</v>
      </c>
      <c r="B46" s="14" t="s">
        <v>27</v>
      </c>
      <c r="C46" s="14" t="s">
        <v>28</v>
      </c>
      <c r="D46" s="14" t="s">
        <v>7</v>
      </c>
      <c r="E46" s="14" t="s">
        <v>20</v>
      </c>
      <c r="F46" s="14" t="s">
        <v>12</v>
      </c>
      <c r="G46" s="14" t="s">
        <v>13</v>
      </c>
      <c r="H46" s="30" t="s">
        <v>14</v>
      </c>
      <c r="I46" s="18" t="s">
        <v>67</v>
      </c>
      <c r="J46" s="14" t="s">
        <v>66</v>
      </c>
      <c r="K46" s="14" t="s">
        <v>12</v>
      </c>
      <c r="L46" s="14" t="s">
        <v>13</v>
      </c>
      <c r="M46" s="30" t="s">
        <v>14</v>
      </c>
    </row>
    <row r="47" spans="1:24" x14ac:dyDescent="0.25">
      <c r="A47" s="132" t="s">
        <v>10</v>
      </c>
      <c r="B47" s="127" t="s">
        <v>31</v>
      </c>
      <c r="C47" s="127">
        <v>10</v>
      </c>
      <c r="D47" s="127">
        <v>22</v>
      </c>
      <c r="E47" s="11" t="s">
        <v>29</v>
      </c>
      <c r="F47" s="26">
        <f>AVERAGE(F33:F37)</f>
        <v>1392.1662436218</v>
      </c>
      <c r="G47" s="26">
        <f>AVERAGE(D33:D37)</f>
        <v>1301.0287425264</v>
      </c>
      <c r="H47" s="25">
        <f>(G47-F47)/F47</f>
        <v>-6.5464524450974046E-2</v>
      </c>
      <c r="I47" s="109">
        <f>STDEV(F33:F37)</f>
        <v>238.44193229655386</v>
      </c>
      <c r="J47" s="11">
        <f>STDEV(D33:D37)</f>
        <v>106.48721526327319</v>
      </c>
      <c r="K47" s="26">
        <f>F47-I47</f>
        <v>1153.7243113252462</v>
      </c>
      <c r="L47" s="26">
        <f>G47-J47</f>
        <v>1194.5415272631269</v>
      </c>
      <c r="M47" s="25">
        <f>(L47-K47)/K47</f>
        <v>3.5378656354216304E-2</v>
      </c>
    </row>
    <row r="48" spans="1:24" x14ac:dyDescent="0.25">
      <c r="A48" s="133"/>
      <c r="B48" s="134"/>
      <c r="C48" s="134"/>
      <c r="D48" s="134"/>
      <c r="E48" s="11" t="s">
        <v>30</v>
      </c>
      <c r="F48" s="26" t="e">
        <f>AVERAGE(F38:F42)</f>
        <v>#DIV/0!</v>
      </c>
      <c r="G48" s="26" t="e">
        <f>AVERAGE(D38:D42)</f>
        <v>#DIV/0!</v>
      </c>
      <c r="H48" s="25" t="e">
        <f>(G48-F48)/F48</f>
        <v>#DIV/0!</v>
      </c>
      <c r="I48" s="109" t="e">
        <f>STDEV(F38:F42)</f>
        <v>#DIV/0!</v>
      </c>
      <c r="J48" s="11" t="e">
        <f>STDEV(D38:D42)</f>
        <v>#DIV/0!</v>
      </c>
      <c r="K48" s="26" t="e">
        <f>F48-I48</f>
        <v>#DIV/0!</v>
      </c>
      <c r="L48" s="26" t="e">
        <f>G48-J48</f>
        <v>#DIV/0!</v>
      </c>
      <c r="M48" s="25" t="e">
        <f>(L48-K48)/K48</f>
        <v>#DIV/0!</v>
      </c>
    </row>
    <row r="49" spans="1:13" x14ac:dyDescent="0.25">
      <c r="A49" s="132" t="s">
        <v>9</v>
      </c>
      <c r="B49" s="127" t="s">
        <v>31</v>
      </c>
      <c r="C49" s="127">
        <v>10</v>
      </c>
      <c r="D49" s="127">
        <v>22</v>
      </c>
      <c r="E49" s="11" t="s">
        <v>29</v>
      </c>
      <c r="F49" s="26">
        <f>AVERAGE(F23:F27)</f>
        <v>17.437956245599999</v>
      </c>
      <c r="G49" s="26">
        <f>AVERAGE(D23:D27)</f>
        <v>13.538869263800001</v>
      </c>
      <c r="H49" s="25">
        <f>(G49-F49)/F49</f>
        <v>-0.22359770416236871</v>
      </c>
      <c r="I49" s="109">
        <f>STDEV(F23:F27)</f>
        <v>0.77380995639002581</v>
      </c>
      <c r="J49" s="11">
        <f>STDEV(D23:D27)</f>
        <v>0.29138119137585627</v>
      </c>
      <c r="K49" s="26">
        <f>F49-I49</f>
        <v>16.664146289209974</v>
      </c>
      <c r="L49" s="26">
        <f>G49-J49</f>
        <v>13.247488072424144</v>
      </c>
      <c r="M49" s="25">
        <f>(L49-K49)/K49</f>
        <v>-0.20503049826189504</v>
      </c>
    </row>
    <row r="50" spans="1:13" ht="15.75" thickBot="1" x14ac:dyDescent="0.3">
      <c r="A50" s="119"/>
      <c r="B50" s="128"/>
      <c r="C50" s="128"/>
      <c r="D50" s="128"/>
      <c r="E50" s="16" t="s">
        <v>30</v>
      </c>
      <c r="F50" s="27">
        <f>AVERAGE(F28:F32)</f>
        <v>21.967880386200001</v>
      </c>
      <c r="G50" s="27">
        <f>AVERAGE(D28:D32)</f>
        <v>20.990919902199998</v>
      </c>
      <c r="H50" s="25">
        <f>(G50-F50)/F50</f>
        <v>-4.4472223392736578E-2</v>
      </c>
      <c r="I50" s="109">
        <f>STDEV(F28:F32)</f>
        <v>1.9701421765016143</v>
      </c>
      <c r="J50" s="11">
        <f>STDEV(D28:D32)</f>
        <v>0.60993894542256055</v>
      </c>
      <c r="K50" s="27">
        <f>F50-I50</f>
        <v>19.997738209698387</v>
      </c>
      <c r="L50" s="27">
        <f>G50-J50</f>
        <v>20.380980956777439</v>
      </c>
      <c r="M50" s="25">
        <f>(L50-K50)/K50</f>
        <v>1.9164304635870731E-2</v>
      </c>
    </row>
    <row r="51" spans="1:13" x14ac:dyDescent="0.25">
      <c r="D51" s="45"/>
      <c r="G51"/>
      <c r="H51"/>
      <c r="I51"/>
      <c r="J51"/>
      <c r="K51"/>
    </row>
    <row r="52" spans="1:13" ht="15.75" thickBot="1" x14ac:dyDescent="0.3">
      <c r="G52"/>
      <c r="H52" s="1"/>
      <c r="I52"/>
      <c r="J52"/>
      <c r="K52"/>
    </row>
    <row r="53" spans="1:13" ht="15.75" thickBot="1" x14ac:dyDescent="0.3">
      <c r="A53" t="s">
        <v>15</v>
      </c>
      <c r="D53" s="129" t="s">
        <v>22</v>
      </c>
      <c r="E53" s="130"/>
      <c r="F53" s="131"/>
      <c r="G53" s="156" t="s">
        <v>68</v>
      </c>
      <c r="H53" s="157"/>
      <c r="I53" s="157"/>
      <c r="J53" s="157"/>
      <c r="K53" s="158"/>
    </row>
    <row r="54" spans="1:13" x14ac:dyDescent="0.25">
      <c r="A54" s="18" t="s">
        <v>16</v>
      </c>
      <c r="B54" s="14" t="s">
        <v>26</v>
      </c>
      <c r="C54" s="14" t="s">
        <v>7</v>
      </c>
      <c r="D54" s="14" t="s">
        <v>12</v>
      </c>
      <c r="E54" s="31" t="s">
        <v>13</v>
      </c>
      <c r="F54" s="159" t="s">
        <v>14</v>
      </c>
      <c r="G54" s="18" t="s">
        <v>67</v>
      </c>
      <c r="H54" s="14" t="s">
        <v>66</v>
      </c>
      <c r="I54" s="14" t="s">
        <v>12</v>
      </c>
      <c r="J54" s="14" t="s">
        <v>13</v>
      </c>
      <c r="K54" s="30" t="s">
        <v>14</v>
      </c>
    </row>
    <row r="55" spans="1:13" x14ac:dyDescent="0.25">
      <c r="A55" s="132" t="s">
        <v>10</v>
      </c>
      <c r="B55" s="20">
        <v>5000000</v>
      </c>
      <c r="C55" s="127">
        <v>16</v>
      </c>
      <c r="D55" s="26">
        <f>AVERAGE(F13:F17)</f>
        <v>427.30034356319993</v>
      </c>
      <c r="E55" s="26">
        <f>AVERAGE(D13:D17)</f>
        <v>417.22707850380004</v>
      </c>
      <c r="F55" s="160">
        <f>(E55-D55)/D55</f>
        <v>-2.357420304275978E-2</v>
      </c>
      <c r="G55" s="109">
        <f>STDEV(F13:F17)</f>
        <v>24.166770591911401</v>
      </c>
      <c r="H55" s="11">
        <f>STDEV(D13:D17)</f>
        <v>88.431481736936064</v>
      </c>
      <c r="I55" s="26">
        <f>D55-G55</f>
        <v>403.13357297128852</v>
      </c>
      <c r="J55" s="26">
        <f>E55-H55</f>
        <v>328.79559676686398</v>
      </c>
      <c r="K55" s="25">
        <f>(J55-I55)/I55</f>
        <v>-0.18440036054679809</v>
      </c>
    </row>
    <row r="56" spans="1:13" x14ac:dyDescent="0.25">
      <c r="A56" s="133"/>
      <c r="B56" s="20">
        <v>10000000</v>
      </c>
      <c r="C56" s="134"/>
      <c r="D56" s="26" t="e">
        <f>AVERAGE(F18:F22)</f>
        <v>#DIV/0!</v>
      </c>
      <c r="E56" s="26" t="e">
        <f>AVERAGE(D18:D22)</f>
        <v>#DIV/0!</v>
      </c>
      <c r="F56" s="160" t="e">
        <f>(E56-D56)/D56</f>
        <v>#DIV/0!</v>
      </c>
      <c r="G56" s="109" t="e">
        <f>STDEV(F18:F22)</f>
        <v>#DIV/0!</v>
      </c>
      <c r="H56" s="162" t="e">
        <f>STDEV(D18:D22)</f>
        <v>#DIV/0!</v>
      </c>
      <c r="I56" s="26" t="e">
        <f>D56-G56</f>
        <v>#DIV/0!</v>
      </c>
      <c r="J56" s="26" t="e">
        <f>E56-H56</f>
        <v>#DIV/0!</v>
      </c>
      <c r="K56" s="25" t="e">
        <f>(J56-I56)/I56</f>
        <v>#DIV/0!</v>
      </c>
    </row>
    <row r="57" spans="1:13" x14ac:dyDescent="0.25">
      <c r="A57" s="132" t="s">
        <v>9</v>
      </c>
      <c r="B57" s="20">
        <v>5000000</v>
      </c>
      <c r="C57" s="127">
        <v>16</v>
      </c>
      <c r="D57" s="26">
        <f>AVERAGE(F3:F7)</f>
        <v>8.2071562589999978</v>
      </c>
      <c r="E57" s="26">
        <f>AVERAGE(D3:D7)</f>
        <v>9.1739113963999994</v>
      </c>
      <c r="F57" s="160">
        <f>(E57-D57)/D57</f>
        <v>0.11779416729635851</v>
      </c>
      <c r="G57" s="109">
        <f>STDEV(F3:F7)</f>
        <v>1.0479974666674152</v>
      </c>
      <c r="H57" s="162">
        <f>STDEV(D3:D7)</f>
        <v>1.1230030465226775</v>
      </c>
      <c r="I57" s="26">
        <f>D57-G57</f>
        <v>7.1591587923325823</v>
      </c>
      <c r="J57" s="26">
        <f>E57-H57</f>
        <v>8.0509083498773215</v>
      </c>
      <c r="K57" s="25">
        <f>(J57-I57)/I57</f>
        <v>0.12456066186153013</v>
      </c>
    </row>
    <row r="58" spans="1:13" ht="15.75" thickBot="1" x14ac:dyDescent="0.3">
      <c r="A58" s="119"/>
      <c r="B58" s="21">
        <v>10000000</v>
      </c>
      <c r="C58" s="128"/>
      <c r="D58" s="27">
        <f>AVERAGE(F8:F12)</f>
        <v>11.4604963106</v>
      </c>
      <c r="E58" s="27">
        <f>AVERAGE(D8:D12)</f>
        <v>11.6772258188</v>
      </c>
      <c r="F58" s="161">
        <f>(E58-D58)/D58</f>
        <v>1.8911005450919574E-2</v>
      </c>
      <c r="G58" s="110">
        <f>STDEV(F8:F12)</f>
        <v>0.57273745839796664</v>
      </c>
      <c r="H58" s="163">
        <f>STDEV(D8:D12)</f>
        <v>0.70175119582021395</v>
      </c>
      <c r="I58" s="27">
        <f>D58-G58</f>
        <v>10.887758852202033</v>
      </c>
      <c r="J58" s="27">
        <f>E58-H58</f>
        <v>10.975474622979787</v>
      </c>
      <c r="K58" s="25">
        <f>(J58-I58)/I58</f>
        <v>8.0563660500263048E-3</v>
      </c>
    </row>
    <row r="59" spans="1:13" x14ac:dyDescent="0.25">
      <c r="A59" s="39"/>
      <c r="B59" s="39"/>
      <c r="G59"/>
      <c r="H59"/>
      <c r="I59"/>
    </row>
    <row r="60" spans="1:13" x14ac:dyDescent="0.25">
      <c r="A60" s="39"/>
      <c r="B60" s="39"/>
      <c r="G60"/>
      <c r="H60"/>
      <c r="I60"/>
    </row>
    <row r="61" spans="1:13" x14ac:dyDescent="0.25">
      <c r="A61" s="39"/>
      <c r="B61" s="39"/>
      <c r="G61"/>
      <c r="H61"/>
      <c r="I61"/>
    </row>
    <row r="62" spans="1:13" x14ac:dyDescent="0.25">
      <c r="A62" s="39"/>
      <c r="B62" s="39"/>
      <c r="G62"/>
      <c r="H62"/>
      <c r="I62"/>
    </row>
    <row r="63" spans="1:13" x14ac:dyDescent="0.25">
      <c r="A63" s="39"/>
      <c r="B63" s="39"/>
      <c r="G63"/>
      <c r="H63"/>
      <c r="I63"/>
    </row>
    <row r="64" spans="1:13" x14ac:dyDescent="0.25">
      <c r="A64" s="39"/>
      <c r="B64" s="39"/>
      <c r="G64"/>
      <c r="H64"/>
      <c r="I64"/>
    </row>
    <row r="65" spans="1:9" x14ac:dyDescent="0.25">
      <c r="A65" s="39"/>
      <c r="B65" s="39"/>
      <c r="G65"/>
      <c r="H65"/>
      <c r="I65"/>
    </row>
    <row r="66" spans="1:9" x14ac:dyDescent="0.25">
      <c r="A66" s="39"/>
      <c r="B66" s="39"/>
      <c r="G66"/>
      <c r="H66"/>
      <c r="I66"/>
    </row>
    <row r="67" spans="1:9" x14ac:dyDescent="0.25">
      <c r="A67" s="39"/>
      <c r="B67" s="39"/>
      <c r="G67"/>
      <c r="H67"/>
      <c r="I67"/>
    </row>
    <row r="68" spans="1:9" x14ac:dyDescent="0.25">
      <c r="A68" s="39"/>
      <c r="B68" s="39"/>
      <c r="G68"/>
      <c r="H68"/>
      <c r="I68"/>
    </row>
    <row r="69" spans="1:9" x14ac:dyDescent="0.25">
      <c r="A69" s="39"/>
      <c r="B69" s="39"/>
      <c r="G69"/>
      <c r="H69"/>
      <c r="I69"/>
    </row>
    <row r="70" spans="1:9" x14ac:dyDescent="0.25">
      <c r="A70" s="39"/>
      <c r="B70" s="39"/>
      <c r="G70"/>
      <c r="H70"/>
      <c r="I70"/>
    </row>
    <row r="71" spans="1:9" x14ac:dyDescent="0.25">
      <c r="A71" s="39"/>
      <c r="B71" s="39"/>
      <c r="G71"/>
      <c r="H71"/>
      <c r="I71"/>
    </row>
    <row r="72" spans="1:9" x14ac:dyDescent="0.25">
      <c r="A72" s="39"/>
      <c r="B72" s="39"/>
      <c r="G72"/>
      <c r="H72"/>
      <c r="I72"/>
    </row>
    <row r="73" spans="1:9" x14ac:dyDescent="0.25">
      <c r="A73" s="39"/>
      <c r="B73" s="39"/>
      <c r="G73"/>
      <c r="H73"/>
      <c r="I73"/>
    </row>
    <row r="74" spans="1:9" x14ac:dyDescent="0.25">
      <c r="A74" s="39"/>
      <c r="B74" s="39"/>
      <c r="G74"/>
      <c r="H74"/>
      <c r="I74"/>
    </row>
    <row r="75" spans="1:9" x14ac:dyDescent="0.25">
      <c r="A75" s="39"/>
      <c r="B75" s="39"/>
      <c r="G75"/>
      <c r="H75"/>
      <c r="I75"/>
    </row>
    <row r="76" spans="1:9" x14ac:dyDescent="0.25">
      <c r="A76" s="39"/>
      <c r="B76" s="39"/>
      <c r="G76"/>
      <c r="H76"/>
      <c r="I76"/>
    </row>
    <row r="77" spans="1:9" x14ac:dyDescent="0.25">
      <c r="A77" s="39"/>
      <c r="B77" s="39"/>
      <c r="G77"/>
      <c r="H77"/>
      <c r="I77"/>
    </row>
    <row r="78" spans="1:9" x14ac:dyDescent="0.25">
      <c r="A78" s="39"/>
      <c r="B78" s="39"/>
      <c r="G78"/>
      <c r="H78"/>
      <c r="I78"/>
    </row>
    <row r="79" spans="1:9" x14ac:dyDescent="0.25">
      <c r="A79" s="39"/>
      <c r="B79" s="39"/>
      <c r="G79"/>
      <c r="H79"/>
      <c r="I79"/>
    </row>
    <row r="80" spans="1:9" x14ac:dyDescent="0.25">
      <c r="A80" s="39"/>
      <c r="B80" s="39"/>
      <c r="G80"/>
      <c r="H80"/>
      <c r="I80"/>
    </row>
    <row r="81" spans="1:9" x14ac:dyDescent="0.25">
      <c r="A81" s="39"/>
      <c r="B81" s="39"/>
      <c r="G81"/>
      <c r="H81"/>
      <c r="I81"/>
    </row>
    <row r="82" spans="1:9" x14ac:dyDescent="0.25">
      <c r="A82" s="39"/>
      <c r="B82" s="39"/>
      <c r="G82"/>
      <c r="H82"/>
      <c r="I82"/>
    </row>
    <row r="83" spans="1:9" x14ac:dyDescent="0.25">
      <c r="A83" s="39"/>
      <c r="B83" s="39"/>
      <c r="G83"/>
      <c r="H83"/>
      <c r="I83"/>
    </row>
    <row r="84" spans="1:9" x14ac:dyDescent="0.25">
      <c r="A84" s="39"/>
      <c r="B84" s="39"/>
      <c r="G84"/>
      <c r="H84"/>
      <c r="I84"/>
    </row>
    <row r="85" spans="1:9" x14ac:dyDescent="0.25">
      <c r="A85" s="39"/>
      <c r="B85" s="39"/>
      <c r="G85"/>
      <c r="H85"/>
      <c r="I85"/>
    </row>
    <row r="86" spans="1:9" x14ac:dyDescent="0.25">
      <c r="G86"/>
      <c r="H86"/>
      <c r="I86"/>
    </row>
  </sheetData>
  <mergeCells count="29">
    <mergeCell ref="I45:M45"/>
    <mergeCell ref="G53:K53"/>
    <mergeCell ref="C57:C58"/>
    <mergeCell ref="A57:A58"/>
    <mergeCell ref="C55:C56"/>
    <mergeCell ref="A55:A56"/>
    <mergeCell ref="D53:F53"/>
    <mergeCell ref="A1:E1"/>
    <mergeCell ref="F45:H45"/>
    <mergeCell ref="A47:A48"/>
    <mergeCell ref="B47:B48"/>
    <mergeCell ref="C47:C48"/>
    <mergeCell ref="D47:D48"/>
    <mergeCell ref="B18:B22"/>
    <mergeCell ref="A13:A22"/>
    <mergeCell ref="B13:B17"/>
    <mergeCell ref="C49:C50"/>
    <mergeCell ref="D49:D50"/>
    <mergeCell ref="A3:A12"/>
    <mergeCell ref="B3:B7"/>
    <mergeCell ref="B8:B12"/>
    <mergeCell ref="A49:A50"/>
    <mergeCell ref="B49:B50"/>
    <mergeCell ref="A23:A32"/>
    <mergeCell ref="B23:B27"/>
    <mergeCell ref="B28:B32"/>
    <mergeCell ref="A33:A42"/>
    <mergeCell ref="B33:B37"/>
    <mergeCell ref="B38:B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6AF0-780E-4772-8373-ED8C454480DF}">
  <dimension ref="A1:Y84"/>
  <sheetViews>
    <sheetView zoomScale="70" zoomScaleNormal="70" workbookViewId="0">
      <selection activeCell="G72" sqref="A1:XFD1048576"/>
    </sheetView>
  </sheetViews>
  <sheetFormatPr defaultColWidth="11.42578125" defaultRowHeight="15" x14ac:dyDescent="0.25"/>
  <cols>
    <col min="1" max="1" width="15.85546875" bestFit="1" customWidth="1"/>
    <col min="2" max="2" width="31.85546875" bestFit="1" customWidth="1"/>
    <col min="3" max="3" width="12.28515625" bestFit="1" customWidth="1"/>
    <col min="4" max="4" width="26.7109375" bestFit="1" customWidth="1"/>
    <col min="5" max="5" width="17.28515625" bestFit="1" customWidth="1"/>
    <col min="6" max="6" width="17.28515625" customWidth="1"/>
    <col min="7" max="7" width="20.28515625" style="65" bestFit="1" customWidth="1"/>
    <col min="8" max="8" width="20.85546875" style="65" bestFit="1" customWidth="1"/>
    <col min="9" max="10" width="20.85546875" style="65" customWidth="1"/>
    <col min="11" max="11" width="25" style="65" bestFit="1" customWidth="1"/>
    <col min="12" max="14" width="25" customWidth="1"/>
    <col min="15" max="15" width="30" bestFit="1" customWidth="1"/>
    <col min="16" max="16" width="12.85546875" customWidth="1"/>
    <col min="17" max="17" width="17.42578125" bestFit="1" customWidth="1"/>
    <col min="18" max="20" width="18.140625" bestFit="1" customWidth="1"/>
    <col min="21" max="21" width="13.85546875" customWidth="1"/>
  </cols>
  <sheetData>
    <row r="1" spans="1:25" ht="15.75" thickBot="1" x14ac:dyDescent="0.3">
      <c r="A1" s="129" t="s">
        <v>65</v>
      </c>
      <c r="B1" s="130"/>
      <c r="C1" s="130"/>
      <c r="D1" s="130"/>
      <c r="E1" s="131"/>
      <c r="F1" s="43"/>
    </row>
    <row r="2" spans="1:25" ht="15.75" thickBot="1" x14ac:dyDescent="0.3">
      <c r="A2" t="s">
        <v>11</v>
      </c>
      <c r="B2" s="13" t="s">
        <v>16</v>
      </c>
      <c r="C2" t="s">
        <v>69</v>
      </c>
      <c r="D2" s="89" t="s">
        <v>41</v>
      </c>
      <c r="E2" s="90" t="s">
        <v>70</v>
      </c>
      <c r="F2" s="91" t="s">
        <v>12</v>
      </c>
      <c r="G2" s="72" t="s">
        <v>71</v>
      </c>
      <c r="H2" s="73" t="s">
        <v>72</v>
      </c>
      <c r="I2" s="73" t="s">
        <v>73</v>
      </c>
      <c r="J2" s="73" t="s">
        <v>75</v>
      </c>
      <c r="K2" s="74" t="s">
        <v>74</v>
      </c>
      <c r="L2" s="72" t="s">
        <v>78</v>
      </c>
      <c r="M2" s="73" t="s">
        <v>73</v>
      </c>
      <c r="N2" s="47"/>
      <c r="O2" t="s">
        <v>5</v>
      </c>
      <c r="T2" s="129" t="s">
        <v>22</v>
      </c>
      <c r="U2" s="130"/>
      <c r="V2" s="131"/>
    </row>
    <row r="3" spans="1:25" x14ac:dyDescent="0.25">
      <c r="A3" s="123" t="s">
        <v>4</v>
      </c>
      <c r="B3" s="117" t="s">
        <v>10</v>
      </c>
      <c r="C3" s="14">
        <v>256249</v>
      </c>
      <c r="D3" s="58">
        <v>574.31474047200004</v>
      </c>
      <c r="E3" s="14">
        <v>255460</v>
      </c>
      <c r="F3" s="60">
        <v>574.14340716200002</v>
      </c>
      <c r="G3" s="85">
        <v>16258</v>
      </c>
      <c r="H3" s="86">
        <v>4.9242663900000002E-3</v>
      </c>
      <c r="I3" s="86">
        <f>G3/D3</f>
        <v>28.308519448131136</v>
      </c>
      <c r="J3" s="86">
        <v>3.5119999999999998E-2</v>
      </c>
      <c r="K3" s="87">
        <v>0</v>
      </c>
      <c r="L3" s="104">
        <f>AVERAGE(G3:G7)</f>
        <v>11149.2</v>
      </c>
      <c r="M3" s="104">
        <f>AVERAGE(I3:I7)</f>
        <v>19.432354426601403</v>
      </c>
      <c r="O3" s="18" t="s">
        <v>16</v>
      </c>
      <c r="P3" s="14" t="s">
        <v>27</v>
      </c>
      <c r="Q3" s="14" t="s">
        <v>28</v>
      </c>
      <c r="R3" s="14" t="s">
        <v>7</v>
      </c>
      <c r="S3" s="14" t="s">
        <v>20</v>
      </c>
      <c r="T3" s="14" t="s">
        <v>12</v>
      </c>
      <c r="U3" s="14" t="s">
        <v>13</v>
      </c>
      <c r="V3" s="30" t="s">
        <v>14</v>
      </c>
    </row>
    <row r="4" spans="1:25" x14ac:dyDescent="0.25">
      <c r="A4" s="124"/>
      <c r="B4" s="118"/>
      <c r="C4" s="11">
        <v>256252</v>
      </c>
      <c r="D4" s="11">
        <v>574.99107302100003</v>
      </c>
      <c r="E4" s="11">
        <v>255461</v>
      </c>
      <c r="F4" s="49">
        <v>577.346727805</v>
      </c>
      <c r="G4" s="75">
        <v>6179</v>
      </c>
      <c r="H4" s="76">
        <v>148.56598</v>
      </c>
      <c r="I4">
        <f t="shared" ref="I4:I56" si="0">G4/D4</f>
        <v>10.746253794055562</v>
      </c>
      <c r="J4" s="76">
        <v>9.1540000000000007E-3</v>
      </c>
      <c r="K4" s="77">
        <v>0</v>
      </c>
      <c r="O4" s="132" t="s">
        <v>10</v>
      </c>
      <c r="P4" s="127" t="s">
        <v>31</v>
      </c>
      <c r="Q4" s="127">
        <v>10</v>
      </c>
      <c r="R4" s="127">
        <v>22</v>
      </c>
      <c r="S4" s="11" t="s">
        <v>29</v>
      </c>
      <c r="T4" s="26">
        <f>AVERAGE(F38:F42)</f>
        <v>1376.6632563832</v>
      </c>
      <c r="U4" s="26">
        <f>AVERAGE(D38:D42)</f>
        <v>1355.3501607222001</v>
      </c>
      <c r="V4" s="25">
        <f>(U4-T4)/T4</f>
        <v>-1.5481705901698896E-2</v>
      </c>
    </row>
    <row r="5" spans="1:25" x14ac:dyDescent="0.25">
      <c r="A5" s="124"/>
      <c r="B5" s="118"/>
      <c r="C5" s="11">
        <v>256253</v>
      </c>
      <c r="D5" s="11">
        <v>572.46470397099995</v>
      </c>
      <c r="E5" s="11">
        <v>255462</v>
      </c>
      <c r="F5" s="49">
        <v>576.43512899699999</v>
      </c>
      <c r="G5" s="75">
        <v>11165</v>
      </c>
      <c r="H5" s="76">
        <v>5.2058456799999996E-3</v>
      </c>
      <c r="I5">
        <f t="shared" si="0"/>
        <v>19.503385837680568</v>
      </c>
      <c r="J5" s="76">
        <v>2.5114999999999998E-2</v>
      </c>
      <c r="K5" s="77">
        <v>0</v>
      </c>
      <c r="O5" s="133"/>
      <c r="P5" s="134"/>
      <c r="Q5" s="134"/>
      <c r="R5" s="134"/>
      <c r="S5" s="11" t="s">
        <v>30</v>
      </c>
      <c r="T5" s="26">
        <f>AVERAGE(F43:F47)</f>
        <v>880.46231925819995</v>
      </c>
      <c r="U5" s="26">
        <f>AVERAGE(D43:D47)</f>
        <v>858.68044068960012</v>
      </c>
      <c r="V5" s="25">
        <f>(U5-T5)/T5</f>
        <v>-2.4739137714549022E-2</v>
      </c>
    </row>
    <row r="6" spans="1:25" x14ac:dyDescent="0.25">
      <c r="A6" s="124"/>
      <c r="B6" s="118"/>
      <c r="C6" s="11">
        <v>256254</v>
      </c>
      <c r="D6" s="11">
        <v>573.50761448699996</v>
      </c>
      <c r="E6" s="11">
        <v>255464</v>
      </c>
      <c r="F6" s="49">
        <v>579.40429448099997</v>
      </c>
      <c r="G6" s="75">
        <v>11103</v>
      </c>
      <c r="H6" s="76">
        <v>4.6551238399999998E-3</v>
      </c>
      <c r="I6">
        <f t="shared" si="0"/>
        <v>19.359812702629213</v>
      </c>
      <c r="J6" s="76">
        <v>1.1435000000000001E-2</v>
      </c>
      <c r="K6" s="77">
        <v>0</v>
      </c>
      <c r="O6" s="132" t="s">
        <v>9</v>
      </c>
      <c r="P6" s="127" t="s">
        <v>31</v>
      </c>
      <c r="Q6" s="127">
        <v>10</v>
      </c>
      <c r="R6" s="127">
        <v>22</v>
      </c>
      <c r="S6" s="11" t="s">
        <v>29</v>
      </c>
      <c r="T6" s="26">
        <f>AVERAGE(F28:F32)</f>
        <v>249.97223126999998</v>
      </c>
      <c r="U6" s="26">
        <f>AVERAGE(D28:D32)</f>
        <v>270.9853762436</v>
      </c>
      <c r="V6" s="25">
        <f>(U6-T6)/T6</f>
        <v>8.4061917065113137E-2</v>
      </c>
    </row>
    <row r="7" spans="1:25" ht="15.75" thickBot="1" x14ac:dyDescent="0.3">
      <c r="A7" s="125"/>
      <c r="B7" s="119"/>
      <c r="C7" s="16">
        <v>256248</v>
      </c>
      <c r="D7" s="16">
        <v>573.74322113599999</v>
      </c>
      <c r="E7" s="16">
        <v>255455</v>
      </c>
      <c r="F7" s="50">
        <v>576.95817390900004</v>
      </c>
      <c r="G7" s="81">
        <v>11041</v>
      </c>
      <c r="H7" s="82">
        <v>4.7204631800000004E-3</v>
      </c>
      <c r="I7">
        <f t="shared" si="0"/>
        <v>19.243800350510536</v>
      </c>
      <c r="J7" s="82">
        <v>1.1129999999999999E-2</v>
      </c>
      <c r="K7" s="83">
        <v>0</v>
      </c>
      <c r="O7" s="119"/>
      <c r="P7" s="128"/>
      <c r="Q7" s="128"/>
      <c r="R7" s="128"/>
      <c r="S7" s="16" t="s">
        <v>30</v>
      </c>
      <c r="T7" s="27">
        <f>AVERAGE(F33:F37)</f>
        <v>428.17579886499999</v>
      </c>
      <c r="U7" s="27">
        <f>AVERAGE(D33:D37)</f>
        <v>414.34832519460008</v>
      </c>
      <c r="V7" s="25">
        <f>(U7-T7)/T7</f>
        <v>-3.2293916907619506E-2</v>
      </c>
    </row>
    <row r="8" spans="1:25" x14ac:dyDescent="0.25">
      <c r="A8" s="124" t="s">
        <v>15</v>
      </c>
      <c r="B8" s="118" t="s">
        <v>38</v>
      </c>
      <c r="C8" s="38">
        <v>256255</v>
      </c>
      <c r="D8" s="62">
        <v>628.61788445499997</v>
      </c>
      <c r="E8" s="38">
        <v>255800</v>
      </c>
      <c r="F8" s="63">
        <v>374.31231366899999</v>
      </c>
      <c r="G8" s="85">
        <v>2141</v>
      </c>
      <c r="H8" s="86">
        <v>149.547391</v>
      </c>
      <c r="I8" s="86">
        <f t="shared" si="0"/>
        <v>3.4058846446219189</v>
      </c>
      <c r="J8" s="86">
        <v>335.32248900000002</v>
      </c>
      <c r="K8" s="87">
        <v>5.0000000000000004E-6</v>
      </c>
      <c r="L8" s="104">
        <f>AVERAGE(G8:G12)</f>
        <v>1995.4</v>
      </c>
      <c r="M8" s="104">
        <f>AVERAGE(I8:I12)</f>
        <v>3.1028051549233626</v>
      </c>
      <c r="N8" s="64"/>
      <c r="R8" s="23"/>
    </row>
    <row r="9" spans="1:25" ht="15.75" thickBot="1" x14ac:dyDescent="0.3">
      <c r="A9" s="124"/>
      <c r="B9" s="118"/>
      <c r="C9" s="11">
        <v>256257</v>
      </c>
      <c r="D9" s="11">
        <v>649.25264914800005</v>
      </c>
      <c r="E9" s="11">
        <v>255801</v>
      </c>
      <c r="F9" s="49">
        <v>417.44163908600001</v>
      </c>
      <c r="G9" s="75">
        <v>2003</v>
      </c>
      <c r="H9" s="76">
        <v>145.82443499999999</v>
      </c>
      <c r="I9" s="1">
        <f t="shared" si="0"/>
        <v>3.0850856020818593</v>
      </c>
      <c r="J9" s="76">
        <v>356.86111899999997</v>
      </c>
      <c r="K9" s="77">
        <v>9.7999999999999997E-4</v>
      </c>
      <c r="L9" s="64"/>
      <c r="M9" s="64"/>
      <c r="N9" s="64"/>
      <c r="V9" s="1"/>
    </row>
    <row r="10" spans="1:25" ht="15.75" thickBot="1" x14ac:dyDescent="0.3">
      <c r="A10" s="124"/>
      <c r="B10" s="118"/>
      <c r="C10" s="11">
        <v>256258</v>
      </c>
      <c r="D10" s="11">
        <v>642.78080770999998</v>
      </c>
      <c r="E10" s="11">
        <v>255802</v>
      </c>
      <c r="F10" s="49">
        <v>438.08886448499999</v>
      </c>
      <c r="G10" s="75">
        <v>2334</v>
      </c>
      <c r="H10" s="76">
        <v>103.002334</v>
      </c>
      <c r="I10" s="1">
        <f t="shared" si="0"/>
        <v>3.6310978361585096</v>
      </c>
      <c r="J10" s="76">
        <v>365.237345</v>
      </c>
      <c r="K10" s="77">
        <v>5.0000000000000004E-6</v>
      </c>
      <c r="L10" s="64"/>
      <c r="M10" s="64"/>
      <c r="N10" s="64"/>
      <c r="O10" t="s">
        <v>15</v>
      </c>
      <c r="R10" s="129" t="s">
        <v>22</v>
      </c>
      <c r="S10" s="130"/>
      <c r="T10" s="131"/>
      <c r="V10" s="1"/>
      <c r="W10" t="s">
        <v>68</v>
      </c>
    </row>
    <row r="11" spans="1:25" ht="15.75" thickBot="1" x14ac:dyDescent="0.3">
      <c r="A11" s="124"/>
      <c r="B11" s="118"/>
      <c r="C11" s="11">
        <v>256259</v>
      </c>
      <c r="D11" s="11">
        <v>648.75537701999997</v>
      </c>
      <c r="E11" s="11">
        <v>255803</v>
      </c>
      <c r="F11" s="49">
        <v>428.527406262</v>
      </c>
      <c r="G11" s="75">
        <v>1485</v>
      </c>
      <c r="H11" s="76">
        <v>158.704285</v>
      </c>
      <c r="I11" s="1">
        <f t="shared" si="0"/>
        <v>2.2889983691868809</v>
      </c>
      <c r="J11" s="76">
        <v>362.63646999999997</v>
      </c>
      <c r="K11" s="77">
        <v>2.0999999999999999E-5</v>
      </c>
      <c r="L11" s="64"/>
      <c r="M11" s="64"/>
      <c r="N11" s="64"/>
      <c r="O11" s="18" t="s">
        <v>16</v>
      </c>
      <c r="P11" s="14" t="s">
        <v>26</v>
      </c>
      <c r="Q11" s="14" t="s">
        <v>7</v>
      </c>
      <c r="R11" s="14" t="s">
        <v>67</v>
      </c>
      <c r="S11" s="14" t="s">
        <v>66</v>
      </c>
      <c r="T11" s="14" t="s">
        <v>12</v>
      </c>
      <c r="U11" s="31" t="s">
        <v>13</v>
      </c>
      <c r="V11" s="34" t="s">
        <v>14</v>
      </c>
      <c r="W11" s="14" t="s">
        <v>12</v>
      </c>
      <c r="X11" s="31" t="s">
        <v>13</v>
      </c>
      <c r="Y11" s="34" t="s">
        <v>14</v>
      </c>
    </row>
    <row r="12" spans="1:25" ht="15.75" thickBot="1" x14ac:dyDescent="0.3">
      <c r="A12" s="124"/>
      <c r="B12" s="118"/>
      <c r="C12" s="37">
        <v>256250</v>
      </c>
      <c r="D12">
        <v>649.05781566400003</v>
      </c>
      <c r="E12" s="37">
        <v>255791</v>
      </c>
      <c r="F12" s="51">
        <v>427.30697615399998</v>
      </c>
      <c r="G12" s="81">
        <v>2014</v>
      </c>
      <c r="H12" s="82">
        <v>148.56598</v>
      </c>
      <c r="I12" s="5">
        <f t="shared" si="0"/>
        <v>3.1029593225676435</v>
      </c>
      <c r="J12" s="82">
        <v>340.84811500000001</v>
      </c>
      <c r="K12" s="83">
        <v>8.52E-4</v>
      </c>
      <c r="L12" s="64"/>
      <c r="M12" s="64"/>
      <c r="N12" s="64"/>
      <c r="O12" s="132" t="s">
        <v>10</v>
      </c>
      <c r="P12" s="20">
        <v>5000000</v>
      </c>
      <c r="Q12" s="127">
        <v>16</v>
      </c>
      <c r="R12" s="14">
        <f>STDEV(F18:F22)</f>
        <v>37.077741893097091</v>
      </c>
      <c r="S12" s="14">
        <f>STDEV(D18:D22)</f>
        <v>16.734742402926287</v>
      </c>
      <c r="T12" s="26">
        <f>AVERAGE(F18:F22)</f>
        <v>882.46758546360002</v>
      </c>
      <c r="U12" s="26">
        <f>AVERAGE(D18:D22)</f>
        <v>752.07486300519997</v>
      </c>
      <c r="V12" s="25">
        <f>(U12-T12)/T12</f>
        <v>-0.14775922040229825</v>
      </c>
      <c r="W12" s="52">
        <f>T12-R12</f>
        <v>845.38984357050288</v>
      </c>
      <c r="X12" s="52">
        <f>U12-S12</f>
        <v>735.34012060227371</v>
      </c>
      <c r="Y12" s="25">
        <f>(S12-R12)/R12</f>
        <v>-0.54865799402843729</v>
      </c>
    </row>
    <row r="13" spans="1:25" ht="15.75" thickBot="1" x14ac:dyDescent="0.3">
      <c r="A13" s="124"/>
      <c r="B13" s="117" t="s">
        <v>37</v>
      </c>
      <c r="C13" s="14">
        <v>256260</v>
      </c>
      <c r="D13" s="58">
        <v>1521.0777361329999</v>
      </c>
      <c r="E13" s="14">
        <v>255550</v>
      </c>
      <c r="F13" s="60">
        <v>1507.692314403</v>
      </c>
      <c r="G13" s="78">
        <v>2019</v>
      </c>
      <c r="H13" s="79">
        <v>184.31041300000001</v>
      </c>
      <c r="I13" s="79">
        <f t="shared" si="0"/>
        <v>1.3273483346964607</v>
      </c>
      <c r="J13" s="79">
        <v>887.944525</v>
      </c>
      <c r="K13" s="80">
        <v>1.2999999999999999E-4</v>
      </c>
      <c r="L13">
        <f>AVERAGE(G13:G17)</f>
        <v>1711</v>
      </c>
      <c r="M13" s="104">
        <f>AVERAGE(I13:I17)</f>
        <v>1.8207687569419839</v>
      </c>
      <c r="N13" s="64"/>
      <c r="O13" s="133"/>
      <c r="P13" s="20">
        <v>10000000</v>
      </c>
      <c r="Q13" s="134"/>
      <c r="R13" s="14">
        <f>STDEV(F23:F27)</f>
        <v>87.239534372093019</v>
      </c>
      <c r="S13" s="41">
        <f>STDEV(D23:D27)</f>
        <v>142.6160557484904</v>
      </c>
      <c r="T13" s="26">
        <f>AVERAGE(F23:F27)</f>
        <v>1353.8738209298001</v>
      </c>
      <c r="U13" s="26">
        <f>AVERAGE(D23:D27)</f>
        <v>1420.3507448358</v>
      </c>
      <c r="V13" s="25">
        <f>(U13-T13)/T13</f>
        <v>4.9101269910327053E-2</v>
      </c>
      <c r="W13" s="52">
        <f t="shared" ref="W13:W15" si="1">T13-R13</f>
        <v>1266.6342865577071</v>
      </c>
      <c r="X13" s="52">
        <f>U13-S13</f>
        <v>1277.7346890873096</v>
      </c>
      <c r="Y13" s="25">
        <f t="shared" ref="Y13:Y15" si="2">(X13-W13)/W13</f>
        <v>8.7636997098583646E-3</v>
      </c>
    </row>
    <row r="14" spans="1:25" ht="15.75" thickBot="1" x14ac:dyDescent="0.3">
      <c r="A14" s="124"/>
      <c r="B14" s="118"/>
      <c r="C14" s="11">
        <v>256261</v>
      </c>
      <c r="D14">
        <v>834.05952646399999</v>
      </c>
      <c r="E14" s="11">
        <v>255552</v>
      </c>
      <c r="F14" s="49">
        <v>2077.297463376</v>
      </c>
      <c r="G14" s="75">
        <v>1737</v>
      </c>
      <c r="H14" s="76">
        <v>117.829229</v>
      </c>
      <c r="I14" s="1">
        <f t="shared" si="0"/>
        <v>2.0825851691473645</v>
      </c>
      <c r="J14" s="76">
        <v>464.29400399999997</v>
      </c>
      <c r="K14" s="77">
        <v>7.76E-4</v>
      </c>
      <c r="L14" s="64"/>
      <c r="M14" s="64"/>
      <c r="N14" s="64"/>
      <c r="O14" s="132" t="s">
        <v>9</v>
      </c>
      <c r="P14" s="20">
        <v>5000000</v>
      </c>
      <c r="Q14" s="127">
        <v>16</v>
      </c>
      <c r="R14" s="14">
        <f>STDEV(F8:F12)</f>
        <v>25.030965559364294</v>
      </c>
      <c r="S14" s="40">
        <f>STDEV(D8:D12)</f>
        <v>8.8516920737758795</v>
      </c>
      <c r="T14" s="26">
        <f>AVERAGE(F8:F12)</f>
        <v>417.13543993120004</v>
      </c>
      <c r="U14" s="26">
        <f>AVERAGE(D8:D12)</f>
        <v>643.69290679939991</v>
      </c>
      <c r="V14" s="25">
        <f>(U14-T14)/T14</f>
        <v>0.54312687242677571</v>
      </c>
      <c r="W14" s="52">
        <f t="shared" si="1"/>
        <v>392.10447437183575</v>
      </c>
      <c r="X14" s="52">
        <f t="shared" ref="X14:X15" si="3">U14-S14</f>
        <v>634.84121472562401</v>
      </c>
      <c r="Y14" s="25">
        <f t="shared" si="2"/>
        <v>0.61906138853085135</v>
      </c>
    </row>
    <row r="15" spans="1:25" ht="15.75" thickBot="1" x14ac:dyDescent="0.3">
      <c r="A15" s="124"/>
      <c r="B15" s="118"/>
      <c r="C15" s="11">
        <v>256262</v>
      </c>
      <c r="D15" s="59">
        <v>841.37466472899996</v>
      </c>
      <c r="E15" s="11">
        <v>255555</v>
      </c>
      <c r="F15" s="61">
        <v>2116.3700223239998</v>
      </c>
      <c r="G15" s="78">
        <v>1525</v>
      </c>
      <c r="H15" s="79">
        <v>96.624724799999996</v>
      </c>
      <c r="I15" s="79">
        <f t="shared" si="0"/>
        <v>1.8125100076446803</v>
      </c>
      <c r="J15" s="79">
        <v>469.514634</v>
      </c>
      <c r="K15" s="80">
        <v>5.0000000000000004E-6</v>
      </c>
      <c r="L15" s="64"/>
      <c r="M15" s="64"/>
      <c r="N15" s="64"/>
      <c r="O15" s="119"/>
      <c r="P15" s="21">
        <v>10000000</v>
      </c>
      <c r="Q15" s="128"/>
      <c r="R15" s="53">
        <f>STDEV(F13:F17)</f>
        <v>266.86697739758392</v>
      </c>
      <c r="S15" s="42">
        <f>STDEV(D13:D17)</f>
        <v>304.37237361697299</v>
      </c>
      <c r="T15" s="56">
        <v>1616.87</v>
      </c>
      <c r="U15" s="27">
        <f>AVERAGE(D13:D17)</f>
        <v>976.69402295219993</v>
      </c>
      <c r="V15" s="54">
        <f>(U15-T15)/T15</f>
        <v>-0.39593534238856559</v>
      </c>
      <c r="W15" s="55">
        <f t="shared" si="1"/>
        <v>1350.003022602416</v>
      </c>
      <c r="X15" s="55">
        <f t="shared" si="3"/>
        <v>672.32164933522699</v>
      </c>
      <c r="Y15" s="54">
        <f t="shared" si="2"/>
        <v>-0.50198507849324292</v>
      </c>
    </row>
    <row r="16" spans="1:25" x14ac:dyDescent="0.25">
      <c r="A16" s="124"/>
      <c r="B16" s="118"/>
      <c r="C16" s="11">
        <v>256263</v>
      </c>
      <c r="D16" s="59">
        <v>849.31763240500004</v>
      </c>
      <c r="E16" s="11">
        <v>255560</v>
      </c>
      <c r="F16" s="61">
        <v>2092.299696092</v>
      </c>
      <c r="G16" s="78">
        <v>1657</v>
      </c>
      <c r="H16" s="79">
        <v>157.71228600000001</v>
      </c>
      <c r="I16" s="79">
        <f t="shared" si="0"/>
        <v>1.9509779813565131</v>
      </c>
      <c r="J16" s="79">
        <v>477.70396699999998</v>
      </c>
      <c r="K16" s="80">
        <v>5.0000000000000004E-6</v>
      </c>
      <c r="L16" s="64"/>
      <c r="M16" s="64"/>
      <c r="N16" s="64"/>
      <c r="R16" s="44"/>
      <c r="S16" s="44"/>
      <c r="T16" s="57"/>
    </row>
    <row r="17" spans="1:24" ht="15.75" thickBot="1" x14ac:dyDescent="0.3">
      <c r="A17" s="124"/>
      <c r="B17" s="118"/>
      <c r="C17" s="37">
        <v>256251</v>
      </c>
      <c r="D17">
        <v>837.64055502999997</v>
      </c>
      <c r="E17" s="84">
        <v>255549</v>
      </c>
      <c r="F17" s="51">
        <v>2125.5908608609998</v>
      </c>
      <c r="G17" s="75">
        <v>1617</v>
      </c>
      <c r="H17" s="76">
        <v>141.45728700000001</v>
      </c>
      <c r="I17">
        <f t="shared" si="0"/>
        <v>1.9304222918649008</v>
      </c>
      <c r="J17" s="76">
        <v>459.45245399999999</v>
      </c>
      <c r="K17" s="77">
        <v>5.0000000000000004E-6</v>
      </c>
      <c r="L17" s="64"/>
      <c r="M17" s="64"/>
      <c r="N17" s="64"/>
    </row>
    <row r="18" spans="1:24" ht="15.75" thickBot="1" x14ac:dyDescent="0.3">
      <c r="A18" s="123" t="s">
        <v>17</v>
      </c>
      <c r="B18" s="117" t="s">
        <v>40</v>
      </c>
      <c r="C18" s="14">
        <v>256266</v>
      </c>
      <c r="D18" s="58">
        <v>775.64106832499999</v>
      </c>
      <c r="E18" s="14">
        <v>255804</v>
      </c>
      <c r="F18" s="60">
        <v>873.65599787199994</v>
      </c>
      <c r="G18" s="85">
        <v>1236</v>
      </c>
      <c r="H18" s="86">
        <v>82.714640599999996</v>
      </c>
      <c r="I18" s="86">
        <f t="shared" si="0"/>
        <v>1.5935205734646658</v>
      </c>
      <c r="J18" s="86">
        <v>577.17391299999997</v>
      </c>
      <c r="K18" s="87">
        <v>3.9999999999999998E-6</v>
      </c>
      <c r="L18" s="104">
        <f>AVERAGE(G18:G22)</f>
        <v>1662.8</v>
      </c>
      <c r="M18" s="104">
        <f>AVERAGE(I18:I22)</f>
        <v>2.2192890963180338</v>
      </c>
      <c r="N18" s="64"/>
      <c r="S18" s="129" t="s">
        <v>22</v>
      </c>
      <c r="T18" s="130"/>
      <c r="U18" s="131"/>
    </row>
    <row r="19" spans="1:24" x14ac:dyDescent="0.25">
      <c r="A19" s="124"/>
      <c r="B19" s="118"/>
      <c r="C19" s="11">
        <v>256267</v>
      </c>
      <c r="D19" s="11">
        <v>734.78345377200003</v>
      </c>
      <c r="E19" s="11">
        <v>255805</v>
      </c>
      <c r="F19" s="49">
        <v>892.79640007700004</v>
      </c>
      <c r="G19" s="75">
        <v>1932</v>
      </c>
      <c r="H19" s="76">
        <v>169.05251999999999</v>
      </c>
      <c r="I19" s="1">
        <f t="shared" si="0"/>
        <v>2.6293460884048305</v>
      </c>
      <c r="J19" s="76">
        <v>556.79447000000005</v>
      </c>
      <c r="K19" s="77">
        <v>1.2999999999999999E-4</v>
      </c>
      <c r="L19" s="64"/>
      <c r="M19" s="64"/>
      <c r="N19" s="64"/>
      <c r="O19" s="18" t="s">
        <v>11</v>
      </c>
      <c r="P19" s="14" t="s">
        <v>16</v>
      </c>
      <c r="Q19" s="14" t="s">
        <v>32</v>
      </c>
      <c r="R19" s="12" t="s">
        <v>7</v>
      </c>
      <c r="S19" s="14" t="s">
        <v>12</v>
      </c>
      <c r="T19" s="14" t="s">
        <v>13</v>
      </c>
      <c r="U19" s="30" t="s">
        <v>14</v>
      </c>
    </row>
    <row r="20" spans="1:24" x14ac:dyDescent="0.25">
      <c r="A20" s="124"/>
      <c r="B20" s="118"/>
      <c r="C20" s="11">
        <v>256268</v>
      </c>
      <c r="D20" s="11">
        <v>754.10799539300001</v>
      </c>
      <c r="E20" s="11">
        <v>255806</v>
      </c>
      <c r="F20" s="49">
        <v>933.84901420599999</v>
      </c>
      <c r="G20" s="75">
        <v>1498</v>
      </c>
      <c r="H20" s="76">
        <v>96.417475199999998</v>
      </c>
      <c r="I20" s="1">
        <f t="shared" si="0"/>
        <v>1.9864528809554975</v>
      </c>
      <c r="J20" s="76">
        <v>572.711051</v>
      </c>
      <c r="K20" s="77">
        <v>4.9909999999999998E-3</v>
      </c>
      <c r="L20" s="64"/>
      <c r="M20" s="64"/>
      <c r="N20" s="64"/>
      <c r="O20" s="132" t="s">
        <v>19</v>
      </c>
      <c r="P20" s="127" t="s">
        <v>10</v>
      </c>
      <c r="Q20" s="127" t="s">
        <v>21</v>
      </c>
      <c r="R20" s="127">
        <v>1</v>
      </c>
      <c r="S20" s="141">
        <f>AVERAGE(F53:F57)</f>
        <v>749.87752970099996</v>
      </c>
      <c r="T20" s="127">
        <f>AVERAGE(D53:D59)</f>
        <v>3785.410978905667</v>
      </c>
      <c r="U20" s="143">
        <f>(T20-S20)/S20</f>
        <v>4.0480389516605877</v>
      </c>
    </row>
    <row r="21" spans="1:24" x14ac:dyDescent="0.25">
      <c r="A21" s="124"/>
      <c r="B21" s="118"/>
      <c r="C21" s="11">
        <v>256269</v>
      </c>
      <c r="D21" s="11">
        <v>737.26249641000004</v>
      </c>
      <c r="E21" s="11">
        <v>255809</v>
      </c>
      <c r="F21" s="49">
        <v>881.27218973000004</v>
      </c>
      <c r="G21" s="75">
        <v>2050</v>
      </c>
      <c r="H21" s="76">
        <v>164.44599400000001</v>
      </c>
      <c r="I21" s="1">
        <f t="shared" si="0"/>
        <v>2.7805564639218701</v>
      </c>
      <c r="J21" s="76">
        <v>560.20988699999998</v>
      </c>
      <c r="K21" s="77">
        <v>1.8441890000000001</v>
      </c>
      <c r="L21" s="64"/>
      <c r="M21" s="64"/>
      <c r="N21" s="64"/>
      <c r="O21" s="118"/>
      <c r="P21" s="134"/>
      <c r="Q21" s="140"/>
      <c r="R21" s="134"/>
      <c r="S21" s="142"/>
      <c r="T21" s="134"/>
      <c r="U21" s="144"/>
    </row>
    <row r="22" spans="1:24" ht="15.75" thickBot="1" x14ac:dyDescent="0.3">
      <c r="A22" s="124"/>
      <c r="B22" s="119"/>
      <c r="C22" s="16">
        <v>256264</v>
      </c>
      <c r="D22" s="16">
        <v>758.57930112600002</v>
      </c>
      <c r="E22" s="16">
        <v>255792</v>
      </c>
      <c r="F22" s="50">
        <v>830.76432543299995</v>
      </c>
      <c r="G22" s="81">
        <v>1598</v>
      </c>
      <c r="H22" s="82">
        <v>126.614862</v>
      </c>
      <c r="I22" s="5">
        <f t="shared" si="0"/>
        <v>2.1065694748433059</v>
      </c>
      <c r="J22" s="82">
        <v>570.57916799999998</v>
      </c>
      <c r="K22" s="83">
        <v>5.6470000000000001E-3</v>
      </c>
      <c r="L22" s="64"/>
      <c r="M22" s="64"/>
      <c r="N22" s="64"/>
      <c r="O22" s="118"/>
      <c r="P22" s="127" t="s">
        <v>9</v>
      </c>
      <c r="Q22" s="140"/>
      <c r="R22" s="127">
        <v>1</v>
      </c>
      <c r="S22" s="141">
        <f>AVERAGE(F48:F52)</f>
        <v>135.39791187040001</v>
      </c>
      <c r="T22" s="127">
        <f>AVERAGE(D48:D52)</f>
        <v>1863.9799308686001</v>
      </c>
      <c r="U22" s="143">
        <f>(T22-S22)/S22</f>
        <v>12.766681517605397</v>
      </c>
    </row>
    <row r="23" spans="1:24" x14ac:dyDescent="0.25">
      <c r="A23" s="124"/>
      <c r="B23" s="117" t="s">
        <v>39</v>
      </c>
      <c r="C23" s="14">
        <v>256270</v>
      </c>
      <c r="D23" s="58">
        <v>1621.0954491320001</v>
      </c>
      <c r="E23" s="14">
        <v>255598</v>
      </c>
      <c r="F23" s="60">
        <v>1243.7553363019999</v>
      </c>
      <c r="G23" s="78">
        <v>1718</v>
      </c>
      <c r="H23" s="79">
        <v>138.17795000000001</v>
      </c>
      <c r="I23" s="79">
        <f t="shared" si="0"/>
        <v>1.0597772024589216</v>
      </c>
      <c r="J23" s="79">
        <v>556.79447000000005</v>
      </c>
      <c r="K23" s="80">
        <v>3.7281949999999999</v>
      </c>
      <c r="L23" s="104">
        <f>AVERAGE(G23:G27)</f>
        <v>1774.2</v>
      </c>
      <c r="M23" s="104">
        <f>AVERAGE(I23:I27)</f>
        <v>1.2554125938162231</v>
      </c>
      <c r="N23" s="64"/>
      <c r="O23" s="133"/>
      <c r="P23" s="134"/>
      <c r="Q23" s="134"/>
      <c r="R23" s="134"/>
      <c r="S23" s="142"/>
      <c r="T23" s="134"/>
      <c r="U23" s="144"/>
    </row>
    <row r="24" spans="1:24" x14ac:dyDescent="0.25">
      <c r="A24" s="124"/>
      <c r="B24" s="118"/>
      <c r="C24" s="11">
        <v>256273</v>
      </c>
      <c r="D24" s="59">
        <v>1497.754833982</v>
      </c>
      <c r="E24" s="11">
        <v>255600</v>
      </c>
      <c r="F24" s="61">
        <v>1309.7376001390001</v>
      </c>
      <c r="G24" s="78">
        <v>1960</v>
      </c>
      <c r="H24" s="79">
        <v>211.74929299999999</v>
      </c>
      <c r="I24" s="79">
        <f t="shared" si="0"/>
        <v>1.308625387500205</v>
      </c>
      <c r="J24" s="79">
        <v>1121.0221100000001</v>
      </c>
      <c r="K24" s="80">
        <v>3.595208</v>
      </c>
      <c r="L24" s="64"/>
      <c r="M24" s="64"/>
      <c r="N24" s="64"/>
      <c r="O24" s="132" t="s">
        <v>4</v>
      </c>
      <c r="P24" s="127" t="s">
        <v>10</v>
      </c>
      <c r="Q24" s="127" t="s">
        <v>43</v>
      </c>
      <c r="R24" s="127">
        <v>16</v>
      </c>
      <c r="S24" s="141">
        <f>AVERAGE(F3:F7)</f>
        <v>576.85754647079989</v>
      </c>
      <c r="T24" s="127">
        <f>AVERAGE(D3:D7)</f>
        <v>573.80427061739999</v>
      </c>
      <c r="U24" s="143">
        <f>(T24-S24)/S24</f>
        <v>-5.2929460177469486E-3</v>
      </c>
    </row>
    <row r="25" spans="1:24" ht="15.75" thickBot="1" x14ac:dyDescent="0.3">
      <c r="A25" s="124"/>
      <c r="B25" s="118"/>
      <c r="C25" s="11">
        <v>256276</v>
      </c>
      <c r="D25" s="59">
        <v>1404.322463324</v>
      </c>
      <c r="E25" s="11">
        <v>255603</v>
      </c>
      <c r="F25" s="61">
        <v>1472.8958422410001</v>
      </c>
      <c r="G25" s="78">
        <v>1819</v>
      </c>
      <c r="H25" s="79">
        <v>149.64965100000001</v>
      </c>
      <c r="I25" s="79">
        <f t="shared" si="0"/>
        <v>1.2952865509923324</v>
      </c>
      <c r="J25" s="79">
        <v>1029.4042099999999</v>
      </c>
      <c r="K25" s="80">
        <v>3.9999999999999998E-6</v>
      </c>
      <c r="L25" s="64"/>
      <c r="M25" s="64"/>
      <c r="N25" s="64"/>
      <c r="O25" s="119"/>
      <c r="P25" s="128"/>
      <c r="Q25" s="128"/>
      <c r="R25" s="128"/>
      <c r="S25" s="145"/>
      <c r="T25" s="128"/>
      <c r="U25" s="144"/>
    </row>
    <row r="26" spans="1:24" x14ac:dyDescent="0.25">
      <c r="A26" s="124"/>
      <c r="B26" s="118"/>
      <c r="C26" s="11">
        <v>256277</v>
      </c>
      <c r="D26" s="59">
        <v>1304.407381969</v>
      </c>
      <c r="E26" s="11">
        <v>255606</v>
      </c>
      <c r="F26" s="61">
        <v>1343.365918854</v>
      </c>
      <c r="G26" s="78">
        <v>1903</v>
      </c>
      <c r="H26" s="79">
        <v>201.82580400000001</v>
      </c>
      <c r="I26" s="79">
        <f t="shared" si="0"/>
        <v>1.458900054005694</v>
      </c>
      <c r="J26" s="79">
        <v>976.72198700000001</v>
      </c>
      <c r="K26" s="80">
        <v>6.1749999999999999E-3</v>
      </c>
      <c r="L26" s="64"/>
      <c r="M26" s="64"/>
      <c r="N26" s="64"/>
    </row>
    <row r="27" spans="1:24" ht="15.75" thickBot="1" x14ac:dyDescent="0.3">
      <c r="A27" s="125"/>
      <c r="B27" s="119"/>
      <c r="C27" s="16">
        <v>256265</v>
      </c>
      <c r="D27" s="68">
        <v>1274.173595772</v>
      </c>
      <c r="E27" s="16">
        <v>255597</v>
      </c>
      <c r="F27" s="88">
        <v>1399.614407113</v>
      </c>
      <c r="G27" s="78">
        <v>1471</v>
      </c>
      <c r="H27" s="79">
        <v>100.396767</v>
      </c>
      <c r="I27" s="79">
        <f t="shared" si="0"/>
        <v>1.1544737741239617</v>
      </c>
      <c r="J27" s="79">
        <v>410.87337300000002</v>
      </c>
      <c r="K27" s="80">
        <v>3.046017</v>
      </c>
      <c r="L27" s="64"/>
      <c r="M27" s="64"/>
      <c r="N27" s="64"/>
      <c r="O27" s="24"/>
      <c r="P27" s="138"/>
      <c r="Q27" s="138"/>
      <c r="R27" s="138"/>
      <c r="S27" s="138"/>
      <c r="T27" s="1"/>
    </row>
    <row r="28" spans="1:24" x14ac:dyDescent="0.25">
      <c r="A28" s="139" t="s">
        <v>77</v>
      </c>
      <c r="B28" s="117" t="s">
        <v>23</v>
      </c>
      <c r="C28" s="8">
        <v>255648</v>
      </c>
      <c r="D28" s="58">
        <v>269.82526947600002</v>
      </c>
      <c r="E28" s="14">
        <v>255635</v>
      </c>
      <c r="F28" s="70">
        <v>252.13807260600001</v>
      </c>
      <c r="G28" s="85">
        <v>25424</v>
      </c>
      <c r="H28" s="86">
        <v>53.798136399999997</v>
      </c>
      <c r="I28" s="86">
        <f t="shared" si="0"/>
        <v>94.223939994105606</v>
      </c>
      <c r="J28" s="86">
        <v>160.434224</v>
      </c>
      <c r="K28" s="87">
        <v>8.7399999999999999E-4</v>
      </c>
      <c r="L28" s="104">
        <f>AVERAGE(G28:G32)</f>
        <v>25769.599999999999</v>
      </c>
      <c r="M28" s="104">
        <f>AVERAGE(I28:I32)</f>
        <v>95.088967829596214</v>
      </c>
      <c r="O28" s="24"/>
      <c r="P28" s="138"/>
      <c r="Q28" s="138"/>
      <c r="R28" s="138"/>
      <c r="S28" s="138"/>
      <c r="T28" s="1"/>
    </row>
    <row r="29" spans="1:24" x14ac:dyDescent="0.25">
      <c r="A29" s="121"/>
      <c r="B29" s="118"/>
      <c r="C29" s="11">
        <v>255649</v>
      </c>
      <c r="D29" s="11">
        <v>270.11368049800001</v>
      </c>
      <c r="E29" s="11">
        <v>255636</v>
      </c>
      <c r="F29" s="49">
        <v>250.893022992</v>
      </c>
      <c r="G29" s="75">
        <v>23412</v>
      </c>
      <c r="H29" s="76">
        <v>61.668591800000002</v>
      </c>
      <c r="I29" s="1">
        <f t="shared" si="0"/>
        <v>86.674617727010499</v>
      </c>
      <c r="J29" s="76">
        <v>157.515199</v>
      </c>
      <c r="K29" s="77">
        <v>1.5499999999999999E-3</v>
      </c>
    </row>
    <row r="30" spans="1:24" x14ac:dyDescent="0.25">
      <c r="A30" s="121"/>
      <c r="B30" s="118"/>
      <c r="C30" s="11">
        <v>255650</v>
      </c>
      <c r="D30" s="11">
        <v>271.60320302399998</v>
      </c>
      <c r="E30" s="11">
        <v>255637</v>
      </c>
      <c r="F30" s="49">
        <v>246.083892346</v>
      </c>
      <c r="G30" s="75">
        <v>27250</v>
      </c>
      <c r="H30" s="76">
        <v>48.402076700000002</v>
      </c>
      <c r="I30" s="1">
        <f t="shared" si="0"/>
        <v>100.33018645068069</v>
      </c>
      <c r="J30" s="76">
        <v>159.11362700000001</v>
      </c>
      <c r="K30" s="77">
        <v>8.5400000000000005E-4</v>
      </c>
    </row>
    <row r="31" spans="1:24" x14ac:dyDescent="0.25">
      <c r="A31" s="121"/>
      <c r="B31" s="118"/>
      <c r="C31" s="11">
        <v>255651</v>
      </c>
      <c r="D31" s="11">
        <v>272.43349999999998</v>
      </c>
      <c r="E31" s="11">
        <v>255638</v>
      </c>
      <c r="F31" s="49">
        <v>252.76314758999999</v>
      </c>
      <c r="G31" s="75">
        <v>25531</v>
      </c>
      <c r="H31" s="76">
        <v>52.625476800000001</v>
      </c>
      <c r="I31" s="1">
        <f t="shared" si="0"/>
        <v>93.714612923887856</v>
      </c>
      <c r="J31" s="76">
        <v>159.23238499999999</v>
      </c>
      <c r="K31" s="77">
        <v>8.0400000000000003E-4</v>
      </c>
    </row>
    <row r="32" spans="1:24" ht="15.75" thickBot="1" x14ac:dyDescent="0.3">
      <c r="A32" s="121"/>
      <c r="B32" s="119"/>
      <c r="C32" s="16">
        <v>255647</v>
      </c>
      <c r="D32" s="16">
        <v>270.95122822000002</v>
      </c>
      <c r="E32" s="16">
        <v>255634</v>
      </c>
      <c r="F32" s="50">
        <v>247.98302081599999</v>
      </c>
      <c r="G32" s="81">
        <v>27231</v>
      </c>
      <c r="H32" s="82">
        <v>56.608626800000003</v>
      </c>
      <c r="I32" s="5">
        <f t="shared" si="0"/>
        <v>100.50148205229641</v>
      </c>
      <c r="J32" s="82">
        <v>159.50080700000001</v>
      </c>
      <c r="K32" s="83">
        <v>9.1500000000000001E-4</v>
      </c>
      <c r="X32" s="1"/>
    </row>
    <row r="33" spans="1:24" x14ac:dyDescent="0.25">
      <c r="A33" s="121"/>
      <c r="B33" s="117" t="s">
        <v>24</v>
      </c>
      <c r="C33" s="1">
        <v>255653</v>
      </c>
      <c r="D33" s="58">
        <v>407.29377142200002</v>
      </c>
      <c r="E33" s="14">
        <v>255640</v>
      </c>
      <c r="F33" s="71">
        <v>372.39318635400002</v>
      </c>
      <c r="G33" s="85">
        <v>11326</v>
      </c>
      <c r="H33" s="86">
        <v>45.269123499999999</v>
      </c>
      <c r="I33" s="86">
        <f t="shared" si="0"/>
        <v>27.807938138747154</v>
      </c>
      <c r="J33" s="86">
        <v>245.00538399999999</v>
      </c>
      <c r="K33" s="87">
        <v>2.9E-5</v>
      </c>
      <c r="L33" s="104">
        <f>AVERAGE(G33:G37)</f>
        <v>15676.2</v>
      </c>
      <c r="M33" s="104">
        <f>AVERAGE(I33:I37)</f>
        <v>37.783262082152376</v>
      </c>
      <c r="X33" s="22"/>
    </row>
    <row r="34" spans="1:24" x14ac:dyDescent="0.25">
      <c r="A34" s="121"/>
      <c r="B34" s="118"/>
      <c r="C34" s="11">
        <v>255654</v>
      </c>
      <c r="D34" s="11">
        <v>412.18636930600002</v>
      </c>
      <c r="E34" s="11">
        <v>255641</v>
      </c>
      <c r="F34" s="3">
        <v>439.497678092</v>
      </c>
      <c r="G34" s="75">
        <v>11212</v>
      </c>
      <c r="H34" s="76">
        <v>28.0818394</v>
      </c>
      <c r="I34" s="1">
        <f t="shared" si="0"/>
        <v>27.201287657516897</v>
      </c>
      <c r="J34" s="76">
        <v>270.04297000000003</v>
      </c>
      <c r="K34" s="77">
        <v>2.5099999999999998E-4</v>
      </c>
      <c r="X34" s="1"/>
    </row>
    <row r="35" spans="1:24" x14ac:dyDescent="0.25">
      <c r="A35" s="121"/>
      <c r="B35" s="118"/>
      <c r="C35" s="11">
        <v>255655</v>
      </c>
      <c r="D35" s="11">
        <v>406.77402054300001</v>
      </c>
      <c r="E35" s="11">
        <v>255642</v>
      </c>
      <c r="F35" s="49">
        <v>437.43166639100002</v>
      </c>
      <c r="G35" s="75">
        <v>16452</v>
      </c>
      <c r="H35" s="76">
        <v>22.234570900000001</v>
      </c>
      <c r="I35" s="1">
        <f t="shared" si="0"/>
        <v>40.445060817891793</v>
      </c>
      <c r="J35" s="76">
        <v>255.22477599999999</v>
      </c>
      <c r="K35" s="77">
        <v>1.66E-4</v>
      </c>
      <c r="X35" s="1"/>
    </row>
    <row r="36" spans="1:24" x14ac:dyDescent="0.25">
      <c r="A36" s="121"/>
      <c r="B36" s="118"/>
      <c r="C36" s="11">
        <v>255656</v>
      </c>
      <c r="D36" s="11">
        <v>425.38856079499999</v>
      </c>
      <c r="E36" s="11">
        <v>255643</v>
      </c>
      <c r="F36" s="49">
        <v>448.95963416799998</v>
      </c>
      <c r="G36" s="75">
        <v>10270</v>
      </c>
      <c r="H36" s="76">
        <v>37.467402700000001</v>
      </c>
      <c r="I36" s="1">
        <f t="shared" si="0"/>
        <v>24.1426332217458</v>
      </c>
      <c r="J36" s="76">
        <v>259.19104299999998</v>
      </c>
      <c r="K36" s="77">
        <v>1.75E-4</v>
      </c>
      <c r="X36" s="1"/>
    </row>
    <row r="37" spans="1:24" ht="15.75" thickBot="1" x14ac:dyDescent="0.3">
      <c r="A37" s="122"/>
      <c r="B37" s="119"/>
      <c r="C37" s="16">
        <v>255652</v>
      </c>
      <c r="D37" s="16">
        <v>420.09890390700002</v>
      </c>
      <c r="E37" s="16">
        <v>255639</v>
      </c>
      <c r="F37" s="50">
        <v>442.59682931999998</v>
      </c>
      <c r="G37" s="81">
        <v>29121</v>
      </c>
      <c r="H37" s="82">
        <v>15.4866703</v>
      </c>
      <c r="I37" s="5">
        <f t="shared" si="0"/>
        <v>69.319390574860208</v>
      </c>
      <c r="J37" s="82">
        <v>300.72000300000002</v>
      </c>
      <c r="K37" s="83">
        <v>1.9999999999999999E-6</v>
      </c>
      <c r="X37" s="1"/>
    </row>
    <row r="38" spans="1:24" x14ac:dyDescent="0.25">
      <c r="A38" s="121" t="s">
        <v>77</v>
      </c>
      <c r="B38" s="118" t="s">
        <v>25</v>
      </c>
      <c r="C38" s="1">
        <v>255658</v>
      </c>
      <c r="D38" s="62">
        <v>1197.0079491290001</v>
      </c>
      <c r="E38" s="38">
        <v>255789</v>
      </c>
      <c r="F38" s="71">
        <v>1338.871185063</v>
      </c>
      <c r="G38" s="85">
        <v>50070</v>
      </c>
      <c r="H38" s="86">
        <v>283.18366600000002</v>
      </c>
      <c r="I38" s="86">
        <f t="shared" si="0"/>
        <v>41.829296151653224</v>
      </c>
      <c r="J38" s="86">
        <v>1022.01055</v>
      </c>
      <c r="K38" s="87">
        <v>7.6449999999999999E-3</v>
      </c>
      <c r="L38">
        <f>AVERAGE(G38:G42)</f>
        <v>50390</v>
      </c>
      <c r="M38" s="104">
        <f>AVERAGE(I38:I42)</f>
        <v>37.31438753349137</v>
      </c>
      <c r="X38" s="1"/>
    </row>
    <row r="39" spans="1:24" x14ac:dyDescent="0.25">
      <c r="A39" s="121"/>
      <c r="B39" s="118"/>
      <c r="C39" s="11">
        <v>255659</v>
      </c>
      <c r="D39" s="11">
        <v>1379.690445596</v>
      </c>
      <c r="E39" s="11">
        <v>255793</v>
      </c>
      <c r="F39" s="49">
        <v>1459.236696294</v>
      </c>
      <c r="G39" s="75">
        <v>48892</v>
      </c>
      <c r="H39" s="76">
        <v>340.20551599999999</v>
      </c>
      <c r="I39" s="1">
        <f t="shared" si="0"/>
        <v>35.436934535615769</v>
      </c>
      <c r="J39" s="76">
        <v>1206.9276500000001</v>
      </c>
      <c r="K39" s="77">
        <v>7.901E-3</v>
      </c>
      <c r="X39" s="1"/>
    </row>
    <row r="40" spans="1:24" x14ac:dyDescent="0.25">
      <c r="A40" s="121"/>
      <c r="B40" s="118"/>
      <c r="C40" s="11">
        <v>255661</v>
      </c>
      <c r="D40" s="11">
        <v>1340.7881626139999</v>
      </c>
      <c r="E40" s="11">
        <v>255794</v>
      </c>
      <c r="F40" s="49">
        <v>1377.4540213549999</v>
      </c>
      <c r="G40" s="75">
        <v>49096</v>
      </c>
      <c r="H40" s="76">
        <v>315.34167600000001</v>
      </c>
      <c r="I40" s="1">
        <f t="shared" si="0"/>
        <v>36.617268386590212</v>
      </c>
      <c r="J40" s="76">
        <v>1167.7325000000001</v>
      </c>
      <c r="K40" s="77">
        <v>7.3010000000000002E-3</v>
      </c>
      <c r="X40" s="1"/>
    </row>
    <row r="41" spans="1:24" x14ac:dyDescent="0.25">
      <c r="A41" s="121"/>
      <c r="B41" s="118"/>
      <c r="C41" s="11">
        <v>255662</v>
      </c>
      <c r="D41" s="11">
        <v>1444.387894323</v>
      </c>
      <c r="E41" s="11">
        <v>255795</v>
      </c>
      <c r="F41" s="49">
        <v>1354.675156064</v>
      </c>
      <c r="G41" s="75">
        <v>51236</v>
      </c>
      <c r="H41" s="76">
        <v>338.76245599999999</v>
      </c>
      <c r="I41" s="1">
        <f t="shared" si="0"/>
        <v>35.47246567309044</v>
      </c>
      <c r="J41" s="76">
        <v>1273.3359399999999</v>
      </c>
      <c r="K41" s="77">
        <v>7.3749999999999996E-3</v>
      </c>
      <c r="X41" s="1"/>
    </row>
    <row r="42" spans="1:24" ht="15.75" thickBot="1" x14ac:dyDescent="0.3">
      <c r="A42" s="121"/>
      <c r="B42" s="119"/>
      <c r="C42" s="16">
        <v>255657</v>
      </c>
      <c r="D42" s="16">
        <v>1414.8763519490001</v>
      </c>
      <c r="E42" s="16">
        <v>255788</v>
      </c>
      <c r="F42" s="50">
        <v>1353.0792231400001</v>
      </c>
      <c r="G42" s="81">
        <v>52656</v>
      </c>
      <c r="H42" s="82">
        <v>327.31515999999999</v>
      </c>
      <c r="I42" s="5">
        <f t="shared" si="0"/>
        <v>37.215972920507198</v>
      </c>
      <c r="J42" s="82">
        <v>1243.14338</v>
      </c>
      <c r="K42" s="83">
        <v>7.2420000000000002E-3</v>
      </c>
      <c r="X42" s="1"/>
    </row>
    <row r="43" spans="1:24" x14ac:dyDescent="0.25">
      <c r="A43" s="121"/>
      <c r="B43" s="117" t="s">
        <v>36</v>
      </c>
      <c r="C43" s="1">
        <v>255663</v>
      </c>
      <c r="D43" s="58">
        <v>731.03284059500004</v>
      </c>
      <c r="E43" s="14">
        <v>255796</v>
      </c>
      <c r="F43" s="71">
        <v>881.88570066399996</v>
      </c>
      <c r="G43" s="85">
        <v>5109</v>
      </c>
      <c r="H43" s="86">
        <v>79.318800400000001</v>
      </c>
      <c r="I43" s="86">
        <f t="shared" si="0"/>
        <v>6.9887421142963948</v>
      </c>
      <c r="J43" s="86">
        <v>431.42707799999999</v>
      </c>
      <c r="K43" s="87">
        <v>3.4770000000000001E-3</v>
      </c>
      <c r="L43" s="104">
        <f>AVERAGE(G43:G47)</f>
        <v>6397.2</v>
      </c>
      <c r="M43" s="104">
        <f>AVERAGE(I43:I47)</f>
        <v>7.4786432144873043</v>
      </c>
      <c r="X43" s="1"/>
    </row>
    <row r="44" spans="1:24" x14ac:dyDescent="0.25">
      <c r="A44" s="121"/>
      <c r="B44" s="118" t="s">
        <v>33</v>
      </c>
      <c r="C44" s="11">
        <v>255664</v>
      </c>
      <c r="D44" s="11">
        <v>870.09809417999998</v>
      </c>
      <c r="E44" s="11">
        <v>255797</v>
      </c>
      <c r="F44" s="49">
        <v>927.67842166599996</v>
      </c>
      <c r="G44" s="75">
        <v>9687</v>
      </c>
      <c r="H44" s="76">
        <v>100.211072</v>
      </c>
      <c r="I44" s="1">
        <f t="shared" si="0"/>
        <v>11.133227465725284</v>
      </c>
      <c r="J44" s="76">
        <v>589.52569300000005</v>
      </c>
      <c r="K44" s="77">
        <v>1.4319999999999999E-3</v>
      </c>
      <c r="L44" s="104"/>
      <c r="X44" s="1"/>
    </row>
    <row r="45" spans="1:24" x14ac:dyDescent="0.25">
      <c r="A45" s="121"/>
      <c r="B45" s="118"/>
      <c r="C45" s="11">
        <v>255665</v>
      </c>
      <c r="D45" s="11">
        <v>868.94392948699999</v>
      </c>
      <c r="E45" s="11">
        <v>255798</v>
      </c>
      <c r="F45" s="49">
        <v>879.36127409999995</v>
      </c>
      <c r="G45" s="75">
        <v>5678</v>
      </c>
      <c r="H45" s="76">
        <v>106.392115</v>
      </c>
      <c r="I45" s="1">
        <f t="shared" si="0"/>
        <v>6.5343686828586645</v>
      </c>
      <c r="J45" s="76">
        <v>554.34385999999995</v>
      </c>
      <c r="K45" s="77">
        <v>0.19572400000000001</v>
      </c>
      <c r="L45" s="104"/>
      <c r="X45" s="1"/>
    </row>
    <row r="46" spans="1:24" x14ac:dyDescent="0.25">
      <c r="A46" s="121"/>
      <c r="B46" s="118"/>
      <c r="C46" s="11">
        <v>255666</v>
      </c>
      <c r="D46" s="11">
        <v>886.03608315500003</v>
      </c>
      <c r="E46" s="11">
        <v>255799</v>
      </c>
      <c r="F46" s="49">
        <v>863.84367863800003</v>
      </c>
      <c r="G46" s="75">
        <v>7367</v>
      </c>
      <c r="H46" s="76">
        <v>106.56268300000001</v>
      </c>
      <c r="I46" s="1">
        <f t="shared" si="0"/>
        <v>8.3145598018622042</v>
      </c>
      <c r="J46" s="76">
        <v>567.177187</v>
      </c>
      <c r="K46" s="77">
        <v>6.1209999999999997E-3</v>
      </c>
      <c r="L46" s="104"/>
    </row>
    <row r="47" spans="1:24" ht="15.75" thickBot="1" x14ac:dyDescent="0.3">
      <c r="A47" s="122"/>
      <c r="B47" s="119"/>
      <c r="C47" s="16">
        <v>255660</v>
      </c>
      <c r="D47" s="16">
        <v>937.29125603099999</v>
      </c>
      <c r="E47" s="16">
        <v>255790</v>
      </c>
      <c r="F47" s="50">
        <v>849.54252122299999</v>
      </c>
      <c r="G47" s="81">
        <v>4145</v>
      </c>
      <c r="H47" s="82">
        <v>111.91974</v>
      </c>
      <c r="I47" s="5">
        <f t="shared" si="0"/>
        <v>4.4223180076939803</v>
      </c>
      <c r="J47" s="82">
        <v>580.60432200000002</v>
      </c>
      <c r="K47" s="83">
        <v>9.9139999999999992E-3</v>
      </c>
      <c r="L47" s="104"/>
    </row>
    <row r="48" spans="1:24" x14ac:dyDescent="0.25">
      <c r="A48" s="124" t="s">
        <v>19</v>
      </c>
      <c r="B48" s="118" t="s">
        <v>9</v>
      </c>
      <c r="C48" s="38">
        <v>256292</v>
      </c>
      <c r="D48" s="62">
        <v>1814.070653386</v>
      </c>
      <c r="E48" s="38">
        <v>255625</v>
      </c>
      <c r="F48" s="63">
        <v>137.651922762</v>
      </c>
      <c r="G48" s="85">
        <v>4004954</v>
      </c>
      <c r="H48" s="86">
        <v>30.241167600000001</v>
      </c>
      <c r="I48" s="86">
        <f t="shared" si="0"/>
        <v>2207.7166578515953</v>
      </c>
      <c r="J48" s="86">
        <v>54.196835</v>
      </c>
      <c r="K48" s="87">
        <v>3.9999999999999998E-6</v>
      </c>
      <c r="L48" s="104">
        <f>AVERAGE(G48:G52)</f>
        <v>4461737.8</v>
      </c>
      <c r="M48" s="104">
        <f>AVERAGE(I48:I52)</f>
        <v>2396.085942481669</v>
      </c>
      <c r="N48" s="64"/>
    </row>
    <row r="49" spans="1:17" x14ac:dyDescent="0.25">
      <c r="A49" s="124"/>
      <c r="B49" s="118"/>
      <c r="C49" s="11">
        <v>256293</v>
      </c>
      <c r="D49" s="59">
        <v>1970.4270751399999</v>
      </c>
      <c r="E49" s="11">
        <v>255626</v>
      </c>
      <c r="F49" s="61">
        <v>134.666475762</v>
      </c>
      <c r="G49" s="78">
        <v>4471556</v>
      </c>
      <c r="H49" s="79">
        <v>37.056837799999997</v>
      </c>
      <c r="I49" s="79">
        <f t="shared" si="0"/>
        <v>2269.3334132562572</v>
      </c>
      <c r="J49" s="79">
        <v>63.473013000000002</v>
      </c>
      <c r="K49" s="80">
        <v>3.9999999999999998E-6</v>
      </c>
      <c r="L49" s="104"/>
      <c r="M49" s="64"/>
      <c r="N49" s="64"/>
    </row>
    <row r="50" spans="1:17" x14ac:dyDescent="0.25">
      <c r="A50" s="124"/>
      <c r="B50" s="118"/>
      <c r="C50" s="11">
        <v>256294</v>
      </c>
      <c r="D50" s="11">
        <v>1853.5751386100001</v>
      </c>
      <c r="E50" s="11">
        <v>255627</v>
      </c>
      <c r="F50" s="49">
        <v>132.560485185</v>
      </c>
      <c r="G50" s="75">
        <v>4732785</v>
      </c>
      <c r="H50" s="76">
        <v>31.568690799999999</v>
      </c>
      <c r="I50" s="1">
        <f t="shared" si="0"/>
        <v>2553.3278373323055</v>
      </c>
      <c r="J50" s="76">
        <v>59.141922000000001</v>
      </c>
      <c r="K50" s="77">
        <v>3.9999999999999998E-6</v>
      </c>
      <c r="L50" s="104"/>
      <c r="M50" s="64"/>
      <c r="N50" s="64"/>
    </row>
    <row r="51" spans="1:17" x14ac:dyDescent="0.25">
      <c r="A51" s="124"/>
      <c r="B51" s="118"/>
      <c r="C51" s="11">
        <v>256295</v>
      </c>
      <c r="D51" s="11">
        <v>1867.9513121099999</v>
      </c>
      <c r="E51" s="11">
        <v>255628</v>
      </c>
      <c r="F51" s="49">
        <v>134.34190815100001</v>
      </c>
      <c r="G51" s="75">
        <v>4166475</v>
      </c>
      <c r="H51" s="76">
        <v>32.974711800000001</v>
      </c>
      <c r="I51" s="1">
        <f t="shared" si="0"/>
        <v>2230.5051384308481</v>
      </c>
      <c r="J51" s="76">
        <v>63.285894999999996</v>
      </c>
      <c r="K51" s="77">
        <v>3.9999999999999998E-6</v>
      </c>
      <c r="L51" s="104"/>
      <c r="M51" s="64"/>
      <c r="N51" s="64"/>
    </row>
    <row r="52" spans="1:17" ht="15.75" thickBot="1" x14ac:dyDescent="0.3">
      <c r="A52" s="124"/>
      <c r="B52" s="119"/>
      <c r="C52" s="16">
        <v>256291</v>
      </c>
      <c r="D52" s="16">
        <v>1813.8754750969999</v>
      </c>
      <c r="E52" s="16">
        <v>255624</v>
      </c>
      <c r="F52" s="50">
        <v>137.76876749199999</v>
      </c>
      <c r="G52" s="81">
        <v>4932919</v>
      </c>
      <c r="H52" s="82">
        <v>32.974711800000001</v>
      </c>
      <c r="I52" s="5">
        <f t="shared" si="0"/>
        <v>2719.5466655373375</v>
      </c>
      <c r="J52" s="82">
        <v>54.819175999999999</v>
      </c>
      <c r="K52" s="83">
        <v>3.9999999999999998E-6</v>
      </c>
      <c r="L52" s="104"/>
      <c r="M52" s="64"/>
      <c r="N52" s="64"/>
    </row>
    <row r="53" spans="1:17" x14ac:dyDescent="0.25">
      <c r="A53" s="124"/>
      <c r="B53" s="117" t="s">
        <v>10</v>
      </c>
      <c r="C53" s="14">
        <v>256297</v>
      </c>
      <c r="D53" s="14">
        <v>3156.3605361169998</v>
      </c>
      <c r="E53" s="14">
        <v>255630</v>
      </c>
      <c r="F53" s="48">
        <v>749.81907214900002</v>
      </c>
      <c r="G53" s="75">
        <v>4710449</v>
      </c>
      <c r="H53" s="76">
        <v>176.17625799999999</v>
      </c>
      <c r="I53">
        <f t="shared" si="0"/>
        <v>1492.3672204427135</v>
      </c>
      <c r="J53" s="76">
        <v>336.69899400000003</v>
      </c>
      <c r="K53" s="77">
        <v>3.9999999999999998E-6</v>
      </c>
      <c r="L53" s="104">
        <f>AVERAGE(G53:G59)</f>
        <v>3117342.0850415067</v>
      </c>
      <c r="M53" s="104">
        <f>AVERAGE(I53:I57)</f>
        <v>1482.6025717266543</v>
      </c>
      <c r="N53" s="64"/>
    </row>
    <row r="54" spans="1:17" ht="15.75" thickBot="1" x14ac:dyDescent="0.3">
      <c r="A54" s="124"/>
      <c r="B54" s="118"/>
      <c r="C54" s="11">
        <v>256298</v>
      </c>
      <c r="D54" s="11">
        <v>2304.49302988</v>
      </c>
      <c r="E54" s="11">
        <v>255631</v>
      </c>
      <c r="F54" s="49">
        <v>749.956432737</v>
      </c>
      <c r="G54" s="75">
        <v>6050766</v>
      </c>
      <c r="H54" s="76">
        <v>153.60909599999999</v>
      </c>
      <c r="I54">
        <f t="shared" si="0"/>
        <v>2625.6386639256084</v>
      </c>
      <c r="J54" s="76">
        <v>295.73632199999997</v>
      </c>
      <c r="K54" s="77">
        <v>5.0000000000000004E-6</v>
      </c>
      <c r="L54" s="104"/>
      <c r="M54" s="64"/>
      <c r="N54" s="64"/>
    </row>
    <row r="55" spans="1:17" x14ac:dyDescent="0.25">
      <c r="A55" s="124"/>
      <c r="B55" s="118"/>
      <c r="C55" s="11">
        <v>256299</v>
      </c>
      <c r="D55" s="99">
        <v>8582.4291595310006</v>
      </c>
      <c r="E55" s="66">
        <v>255632</v>
      </c>
      <c r="F55" s="67">
        <v>749.85005693200003</v>
      </c>
      <c r="G55" s="100">
        <v>3391252</v>
      </c>
      <c r="H55" s="101">
        <v>104.64633600000001</v>
      </c>
      <c r="I55" s="103">
        <f t="shared" si="0"/>
        <v>395.13894457653993</v>
      </c>
      <c r="J55" s="101">
        <v>205.55655100000001</v>
      </c>
      <c r="K55" s="102">
        <v>3.9999999999999998E-6</v>
      </c>
      <c r="L55" s="104"/>
      <c r="M55" s="64"/>
      <c r="N55" s="64"/>
    </row>
    <row r="56" spans="1:17" x14ac:dyDescent="0.25">
      <c r="A56" s="124"/>
      <c r="B56" s="118"/>
      <c r="C56" s="11">
        <v>256300</v>
      </c>
      <c r="D56" s="11">
        <v>3207.6728988640002</v>
      </c>
      <c r="E56" s="11">
        <v>255633</v>
      </c>
      <c r="F56" s="49">
        <v>749.82936412599997</v>
      </c>
      <c r="G56" s="75">
        <v>4546124</v>
      </c>
      <c r="H56" s="76">
        <v>164.41897700000001</v>
      </c>
      <c r="I56">
        <f t="shared" si="0"/>
        <v>1417.2654579617558</v>
      </c>
      <c r="J56" s="76">
        <v>324.25098400000002</v>
      </c>
      <c r="K56" s="77">
        <v>3.9999999999999998E-6</v>
      </c>
      <c r="L56" s="64"/>
      <c r="M56" s="64"/>
      <c r="N56" s="64"/>
    </row>
    <row r="57" spans="1:17" ht="15.75" thickBot="1" x14ac:dyDescent="0.3">
      <c r="A57" s="125"/>
      <c r="B57" s="118"/>
      <c r="C57" s="1">
        <v>256296</v>
      </c>
      <c r="D57" s="36" t="s">
        <v>60</v>
      </c>
      <c r="E57" s="92">
        <v>255629</v>
      </c>
      <c r="F57" s="93">
        <v>749.93272256099999</v>
      </c>
      <c r="G57" s="94"/>
      <c r="H57" s="95"/>
      <c r="I57" s="95"/>
      <c r="J57" s="95"/>
      <c r="K57" s="96"/>
    </row>
    <row r="58" spans="1:17" x14ac:dyDescent="0.25">
      <c r="B58" s="117" t="s">
        <v>61</v>
      </c>
      <c r="C58" s="14">
        <v>256325</v>
      </c>
      <c r="D58" s="15">
        <v>2830.1179679520001</v>
      </c>
      <c r="G58" s="15">
        <v>2830.1179679520001</v>
      </c>
    </row>
    <row r="59" spans="1:17" ht="15.75" thickBot="1" x14ac:dyDescent="0.3">
      <c r="B59" s="119"/>
      <c r="C59" s="16">
        <v>256335</v>
      </c>
      <c r="D59" s="17">
        <v>2631.3922810899999</v>
      </c>
      <c r="G59" s="17">
        <v>2631.3922810899999</v>
      </c>
    </row>
    <row r="61" spans="1:17" x14ac:dyDescent="0.25">
      <c r="A61" s="39"/>
      <c r="B61" s="39"/>
      <c r="C61" s="39"/>
      <c r="D61" s="39"/>
      <c r="E61" s="39"/>
      <c r="F61" s="39"/>
      <c r="L61" s="39"/>
      <c r="M61" s="39"/>
      <c r="N61" s="39"/>
      <c r="O61" s="39"/>
      <c r="P61" s="39"/>
      <c r="Q61" s="39"/>
    </row>
    <row r="62" spans="1:17" x14ac:dyDescent="0.25">
      <c r="O62" s="39"/>
      <c r="P62" s="39"/>
      <c r="Q62" s="39"/>
    </row>
    <row r="63" spans="1:17" ht="15.75" thickBot="1" x14ac:dyDescent="0.3"/>
    <row r="64" spans="1:17" ht="15.75" thickBot="1" x14ac:dyDescent="0.3">
      <c r="A64" s="135" t="s">
        <v>76</v>
      </c>
      <c r="B64" s="136"/>
      <c r="C64" s="136"/>
      <c r="D64" s="137"/>
    </row>
    <row r="65" spans="1:6" x14ac:dyDescent="0.25">
      <c r="A65" s="123" t="s">
        <v>18</v>
      </c>
      <c r="B65" s="117" t="s">
        <v>23</v>
      </c>
      <c r="C65" s="14">
        <v>256309</v>
      </c>
      <c r="D65" s="9">
        <v>253.87435418999999</v>
      </c>
      <c r="E65" s="1"/>
      <c r="F65" s="1"/>
    </row>
    <row r="66" spans="1:6" x14ac:dyDescent="0.25">
      <c r="A66" s="124"/>
      <c r="B66" s="118"/>
      <c r="C66" s="11">
        <v>256310</v>
      </c>
      <c r="D66" s="19">
        <v>269.75784250499999</v>
      </c>
      <c r="E66" s="1"/>
      <c r="F66" s="1"/>
    </row>
    <row r="67" spans="1:6" x14ac:dyDescent="0.25">
      <c r="A67" s="124"/>
      <c r="B67" s="118"/>
      <c r="C67" s="11">
        <v>256311</v>
      </c>
      <c r="D67" s="19">
        <v>262.219880037</v>
      </c>
      <c r="E67" s="1"/>
      <c r="F67" s="1"/>
    </row>
    <row r="68" spans="1:6" x14ac:dyDescent="0.25">
      <c r="A68" s="124"/>
      <c r="B68" s="118"/>
      <c r="C68" s="11">
        <v>256312</v>
      </c>
      <c r="D68" s="19">
        <v>261.783068345</v>
      </c>
      <c r="E68" s="1"/>
      <c r="F68" s="1"/>
    </row>
    <row r="69" spans="1:6" ht="15.75" thickBot="1" x14ac:dyDescent="0.3">
      <c r="A69" s="124"/>
      <c r="B69" s="119"/>
      <c r="C69" s="16">
        <v>256301</v>
      </c>
      <c r="D69" s="17">
        <v>261.73632421999997</v>
      </c>
      <c r="E69" s="1"/>
      <c r="F69" s="1"/>
    </row>
    <row r="70" spans="1:6" x14ac:dyDescent="0.25">
      <c r="A70" s="124"/>
      <c r="B70" s="117" t="s">
        <v>24</v>
      </c>
      <c r="C70" s="14">
        <v>256327</v>
      </c>
      <c r="D70" s="3">
        <v>250.09785253699999</v>
      </c>
      <c r="E70" s="1"/>
      <c r="F70" s="1"/>
    </row>
    <row r="71" spans="1:6" x14ac:dyDescent="0.25">
      <c r="A71" s="124"/>
      <c r="B71" s="118"/>
      <c r="C71" s="11">
        <v>256330</v>
      </c>
      <c r="D71" s="3">
        <v>277.85801682599998</v>
      </c>
      <c r="E71" s="1"/>
      <c r="F71" s="1"/>
    </row>
    <row r="72" spans="1:6" x14ac:dyDescent="0.25">
      <c r="A72" s="124"/>
      <c r="B72" s="118"/>
      <c r="C72" s="11">
        <v>256331</v>
      </c>
      <c r="D72" s="19">
        <v>262.64133030400001</v>
      </c>
      <c r="E72" s="1"/>
      <c r="F72" s="1"/>
    </row>
    <row r="73" spans="1:6" x14ac:dyDescent="0.25">
      <c r="A73" s="124"/>
      <c r="B73" s="118"/>
      <c r="C73" s="11">
        <v>256332</v>
      </c>
      <c r="D73" s="19">
        <v>267.294519874</v>
      </c>
      <c r="E73" s="1"/>
      <c r="F73" s="1"/>
    </row>
    <row r="74" spans="1:6" ht="15.75" thickBot="1" x14ac:dyDescent="0.3">
      <c r="A74" s="125"/>
      <c r="B74" s="119"/>
      <c r="C74" s="16">
        <v>256326</v>
      </c>
      <c r="D74" s="17">
        <v>262.30427817700001</v>
      </c>
      <c r="E74" s="1"/>
      <c r="F74" s="1"/>
    </row>
    <row r="75" spans="1:6" x14ac:dyDescent="0.25">
      <c r="A75" s="123" t="s">
        <v>18</v>
      </c>
      <c r="B75" s="117" t="s">
        <v>25</v>
      </c>
      <c r="C75" s="14">
        <v>256333</v>
      </c>
      <c r="D75" s="9">
        <v>1380.9597711030001</v>
      </c>
      <c r="E75" s="1"/>
      <c r="F75" s="1"/>
    </row>
    <row r="76" spans="1:6" x14ac:dyDescent="0.25">
      <c r="A76" s="124"/>
      <c r="B76" s="118"/>
      <c r="C76" s="11">
        <v>256334</v>
      </c>
      <c r="D76" s="19">
        <v>1438.4845798680001</v>
      </c>
      <c r="E76" s="1"/>
      <c r="F76" s="1"/>
    </row>
    <row r="77" spans="1:6" x14ac:dyDescent="0.25">
      <c r="A77" s="124"/>
      <c r="B77" s="118"/>
      <c r="C77" s="11">
        <v>256336</v>
      </c>
      <c r="D77" s="19">
        <v>1378.60492019</v>
      </c>
      <c r="E77" s="1"/>
      <c r="F77" s="1"/>
    </row>
    <row r="78" spans="1:6" x14ac:dyDescent="0.25">
      <c r="A78" s="124"/>
      <c r="B78" s="118"/>
      <c r="C78" s="11">
        <v>256337</v>
      </c>
      <c r="D78" s="19">
        <v>1348.24048571</v>
      </c>
      <c r="E78" s="1"/>
      <c r="F78" s="1"/>
    </row>
    <row r="79" spans="1:6" ht="15.75" thickBot="1" x14ac:dyDescent="0.3">
      <c r="A79" s="124"/>
      <c r="B79" s="119"/>
      <c r="C79" s="16">
        <v>256328</v>
      </c>
      <c r="D79" s="17">
        <v>1399.739195441</v>
      </c>
      <c r="E79" s="1"/>
      <c r="F79" s="1"/>
    </row>
    <row r="80" spans="1:6" x14ac:dyDescent="0.25">
      <c r="A80" s="124"/>
      <c r="B80" s="117" t="s">
        <v>36</v>
      </c>
      <c r="C80" s="14">
        <v>256338</v>
      </c>
      <c r="D80" s="3">
        <v>833.14030168900001</v>
      </c>
      <c r="E80" s="1"/>
      <c r="F80" s="1"/>
    </row>
    <row r="81" spans="1:6" x14ac:dyDescent="0.25">
      <c r="A81" s="124"/>
      <c r="B81" s="118" t="s">
        <v>33</v>
      </c>
      <c r="C81" s="11">
        <v>256339</v>
      </c>
      <c r="D81" s="19">
        <v>832.601894528</v>
      </c>
      <c r="E81" s="1"/>
      <c r="F81" s="1"/>
    </row>
    <row r="82" spans="1:6" x14ac:dyDescent="0.25">
      <c r="A82" s="124"/>
      <c r="B82" s="118"/>
      <c r="C82" s="11">
        <v>256340</v>
      </c>
      <c r="D82" s="19">
        <v>866.81028548500001</v>
      </c>
      <c r="E82" s="1"/>
      <c r="F82" s="1"/>
    </row>
    <row r="83" spans="1:6" x14ac:dyDescent="0.25">
      <c r="A83" s="124"/>
      <c r="B83" s="118"/>
      <c r="C83" s="11">
        <v>256341</v>
      </c>
      <c r="D83" s="19">
        <v>830.16470790999995</v>
      </c>
      <c r="E83" s="1"/>
      <c r="F83" s="1"/>
    </row>
    <row r="84" spans="1:6" ht="15.75" thickBot="1" x14ac:dyDescent="0.3">
      <c r="A84" s="125"/>
      <c r="B84" s="119"/>
      <c r="C84" s="16">
        <v>256329</v>
      </c>
      <c r="D84" s="17">
        <v>829.28947139499996</v>
      </c>
      <c r="E84" s="1"/>
      <c r="F84" s="1"/>
    </row>
  </sheetData>
  <mergeCells count="64">
    <mergeCell ref="A1:E1"/>
    <mergeCell ref="T2:V2"/>
    <mergeCell ref="A3:A7"/>
    <mergeCell ref="B3:B7"/>
    <mergeCell ref="O4:O5"/>
    <mergeCell ref="P4:P5"/>
    <mergeCell ref="Q4:Q5"/>
    <mergeCell ref="R4:R5"/>
    <mergeCell ref="O6:O7"/>
    <mergeCell ref="P6:P7"/>
    <mergeCell ref="Q6:Q7"/>
    <mergeCell ref="R6:R7"/>
    <mergeCell ref="P27:P28"/>
    <mergeCell ref="Q27:Q28"/>
    <mergeCell ref="A8:A17"/>
    <mergeCell ref="B8:B12"/>
    <mergeCell ref="R10:T10"/>
    <mergeCell ref="O12:O13"/>
    <mergeCell ref="Q12:Q13"/>
    <mergeCell ref="B13:B17"/>
    <mergeCell ref="O14:O15"/>
    <mergeCell ref="Q14:Q15"/>
    <mergeCell ref="S22:S23"/>
    <mergeCell ref="T22:T23"/>
    <mergeCell ref="U22:U23"/>
    <mergeCell ref="S24:S25"/>
    <mergeCell ref="T24:T25"/>
    <mergeCell ref="U24:U25"/>
    <mergeCell ref="O24:O25"/>
    <mergeCell ref="P24:P25"/>
    <mergeCell ref="Q24:Q25"/>
    <mergeCell ref="R24:R25"/>
    <mergeCell ref="P22:P23"/>
    <mergeCell ref="R22:R23"/>
    <mergeCell ref="R27:R28"/>
    <mergeCell ref="S27:S28"/>
    <mergeCell ref="A28:A37"/>
    <mergeCell ref="B28:B32"/>
    <mergeCell ref="B33:B37"/>
    <mergeCell ref="A18:A27"/>
    <mergeCell ref="B18:B22"/>
    <mergeCell ref="S18:U18"/>
    <mergeCell ref="O20:O23"/>
    <mergeCell ref="P20:P21"/>
    <mergeCell ref="Q20:Q23"/>
    <mergeCell ref="R20:R21"/>
    <mergeCell ref="S20:S21"/>
    <mergeCell ref="T20:T21"/>
    <mergeCell ref="U20:U21"/>
    <mergeCell ref="B23:B27"/>
    <mergeCell ref="B58:B59"/>
    <mergeCell ref="A38:A47"/>
    <mergeCell ref="B38:B42"/>
    <mergeCell ref="B43:B47"/>
    <mergeCell ref="A48:A57"/>
    <mergeCell ref="B48:B52"/>
    <mergeCell ref="B53:B57"/>
    <mergeCell ref="A64:D64"/>
    <mergeCell ref="A65:A74"/>
    <mergeCell ref="B65:B69"/>
    <mergeCell ref="B70:B74"/>
    <mergeCell ref="A75:A84"/>
    <mergeCell ref="B75:B79"/>
    <mergeCell ref="B80:B8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5B4B-9055-474C-911C-4E2B29C4F051}">
  <dimension ref="A1:S83"/>
  <sheetViews>
    <sheetView zoomScaleNormal="100" workbookViewId="0">
      <selection activeCell="O12" sqref="O12"/>
    </sheetView>
  </sheetViews>
  <sheetFormatPr defaultColWidth="11.42578125" defaultRowHeight="15" x14ac:dyDescent="0.25"/>
  <cols>
    <col min="2" max="2" width="31.85546875" bestFit="1" customWidth="1"/>
    <col min="3" max="3" width="12.28515625" bestFit="1" customWidth="1"/>
    <col min="4" max="4" width="26.7109375" bestFit="1" customWidth="1"/>
    <col min="5" max="5" width="17.28515625" bestFit="1" customWidth="1"/>
    <col min="6" max="6" width="17.42578125" style="65" bestFit="1" customWidth="1"/>
    <col min="7" max="7" width="17.42578125" style="65" customWidth="1"/>
    <col min="8" max="8" width="13.140625" style="65" bestFit="1" customWidth="1"/>
    <col min="9" max="9" width="14.42578125" style="65" bestFit="1" customWidth="1"/>
    <col min="10" max="10" width="30" style="65" bestFit="1" customWidth="1"/>
    <col min="11" max="11" width="12.85546875" customWidth="1"/>
    <col min="12" max="12" width="17.42578125" bestFit="1" customWidth="1"/>
    <col min="13" max="15" width="18.140625" bestFit="1" customWidth="1"/>
  </cols>
  <sheetData>
    <row r="1" spans="1:17" ht="15.75" thickBot="1" x14ac:dyDescent="0.3">
      <c r="A1" s="129" t="s">
        <v>42</v>
      </c>
      <c r="B1" s="130"/>
      <c r="C1" s="130"/>
      <c r="D1" s="130"/>
      <c r="E1" s="131"/>
    </row>
    <row r="2" spans="1:17" ht="15.75" thickBot="1" x14ac:dyDescent="0.3">
      <c r="A2" t="s">
        <v>11</v>
      </c>
      <c r="B2" s="13" t="s">
        <v>16</v>
      </c>
      <c r="C2" t="s">
        <v>3</v>
      </c>
      <c r="D2" s="28" t="s">
        <v>41</v>
      </c>
      <c r="E2" s="29" t="s">
        <v>12</v>
      </c>
      <c r="O2" s="129" t="s">
        <v>22</v>
      </c>
      <c r="P2" s="130"/>
      <c r="Q2" s="131"/>
    </row>
    <row r="3" spans="1:17" x14ac:dyDescent="0.25">
      <c r="A3" s="123" t="s">
        <v>4</v>
      </c>
      <c r="B3" s="117" t="s">
        <v>10</v>
      </c>
      <c r="C3" s="14">
        <v>255724</v>
      </c>
      <c r="D3" s="14">
        <v>572.00736412900005</v>
      </c>
      <c r="E3" s="15">
        <v>574.14340716200002</v>
      </c>
      <c r="J3" s="97" t="s">
        <v>16</v>
      </c>
      <c r="K3" s="14" t="s">
        <v>27</v>
      </c>
      <c r="L3" s="14" t="s">
        <v>28</v>
      </c>
      <c r="M3" s="14" t="s">
        <v>7</v>
      </c>
      <c r="N3" s="14" t="s">
        <v>20</v>
      </c>
      <c r="O3" s="14" t="s">
        <v>12</v>
      </c>
      <c r="P3" s="14" t="s">
        <v>13</v>
      </c>
      <c r="Q3" s="30" t="s">
        <v>14</v>
      </c>
    </row>
    <row r="4" spans="1:17" x14ac:dyDescent="0.25">
      <c r="A4" s="124"/>
      <c r="B4" s="118"/>
      <c r="C4" s="11">
        <v>255726</v>
      </c>
      <c r="D4" s="11">
        <v>572.85768211699997</v>
      </c>
      <c r="E4" s="19">
        <v>577.346727805</v>
      </c>
      <c r="J4" s="150" t="s">
        <v>10</v>
      </c>
      <c r="K4" s="127" t="s">
        <v>31</v>
      </c>
      <c r="L4" s="127">
        <v>10</v>
      </c>
      <c r="M4" s="127">
        <v>22</v>
      </c>
      <c r="N4" s="11" t="s">
        <v>29</v>
      </c>
      <c r="O4" s="26">
        <f>AVERAGE(E38:E42)</f>
        <v>1376.6632563832</v>
      </c>
      <c r="P4" s="26">
        <f>AVERAGE(D38:D42)</f>
        <v>1355.3501607222001</v>
      </c>
      <c r="Q4" s="25">
        <f>(P4-O4)/O4</f>
        <v>-1.5481705901698896E-2</v>
      </c>
    </row>
    <row r="5" spans="1:17" x14ac:dyDescent="0.25">
      <c r="A5" s="124"/>
      <c r="B5" s="118"/>
      <c r="C5" s="11">
        <v>255728</v>
      </c>
      <c r="D5" s="11">
        <v>572.09490556399999</v>
      </c>
      <c r="E5" s="19">
        <v>576.43512899699999</v>
      </c>
      <c r="J5" s="152"/>
      <c r="K5" s="134"/>
      <c r="L5" s="134"/>
      <c r="M5" s="134"/>
      <c r="N5" s="11" t="s">
        <v>30</v>
      </c>
      <c r="O5" s="26">
        <f>AVERAGE(E43:E47)</f>
        <v>880.46231925819995</v>
      </c>
      <c r="P5" s="26">
        <f>AVERAGE(D43:D47)</f>
        <v>858.68044068960012</v>
      </c>
      <c r="Q5" s="25">
        <f>(P5-O5)/O5</f>
        <v>-2.4739137714549022E-2</v>
      </c>
    </row>
    <row r="6" spans="1:17" x14ac:dyDescent="0.25">
      <c r="A6" s="124"/>
      <c r="B6" s="118"/>
      <c r="C6" s="11">
        <v>255729</v>
      </c>
      <c r="D6" s="11">
        <v>575.08075992399995</v>
      </c>
      <c r="E6" s="19">
        <v>579.40429448099997</v>
      </c>
      <c r="J6" s="150" t="s">
        <v>9</v>
      </c>
      <c r="K6" s="127" t="s">
        <v>31</v>
      </c>
      <c r="L6" s="127">
        <v>10</v>
      </c>
      <c r="M6" s="127">
        <v>22</v>
      </c>
      <c r="N6" s="11" t="s">
        <v>29</v>
      </c>
      <c r="O6" s="26">
        <f>AVERAGE(E28:E32)</f>
        <v>249.97223126999998</v>
      </c>
      <c r="P6" s="26">
        <f>AVERAGE(D28:D32)</f>
        <v>270.9853762436</v>
      </c>
      <c r="Q6" s="25">
        <f>(P6-O6)/O6</f>
        <v>8.4061917065113137E-2</v>
      </c>
    </row>
    <row r="7" spans="1:17" ht="15.75" thickBot="1" x14ac:dyDescent="0.3">
      <c r="A7" s="125"/>
      <c r="B7" s="119"/>
      <c r="C7" s="16">
        <v>255723</v>
      </c>
      <c r="D7" s="16">
        <v>571.54747108100003</v>
      </c>
      <c r="E7" s="17">
        <v>576.95817390900004</v>
      </c>
      <c r="J7" s="155"/>
      <c r="K7" s="128"/>
      <c r="L7" s="128"/>
      <c r="M7" s="128"/>
      <c r="N7" s="16" t="s">
        <v>30</v>
      </c>
      <c r="O7" s="27">
        <f>AVERAGE(E33:E37)</f>
        <v>428.17579886499999</v>
      </c>
      <c r="P7" s="27">
        <f>AVERAGE(D33:D37)</f>
        <v>414.34832519460008</v>
      </c>
      <c r="Q7" s="25">
        <f>(P7-O7)/O7</f>
        <v>-3.2293916907619506E-2</v>
      </c>
    </row>
    <row r="8" spans="1:17" x14ac:dyDescent="0.25">
      <c r="A8" s="123" t="s">
        <v>15</v>
      </c>
      <c r="B8" s="117" t="s">
        <v>37</v>
      </c>
      <c r="C8" s="14">
        <v>255515</v>
      </c>
      <c r="D8" s="14">
        <v>1476.6434083189999</v>
      </c>
      <c r="E8" s="15">
        <v>1434.197510747</v>
      </c>
      <c r="M8" s="23"/>
    </row>
    <row r="9" spans="1:17" ht="15.75" thickBot="1" x14ac:dyDescent="0.3">
      <c r="A9" s="124"/>
      <c r="B9" s="118"/>
      <c r="C9" s="11">
        <v>255673</v>
      </c>
      <c r="D9" s="11">
        <v>815.98018053400006</v>
      </c>
      <c r="E9" s="19">
        <v>1856.9890250230001</v>
      </c>
      <c r="Q9" s="1"/>
    </row>
    <row r="10" spans="1:17" ht="15.75" thickBot="1" x14ac:dyDescent="0.3">
      <c r="A10" s="124"/>
      <c r="B10" s="118"/>
      <c r="C10" s="11">
        <v>255674</v>
      </c>
      <c r="D10" s="11">
        <v>957.41643192900005</v>
      </c>
      <c r="E10" s="19">
        <v>1552.2494301019999</v>
      </c>
      <c r="J10" s="65" t="s">
        <v>15</v>
      </c>
      <c r="M10" s="129" t="s">
        <v>22</v>
      </c>
      <c r="N10" s="130"/>
      <c r="O10" s="131"/>
      <c r="Q10" s="1"/>
    </row>
    <row r="11" spans="1:17" x14ac:dyDescent="0.25">
      <c r="A11" s="124"/>
      <c r="B11" s="118"/>
      <c r="C11" s="11">
        <v>255675</v>
      </c>
      <c r="D11" s="11">
        <v>944.25040530599995</v>
      </c>
      <c r="E11" s="19">
        <v>1608.427053052</v>
      </c>
      <c r="J11" s="97" t="s">
        <v>16</v>
      </c>
      <c r="K11" s="14" t="s">
        <v>26</v>
      </c>
      <c r="L11" s="14" t="s">
        <v>7</v>
      </c>
      <c r="M11" s="14" t="s">
        <v>12</v>
      </c>
      <c r="N11" s="31" t="s">
        <v>13</v>
      </c>
      <c r="O11" s="34" t="s">
        <v>14</v>
      </c>
      <c r="Q11" s="1"/>
    </row>
    <row r="12" spans="1:17" ht="15.75" thickBot="1" x14ac:dyDescent="0.3">
      <c r="A12" s="124"/>
      <c r="B12" s="119"/>
      <c r="C12" s="16">
        <v>255669</v>
      </c>
      <c r="D12">
        <v>942.93392653000001</v>
      </c>
      <c r="E12" s="17">
        <v>1632.490843883</v>
      </c>
      <c r="J12" s="150" t="s">
        <v>10</v>
      </c>
      <c r="K12" s="20">
        <v>5000000</v>
      </c>
      <c r="L12" s="127">
        <v>16</v>
      </c>
      <c r="M12" s="26">
        <f>AVERAGE(E23:E27)</f>
        <v>882.46758546360002</v>
      </c>
      <c r="N12" s="32">
        <f>AVERAGE(D23:D27)</f>
        <v>775.24263410819992</v>
      </c>
      <c r="O12" s="25">
        <f>(N12-M12)/M12</f>
        <v>-0.12150582426103503</v>
      </c>
      <c r="Q12" s="1"/>
    </row>
    <row r="13" spans="1:17" x14ac:dyDescent="0.25">
      <c r="A13" s="124"/>
      <c r="B13" s="117" t="s">
        <v>38</v>
      </c>
      <c r="C13" s="14">
        <v>255668</v>
      </c>
      <c r="D13" s="14">
        <v>709.69702473999996</v>
      </c>
      <c r="E13" s="15">
        <v>374.31231366899999</v>
      </c>
      <c r="J13" s="152"/>
      <c r="K13" s="20">
        <v>10000000</v>
      </c>
      <c r="L13" s="134"/>
      <c r="M13" s="26">
        <f>AVERAGE(E18:E22)</f>
        <v>1353.8738209298001</v>
      </c>
      <c r="N13" s="32">
        <f>AVERAGE(D18:D22)</f>
        <v>1365.2382108928</v>
      </c>
      <c r="O13" s="25">
        <f>(N13-M13)/M13</f>
        <v>8.3939801385591248E-3</v>
      </c>
    </row>
    <row r="14" spans="1:17" x14ac:dyDescent="0.25">
      <c r="A14" s="124"/>
      <c r="B14" s="118"/>
      <c r="C14" s="11">
        <v>255670</v>
      </c>
      <c r="D14" s="11">
        <v>484.10340857800003</v>
      </c>
      <c r="E14" s="19">
        <v>417.44163908600001</v>
      </c>
      <c r="J14" s="150" t="s">
        <v>9</v>
      </c>
      <c r="K14" s="20">
        <v>5000000</v>
      </c>
      <c r="L14" s="127">
        <v>16</v>
      </c>
      <c r="M14" s="26">
        <f>AVERAGE(E13:E17)</f>
        <v>417.13543993120004</v>
      </c>
      <c r="N14" s="32">
        <f>AVERAGE(D13:D17)</f>
        <v>467.24181765180003</v>
      </c>
      <c r="O14" s="25">
        <f>(N14-M14)/M14</f>
        <v>0.120120164637328</v>
      </c>
    </row>
    <row r="15" spans="1:17" ht="15.75" thickBot="1" x14ac:dyDescent="0.3">
      <c r="A15" s="124"/>
      <c r="B15" s="118"/>
      <c r="C15" s="11">
        <v>255671</v>
      </c>
      <c r="D15" s="11">
        <v>381.53741940899999</v>
      </c>
      <c r="E15" s="19">
        <v>438.08886448499999</v>
      </c>
      <c r="J15" s="155"/>
      <c r="K15" s="21">
        <v>10000000</v>
      </c>
      <c r="L15" s="128"/>
      <c r="M15" s="27">
        <f>AVERAGE(E8:E12)</f>
        <v>1616.8707725613999</v>
      </c>
      <c r="N15" s="33">
        <f>AVERAGE(D8:D12)</f>
        <v>1027.4448705236002</v>
      </c>
      <c r="O15" s="25">
        <f>(N15-M15)/M15</f>
        <v>-0.3645473169782445</v>
      </c>
    </row>
    <row r="16" spans="1:17" x14ac:dyDescent="0.25">
      <c r="A16" s="124"/>
      <c r="B16" s="118"/>
      <c r="C16" s="11">
        <v>255672</v>
      </c>
      <c r="D16" s="11">
        <v>385.59539136400002</v>
      </c>
      <c r="E16" s="19">
        <v>428.527406262</v>
      </c>
    </row>
    <row r="17" spans="1:19" ht="15.75" thickBot="1" x14ac:dyDescent="0.3">
      <c r="A17" s="125"/>
      <c r="B17" s="119"/>
      <c r="C17" s="16">
        <v>255667</v>
      </c>
      <c r="D17" s="16">
        <v>375.27584416799999</v>
      </c>
      <c r="E17" s="17">
        <v>427.30697615399998</v>
      </c>
    </row>
    <row r="18" spans="1:19" ht="15.75" thickBot="1" x14ac:dyDescent="0.3">
      <c r="A18" s="123" t="s">
        <v>17</v>
      </c>
      <c r="B18" s="117" t="s">
        <v>39</v>
      </c>
      <c r="C18" s="14">
        <v>255686</v>
      </c>
      <c r="D18" s="14">
        <v>1407.3649863180001</v>
      </c>
      <c r="E18" s="15">
        <v>1243.7553363019999</v>
      </c>
      <c r="N18" s="129" t="s">
        <v>22</v>
      </c>
      <c r="O18" s="130"/>
      <c r="P18" s="131"/>
    </row>
    <row r="19" spans="1:19" x14ac:dyDescent="0.25">
      <c r="A19" s="124"/>
      <c r="B19" s="118"/>
      <c r="C19" s="11">
        <v>255687</v>
      </c>
      <c r="D19" s="11">
        <v>1337.3224635189999</v>
      </c>
      <c r="E19" s="19">
        <v>1309.7376001390001</v>
      </c>
      <c r="J19" s="97" t="s">
        <v>11</v>
      </c>
      <c r="K19" s="14" t="s">
        <v>16</v>
      </c>
      <c r="L19" s="14" t="s">
        <v>32</v>
      </c>
      <c r="M19" s="12" t="s">
        <v>7</v>
      </c>
      <c r="N19" s="14" t="s">
        <v>12</v>
      </c>
      <c r="O19" s="14" t="s">
        <v>13</v>
      </c>
      <c r="P19" s="30" t="s">
        <v>14</v>
      </c>
    </row>
    <row r="20" spans="1:19" x14ac:dyDescent="0.25">
      <c r="A20" s="124"/>
      <c r="B20" s="118"/>
      <c r="C20" s="11">
        <v>255688</v>
      </c>
      <c r="D20" s="11">
        <v>1297.733324309</v>
      </c>
      <c r="E20" s="19">
        <v>1472.8958422410001</v>
      </c>
      <c r="J20" s="150" t="s">
        <v>19</v>
      </c>
      <c r="K20" s="127" t="s">
        <v>10</v>
      </c>
      <c r="L20" s="127" t="s">
        <v>21</v>
      </c>
      <c r="M20" s="127">
        <v>1</v>
      </c>
      <c r="N20" s="141">
        <f>AVERAGE(E53:E57)</f>
        <v>749.87752970099996</v>
      </c>
      <c r="O20" s="127">
        <f>AVERAGE(D53:D57)</f>
        <v>8075.3479543951998</v>
      </c>
      <c r="P20" s="143">
        <f>(O20-N20)/N20</f>
        <v>9.7688890979505665</v>
      </c>
    </row>
    <row r="21" spans="1:19" x14ac:dyDescent="0.25">
      <c r="A21" s="124"/>
      <c r="B21" s="118"/>
      <c r="C21" s="11">
        <v>255689</v>
      </c>
      <c r="D21" s="11">
        <v>1404.00498715</v>
      </c>
      <c r="E21" s="19">
        <v>1343.365918854</v>
      </c>
      <c r="J21" s="151"/>
      <c r="K21" s="134"/>
      <c r="L21" s="140"/>
      <c r="M21" s="134"/>
      <c r="N21" s="142"/>
      <c r="O21" s="134"/>
      <c r="P21" s="144"/>
    </row>
    <row r="22" spans="1:19" ht="15.75" thickBot="1" x14ac:dyDescent="0.3">
      <c r="A22" s="124"/>
      <c r="B22" s="119"/>
      <c r="C22" s="16">
        <v>255685</v>
      </c>
      <c r="D22" s="16">
        <v>1379.765293168</v>
      </c>
      <c r="E22" s="17">
        <v>1399.614407113</v>
      </c>
      <c r="J22" s="151"/>
      <c r="K22" s="127" t="s">
        <v>9</v>
      </c>
      <c r="L22" s="140"/>
      <c r="M22" s="127">
        <v>1</v>
      </c>
      <c r="N22" s="141">
        <f>AVERAGE(E48:E52)</f>
        <v>135.39791187040001</v>
      </c>
      <c r="O22" s="127">
        <f>AVERAGE(D48:D52)</f>
        <v>4944.1436785696005</v>
      </c>
      <c r="P22" s="143">
        <f>(O22-N22)/N22</f>
        <v>35.515656779862525</v>
      </c>
    </row>
    <row r="23" spans="1:19" x14ac:dyDescent="0.25">
      <c r="A23" s="124"/>
      <c r="B23" s="117" t="s">
        <v>40</v>
      </c>
      <c r="C23" s="14">
        <v>255677</v>
      </c>
      <c r="D23" s="14">
        <v>769.29504817700001</v>
      </c>
      <c r="E23" s="15">
        <v>873.65599787199994</v>
      </c>
      <c r="J23" s="152"/>
      <c r="K23" s="134"/>
      <c r="L23" s="134"/>
      <c r="M23" s="134"/>
      <c r="N23" s="142"/>
      <c r="O23" s="134"/>
      <c r="P23" s="144"/>
    </row>
    <row r="24" spans="1:19" x14ac:dyDescent="0.25">
      <c r="A24" s="124"/>
      <c r="B24" s="118"/>
      <c r="C24" s="11">
        <v>255678</v>
      </c>
      <c r="D24" s="11">
        <v>845.29469765800002</v>
      </c>
      <c r="E24" s="19">
        <v>892.79640007700004</v>
      </c>
      <c r="J24" s="150" t="s">
        <v>4</v>
      </c>
      <c r="K24" s="127" t="s">
        <v>10</v>
      </c>
      <c r="L24" s="127" t="s">
        <v>43</v>
      </c>
      <c r="M24" s="127">
        <v>16</v>
      </c>
      <c r="N24" s="141">
        <f>AVERAGE(E3:E7)</f>
        <v>576.85754647079989</v>
      </c>
      <c r="O24" s="127">
        <f>AVERAGE(D3:D7)</f>
        <v>572.71763656300004</v>
      </c>
      <c r="P24" s="143">
        <f>(O24-N24)/N24</f>
        <v>-7.1766590090182802E-3</v>
      </c>
    </row>
    <row r="25" spans="1:19" ht="15.75" thickBot="1" x14ac:dyDescent="0.3">
      <c r="A25" s="124"/>
      <c r="B25" s="118"/>
      <c r="C25" s="11">
        <v>255681</v>
      </c>
      <c r="D25" s="11">
        <v>811.82855045400004</v>
      </c>
      <c r="E25" s="19">
        <v>933.84901420599999</v>
      </c>
      <c r="J25" s="155"/>
      <c r="K25" s="128"/>
      <c r="L25" s="128"/>
      <c r="M25" s="128"/>
      <c r="N25" s="145"/>
      <c r="O25" s="128"/>
      <c r="P25" s="144"/>
    </row>
    <row r="26" spans="1:19" x14ac:dyDescent="0.25">
      <c r="A26" s="124"/>
      <c r="B26" s="118"/>
      <c r="C26" s="11">
        <v>255684</v>
      </c>
      <c r="D26" s="11">
        <v>734.30187583300005</v>
      </c>
      <c r="E26" s="19">
        <v>881.27218973000004</v>
      </c>
    </row>
    <row r="27" spans="1:19" ht="15.75" thickBot="1" x14ac:dyDescent="0.3">
      <c r="A27" s="125"/>
      <c r="B27" s="119"/>
      <c r="C27" s="16">
        <v>255676</v>
      </c>
      <c r="D27" s="16">
        <v>715.49299841899995</v>
      </c>
      <c r="E27" s="17">
        <v>830.76432543299995</v>
      </c>
      <c r="J27" s="98"/>
      <c r="K27" s="138"/>
      <c r="L27" s="138"/>
      <c r="M27" s="138"/>
      <c r="N27" s="138"/>
      <c r="O27" s="1"/>
    </row>
    <row r="28" spans="1:19" x14ac:dyDescent="0.25">
      <c r="A28" s="123" t="s">
        <v>18</v>
      </c>
      <c r="B28" s="117" t="s">
        <v>23</v>
      </c>
      <c r="C28" s="8">
        <v>255648</v>
      </c>
      <c r="D28" s="14">
        <v>269.82526947600002</v>
      </c>
      <c r="E28" s="9">
        <v>252.13807260600001</v>
      </c>
      <c r="K28" s="138"/>
      <c r="L28" s="138"/>
      <c r="M28" s="138"/>
      <c r="N28" s="138"/>
      <c r="O28" s="1"/>
    </row>
    <row r="29" spans="1:19" x14ac:dyDescent="0.25">
      <c r="A29" s="124"/>
      <c r="B29" s="118"/>
      <c r="C29" s="11">
        <v>255649</v>
      </c>
      <c r="D29" s="11">
        <v>270.11368049800001</v>
      </c>
      <c r="E29" s="19">
        <v>250.893022992</v>
      </c>
    </row>
    <row r="30" spans="1:19" x14ac:dyDescent="0.25">
      <c r="A30" s="124"/>
      <c r="B30" s="118"/>
      <c r="C30" s="11">
        <v>255650</v>
      </c>
      <c r="D30" s="11">
        <v>271.60320302399998</v>
      </c>
      <c r="E30" s="19">
        <v>246.083892346</v>
      </c>
    </row>
    <row r="31" spans="1:19" x14ac:dyDescent="0.25">
      <c r="A31" s="124"/>
      <c r="B31" s="118"/>
      <c r="C31" s="11">
        <v>255651</v>
      </c>
      <c r="D31" s="11">
        <v>272.43349999999998</v>
      </c>
      <c r="E31" s="19">
        <v>252.76314758999999</v>
      </c>
    </row>
    <row r="32" spans="1:19" ht="15.75" thickBot="1" x14ac:dyDescent="0.3">
      <c r="A32" s="124"/>
      <c r="B32" s="119"/>
      <c r="C32" s="16">
        <v>255647</v>
      </c>
      <c r="D32" s="16">
        <v>270.95122822000002</v>
      </c>
      <c r="E32" s="17">
        <v>247.98302081599999</v>
      </c>
      <c r="S32" s="1"/>
    </row>
    <row r="33" spans="1:19" x14ac:dyDescent="0.25">
      <c r="A33" s="124"/>
      <c r="B33" s="117" t="s">
        <v>24</v>
      </c>
      <c r="C33" s="1">
        <v>255653</v>
      </c>
      <c r="D33" s="14">
        <v>407.29377142200002</v>
      </c>
      <c r="E33" s="3">
        <v>372.39318635400002</v>
      </c>
      <c r="S33" s="22"/>
    </row>
    <row r="34" spans="1:19" x14ac:dyDescent="0.25">
      <c r="A34" s="124"/>
      <c r="B34" s="118"/>
      <c r="C34" s="11">
        <v>255654</v>
      </c>
      <c r="D34" s="11">
        <v>412.18636930600002</v>
      </c>
      <c r="E34" s="19">
        <v>439.497678092</v>
      </c>
      <c r="J34" s="69"/>
      <c r="K34" s="39"/>
      <c r="L34" s="39"/>
      <c r="M34" s="39"/>
      <c r="N34" s="39"/>
      <c r="O34" s="39"/>
      <c r="P34" s="39"/>
      <c r="S34" s="1"/>
    </row>
    <row r="35" spans="1:19" x14ac:dyDescent="0.25">
      <c r="A35" s="124"/>
      <c r="B35" s="118"/>
      <c r="C35" s="11">
        <v>255655</v>
      </c>
      <c r="D35" s="11">
        <v>406.77402054300001</v>
      </c>
      <c r="E35" s="19">
        <v>437.43166639100002</v>
      </c>
      <c r="S35" s="1"/>
    </row>
    <row r="36" spans="1:19" x14ac:dyDescent="0.25">
      <c r="A36" s="124"/>
      <c r="B36" s="118"/>
      <c r="C36" s="11">
        <v>255656</v>
      </c>
      <c r="D36" s="11">
        <v>425.38856079499999</v>
      </c>
      <c r="E36" s="19">
        <v>448.95963416799998</v>
      </c>
      <c r="S36" s="1"/>
    </row>
    <row r="37" spans="1:19" ht="15.75" thickBot="1" x14ac:dyDescent="0.3">
      <c r="A37" s="125"/>
      <c r="B37" s="119"/>
      <c r="C37" s="16">
        <v>255652</v>
      </c>
      <c r="D37" s="16">
        <v>420.09890390700002</v>
      </c>
      <c r="E37" s="17">
        <v>442.59682931999998</v>
      </c>
      <c r="S37" s="1"/>
    </row>
    <row r="38" spans="1:19" x14ac:dyDescent="0.25">
      <c r="A38" s="123" t="s">
        <v>18</v>
      </c>
      <c r="B38" s="117" t="s">
        <v>25</v>
      </c>
      <c r="C38" s="1">
        <v>255658</v>
      </c>
      <c r="D38" s="14">
        <v>1197.0079491290001</v>
      </c>
      <c r="E38" s="3">
        <v>1338.871185063</v>
      </c>
      <c r="S38" s="1"/>
    </row>
    <row r="39" spans="1:19" x14ac:dyDescent="0.25">
      <c r="A39" s="124"/>
      <c r="B39" s="118"/>
      <c r="C39" s="11">
        <v>255659</v>
      </c>
      <c r="D39" s="11">
        <v>1379.690445596</v>
      </c>
      <c r="E39" s="19">
        <v>1459.236696294</v>
      </c>
      <c r="S39" s="1"/>
    </row>
    <row r="40" spans="1:19" x14ac:dyDescent="0.25">
      <c r="A40" s="124"/>
      <c r="B40" s="118"/>
      <c r="C40" s="11">
        <v>255661</v>
      </c>
      <c r="D40" s="11">
        <v>1340.7881626139999</v>
      </c>
      <c r="E40" s="19">
        <v>1377.4540213549999</v>
      </c>
      <c r="S40" s="1"/>
    </row>
    <row r="41" spans="1:19" x14ac:dyDescent="0.25">
      <c r="A41" s="124"/>
      <c r="B41" s="118"/>
      <c r="C41" s="11">
        <v>255662</v>
      </c>
      <c r="D41" s="11">
        <v>1444.387894323</v>
      </c>
      <c r="E41" s="19">
        <v>1354.675156064</v>
      </c>
      <c r="S41" s="1"/>
    </row>
    <row r="42" spans="1:19" ht="15.75" thickBot="1" x14ac:dyDescent="0.3">
      <c r="A42" s="124"/>
      <c r="B42" s="119"/>
      <c r="C42" s="16">
        <v>255657</v>
      </c>
      <c r="D42" s="16">
        <v>1414.8763519490001</v>
      </c>
      <c r="E42" s="17">
        <v>1353.0792231400001</v>
      </c>
      <c r="S42" s="1"/>
    </row>
    <row r="43" spans="1:19" x14ac:dyDescent="0.25">
      <c r="A43" s="124"/>
      <c r="B43" s="117" t="s">
        <v>36</v>
      </c>
      <c r="C43" s="1">
        <v>255663</v>
      </c>
      <c r="D43" s="14">
        <v>731.03284059500004</v>
      </c>
      <c r="E43" s="3">
        <v>881.88570066399996</v>
      </c>
      <c r="S43" s="1"/>
    </row>
    <row r="44" spans="1:19" x14ac:dyDescent="0.25">
      <c r="A44" s="124"/>
      <c r="B44" s="118" t="s">
        <v>33</v>
      </c>
      <c r="C44" s="11">
        <v>255664</v>
      </c>
      <c r="D44" s="11">
        <v>870.09809417999998</v>
      </c>
      <c r="E44" s="19">
        <v>927.67842166599996</v>
      </c>
      <c r="S44" s="1"/>
    </row>
    <row r="45" spans="1:19" x14ac:dyDescent="0.25">
      <c r="A45" s="124"/>
      <c r="B45" s="118"/>
      <c r="C45" s="11">
        <v>255665</v>
      </c>
      <c r="D45" s="11">
        <v>868.94392948699999</v>
      </c>
      <c r="E45" s="19">
        <v>879.36127409999995</v>
      </c>
      <c r="J45" s="76"/>
      <c r="S45" s="1"/>
    </row>
    <row r="46" spans="1:19" x14ac:dyDescent="0.25">
      <c r="A46" s="124"/>
      <c r="B46" s="118"/>
      <c r="C46" s="11">
        <v>255666</v>
      </c>
      <c r="D46" s="11">
        <v>886.03608315500003</v>
      </c>
      <c r="E46" s="19">
        <v>863.84367863800003</v>
      </c>
    </row>
    <row r="47" spans="1:19" ht="15.75" thickBot="1" x14ac:dyDescent="0.3">
      <c r="A47" s="125"/>
      <c r="B47" s="119"/>
      <c r="C47" s="16">
        <v>255660</v>
      </c>
      <c r="D47" s="16">
        <v>937.29125603099999</v>
      </c>
      <c r="E47" s="17">
        <v>849.54252122299999</v>
      </c>
    </row>
    <row r="48" spans="1:19" x14ac:dyDescent="0.25">
      <c r="A48" s="123" t="s">
        <v>19</v>
      </c>
      <c r="B48" s="117" t="s">
        <v>9</v>
      </c>
      <c r="C48" s="14">
        <v>256021</v>
      </c>
      <c r="D48" s="14">
        <v>4936.6096397459996</v>
      </c>
      <c r="E48" s="15">
        <v>137.651922762</v>
      </c>
    </row>
    <row r="49" spans="1:12" x14ac:dyDescent="0.25">
      <c r="A49" s="124"/>
      <c r="B49" s="118"/>
      <c r="C49" s="11">
        <v>256022</v>
      </c>
      <c r="D49" s="11">
        <v>4096.8098667610002</v>
      </c>
      <c r="E49" s="19">
        <v>134.666475762</v>
      </c>
    </row>
    <row r="50" spans="1:12" x14ac:dyDescent="0.25">
      <c r="A50" s="124"/>
      <c r="B50" s="118"/>
      <c r="C50" s="11">
        <v>256023</v>
      </c>
      <c r="D50" s="11">
        <v>4774.5653925590004</v>
      </c>
      <c r="E50" s="19">
        <v>132.560485185</v>
      </c>
    </row>
    <row r="51" spans="1:12" x14ac:dyDescent="0.25">
      <c r="A51" s="124"/>
      <c r="B51" s="118"/>
      <c r="C51" s="11">
        <v>256024</v>
      </c>
      <c r="D51" s="11">
        <v>5151.326549075</v>
      </c>
      <c r="E51" s="19">
        <v>134.34190815100001</v>
      </c>
    </row>
    <row r="52" spans="1:12" ht="15.75" thickBot="1" x14ac:dyDescent="0.3">
      <c r="A52" s="124"/>
      <c r="B52" s="119"/>
      <c r="C52" s="16">
        <v>256020</v>
      </c>
      <c r="D52" s="16">
        <v>5761.4069447069996</v>
      </c>
      <c r="E52" s="17">
        <v>137.76876749199999</v>
      </c>
    </row>
    <row r="53" spans="1:12" x14ac:dyDescent="0.25">
      <c r="A53" s="124"/>
      <c r="B53" s="117" t="s">
        <v>10</v>
      </c>
      <c r="C53" s="14">
        <v>256016</v>
      </c>
      <c r="D53" s="14">
        <v>7611.2614513239996</v>
      </c>
      <c r="E53" s="15">
        <v>749.81907214900002</v>
      </c>
    </row>
    <row r="54" spans="1:12" x14ac:dyDescent="0.25">
      <c r="A54" s="124"/>
      <c r="B54" s="118"/>
      <c r="C54" s="11">
        <v>256017</v>
      </c>
      <c r="D54" s="11">
        <v>7787.128689313</v>
      </c>
      <c r="E54" s="19">
        <v>749.956432737</v>
      </c>
    </row>
    <row r="55" spans="1:12" x14ac:dyDescent="0.25">
      <c r="A55" s="124"/>
      <c r="B55" s="118"/>
      <c r="C55" s="11">
        <v>256018</v>
      </c>
      <c r="D55" s="11">
        <v>7469.2905622469998</v>
      </c>
      <c r="E55" s="19">
        <v>749.85005693200003</v>
      </c>
    </row>
    <row r="56" spans="1:12" x14ac:dyDescent="0.25">
      <c r="A56" s="124"/>
      <c r="B56" s="118"/>
      <c r="C56" s="11">
        <v>256019</v>
      </c>
      <c r="D56" s="11">
        <v>8404.8719141130005</v>
      </c>
      <c r="E56" s="19">
        <v>749.82936412599997</v>
      </c>
    </row>
    <row r="57" spans="1:12" ht="15.75" thickBot="1" x14ac:dyDescent="0.3">
      <c r="A57" s="125"/>
      <c r="B57" s="119"/>
      <c r="C57" s="5">
        <v>256015</v>
      </c>
      <c r="D57" s="5">
        <v>9104.1871549789994</v>
      </c>
      <c r="E57" s="17">
        <v>749.93272256099999</v>
      </c>
    </row>
    <row r="60" spans="1:12" ht="15.75" thickBot="1" x14ac:dyDescent="0.3"/>
    <row r="61" spans="1:12" x14ac:dyDescent="0.25">
      <c r="A61" s="147" t="s">
        <v>44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9"/>
    </row>
    <row r="62" spans="1:12" x14ac:dyDescent="0.25">
      <c r="A62" s="2" t="s">
        <v>11</v>
      </c>
      <c r="B62" s="1"/>
      <c r="C62" s="1" t="s">
        <v>16</v>
      </c>
      <c r="D62" s="1" t="s">
        <v>12</v>
      </c>
      <c r="E62" s="1" t="s">
        <v>13</v>
      </c>
      <c r="F62" s="76"/>
      <c r="G62" s="76"/>
      <c r="H62" s="153" t="s">
        <v>35</v>
      </c>
      <c r="I62" s="153"/>
      <c r="J62" s="153"/>
      <c r="K62" s="153"/>
      <c r="L62" s="154"/>
    </row>
    <row r="63" spans="1:12" x14ac:dyDescent="0.25">
      <c r="A63" s="2" t="s">
        <v>2</v>
      </c>
      <c r="B63" s="1"/>
      <c r="C63" s="1" t="s">
        <v>10</v>
      </c>
      <c r="D63" s="1">
        <v>551.42986604500004</v>
      </c>
      <c r="E63" s="1"/>
      <c r="F63" s="76"/>
      <c r="G63" s="76"/>
      <c r="H63" s="76" t="s">
        <v>16</v>
      </c>
      <c r="I63" s="76" t="s">
        <v>8</v>
      </c>
      <c r="J63" s="76" t="s">
        <v>3</v>
      </c>
      <c r="K63" s="1" t="s">
        <v>6</v>
      </c>
      <c r="L63" s="3" t="s">
        <v>7</v>
      </c>
    </row>
    <row r="64" spans="1:12" x14ac:dyDescent="0.25">
      <c r="A64" s="2"/>
      <c r="B64" s="1"/>
      <c r="C64" s="1"/>
      <c r="D64" s="1">
        <v>555.09889702099997</v>
      </c>
      <c r="E64" s="1"/>
      <c r="F64" s="76"/>
      <c r="G64" s="76"/>
      <c r="H64" s="76" t="s">
        <v>10</v>
      </c>
      <c r="I64" s="76">
        <v>1000000</v>
      </c>
      <c r="J64" s="76">
        <v>255514</v>
      </c>
      <c r="K64" s="1">
        <v>1210.061362056</v>
      </c>
      <c r="L64" s="3">
        <v>16</v>
      </c>
    </row>
    <row r="65" spans="1:12" x14ac:dyDescent="0.25">
      <c r="A65" s="2"/>
      <c r="B65" s="1"/>
      <c r="C65" s="1"/>
      <c r="D65" s="1">
        <v>551.05852855000001</v>
      </c>
      <c r="E65" s="1"/>
      <c r="F65" s="76"/>
      <c r="G65" s="76"/>
      <c r="H65" s="76"/>
      <c r="I65" s="76">
        <v>2000000</v>
      </c>
      <c r="J65" s="76">
        <v>255519</v>
      </c>
      <c r="K65" s="1">
        <v>2455.6000036790001</v>
      </c>
      <c r="L65" s="3">
        <v>16</v>
      </c>
    </row>
    <row r="66" spans="1:12" x14ac:dyDescent="0.25">
      <c r="A66" s="2"/>
      <c r="B66" s="1"/>
      <c r="C66" s="1"/>
      <c r="D66" s="1">
        <v>552.219329023</v>
      </c>
      <c r="E66" s="1"/>
      <c r="F66" s="76"/>
      <c r="G66" s="76"/>
      <c r="H66" s="76" t="s">
        <v>9</v>
      </c>
      <c r="I66" s="76">
        <v>1000000</v>
      </c>
      <c r="J66" s="76">
        <v>255515</v>
      </c>
      <c r="K66" s="1">
        <v>1476.6434083189999</v>
      </c>
      <c r="L66" s="3">
        <v>16</v>
      </c>
    </row>
    <row r="67" spans="1:12" x14ac:dyDescent="0.25">
      <c r="A67" s="2"/>
      <c r="B67" s="1"/>
      <c r="C67" s="1"/>
      <c r="D67" s="1">
        <v>550.18024473200001</v>
      </c>
      <c r="E67" s="1"/>
      <c r="F67" s="76"/>
      <c r="G67" s="76"/>
      <c r="H67" s="76"/>
      <c r="I67" s="76">
        <v>2000000</v>
      </c>
      <c r="J67" s="76" t="s">
        <v>34</v>
      </c>
      <c r="K67" s="1" t="s">
        <v>0</v>
      </c>
      <c r="L67" s="3">
        <v>16</v>
      </c>
    </row>
    <row r="68" spans="1:12" x14ac:dyDescent="0.25">
      <c r="A68" s="2" t="s">
        <v>1</v>
      </c>
      <c r="B68" s="1"/>
      <c r="C68" s="1" t="s">
        <v>9</v>
      </c>
      <c r="D68" s="1">
        <v>518.50043765999999</v>
      </c>
      <c r="E68" s="1"/>
      <c r="F68" s="76"/>
      <c r="G68" s="76"/>
      <c r="H68" s="76"/>
      <c r="I68" s="76"/>
      <c r="J68" s="76"/>
      <c r="K68" s="1"/>
      <c r="L68" s="3"/>
    </row>
    <row r="69" spans="1:12" x14ac:dyDescent="0.25">
      <c r="A69" s="2"/>
      <c r="B69" s="1"/>
      <c r="C69" s="1"/>
      <c r="D69" s="1">
        <v>521.61195426500001</v>
      </c>
      <c r="E69" s="1"/>
      <c r="F69" s="76"/>
      <c r="G69" s="76"/>
      <c r="H69" s="76"/>
      <c r="I69" s="76"/>
      <c r="J69" s="76"/>
      <c r="K69" s="1"/>
      <c r="L69" s="3"/>
    </row>
    <row r="70" spans="1:12" x14ac:dyDescent="0.25">
      <c r="A70" s="2"/>
      <c r="B70" s="1"/>
      <c r="C70" s="1"/>
      <c r="D70" s="1">
        <v>519.88117515299996</v>
      </c>
      <c r="E70" s="1"/>
      <c r="F70" s="76"/>
      <c r="G70" s="76"/>
      <c r="H70" s="76"/>
      <c r="I70" s="76"/>
      <c r="J70" s="76"/>
      <c r="K70" s="1"/>
      <c r="L70" s="3"/>
    </row>
    <row r="71" spans="1:12" x14ac:dyDescent="0.25">
      <c r="A71" s="2"/>
      <c r="B71" s="1"/>
      <c r="C71" s="1"/>
      <c r="D71" s="1">
        <v>520.66419686999996</v>
      </c>
      <c r="E71" s="1"/>
      <c r="F71" s="76"/>
      <c r="G71" s="76"/>
      <c r="H71" s="76"/>
      <c r="I71" s="76"/>
      <c r="J71" s="76"/>
      <c r="K71" s="1"/>
      <c r="L71" s="3"/>
    </row>
    <row r="72" spans="1:12" ht="15.75" thickBot="1" x14ac:dyDescent="0.3">
      <c r="A72" s="4"/>
      <c r="B72" s="5"/>
      <c r="C72" s="5"/>
      <c r="D72" s="5">
        <v>516.83793474300001</v>
      </c>
      <c r="E72" s="5"/>
      <c r="F72" s="82"/>
      <c r="G72" s="82"/>
      <c r="H72" s="82"/>
      <c r="I72" s="82"/>
      <c r="J72" s="82"/>
      <c r="K72" s="5"/>
      <c r="L72" s="6"/>
    </row>
    <row r="83" spans="1:4" ht="15.75" thickBot="1" x14ac:dyDescent="0.3">
      <c r="A83" s="146"/>
      <c r="B83" s="146"/>
      <c r="C83" s="146"/>
      <c r="D83" s="10"/>
    </row>
  </sheetData>
  <mergeCells count="59">
    <mergeCell ref="L24:L25"/>
    <mergeCell ref="M24:M25"/>
    <mergeCell ref="N24:N25"/>
    <mergeCell ref="J24:J25"/>
    <mergeCell ref="M27:M28"/>
    <mergeCell ref="N27:N28"/>
    <mergeCell ref="O2:Q2"/>
    <mergeCell ref="M4:M5"/>
    <mergeCell ref="L4:L5"/>
    <mergeCell ref="L6:L7"/>
    <mergeCell ref="M6:M7"/>
    <mergeCell ref="B3:B7"/>
    <mergeCell ref="B23:B27"/>
    <mergeCell ref="J12:J13"/>
    <mergeCell ref="M10:O10"/>
    <mergeCell ref="N18:P18"/>
    <mergeCell ref="L12:L13"/>
    <mergeCell ref="L14:L15"/>
    <mergeCell ref="O24:O25"/>
    <mergeCell ref="P24:P25"/>
    <mergeCell ref="O20:O21"/>
    <mergeCell ref="O22:O23"/>
    <mergeCell ref="P22:P23"/>
    <mergeCell ref="P20:P21"/>
    <mergeCell ref="M20:M21"/>
    <mergeCell ref="M22:M23"/>
    <mergeCell ref="L20:L23"/>
    <mergeCell ref="B43:B47"/>
    <mergeCell ref="B48:B52"/>
    <mergeCell ref="L27:L28"/>
    <mergeCell ref="A1:E1"/>
    <mergeCell ref="A18:A27"/>
    <mergeCell ref="A8:A17"/>
    <mergeCell ref="A3:A7"/>
    <mergeCell ref="K27:K28"/>
    <mergeCell ref="K4:K5"/>
    <mergeCell ref="K6:K7"/>
    <mergeCell ref="J4:J5"/>
    <mergeCell ref="J6:J7"/>
    <mergeCell ref="J14:J15"/>
    <mergeCell ref="B13:B17"/>
    <mergeCell ref="B8:B12"/>
    <mergeCell ref="B18:B22"/>
    <mergeCell ref="N22:N23"/>
    <mergeCell ref="N20:N21"/>
    <mergeCell ref="K20:K21"/>
    <mergeCell ref="K24:K25"/>
    <mergeCell ref="A83:C83"/>
    <mergeCell ref="A61:L61"/>
    <mergeCell ref="J20:J23"/>
    <mergeCell ref="K22:K23"/>
    <mergeCell ref="B53:B57"/>
    <mergeCell ref="A28:A37"/>
    <mergeCell ref="A38:A47"/>
    <mergeCell ref="A48:A57"/>
    <mergeCell ref="H62:L62"/>
    <mergeCell ref="B28:B32"/>
    <mergeCell ref="B33:B37"/>
    <mergeCell ref="B38:B4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75B9-94FB-4EBF-9DB0-8A683BCF4684}">
  <dimension ref="B2:K14"/>
  <sheetViews>
    <sheetView workbookViewId="0">
      <selection activeCell="D5" sqref="D5"/>
    </sheetView>
  </sheetViews>
  <sheetFormatPr defaultColWidth="8.85546875" defaultRowHeight="15" x14ac:dyDescent="0.25"/>
  <sheetData>
    <row r="2" spans="2:11" ht="15.75" thickBot="1" x14ac:dyDescent="0.3"/>
    <row r="3" spans="2:11" x14ac:dyDescent="0.25">
      <c r="B3" s="156" t="s">
        <v>53</v>
      </c>
      <c r="C3" s="157"/>
      <c r="D3" s="157"/>
      <c r="E3" s="157"/>
      <c r="F3" s="157"/>
      <c r="G3" s="157"/>
      <c r="H3" s="157"/>
      <c r="I3" s="157"/>
      <c r="J3" s="157"/>
      <c r="K3" s="158"/>
    </row>
    <row r="4" spans="2:11" x14ac:dyDescent="0.25">
      <c r="B4" s="2" t="s">
        <v>45</v>
      </c>
      <c r="C4" s="1" t="s">
        <v>54</v>
      </c>
      <c r="D4" s="1" t="s">
        <v>50</v>
      </c>
      <c r="E4" s="1"/>
      <c r="F4" s="1"/>
      <c r="G4" s="1" t="s">
        <v>56</v>
      </c>
      <c r="H4" s="1" t="s">
        <v>51</v>
      </c>
      <c r="I4" s="1" t="s">
        <v>52</v>
      </c>
      <c r="J4" s="1"/>
      <c r="K4" s="3"/>
    </row>
    <row r="5" spans="2:11" x14ac:dyDescent="0.25">
      <c r="B5" s="2" t="s">
        <v>62</v>
      </c>
      <c r="C5" s="1">
        <v>152</v>
      </c>
      <c r="D5" s="1" t="s">
        <v>59</v>
      </c>
      <c r="E5" s="1"/>
      <c r="F5" s="1" t="s">
        <v>50</v>
      </c>
      <c r="G5" s="1">
        <v>129</v>
      </c>
      <c r="H5" s="1">
        <v>146</v>
      </c>
      <c r="I5" s="1">
        <f>(H5-G5)/G5</f>
        <v>0.13178294573643412</v>
      </c>
      <c r="J5" s="1"/>
      <c r="K5" s="3"/>
    </row>
    <row r="6" spans="2:11" x14ac:dyDescent="0.25">
      <c r="B6" s="2" t="s">
        <v>48</v>
      </c>
      <c r="C6" s="1">
        <v>975</v>
      </c>
      <c r="D6" s="1"/>
      <c r="E6" s="1"/>
      <c r="F6" s="1"/>
      <c r="G6" s="1">
        <v>129</v>
      </c>
      <c r="H6" s="1">
        <v>1385</v>
      </c>
      <c r="I6" s="1">
        <f>(H6-G6)/G6</f>
        <v>9.7364341085271313</v>
      </c>
      <c r="J6" s="1" t="s">
        <v>57</v>
      </c>
      <c r="K6" s="3"/>
    </row>
    <row r="7" spans="2:11" x14ac:dyDescent="0.25">
      <c r="B7" s="2" t="s">
        <v>46</v>
      </c>
      <c r="C7" s="1">
        <v>314</v>
      </c>
      <c r="D7" s="1"/>
      <c r="E7" s="1"/>
      <c r="F7" s="1"/>
      <c r="G7" s="1">
        <v>129</v>
      </c>
      <c r="H7" s="1">
        <v>152</v>
      </c>
      <c r="I7" s="1">
        <f>(H7-G7)/G7</f>
        <v>0.17829457364341086</v>
      </c>
      <c r="J7" s="1"/>
      <c r="K7" s="3"/>
    </row>
    <row r="8" spans="2:11" x14ac:dyDescent="0.25">
      <c r="B8" s="2" t="s">
        <v>49</v>
      </c>
      <c r="C8" s="1">
        <v>429</v>
      </c>
      <c r="D8" s="1"/>
      <c r="E8" s="1"/>
      <c r="F8" s="1"/>
      <c r="G8" s="1">
        <v>129</v>
      </c>
      <c r="H8" s="1">
        <v>1557</v>
      </c>
      <c r="I8" s="1">
        <f>(H8-G8)/G8</f>
        <v>11.069767441860465</v>
      </c>
      <c r="J8" s="1" t="s">
        <v>64</v>
      </c>
      <c r="K8" s="3"/>
    </row>
    <row r="9" spans="2:11" x14ac:dyDescent="0.25">
      <c r="B9" s="2" t="s">
        <v>47</v>
      </c>
      <c r="C9" s="1">
        <v>3345</v>
      </c>
      <c r="D9" s="1"/>
      <c r="E9" s="1"/>
      <c r="F9" s="1"/>
      <c r="G9" s="1"/>
      <c r="H9" s="1"/>
      <c r="I9" s="1"/>
      <c r="J9" s="1"/>
      <c r="K9" s="3"/>
    </row>
    <row r="10" spans="2:11" x14ac:dyDescent="0.25">
      <c r="B10" s="2" t="s">
        <v>55</v>
      </c>
      <c r="C10" s="1"/>
      <c r="D10" s="1" t="s">
        <v>58</v>
      </c>
      <c r="E10" s="1"/>
      <c r="F10" s="1"/>
      <c r="G10" s="1"/>
      <c r="H10" s="1"/>
      <c r="I10" s="1"/>
      <c r="J10" s="1"/>
      <c r="K10" s="3"/>
    </row>
    <row r="11" spans="2:11" x14ac:dyDescent="0.25">
      <c r="B11" s="2" t="s">
        <v>63</v>
      </c>
      <c r="C11" s="1"/>
      <c r="D11" s="1">
        <v>314</v>
      </c>
      <c r="E11" s="1"/>
      <c r="F11" s="1"/>
      <c r="G11" s="1"/>
      <c r="H11" s="1"/>
      <c r="I11" s="1"/>
      <c r="J11" s="1"/>
      <c r="K11" s="3"/>
    </row>
    <row r="12" spans="2:11" ht="15.75" thickBot="1" x14ac:dyDescent="0.3">
      <c r="B12" s="4"/>
      <c r="C12" s="5"/>
      <c r="D12" s="5"/>
      <c r="E12" s="5"/>
      <c r="F12" s="5"/>
      <c r="G12" s="5"/>
      <c r="H12" s="5"/>
      <c r="I12" s="5"/>
      <c r="J12" s="5"/>
      <c r="K12" s="6"/>
    </row>
    <row r="13" spans="2:11" x14ac:dyDescent="0.25">
      <c r="B13" s="35"/>
    </row>
    <row r="14" spans="2:11" x14ac:dyDescent="0.25">
      <c r="B14" s="1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JobID and Runtime - 9_14-9_15</vt:lpstr>
      <vt:lpstr>JobID and Runtime - 6_18</vt:lpstr>
      <vt:lpstr>JobID and Runtime - 6_9 </vt:lpstr>
      <vt:lpstr>Overhead Testing - hmmer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Walton, Sara Petra</dc:creator>
  <cp:lastModifiedBy>Walton, Sara Petra</cp:lastModifiedBy>
  <dcterms:created xsi:type="dcterms:W3CDTF">2022-05-31T20:45:08Z</dcterms:created>
  <dcterms:modified xsi:type="dcterms:W3CDTF">2022-09-19T18:24:52Z</dcterms:modified>
</cp:coreProperties>
</file>