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승안공\"/>
    </mc:Choice>
  </mc:AlternateContent>
  <bookViews>
    <workbookView xWindow="0" yWindow="0" windowWidth="21943" windowHeight="9394" tabRatio="736"/>
  </bookViews>
  <sheets>
    <sheet name="전체" sheetId="21" r:id="rId1"/>
    <sheet name="AI관련-코난" sheetId="20" r:id="rId2"/>
    <sheet name="인력투입 현실 (2)" sheetId="23" r:id="rId3"/>
    <sheet name="Sheet2" sheetId="24" r:id="rId4"/>
    <sheet name="인력투입 현실" sheetId="22" r:id="rId5"/>
    <sheet name="인력투입" sheetId="19" r:id="rId6"/>
    <sheet name="ERP종합" sheetId="18" r:id="rId7"/>
    <sheet name="인사상세" sheetId="2" r:id="rId8"/>
    <sheet name="인사종합" sheetId="3" r:id="rId9"/>
    <sheet name="급여상세" sheetId="4" r:id="rId10"/>
    <sheet name="급여종합" sheetId="5" r:id="rId11"/>
    <sheet name="총무시스템상세종합" sheetId="6" r:id="rId12"/>
    <sheet name="계약시스템상세" sheetId="8" r:id="rId13"/>
    <sheet name="계약시스템종합" sheetId="9" r:id="rId14"/>
    <sheet name="예산상세" sheetId="10" r:id="rId15"/>
    <sheet name="예산종합" sheetId="11" r:id="rId16"/>
    <sheet name="회계상세" sheetId="12" r:id="rId17"/>
    <sheet name="회계종합" sheetId="13" r:id="rId18"/>
    <sheet name="자산시스템상세" sheetId="14" r:id="rId19"/>
    <sheet name="자산시스템종합" sheetId="15" r:id="rId20"/>
    <sheet name="성과시스템상세.종합" sheetId="16" r:id="rId21"/>
    <sheet name="경영정보시스템상세종합" sheetId="17" r:id="rId22"/>
    <sheet name="종합" sheetId="1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1" l="1"/>
  <c r="D2" i="21" l="1"/>
  <c r="AI14" i="23" l="1"/>
  <c r="AI13" i="23"/>
  <c r="AI12" i="23"/>
  <c r="J14" i="23"/>
  <c r="J13" i="23"/>
  <c r="J12" i="23"/>
  <c r="AJ28" i="23"/>
  <c r="AI3" i="23"/>
  <c r="AI4" i="23"/>
  <c r="AI5" i="23"/>
  <c r="AI6" i="23"/>
  <c r="AI7" i="23"/>
  <c r="AI8" i="23"/>
  <c r="AI9" i="23"/>
  <c r="AI10" i="23"/>
  <c r="AI11" i="23"/>
  <c r="AI15" i="23"/>
  <c r="AI16" i="23"/>
  <c r="AI17" i="23"/>
  <c r="AI18" i="23"/>
  <c r="AI2" i="23"/>
  <c r="AI28" i="23"/>
  <c r="AK28" i="23"/>
  <c r="E7" i="24"/>
  <c r="E8" i="24" s="1"/>
  <c r="H21" i="23"/>
  <c r="J5" i="24"/>
  <c r="J4" i="24"/>
  <c r="J3" i="24"/>
  <c r="J2" i="24"/>
  <c r="J18" i="23"/>
  <c r="J17" i="23"/>
  <c r="J16" i="23"/>
  <c r="J15" i="23"/>
  <c r="J11" i="23"/>
  <c r="J10" i="23"/>
  <c r="J9" i="23"/>
  <c r="J8" i="23"/>
  <c r="J7" i="23"/>
  <c r="J6" i="23"/>
  <c r="J5" i="23"/>
  <c r="J4" i="23"/>
  <c r="J3" i="23"/>
  <c r="J2" i="23"/>
  <c r="AH28" i="23" l="1"/>
  <c r="AG28" i="23" s="1"/>
  <c r="AI21" i="23"/>
  <c r="AJ21" i="23" s="1"/>
  <c r="J21" i="23"/>
  <c r="G13" i="20"/>
  <c r="J6" i="19" l="1"/>
  <c r="J5" i="19"/>
  <c r="J6" i="22"/>
  <c r="J5" i="22"/>
  <c r="J25" i="22" l="1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4" i="22"/>
  <c r="J3" i="22"/>
  <c r="J2" i="22"/>
  <c r="G14" i="20"/>
  <c r="G17" i="20" l="1"/>
  <c r="D3" i="21"/>
  <c r="J26" i="22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4" i="19"/>
  <c r="J3" i="19"/>
  <c r="J2" i="19"/>
  <c r="J27" i="19" l="1"/>
  <c r="H3" i="17"/>
  <c r="C42" i="18" s="1"/>
  <c r="H3" i="16"/>
  <c r="C41" i="18" s="1"/>
  <c r="C5" i="15"/>
  <c r="H23" i="14"/>
  <c r="H10" i="14"/>
  <c r="C3" i="15" s="1"/>
  <c r="H62" i="14"/>
  <c r="C8" i="15" s="1"/>
  <c r="H45" i="14"/>
  <c r="C7" i="15" s="1"/>
  <c r="H38" i="14"/>
  <c r="C6" i="15" s="1"/>
  <c r="H33" i="14"/>
  <c r="H3" i="14"/>
  <c r="C2" i="15" s="1"/>
  <c r="C12" i="13"/>
  <c r="C36" i="18" s="1"/>
  <c r="C11" i="13"/>
  <c r="C35" i="18" s="1"/>
  <c r="C7" i="13"/>
  <c r="C31" i="18" s="1"/>
  <c r="C4" i="13"/>
  <c r="C28" i="18" s="1"/>
  <c r="C3" i="13"/>
  <c r="C27" i="18" s="1"/>
  <c r="I307" i="12"/>
  <c r="D12" i="13" s="1"/>
  <c r="D36" i="18" s="1"/>
  <c r="H307" i="12"/>
  <c r="J307" i="12" s="1"/>
  <c r="E12" i="13" s="1"/>
  <c r="E36" i="18" s="1"/>
  <c r="H287" i="12"/>
  <c r="H254" i="12"/>
  <c r="C10" i="13" s="1"/>
  <c r="C34" i="18" s="1"/>
  <c r="H223" i="12"/>
  <c r="I223" i="12" s="1"/>
  <c r="D9" i="13" s="1"/>
  <c r="D33" i="18" s="1"/>
  <c r="H199" i="12"/>
  <c r="C8" i="13" s="1"/>
  <c r="C32" i="18" s="1"/>
  <c r="H174" i="12"/>
  <c r="I174" i="12" s="1"/>
  <c r="D7" i="13" s="1"/>
  <c r="D31" i="18" s="1"/>
  <c r="H146" i="12"/>
  <c r="C6" i="13" s="1"/>
  <c r="C30" i="18" s="1"/>
  <c r="H107" i="12"/>
  <c r="I107" i="12" s="1"/>
  <c r="D5" i="13" s="1"/>
  <c r="D29" i="18" s="1"/>
  <c r="H52" i="12"/>
  <c r="I52" i="12" s="1"/>
  <c r="D4" i="13" s="1"/>
  <c r="D28" i="18" s="1"/>
  <c r="H19" i="12"/>
  <c r="H3" i="12"/>
  <c r="I3" i="12" s="1"/>
  <c r="J3" i="12" s="1"/>
  <c r="E2" i="13" s="1"/>
  <c r="C8" i="11"/>
  <c r="C24" i="18" s="1"/>
  <c r="C7" i="11"/>
  <c r="C23" i="18" s="1"/>
  <c r="C3" i="11"/>
  <c r="C19" i="18" s="1"/>
  <c r="H95" i="10"/>
  <c r="I95" i="10" s="1"/>
  <c r="I90" i="10"/>
  <c r="D7" i="11" s="1"/>
  <c r="D23" i="18" s="1"/>
  <c r="H90" i="10"/>
  <c r="J90" i="10" s="1"/>
  <c r="E7" i="11" s="1"/>
  <c r="E23" i="18" s="1"/>
  <c r="I83" i="10"/>
  <c r="J83" i="10" s="1"/>
  <c r="H83" i="10"/>
  <c r="H77" i="10"/>
  <c r="C6" i="11" s="1"/>
  <c r="C22" i="18" s="1"/>
  <c r="H49" i="10"/>
  <c r="C5" i="11" s="1"/>
  <c r="C21" i="18" s="1"/>
  <c r="I29" i="10"/>
  <c r="D4" i="11" s="1"/>
  <c r="D20" i="18" s="1"/>
  <c r="H29" i="10"/>
  <c r="C4" i="11" s="1"/>
  <c r="C20" i="18" s="1"/>
  <c r="I7" i="10"/>
  <c r="D3" i="11" s="1"/>
  <c r="D19" i="18" s="1"/>
  <c r="H7" i="10"/>
  <c r="H3" i="10"/>
  <c r="C2" i="11" s="1"/>
  <c r="C8" i="9"/>
  <c r="C4" i="9"/>
  <c r="J93" i="8"/>
  <c r="E8" i="9" s="1"/>
  <c r="I93" i="8"/>
  <c r="D8" i="9" s="1"/>
  <c r="H93" i="8"/>
  <c r="H83" i="8"/>
  <c r="H62" i="8"/>
  <c r="H48" i="8"/>
  <c r="J17" i="8"/>
  <c r="E4" i="9" s="1"/>
  <c r="I17" i="8"/>
  <c r="D4" i="9" s="1"/>
  <c r="H17" i="8"/>
  <c r="H11" i="8"/>
  <c r="H3" i="8"/>
  <c r="C18" i="18" l="1"/>
  <c r="C9" i="11"/>
  <c r="C25" i="18" s="1"/>
  <c r="E26" i="18"/>
  <c r="C9" i="15"/>
  <c r="C40" i="18" s="1"/>
  <c r="J62" i="8"/>
  <c r="E6" i="9" s="1"/>
  <c r="J95" i="10"/>
  <c r="E8" i="11" s="1"/>
  <c r="E24" i="18" s="1"/>
  <c r="D8" i="11"/>
  <c r="D24" i="18" s="1"/>
  <c r="I3" i="8"/>
  <c r="D2" i="9" s="1"/>
  <c r="C5" i="9"/>
  <c r="I62" i="8"/>
  <c r="D6" i="9" s="1"/>
  <c r="I3" i="10"/>
  <c r="D2" i="11" s="1"/>
  <c r="I77" i="10"/>
  <c r="D6" i="11" s="1"/>
  <c r="D22" i="18" s="1"/>
  <c r="I62" i="14"/>
  <c r="I48" i="8"/>
  <c r="D5" i="9" s="1"/>
  <c r="J3" i="10"/>
  <c r="E2" i="11" s="1"/>
  <c r="E18" i="18" s="1"/>
  <c r="J77" i="10"/>
  <c r="E6" i="11" s="1"/>
  <c r="E22" i="18" s="1"/>
  <c r="C2" i="13"/>
  <c r="C4" i="15"/>
  <c r="C2" i="9"/>
  <c r="C6" i="9"/>
  <c r="D2" i="13"/>
  <c r="I33" i="14"/>
  <c r="D5" i="15" s="1"/>
  <c r="J7" i="10"/>
  <c r="E3" i="11" s="1"/>
  <c r="E19" i="18" s="1"/>
  <c r="C3" i="9"/>
  <c r="C7" i="9"/>
  <c r="I38" i="14"/>
  <c r="I10" i="14"/>
  <c r="D3" i="15" s="1"/>
  <c r="I3" i="16"/>
  <c r="D41" i="18" s="1"/>
  <c r="J29" i="10"/>
  <c r="E4" i="11" s="1"/>
  <c r="E20" i="18" s="1"/>
  <c r="I23" i="14"/>
  <c r="D4" i="15" s="1"/>
  <c r="I83" i="8"/>
  <c r="D7" i="9" s="1"/>
  <c r="I287" i="12"/>
  <c r="D11" i="13" s="1"/>
  <c r="D35" i="18" s="1"/>
  <c r="I45" i="14"/>
  <c r="D7" i="15" s="1"/>
  <c r="I3" i="17"/>
  <c r="D42" i="18" s="1"/>
  <c r="I11" i="8"/>
  <c r="D3" i="9" s="1"/>
  <c r="I49" i="10"/>
  <c r="D5" i="11" s="1"/>
  <c r="D21" i="18" s="1"/>
  <c r="J45" i="14"/>
  <c r="E7" i="15" s="1"/>
  <c r="J3" i="17"/>
  <c r="E42" i="18" s="1"/>
  <c r="J49" i="10"/>
  <c r="E5" i="11" s="1"/>
  <c r="E21" i="18" s="1"/>
  <c r="C5" i="13"/>
  <c r="C29" i="18" s="1"/>
  <c r="C9" i="13"/>
  <c r="C33" i="18" s="1"/>
  <c r="I3" i="14"/>
  <c r="J174" i="12"/>
  <c r="E7" i="13" s="1"/>
  <c r="E31" i="18" s="1"/>
  <c r="J107" i="12"/>
  <c r="E5" i="13" s="1"/>
  <c r="E29" i="18" s="1"/>
  <c r="J223" i="12"/>
  <c r="E9" i="13" s="1"/>
  <c r="E33" i="18" s="1"/>
  <c r="I19" i="12"/>
  <c r="I199" i="12"/>
  <c r="I146" i="12"/>
  <c r="I254" i="12"/>
  <c r="J52" i="12"/>
  <c r="E4" i="13" s="1"/>
  <c r="E28" i="18" s="1"/>
  <c r="H3" i="6"/>
  <c r="C38" i="18" s="1"/>
  <c r="C8" i="3"/>
  <c r="C7" i="18" s="1"/>
  <c r="H153" i="2"/>
  <c r="C9" i="3" s="1"/>
  <c r="C8" i="18" s="1"/>
  <c r="H144" i="2"/>
  <c r="I144" i="2" s="1"/>
  <c r="D7" i="5"/>
  <c r="D15" i="18" s="1"/>
  <c r="C7" i="5"/>
  <c r="C15" i="18" s="1"/>
  <c r="C6" i="5"/>
  <c r="C14" i="18" s="1"/>
  <c r="H164" i="4"/>
  <c r="I164" i="4" s="1"/>
  <c r="I145" i="4"/>
  <c r="J145" i="4" s="1"/>
  <c r="E7" i="5" s="1"/>
  <c r="E15" i="18" s="1"/>
  <c r="H145" i="4"/>
  <c r="H131" i="4"/>
  <c r="H90" i="4"/>
  <c r="H53" i="4"/>
  <c r="H34" i="4"/>
  <c r="H4" i="4"/>
  <c r="I4" i="4" s="1"/>
  <c r="D2" i="5" s="1"/>
  <c r="D10" i="18" s="1"/>
  <c r="H21" i="2"/>
  <c r="I21" i="2" s="1"/>
  <c r="C6" i="3"/>
  <c r="C5" i="18" s="1"/>
  <c r="C4" i="3"/>
  <c r="C3" i="18" s="1"/>
  <c r="C3" i="3"/>
  <c r="C2" i="18" s="1"/>
  <c r="H115" i="2"/>
  <c r="H80" i="2"/>
  <c r="I80" i="2" s="1"/>
  <c r="D7" i="3" s="1"/>
  <c r="H35" i="2"/>
  <c r="I35" i="2" s="1"/>
  <c r="D5" i="3" s="1"/>
  <c r="H4" i="2"/>
  <c r="I4" i="2" s="1"/>
  <c r="E2" i="1"/>
  <c r="D8" i="5" l="1"/>
  <c r="D16" i="18" s="1"/>
  <c r="J164" i="4"/>
  <c r="E8" i="5" s="1"/>
  <c r="E16" i="18" s="1"/>
  <c r="D8" i="3"/>
  <c r="J144" i="2"/>
  <c r="E8" i="3" s="1"/>
  <c r="E7" i="18" s="1"/>
  <c r="J4" i="2"/>
  <c r="E3" i="3" s="1"/>
  <c r="E2" i="18" s="1"/>
  <c r="D3" i="3"/>
  <c r="D2" i="18" s="1"/>
  <c r="J254" i="12"/>
  <c r="E10" i="13" s="1"/>
  <c r="E34" i="18" s="1"/>
  <c r="D10" i="13"/>
  <c r="D34" i="18" s="1"/>
  <c r="I153" i="2"/>
  <c r="D9" i="3" s="1"/>
  <c r="D8" i="18" s="1"/>
  <c r="J146" i="12"/>
  <c r="E6" i="13" s="1"/>
  <c r="E30" i="18" s="1"/>
  <c r="D6" i="13"/>
  <c r="D30" i="18" s="1"/>
  <c r="D6" i="15"/>
  <c r="J38" i="14"/>
  <c r="E6" i="15" s="1"/>
  <c r="J199" i="12"/>
  <c r="E8" i="13" s="1"/>
  <c r="E32" i="18" s="1"/>
  <c r="D8" i="13"/>
  <c r="D32" i="18" s="1"/>
  <c r="J62" i="14"/>
  <c r="E8" i="15" s="1"/>
  <c r="D8" i="15"/>
  <c r="J11" i="8"/>
  <c r="E3" i="9" s="1"/>
  <c r="J19" i="12"/>
  <c r="E3" i="13" s="1"/>
  <c r="D3" i="13"/>
  <c r="D27" i="18" s="1"/>
  <c r="D18" i="18"/>
  <c r="D9" i="11"/>
  <c r="D25" i="18" s="1"/>
  <c r="C7" i="3"/>
  <c r="C6" i="18" s="1"/>
  <c r="C8" i="5"/>
  <c r="C16" i="18" s="1"/>
  <c r="D26" i="18"/>
  <c r="J23" i="14"/>
  <c r="E4" i="15" s="1"/>
  <c r="J3" i="14"/>
  <c r="E2" i="15" s="1"/>
  <c r="D2" i="15"/>
  <c r="D9" i="15" s="1"/>
  <c r="D40" i="18" s="1"/>
  <c r="D9" i="9"/>
  <c r="D39" i="18" s="1"/>
  <c r="I131" i="4"/>
  <c r="D6" i="5" s="1"/>
  <c r="D14" i="18" s="1"/>
  <c r="J10" i="14"/>
  <c r="E3" i="15" s="1"/>
  <c r="C9" i="9"/>
  <c r="C39" i="18" s="1"/>
  <c r="C43" i="18" s="1"/>
  <c r="J83" i="8"/>
  <c r="E7" i="9" s="1"/>
  <c r="I115" i="2"/>
  <c r="D6" i="3" s="1"/>
  <c r="D5" i="18" s="1"/>
  <c r="I3" i="6"/>
  <c r="D38" i="18" s="1"/>
  <c r="J48" i="8"/>
  <c r="E5" i="9" s="1"/>
  <c r="J33" i="14"/>
  <c r="E5" i="15" s="1"/>
  <c r="E9" i="11"/>
  <c r="E25" i="18" s="1"/>
  <c r="J3" i="16"/>
  <c r="E41" i="18" s="1"/>
  <c r="C26" i="18"/>
  <c r="C13" i="13"/>
  <c r="C37" i="18" s="1"/>
  <c r="J287" i="12"/>
  <c r="E11" i="13" s="1"/>
  <c r="E35" i="18" s="1"/>
  <c r="J3" i="8"/>
  <c r="E2" i="9" s="1"/>
  <c r="D4" i="18"/>
  <c r="C5" i="3"/>
  <c r="J35" i="2"/>
  <c r="E5" i="3" s="1"/>
  <c r="J3" i="6"/>
  <c r="E38" i="18" s="1"/>
  <c r="I34" i="4"/>
  <c r="D3" i="5" s="1"/>
  <c r="C2" i="5"/>
  <c r="C10" i="18" s="1"/>
  <c r="J4" i="4"/>
  <c r="E2" i="5" s="1"/>
  <c r="E10" i="18" s="1"/>
  <c r="C4" i="5"/>
  <c r="C12" i="18" s="1"/>
  <c r="C3" i="5"/>
  <c r="C11" i="18" s="1"/>
  <c r="C5" i="5"/>
  <c r="C13" i="18" s="1"/>
  <c r="I90" i="4"/>
  <c r="D5" i="5" s="1"/>
  <c r="D13" i="18" s="1"/>
  <c r="I53" i="4"/>
  <c r="D4" i="5" s="1"/>
  <c r="D12" i="18" s="1"/>
  <c r="J80" i="2"/>
  <c r="E7" i="3" s="1"/>
  <c r="E6" i="18" s="1"/>
  <c r="E27" i="18" l="1"/>
  <c r="E13" i="13"/>
  <c r="E37" i="18" s="1"/>
  <c r="E9" i="9"/>
  <c r="E39" i="18" s="1"/>
  <c r="J131" i="4"/>
  <c r="E6" i="5" s="1"/>
  <c r="E14" i="18" s="1"/>
  <c r="E9" i="15"/>
  <c r="E40" i="18" s="1"/>
  <c r="J153" i="2"/>
  <c r="E9" i="3" s="1"/>
  <c r="E8" i="18" s="1"/>
  <c r="E43" i="18"/>
  <c r="D13" i="13"/>
  <c r="D37" i="18" s="1"/>
  <c r="D6" i="18"/>
  <c r="D7" i="18"/>
  <c r="D43" i="18"/>
  <c r="J115" i="2"/>
  <c r="E6" i="3" s="1"/>
  <c r="E5" i="18" s="1"/>
  <c r="D9" i="5"/>
  <c r="D17" i="18" s="1"/>
  <c r="D11" i="18"/>
  <c r="D10" i="3"/>
  <c r="D9" i="18" s="1"/>
  <c r="E4" i="18"/>
  <c r="C4" i="18"/>
  <c r="C10" i="3"/>
  <c r="C9" i="18" s="1"/>
  <c r="C9" i="5"/>
  <c r="C17" i="18" s="1"/>
  <c r="J90" i="4"/>
  <c r="E5" i="5" s="1"/>
  <c r="E13" i="18" s="1"/>
  <c r="J53" i="4"/>
  <c r="E4" i="5" s="1"/>
  <c r="E12" i="18" s="1"/>
  <c r="J34" i="4"/>
  <c r="E3" i="5" s="1"/>
  <c r="J21" i="2"/>
  <c r="E4" i="3" s="1"/>
  <c r="E3" i="18" s="1"/>
  <c r="D4" i="3"/>
  <c r="D3" i="18" s="1"/>
  <c r="AG21" i="23"/>
  <c r="C44" i="18" l="1"/>
  <c r="E9" i="5"/>
  <c r="E17" i="18" s="1"/>
  <c r="E11" i="18"/>
  <c r="D44" i="18"/>
  <c r="E10" i="3"/>
  <c r="E9" i="18" s="1"/>
  <c r="E44" i="18" s="1"/>
</calcChain>
</file>

<file path=xl/sharedStrings.xml><?xml version="1.0" encoding="utf-8"?>
<sst xmlns="http://schemas.openxmlformats.org/spreadsheetml/2006/main" count="2900" uniqueCount="1392">
  <si>
    <t>대구분</t>
  </si>
  <si>
    <t>중구분</t>
  </si>
  <si>
    <t>예상본수</t>
  </si>
  <si>
    <t>비고</t>
  </si>
  <si>
    <t>인사</t>
  </si>
  <si>
    <t>기준정보관리</t>
  </si>
  <si>
    <t>발령관리</t>
  </si>
  <si>
    <t>인사정보</t>
  </si>
  <si>
    <t>근태관리</t>
  </si>
  <si>
    <t>시간외관리</t>
  </si>
  <si>
    <t>당직관리</t>
  </si>
  <si>
    <t>평정관리</t>
  </si>
  <si>
    <t>출력관리</t>
  </si>
  <si>
    <t>재증명발급</t>
  </si>
  <si>
    <r>
      <t>M/M</t>
    </r>
    <r>
      <rPr>
        <sz val="10"/>
        <color rgb="FF000000"/>
        <rFont val="맑은 고딕"/>
        <family val="3"/>
        <charset val="129"/>
        <scheme val="minor"/>
      </rPr>
      <t xml:space="preserve">은 </t>
    </r>
    <r>
      <rPr>
        <sz val="10"/>
        <color rgb="FF000000"/>
        <rFont val="함초롬바탕"/>
        <family val="1"/>
        <charset val="129"/>
      </rPr>
      <t>8</t>
    </r>
    <r>
      <rPr>
        <sz val="10"/>
        <color rgb="FF000000"/>
        <rFont val="맑은 고딕"/>
        <family val="3"/>
        <charset val="129"/>
        <scheme val="minor"/>
      </rPr>
      <t>본기준</t>
    </r>
  </si>
  <si>
    <t>M/M</t>
    <phoneticPr fontId="3" type="noConversion"/>
  </si>
  <si>
    <t>적용본수</t>
    <phoneticPr fontId="3" type="noConversion"/>
  </si>
  <si>
    <t>업무구분코드등록</t>
  </si>
  <si>
    <t>발령코드등록</t>
  </si>
  <si>
    <t>자격/면허코드등록</t>
  </si>
  <si>
    <t>포상/징벌코드등록</t>
  </si>
  <si>
    <t>승진예정자추천인원수등록</t>
  </si>
  <si>
    <t>부서별업무분장등록</t>
  </si>
  <si>
    <t>직급별여비출장비기준등록</t>
  </si>
  <si>
    <t>근태코드등록</t>
  </si>
  <si>
    <t>고용형태코드등록</t>
  </si>
  <si>
    <t>직종/직렬코드등록</t>
    <phoneticPr fontId="3" type="noConversion"/>
  </si>
  <si>
    <t>직급코드등록</t>
    <phoneticPr fontId="3" type="noConversion"/>
  </si>
  <si>
    <t>인사</t>
    <phoneticPr fontId="3" type="noConversion"/>
  </si>
  <si>
    <t>경력환산율등록 - 기본듣록</t>
    <phoneticPr fontId="3" type="noConversion"/>
  </si>
  <si>
    <t>경력환산율등록 - 추가등록</t>
    <phoneticPr fontId="3" type="noConversion"/>
  </si>
  <si>
    <t>기준정보관리</t>
    <phoneticPr fontId="3" type="noConversion"/>
  </si>
  <si>
    <t>대구분</t>
    <phoneticPr fontId="3" type="noConversion"/>
  </si>
  <si>
    <t>중구분</t>
    <phoneticPr fontId="3" type="noConversion"/>
  </si>
  <si>
    <t>소구분</t>
    <phoneticPr fontId="3" type="noConversion"/>
  </si>
  <si>
    <t>페이지 등급</t>
    <phoneticPr fontId="3" type="noConversion"/>
  </si>
  <si>
    <t>하</t>
    <phoneticPr fontId="3" type="noConversion"/>
  </si>
  <si>
    <t>추가예정 1</t>
    <phoneticPr fontId="3" type="noConversion"/>
  </si>
  <si>
    <t>추가예정 2</t>
    <phoneticPr fontId="3" type="noConversion"/>
  </si>
  <si>
    <t>가능본수</t>
    <phoneticPr fontId="3" type="noConversion"/>
  </si>
  <si>
    <t>예상 총본수</t>
    <phoneticPr fontId="3" type="noConversion"/>
  </si>
  <si>
    <t>가능본수</t>
    <phoneticPr fontId="3" type="noConversion"/>
  </si>
  <si>
    <t>M/M</t>
    <phoneticPr fontId="3" type="noConversion"/>
  </si>
  <si>
    <t>인사발령등록</t>
  </si>
  <si>
    <t>발령확정</t>
  </si>
  <si>
    <t>정기호봉승급일괄처리</t>
  </si>
  <si>
    <t>중</t>
    <phoneticPr fontId="3" type="noConversion"/>
  </si>
  <si>
    <t>하</t>
    <phoneticPr fontId="3" type="noConversion"/>
  </si>
  <si>
    <t>하</t>
    <phoneticPr fontId="3" type="noConversion"/>
  </si>
  <si>
    <t>추가예정 2</t>
    <phoneticPr fontId="3" type="noConversion"/>
  </si>
  <si>
    <t>중</t>
    <phoneticPr fontId="3" type="noConversion"/>
  </si>
  <si>
    <t>인사기본</t>
  </si>
  <si>
    <t>인사기본_신상명세</t>
  </si>
  <si>
    <t>인사기본_임용시험</t>
  </si>
  <si>
    <t>인사기본_정당사회</t>
  </si>
  <si>
    <t>인사기본_경력사항</t>
  </si>
  <si>
    <t>인사기본_교육사항</t>
  </si>
  <si>
    <t>인사기본_포상사항</t>
  </si>
  <si>
    <t>인사기본_발령사항</t>
  </si>
  <si>
    <t>인사기본_개인차량</t>
  </si>
  <si>
    <t>인사기본_가족사항</t>
  </si>
  <si>
    <t>인사기본_학력사항</t>
  </si>
  <si>
    <t>인사기본_병역사항</t>
  </si>
  <si>
    <t>인사기본_자격면허</t>
  </si>
  <si>
    <t>인사기본_외국어</t>
  </si>
  <si>
    <t>인사기본_신원보증</t>
  </si>
  <si>
    <t>인사기본_징계사항</t>
  </si>
  <si>
    <t>인사기본_유연근무</t>
  </si>
  <si>
    <t>인사기본_개인</t>
  </si>
  <si>
    <t>인사정보변경승인</t>
  </si>
  <si>
    <t>개인별업무분장등록</t>
  </si>
  <si>
    <t>유연근무신청등록</t>
  </si>
  <si>
    <t>유연근무신청승인</t>
  </si>
  <si>
    <t>임금피크제대상자등록</t>
  </si>
  <si>
    <t>정현원관리</t>
  </si>
  <si>
    <t>사원조회(사원명부)</t>
  </si>
  <si>
    <t>휴직자현황</t>
  </si>
  <si>
    <t>복직자현황</t>
  </si>
  <si>
    <t>승진자현황</t>
  </si>
  <si>
    <t>승급자현황</t>
  </si>
  <si>
    <t>승진제한자현황</t>
  </si>
  <si>
    <t>퇴직자현황</t>
  </si>
  <si>
    <t>계약만료자현황</t>
  </si>
  <si>
    <t>정년대상자현황</t>
  </si>
  <si>
    <t>자격면허소지자현황</t>
  </si>
  <si>
    <t>학위소지자현황</t>
  </si>
  <si>
    <t>유연근무자현황</t>
  </si>
  <si>
    <t>임금피크제대상자현황</t>
  </si>
  <si>
    <t>정현원대비표</t>
  </si>
  <si>
    <t>하</t>
    <phoneticPr fontId="3" type="noConversion"/>
  </si>
  <si>
    <t>중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</si>
  <si>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</si>
  <si>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</si>
  <si>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</si>
  <si>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추가예정 3</t>
    <phoneticPr fontId="3" type="noConversion"/>
  </si>
  <si>
    <t>추가예정 4</t>
    <phoneticPr fontId="3" type="noConversion"/>
  </si>
  <si>
    <t>추가예정 5</t>
    <phoneticPr fontId="3" type="noConversion"/>
  </si>
  <si>
    <t>상벌관리</t>
  </si>
  <si>
    <t>포상등록</t>
  </si>
  <si>
    <t>징계등록</t>
  </si>
  <si>
    <t>포상자조회</t>
  </si>
  <si>
    <t>징계자조회</t>
  </si>
  <si>
    <t>교육관리</t>
  </si>
  <si>
    <t>연간교육과정등록</t>
  </si>
  <si>
    <t>교육신청등록</t>
  </si>
  <si>
    <t>교육신청승인</t>
  </si>
  <si>
    <t>교육이수등록</t>
  </si>
  <si>
    <t>교육이수결과조회</t>
  </si>
  <si>
    <t>개인별교육이수시간조회</t>
  </si>
  <si>
    <t>교육이수일괄등록</t>
  </si>
  <si>
    <t>출장자등록</t>
  </si>
  <si>
    <t>교통비등록</t>
  </si>
  <si>
    <t>관내출장(외근)등록</t>
  </si>
  <si>
    <t>관내출장일괄기안</t>
  </si>
  <si>
    <t>근무상황</t>
  </si>
  <si>
    <t>근태현황조회</t>
  </si>
  <si>
    <t>시간외근무</t>
  </si>
  <si>
    <t>시간외근무신청</t>
  </si>
  <si>
    <t>시간외근무일괄신청</t>
  </si>
  <si>
    <t>시간외근무확인</t>
  </si>
  <si>
    <t>시간외근무사후등록</t>
  </si>
  <si>
    <t>급량비관리</t>
  </si>
  <si>
    <t>당직스케줄등록</t>
  </si>
  <si>
    <t>하</t>
    <phoneticPr fontId="3" type="noConversion"/>
  </si>
  <si>
    <t>중</t>
    <phoneticPr fontId="3" type="noConversion"/>
  </si>
  <si>
    <t>하</t>
    <phoneticPr fontId="3" type="noConversion"/>
  </si>
  <si>
    <t>하</t>
    <phoneticPr fontId="3" type="noConversion"/>
  </si>
  <si>
    <t>하</t>
    <phoneticPr fontId="3" type="noConversion"/>
  </si>
  <si>
    <t>평정기준관리</t>
  </si>
  <si>
    <t>자격증/포상가점등록(가산점평정기준표)</t>
  </si>
  <si>
    <t>경력평정기준표</t>
  </si>
  <si>
    <t>훈련성적평정기준표</t>
  </si>
  <si>
    <t>평정대상자별평정자확인자기준</t>
  </si>
  <si>
    <t>근무평정평가항목등록</t>
  </si>
  <si>
    <t>평정계획등록</t>
  </si>
  <si>
    <t>근무평정대상자및평정자등록</t>
  </si>
  <si>
    <t>자기평가서등록</t>
  </si>
  <si>
    <t>근무평정</t>
  </si>
  <si>
    <t>평정등록</t>
  </si>
  <si>
    <t>근무평정집계</t>
  </si>
  <si>
    <t>다면평가</t>
  </si>
  <si>
    <t>다면평가대상자및평가자등록</t>
  </si>
  <si>
    <t>다면평가등록</t>
  </si>
  <si>
    <t>다면평가집계</t>
  </si>
  <si>
    <t>평정집계</t>
  </si>
  <si>
    <t>평정종료확인</t>
  </si>
  <si>
    <t>교육훈련평정결과</t>
  </si>
  <si>
    <t>경력평정결과</t>
  </si>
  <si>
    <t>자격/포상가점집계</t>
  </si>
  <si>
    <t>평정결과집계</t>
  </si>
  <si>
    <t>승진후보자등록</t>
  </si>
  <si>
    <t>점수평가항목</t>
    <phoneticPr fontId="3" type="noConversion"/>
  </si>
  <si>
    <t>하</t>
    <phoneticPr fontId="3" type="noConversion"/>
  </si>
  <si>
    <t>하</t>
    <phoneticPr fontId="3" type="noConversion"/>
  </si>
  <si>
    <t>하</t>
    <phoneticPr fontId="3" type="noConversion"/>
  </si>
  <si>
    <t>상</t>
    <phoneticPr fontId="3" type="noConversion"/>
  </si>
  <si>
    <t>하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</si>
  <si>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</si>
  <si>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</si>
  <si>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</si>
  <si>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</si>
  <si>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</si>
  <si>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</si>
  <si>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추가예정 2</t>
    <phoneticPr fontId="3" type="noConversion"/>
  </si>
  <si>
    <t>추가예정 3</t>
    <phoneticPr fontId="3" type="noConversion"/>
  </si>
  <si>
    <t>중</t>
    <phoneticPr fontId="3" type="noConversion"/>
  </si>
  <si>
    <t>상</t>
    <phoneticPr fontId="3" type="noConversion"/>
  </si>
  <si>
    <t>`</t>
    <phoneticPr fontId="3" type="noConversion"/>
  </si>
  <si>
    <t>인사</t>
    <phoneticPr fontId="3" type="noConversion"/>
  </si>
  <si>
    <t>인사</t>
    <phoneticPr fontId="3" type="noConversion"/>
  </si>
  <si>
    <t>출장등록(관외/국외)</t>
    <phoneticPr fontId="3" type="noConversion"/>
  </si>
  <si>
    <t>시간외근무조회 - 일별</t>
    <phoneticPr fontId="3" type="noConversion"/>
  </si>
  <si>
    <t>시간외근무조회 - 월별</t>
    <phoneticPr fontId="3" type="noConversion"/>
  </si>
  <si>
    <t>당직자조회 - 월별</t>
    <phoneticPr fontId="3" type="noConversion"/>
  </si>
  <si>
    <t>당직자조회 - 개인별</t>
    <phoneticPr fontId="3" type="noConversion"/>
  </si>
  <si>
    <t>인사</t>
    <phoneticPr fontId="3" type="noConversion"/>
  </si>
  <si>
    <t>평정제외자</t>
    <phoneticPr fontId="3" type="noConversion"/>
  </si>
  <si>
    <t>기타</t>
    <phoneticPr fontId="3" type="noConversion"/>
  </si>
  <si>
    <t>평정관리</t>
    <phoneticPr fontId="3" type="noConversion"/>
  </si>
  <si>
    <t>추가예정 4</t>
    <phoneticPr fontId="3" type="noConversion"/>
  </si>
  <si>
    <t>추가예정 5</t>
    <phoneticPr fontId="3" type="noConversion"/>
  </si>
  <si>
    <t>추가예정 6</t>
    <phoneticPr fontId="3" type="noConversion"/>
  </si>
  <si>
    <t>추가예정 7</t>
    <phoneticPr fontId="3" type="noConversion"/>
  </si>
  <si>
    <t>기준정보</t>
  </si>
  <si>
    <t>급여영역분류등록</t>
  </si>
  <si>
    <t>급여영역별관리자등록</t>
  </si>
  <si>
    <t>급여항목(수당/공제)등록</t>
  </si>
  <si>
    <t>급여그룹별급여항목(급여항목관리)</t>
  </si>
  <si>
    <t>월별수당지급여부</t>
  </si>
  <si>
    <t>급여단가표버전등록(호봉표/직급별급여버전등록)</t>
  </si>
  <si>
    <t>직급별(수준별)단가등록</t>
  </si>
  <si>
    <t>호봉별단가등록(호봉테이블/호봉별차등지급급여)</t>
  </si>
  <si>
    <t>가족수당구분코드/단가등록</t>
  </si>
  <si>
    <t>자격증수당구분코드/단가등록</t>
  </si>
  <si>
    <t>급여그룹별사업구분 및 예산과목등록</t>
    <phoneticPr fontId="3" type="noConversion"/>
  </si>
  <si>
    <t xml:space="preserve">급여그룹등록(정규/계약/선수 등) - 급여그룹정의
</t>
    <phoneticPr fontId="3" type="noConversion"/>
  </si>
  <si>
    <t xml:space="preserve">급여그룹등록(정규/계약/선수 등) - 급여항목정의
</t>
    <phoneticPr fontId="3" type="noConversion"/>
  </si>
  <si>
    <t>급여그룹별급여계산식정의(급여그룹정의)</t>
    <phoneticPr fontId="3" type="noConversion"/>
  </si>
  <si>
    <t>급여그룹별급여계산식정의(급여수준정의 )</t>
    <phoneticPr fontId="3" type="noConversion"/>
  </si>
  <si>
    <t>국민/건강/고용보험요율등록</t>
  </si>
  <si>
    <t>간이세액조견표등록</t>
  </si>
  <si>
    <t>장기근속수당기준등록</t>
  </si>
  <si>
    <t>각종수당감액지급기준등록(대우수당,장기근속수당,가족수당)</t>
  </si>
  <si>
    <t>전산수당기준등록</t>
  </si>
  <si>
    <t>급여변수관리</t>
  </si>
  <si>
    <t>과세표준등록</t>
  </si>
  <si>
    <t>임금피크제기준등록</t>
  </si>
  <si>
    <t>급여</t>
    <phoneticPr fontId="3" type="noConversion"/>
  </si>
  <si>
    <t>하</t>
    <phoneticPr fontId="3" type="noConversion"/>
  </si>
  <si>
    <t>중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</si>
  <si>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</si>
  <si>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</si>
  <si>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</si>
  <si>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</si>
  <si>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</si>
  <si>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</si>
  <si>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</si>
  <si>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</si>
  <si>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</si>
  <si>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</si>
  <si>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급여정보</t>
  </si>
  <si>
    <t>급여기본관리</t>
  </si>
  <si>
    <t>연봉제대상자연봉등록</t>
  </si>
  <si>
    <t>임금피크대상자조회</t>
  </si>
  <si>
    <t>급여고정자료일괄등록</t>
  </si>
  <si>
    <t>급여제한등록</t>
  </si>
  <si>
    <t>급여압류등록</t>
  </si>
  <si>
    <t>3대보험신고금액일괄업로드</t>
  </si>
  <si>
    <t>연차수당계산관리</t>
  </si>
  <si>
    <t xml:space="preserve">수당신청 - 가족수당신청
</t>
    <phoneticPr fontId="3" type="noConversion"/>
  </si>
  <si>
    <t xml:space="preserve">수당신청 - 학비보조수당신청
</t>
    <phoneticPr fontId="3" type="noConversion"/>
  </si>
  <si>
    <t xml:space="preserve">수당신청 - 기술자격수당신청
</t>
    <phoneticPr fontId="3" type="noConversion"/>
  </si>
  <si>
    <t xml:space="preserve">수당신청승인 - 학비보조수당
</t>
    <phoneticPr fontId="3" type="noConversion"/>
  </si>
  <si>
    <t xml:space="preserve">수당신청승인 - 가족수당
</t>
    <phoneticPr fontId="3" type="noConversion"/>
  </si>
  <si>
    <t xml:space="preserve">수당신청승인 - 기술자격수당
</t>
    <phoneticPr fontId="3" type="noConversion"/>
  </si>
  <si>
    <t>추가예정 3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</si>
  <si>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</si>
  <si>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</si>
  <si>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</si>
  <si>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</si>
  <si>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급여계산</t>
  </si>
  <si>
    <t>급여계산작업등록</t>
  </si>
  <si>
    <t>급여월변동자료일괄등록</t>
  </si>
  <si>
    <t>급여소급계산</t>
  </si>
  <si>
    <t>급여계산 - 급여항목</t>
    <phoneticPr fontId="3" type="noConversion"/>
  </si>
  <si>
    <t>급여계산 - 고정자료</t>
    <phoneticPr fontId="3" type="noConversion"/>
  </si>
  <si>
    <t>급여계산 - 변동자료</t>
    <phoneticPr fontId="3" type="noConversion"/>
  </si>
  <si>
    <t>급여계산 - 발령사항</t>
    <phoneticPr fontId="3" type="noConversion"/>
  </si>
  <si>
    <t>급여계산 - 계산결과</t>
    <phoneticPr fontId="3" type="noConversion"/>
  </si>
  <si>
    <t>급여계산 - 당월결과</t>
    <phoneticPr fontId="3" type="noConversion"/>
  </si>
  <si>
    <t>급여계산 - 가족사항</t>
    <phoneticPr fontId="3" type="noConversion"/>
  </si>
  <si>
    <t>급여지출결의</t>
  </si>
  <si>
    <t>급여이체자명단</t>
  </si>
  <si>
    <t>급여결과조회 - 학비보조금대상자내역서</t>
    <phoneticPr fontId="3" type="noConversion"/>
  </si>
  <si>
    <t>급여결과조회 - 학비보조수당 지급 내역서</t>
    <phoneticPr fontId="3" type="noConversion"/>
  </si>
  <si>
    <t>급여결과조회 - 급여지급내역조회</t>
    <phoneticPr fontId="3" type="noConversion"/>
  </si>
  <si>
    <t>급여결과조회 - 급여집계표</t>
    <phoneticPr fontId="3" type="noConversion"/>
  </si>
  <si>
    <t>급여결과조회 - 입금명세서</t>
    <phoneticPr fontId="3" type="noConversion"/>
  </si>
  <si>
    <t>급여결과조회 - 3대보험공단자료 대비 실제공제자료 비교</t>
    <phoneticPr fontId="3" type="noConversion"/>
  </si>
  <si>
    <t>급여결과조회 - 3대보험금액 조정자료 월변동반영</t>
    <phoneticPr fontId="3" type="noConversion"/>
  </si>
  <si>
    <t>급여결과조회 - 상조회비명세서</t>
    <phoneticPr fontId="3" type="noConversion"/>
  </si>
  <si>
    <t>급여결과조회 - 수당항목별내역서</t>
    <phoneticPr fontId="3" type="noConversion"/>
  </si>
  <si>
    <t>급여결과조회 - 공제항목별내역서</t>
    <phoneticPr fontId="3" type="noConversion"/>
  </si>
  <si>
    <t>급여결과조회 - 급여명세서</t>
    <phoneticPr fontId="3" type="noConversion"/>
  </si>
  <si>
    <t>급여결과조회 - 평균임금표</t>
    <phoneticPr fontId="3" type="noConversion"/>
  </si>
  <si>
    <t>급여결과조회 - 통상임금표</t>
    <phoneticPr fontId="3" type="noConversion"/>
  </si>
  <si>
    <t>급여결과조회 - 국민연금납입명세서</t>
    <phoneticPr fontId="3" type="noConversion"/>
  </si>
  <si>
    <t>급여결과조회 - 건강보험납입명세서</t>
    <phoneticPr fontId="3" type="noConversion"/>
  </si>
  <si>
    <t>급여결과조회 - 고용보험납입명세서</t>
    <phoneticPr fontId="3" type="noConversion"/>
  </si>
  <si>
    <t>급여결과조회 - 소급분정산내역서</t>
    <phoneticPr fontId="3" type="noConversion"/>
  </si>
  <si>
    <t>추가예정 4</t>
    <phoneticPr fontId="3" type="noConversion"/>
  </si>
  <si>
    <t>추가예정 5</t>
    <phoneticPr fontId="3" type="noConversion"/>
  </si>
  <si>
    <t>추가예정 6</t>
    <phoneticPr fontId="3" type="noConversion"/>
  </si>
  <si>
    <t>급여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</si>
  <si>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</si>
  <si>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</si>
  <si>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</si>
  <si>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</si>
  <si>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언말정산</t>
  </si>
  <si>
    <t>연간소득집계(연말정산급여정보관리)</t>
  </si>
  <si>
    <t>연말정산기초자료등록_관리자</t>
  </si>
  <si>
    <t>공제자료</t>
  </si>
  <si>
    <t>전근무지</t>
  </si>
  <si>
    <t>부양가족</t>
  </si>
  <si>
    <t>보장성보험</t>
  </si>
  <si>
    <t>의료비</t>
  </si>
  <si>
    <t>교욱비</t>
  </si>
  <si>
    <t>직업훈련비</t>
  </si>
  <si>
    <t>교복구입비</t>
  </si>
  <si>
    <t>개인연금저축</t>
  </si>
  <si>
    <t>연금저축</t>
  </si>
  <si>
    <t>퇴직연금</t>
  </si>
  <si>
    <t>신용카드</t>
  </si>
  <si>
    <t>현금영수증</t>
  </si>
  <si>
    <t>직불카드</t>
  </si>
  <si>
    <t>주택임차차입금원리금상환액</t>
  </si>
  <si>
    <t>장기주택저당차입금이자상환액</t>
  </si>
  <si>
    <t>주택마련저축</t>
  </si>
  <si>
    <t>소기업소상공인공제기부금</t>
  </si>
  <si>
    <t>기부금</t>
  </si>
  <si>
    <t>연말정산기초자료등록_개인</t>
  </si>
  <si>
    <t>연말정산계산_관리자</t>
  </si>
  <si>
    <t>연말정산계산_직원용</t>
  </si>
  <si>
    <t>연말정산급여반영 - 일시반영대상자</t>
    <phoneticPr fontId="3" type="noConversion"/>
  </si>
  <si>
    <t>연말정산급여반영 - 분할반영대상자</t>
    <phoneticPr fontId="3" type="noConversion"/>
  </si>
  <si>
    <t>연말정산조회 - 정산기초정보현황(출)</t>
    <phoneticPr fontId="3" type="noConversion"/>
  </si>
  <si>
    <t>연말정산조회 - 소득공제정보현황(출)</t>
    <phoneticPr fontId="3" type="noConversion"/>
  </si>
  <si>
    <t>연말정산조회 - 근로소득원천징수부(출)</t>
    <phoneticPr fontId="3" type="noConversion"/>
  </si>
  <si>
    <t>연말정산조회 - 근로소득원천징수영수증(출)</t>
    <phoneticPr fontId="3" type="noConversion"/>
  </si>
  <si>
    <t>연말정산조회 - 소득자료제출집계표(출)</t>
    <phoneticPr fontId="3" type="noConversion"/>
  </si>
  <si>
    <t>연말정산조회 - 신용카드공제금액산출내역서(출)</t>
    <phoneticPr fontId="3" type="noConversion"/>
  </si>
  <si>
    <t>연말정산조회 - 징수환급리스트</t>
    <phoneticPr fontId="3" type="noConversion"/>
  </si>
  <si>
    <t>급여</t>
    <phoneticPr fontId="3" type="noConversion"/>
  </si>
  <si>
    <t>상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</si>
  <si>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</si>
  <si>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</si>
  <si>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</si>
  <si>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</si>
  <si>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기준정보</t>
    <phoneticPr fontId="3" type="noConversion"/>
  </si>
  <si>
    <t>급여정보</t>
    <phoneticPr fontId="3" type="noConversion"/>
  </si>
  <si>
    <t>급여계산</t>
    <phoneticPr fontId="3" type="noConversion"/>
  </si>
  <si>
    <t>연말정산</t>
    <phoneticPr fontId="3" type="noConversion"/>
  </si>
  <si>
    <t>퇴직정산</t>
  </si>
  <si>
    <t>퇴직금지급현황</t>
  </si>
  <si>
    <t>퇴직충당금집계표</t>
  </si>
  <si>
    <t>퇴직금관리</t>
    <phoneticPr fontId="3" type="noConversion"/>
  </si>
  <si>
    <t>퇴직금관리 - 퇴직금정보</t>
    <phoneticPr fontId="3" type="noConversion"/>
  </si>
  <si>
    <t>퇴직금관리 - 평균임금</t>
    <phoneticPr fontId="3" type="noConversion"/>
  </si>
  <si>
    <t>퇴직금관리 - 퇴직금내역</t>
    <phoneticPr fontId="3" type="noConversion"/>
  </si>
  <si>
    <t>퇴직금관리 - 퇴직금결의서</t>
    <phoneticPr fontId="3" type="noConversion"/>
  </si>
  <si>
    <t>퇴직충당금관리</t>
    <phoneticPr fontId="3" type="noConversion"/>
  </si>
  <si>
    <t>퇴직충당금관리 - 퇴직충당금정보</t>
    <phoneticPr fontId="3" type="noConversion"/>
  </si>
  <si>
    <t>퇴직충당금관리 - 퇴직충당금산출내역</t>
    <phoneticPr fontId="3" type="noConversion"/>
  </si>
  <si>
    <t>급여</t>
    <phoneticPr fontId="3" type="noConversion"/>
  </si>
  <si>
    <t>복리후생</t>
  </si>
  <si>
    <t>노조회비명세서</t>
  </si>
  <si>
    <t>급여대장</t>
  </si>
  <si>
    <t>급여대장(예산별집계표)</t>
  </si>
  <si>
    <t>급여대장(부서별집계표)</t>
  </si>
  <si>
    <t>급여대장(구분(급여그룹)별집계표)</t>
  </si>
  <si>
    <t>급여예외처리대상자료내역서</t>
  </si>
  <si>
    <t>시간외수당내역서</t>
  </si>
  <si>
    <t>가족수당지급대상자</t>
  </si>
  <si>
    <t>수당내역서(부서별/예산별)</t>
  </si>
  <si>
    <t>수당집계표(부서별/예산구분별)</t>
  </si>
  <si>
    <t>연차수당내역서</t>
  </si>
  <si>
    <t>개인별급여현황</t>
  </si>
  <si>
    <t>개인별연급여집계표</t>
  </si>
  <si>
    <t>퇴직소득원천징수영수증/지급조서</t>
  </si>
  <si>
    <t>대여현황표(학자금/기금/상조회)</t>
  </si>
  <si>
    <t>대여금상환내역서(학자금/기금/상조회)</t>
  </si>
  <si>
    <t>대여금관리 - 학자금신청</t>
    <phoneticPr fontId="3" type="noConversion"/>
  </si>
  <si>
    <t>대여금관리 - 학자금신청승인</t>
    <phoneticPr fontId="3" type="noConversion"/>
  </si>
  <si>
    <t>대여금관리 - 상조회-대여금신청</t>
    <phoneticPr fontId="3" type="noConversion"/>
  </si>
  <si>
    <t>대여금관리 - 상조회-대여금신청승인</t>
    <phoneticPr fontId="3" type="noConversion"/>
  </si>
  <si>
    <t>대여금관리 - 기금-주택구입/임차자금대여신청</t>
    <phoneticPr fontId="3" type="noConversion"/>
  </si>
  <si>
    <t>대여금관리 - 기금-생활안정자금대여신청</t>
    <phoneticPr fontId="3" type="noConversion"/>
  </si>
  <si>
    <t>대여금관리 - 기금-대여금신청승인</t>
    <phoneticPr fontId="3" type="noConversion"/>
  </si>
  <si>
    <t>대여금관리 - 학자금-대여금상환내역관리</t>
    <phoneticPr fontId="3" type="noConversion"/>
  </si>
  <si>
    <t>대여금관리 - 상조회-대여금상환내역관리</t>
    <phoneticPr fontId="3" type="noConversion"/>
  </si>
  <si>
    <t>대여금관리 - 기금-대여금상환내역관리</t>
    <phoneticPr fontId="3" type="noConversion"/>
  </si>
  <si>
    <t>대여금관리 - 대여금상세내역(기금,상조회,학자금)</t>
    <phoneticPr fontId="3" type="noConversion"/>
  </si>
  <si>
    <t>대여금관리 - 대여금상환기준관리</t>
    <phoneticPr fontId="3" type="noConversion"/>
  </si>
  <si>
    <t>복지포인트관리 - 복지포인트생성관리</t>
    <phoneticPr fontId="3" type="noConversion"/>
  </si>
  <si>
    <t>복지포인트관리 -복지포인트사용집계(업로드)</t>
    <phoneticPr fontId="3" type="noConversion"/>
  </si>
  <si>
    <t>추가예정 3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</si>
  <si>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</si>
  <si>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</si>
  <si>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</si>
  <si>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</si>
  <si>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</si>
  <si>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</si>
  <si>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</si>
  <si>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급여</t>
    <phoneticPr fontId="3" type="noConversion"/>
  </si>
  <si>
    <t>중</t>
    <phoneticPr fontId="3" type="noConversion"/>
  </si>
  <si>
    <t>중</t>
    <phoneticPr fontId="3" type="noConversion"/>
  </si>
  <si>
    <t>하</t>
    <phoneticPr fontId="3" type="noConversion"/>
  </si>
  <si>
    <t>급여</t>
    <phoneticPr fontId="3" type="noConversion"/>
  </si>
  <si>
    <t>퇴직정산</t>
    <phoneticPr fontId="3" type="noConversion"/>
  </si>
  <si>
    <t>복지후생</t>
    <phoneticPr fontId="3" type="noConversion"/>
  </si>
  <si>
    <t>출력관리</t>
    <phoneticPr fontId="3" type="noConversion"/>
  </si>
  <si>
    <t>인사기록카드</t>
  </si>
  <si>
    <t>승진후보자명부</t>
  </si>
  <si>
    <t>발령대장 / 임용장</t>
  </si>
  <si>
    <t>승진자명부/승급자명부</t>
  </si>
  <si>
    <t>제증명발급</t>
  </si>
  <si>
    <t>제증명발급신청및출력</t>
  </si>
  <si>
    <t>제증명발급승인</t>
  </si>
  <si>
    <t>직인등록</t>
  </si>
  <si>
    <t>추가예정 4</t>
    <phoneticPr fontId="3" type="noConversion"/>
  </si>
  <si>
    <t>추가예정 5</t>
    <phoneticPr fontId="3" type="noConversion"/>
  </si>
  <si>
    <t>추가예정 7</t>
    <phoneticPr fontId="3" type="noConversion"/>
  </si>
  <si>
    <t>출력관리</t>
    <phoneticPr fontId="3" type="noConversion"/>
  </si>
  <si>
    <t>재증명발급</t>
    <phoneticPr fontId="3" type="noConversion"/>
  </si>
  <si>
    <t>달력등록</t>
  </si>
  <si>
    <t>주차비기준등록</t>
  </si>
  <si>
    <t>차량관리</t>
  </si>
  <si>
    <t>차량등록</t>
  </si>
  <si>
    <t>운행신청</t>
  </si>
  <si>
    <t>나의신청내역</t>
  </si>
  <si>
    <t>운행신청승인</t>
  </si>
  <si>
    <t>입고신고</t>
  </si>
  <si>
    <t>입고승인</t>
  </si>
  <si>
    <t>차량운행내역조회</t>
  </si>
  <si>
    <t>입고차량일괄승인</t>
  </si>
  <si>
    <t>일반행정</t>
  </si>
  <si>
    <t>임직원경조사-SMS전송</t>
  </si>
  <si>
    <t>비상연락망조회</t>
  </si>
  <si>
    <t>사회공헌</t>
  </si>
  <si>
    <t>사회공헌행사등록</t>
  </si>
  <si>
    <t>사회공헌참여신청</t>
  </si>
  <si>
    <t>사회공헌참여일괄승인</t>
  </si>
  <si>
    <t>사회공헌참여교육반영</t>
  </si>
  <si>
    <t>사회공헌통계</t>
  </si>
  <si>
    <t>사회공헌참여실적조회</t>
  </si>
  <si>
    <t>정보공개및민원처리</t>
  </si>
  <si>
    <t>정보공개처리대장등록</t>
  </si>
  <si>
    <t>정보공개처리대장내역조회</t>
  </si>
  <si>
    <t>민원처리대장등록</t>
  </si>
  <si>
    <t>민원처리대장내역조회</t>
  </si>
  <si>
    <t>등기우편물관리대장등록</t>
  </si>
  <si>
    <t>사내근로복지기금</t>
  </si>
  <si>
    <t>계좌관리</t>
  </si>
  <si>
    <t>예산등록</t>
  </si>
  <si>
    <t>수입등록</t>
  </si>
  <si>
    <t>지출등록</t>
  </si>
  <si>
    <t>기금예산집행현황</t>
  </si>
  <si>
    <t>주차관리</t>
  </si>
  <si>
    <t>주차차량관리</t>
  </si>
  <si>
    <t>주차비수납관리</t>
  </si>
  <si>
    <t>차량현황</t>
  </si>
  <si>
    <t>직원주차비계산</t>
  </si>
  <si>
    <t>주차비수납내역서</t>
  </si>
  <si>
    <t>출력</t>
  </si>
  <si>
    <t>사회공헌이력관리카드</t>
  </si>
  <si>
    <t>차량점검(관리자) - 차량점검조회</t>
    <phoneticPr fontId="3" type="noConversion"/>
  </si>
  <si>
    <t>차량점검(관리자) - 차량유류급유조회</t>
    <phoneticPr fontId="3" type="noConversion"/>
  </si>
  <si>
    <t>차량점검(관리자) - 관리자차량점검</t>
    <phoneticPr fontId="3" type="noConversion"/>
  </si>
  <si>
    <t>상조회지급내역 - 지급기준등록</t>
    <phoneticPr fontId="3" type="noConversion"/>
  </si>
  <si>
    <t>상조회지급내역 - 수입내역관리</t>
    <phoneticPr fontId="3" type="noConversion"/>
  </si>
  <si>
    <t>상조회지급내역 - 지급내역관리</t>
    <phoneticPr fontId="3" type="noConversion"/>
  </si>
  <si>
    <t>상조회지급내역 - 결산내역현황</t>
    <phoneticPr fontId="3" type="noConversion"/>
  </si>
  <si>
    <t>계정(예산)과목등록 - 예산과목</t>
    <phoneticPr fontId="3" type="noConversion"/>
  </si>
  <si>
    <t>계정(예산)과목등록 - 계정과목</t>
    <phoneticPr fontId="3" type="noConversion"/>
  </si>
  <si>
    <t>주차차량관리 - 정기주차상세내역</t>
    <phoneticPr fontId="3" type="noConversion"/>
  </si>
  <si>
    <t>주차차량관리 - 주차비생성내역</t>
    <phoneticPr fontId="3" type="noConversion"/>
  </si>
  <si>
    <t>현금/신용카드사용분집계 - 현금사용분입력</t>
    <phoneticPr fontId="3" type="noConversion"/>
  </si>
  <si>
    <t>현금/신용카드사용분집계 - 신용카드사용분집계</t>
    <phoneticPr fontId="3" type="noConversion"/>
  </si>
  <si>
    <t>총무시스템</t>
    <phoneticPr fontId="3" type="noConversion"/>
  </si>
  <si>
    <t>하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</si>
  <si>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</si>
  <si>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</si>
  <si>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</si>
  <si>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</si>
  <si>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</si>
  <si>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</si>
  <si>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하</t>
    <phoneticPr fontId="3" type="noConversion"/>
  </si>
  <si>
    <t>중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</si>
  <si>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</si>
  <si>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</si>
  <si>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</si>
  <si>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</si>
  <si>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사옥관리</t>
  </si>
  <si>
    <t>해약관리</t>
  </si>
  <si>
    <t>징수결정관리</t>
  </si>
  <si>
    <t>공시지가관리</t>
  </si>
  <si>
    <t>감정가액관리</t>
  </si>
  <si>
    <t>사옥계약관리</t>
    <phoneticPr fontId="3" type="noConversion"/>
  </si>
  <si>
    <t>사옥계약관리 - 계약서발급</t>
    <phoneticPr fontId="3" type="noConversion"/>
  </si>
  <si>
    <t>사옥계약관리 - 고지서발급</t>
    <phoneticPr fontId="3" type="noConversion"/>
  </si>
  <si>
    <t>사옥계약관리 - 임대신청서</t>
    <phoneticPr fontId="3" type="noConversion"/>
  </si>
  <si>
    <t>수납관리 - 수납처리</t>
    <phoneticPr fontId="3" type="noConversion"/>
  </si>
  <si>
    <t>수납관리 - 수납취소</t>
    <phoneticPr fontId="3" type="noConversion"/>
  </si>
  <si>
    <t>수납관리 - 수납처리현황</t>
    <phoneticPr fontId="3" type="noConversion"/>
  </si>
  <si>
    <t>수납관리 - 내역서</t>
    <phoneticPr fontId="3" type="noConversion"/>
  </si>
  <si>
    <t>결의서관리 - 납입(영수)</t>
    <phoneticPr fontId="3" type="noConversion"/>
  </si>
  <si>
    <t>결의서관리 - 해약(환불)</t>
    <phoneticPr fontId="3" type="noConversion"/>
  </si>
  <si>
    <t>출력물관리 - 보증금 일자별 수납내역</t>
    <phoneticPr fontId="3" type="noConversion"/>
  </si>
  <si>
    <t>출력물관리 - 보증금 개인별 수납내역</t>
    <phoneticPr fontId="3" type="noConversion"/>
  </si>
  <si>
    <t>출력물관리 - 보증금 체납내역</t>
    <phoneticPr fontId="3" type="noConversion"/>
  </si>
  <si>
    <t>출력물관리 - 추가보증금 계약별 체납내역</t>
    <phoneticPr fontId="3" type="noConversion"/>
  </si>
  <si>
    <t>출력물관리 - 추가보증금 업체별 체납내역</t>
    <phoneticPr fontId="3" type="noConversion"/>
  </si>
  <si>
    <t>하</t>
    <phoneticPr fontId="3" type="noConversion"/>
  </si>
  <si>
    <t>추가예정 4</t>
    <phoneticPr fontId="3" type="noConversion"/>
  </si>
  <si>
    <t>추가예정 7</t>
    <phoneticPr fontId="3" type="noConversion"/>
  </si>
  <si>
    <t>추가예정 8</t>
    <phoneticPr fontId="3" type="noConversion"/>
  </si>
  <si>
    <t>추가예정 9</t>
    <phoneticPr fontId="3" type="noConversion"/>
  </si>
  <si>
    <t>추가예정 10</t>
    <phoneticPr fontId="3" type="noConversion"/>
  </si>
  <si>
    <t>추가예정 11</t>
    <phoneticPr fontId="3" type="noConversion"/>
  </si>
  <si>
    <t>추가예정 12</t>
    <phoneticPr fontId="3" type="noConversion"/>
  </si>
  <si>
    <t>추가예정 13</t>
    <phoneticPr fontId="3" type="noConversion"/>
  </si>
  <si>
    <t>추가예정 14</t>
    <phoneticPr fontId="3" type="noConversion"/>
  </si>
  <si>
    <t>발주관리</t>
  </si>
  <si>
    <t>발주계획관리</t>
  </si>
  <si>
    <t>공사</t>
  </si>
  <si>
    <t>용역</t>
  </si>
  <si>
    <t>물품</t>
  </si>
  <si>
    <t>환경관리</t>
  </si>
  <si>
    <t>년간</t>
  </si>
  <si>
    <t>월간</t>
  </si>
  <si>
    <t>입찰관리</t>
  </si>
  <si>
    <t>낙찰관리</t>
  </si>
  <si>
    <t>계약관리</t>
  </si>
  <si>
    <t>심의위원회</t>
  </si>
  <si>
    <t>심의 요청</t>
  </si>
  <si>
    <t>심의 결과 통보</t>
  </si>
  <si>
    <t>신규계약의뢰</t>
  </si>
  <si>
    <t>계약조회,발주조회</t>
  </si>
  <si>
    <t>예산배정내역</t>
  </si>
  <si>
    <t>물품등록</t>
  </si>
  <si>
    <t>계약업무처리과정조회</t>
  </si>
  <si>
    <t>추천업체</t>
  </si>
  <si>
    <t>계약대장관리</t>
  </si>
  <si>
    <t>계약현황</t>
  </si>
  <si>
    <t>입찰공고</t>
  </si>
  <si>
    <t>도급업체</t>
  </si>
  <si>
    <t>하도급</t>
  </si>
  <si>
    <t>보증</t>
  </si>
  <si>
    <t>채권압류</t>
  </si>
  <si>
    <t>첨부파일</t>
  </si>
  <si>
    <t>변경내역</t>
  </si>
  <si>
    <t>물품상세</t>
  </si>
  <si>
    <t>지체배상금</t>
  </si>
  <si>
    <t>실적증명발급</t>
  </si>
  <si>
    <t>검사검수요청</t>
  </si>
  <si>
    <t>계약대장출력</t>
  </si>
  <si>
    <t>하도급관리</t>
  </si>
  <si>
    <t>하도급현황</t>
  </si>
  <si>
    <t>계약변경관리</t>
  </si>
  <si>
    <t>계좌변경</t>
  </si>
  <si>
    <t>감독관변경</t>
  </si>
  <si>
    <t>진행변경등록</t>
  </si>
  <si>
    <t>채권관리</t>
  </si>
  <si>
    <t>실적증명서관리</t>
  </si>
  <si>
    <t>실적증명서발급</t>
  </si>
  <si>
    <t>기성관리</t>
  </si>
  <si>
    <t>검사검수요청관리</t>
  </si>
  <si>
    <t>검사검수현황</t>
  </si>
  <si>
    <t>검사검수통보</t>
  </si>
  <si>
    <t>물품검사검수조서</t>
  </si>
  <si>
    <t>검사입회정보</t>
  </si>
  <si>
    <t>감독조서</t>
  </si>
  <si>
    <t>검사조서</t>
  </si>
  <si>
    <t>계약대가지급관리</t>
  </si>
  <si>
    <t>증빙내역</t>
  </si>
  <si>
    <t>수령인</t>
  </si>
  <si>
    <t>전표발행</t>
  </si>
  <si>
    <t>물품대금지급요청</t>
  </si>
  <si>
    <t>현황관리</t>
  </si>
  <si>
    <t>계약대가지급현황</t>
  </si>
  <si>
    <t>선금및공제내역</t>
  </si>
  <si>
    <t>채권현황</t>
  </si>
  <si>
    <t>계약변경현황</t>
  </si>
  <si>
    <t>지체상금현황</t>
  </si>
  <si>
    <t>공공구매실적조회</t>
  </si>
  <si>
    <t>부서별진행계약현황</t>
  </si>
  <si>
    <t>계약통계</t>
  </si>
  <si>
    <t>총괄현황</t>
  </si>
  <si>
    <t>지구별현황</t>
  </si>
  <si>
    <t>부서별진행현황</t>
  </si>
  <si>
    <t>진행중계약현황</t>
  </si>
  <si>
    <t>발주계획조회</t>
  </si>
  <si>
    <t>부정당업체조회</t>
  </si>
  <si>
    <t>월별준공예정조회</t>
  </si>
  <si>
    <t>지급자재현황</t>
  </si>
  <si>
    <t>공사계약별 물품상세현황</t>
  </si>
  <si>
    <t>거래처관리</t>
  </si>
  <si>
    <t>거래처코드관리</t>
  </si>
  <si>
    <t>업체상세정보</t>
  </si>
  <si>
    <t>거래실적</t>
  </si>
  <si>
    <t>기업자료관리</t>
  </si>
  <si>
    <t>중소기업자료관리</t>
  </si>
  <si>
    <t>인증신제품기업관리</t>
  </si>
  <si>
    <t>중증장애인기업관리</t>
  </si>
  <si>
    <t>녹색제품기업관리</t>
  </si>
  <si>
    <t>부정당업체관리</t>
  </si>
  <si>
    <t>물품코드관리</t>
  </si>
  <si>
    <t>분류코드관리</t>
  </si>
  <si>
    <t>자주쓰는 분류체계</t>
  </si>
  <si>
    <t>품목코드관리</t>
  </si>
  <si>
    <t>발주계획관리</t>
    <phoneticPr fontId="3" type="noConversion"/>
  </si>
  <si>
    <t>전체</t>
    <phoneticPr fontId="3" type="noConversion"/>
  </si>
  <si>
    <t>상세</t>
    <phoneticPr fontId="3" type="noConversion"/>
  </si>
  <si>
    <t>추가예정 1</t>
    <phoneticPr fontId="3" type="noConversion"/>
  </si>
  <si>
    <t>추가예정 2</t>
  </si>
  <si>
    <t>추가예정 3</t>
  </si>
  <si>
    <t>추가예정 4</t>
  </si>
  <si>
    <t>추가예정 5</t>
  </si>
  <si>
    <t>추가예정 6</t>
  </si>
  <si>
    <t>추가예정 7</t>
  </si>
  <si>
    <t>추가예정 8</t>
  </si>
  <si>
    <t>추가예정 9</t>
  </si>
  <si>
    <t>추가예정 10</t>
  </si>
  <si>
    <t>추가예정 11</t>
  </si>
  <si>
    <t>추가예정 12</t>
  </si>
  <si>
    <t>추가예정 13</t>
  </si>
  <si>
    <t>추가예정 14</t>
  </si>
  <si>
    <t>추가예정 15</t>
  </si>
  <si>
    <t>추가예정 16</t>
  </si>
  <si>
    <t>추가예정 17</t>
  </si>
  <si>
    <t>중</t>
    <phoneticPr fontId="3" type="noConversion"/>
  </si>
  <si>
    <t>중</t>
    <phoneticPr fontId="3" type="noConversion"/>
  </si>
  <si>
    <t>중</t>
    <phoneticPr fontId="3" type="noConversion"/>
  </si>
  <si>
    <t>계약시스템</t>
    <phoneticPr fontId="3" type="noConversion"/>
  </si>
  <si>
    <t>중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</si>
  <si>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</si>
  <si>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</si>
  <si>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</si>
  <si>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</si>
  <si>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</si>
  <si>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하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</si>
  <si>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</si>
  <si>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</si>
  <si>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</si>
  <si>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</si>
  <si>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</si>
  <si>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</si>
  <si>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</si>
  <si>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하</t>
    <phoneticPr fontId="3" type="noConversion"/>
  </si>
  <si>
    <t>중</t>
    <phoneticPr fontId="3" type="noConversion"/>
  </si>
  <si>
    <t>계약시스템</t>
    <phoneticPr fontId="3" type="noConversion"/>
  </si>
  <si>
    <t>하</t>
    <phoneticPr fontId="3" type="noConversion"/>
  </si>
  <si>
    <t>중</t>
    <phoneticPr fontId="3" type="noConversion"/>
  </si>
  <si>
    <t>하</t>
    <phoneticPr fontId="3" type="noConversion"/>
  </si>
  <si>
    <t>중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</si>
  <si>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</si>
  <si>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</si>
  <si>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</si>
  <si>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</si>
  <si>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</si>
  <si>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</si>
  <si>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</si>
  <si>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</si>
  <si>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</si>
  <si>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</si>
  <si>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</si>
  <si>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</si>
  <si>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계약시스템</t>
    <phoneticPr fontId="3" type="noConversion"/>
  </si>
  <si>
    <t>구분</t>
    <phoneticPr fontId="3" type="noConversion"/>
  </si>
  <si>
    <t>발주관리</t>
    <phoneticPr fontId="3" type="noConversion"/>
  </si>
  <si>
    <t>입찰관리</t>
    <phoneticPr fontId="3" type="noConversion"/>
  </si>
  <si>
    <t>계약관리</t>
    <phoneticPr fontId="3" type="noConversion"/>
  </si>
  <si>
    <t>기성관리</t>
    <phoneticPr fontId="3" type="noConversion"/>
  </si>
  <si>
    <t>현황관리</t>
    <phoneticPr fontId="3" type="noConversion"/>
  </si>
  <si>
    <t>거래처관리</t>
    <phoneticPr fontId="3" type="noConversion"/>
  </si>
  <si>
    <t>기타</t>
  </si>
  <si>
    <t>기타</t>
    <phoneticPr fontId="3" type="noConversion"/>
  </si>
  <si>
    <t>기초정보관리</t>
  </si>
  <si>
    <t>예산과목관리</t>
  </si>
  <si>
    <t>사업코드관리</t>
  </si>
  <si>
    <t>예산편성</t>
  </si>
  <si>
    <t>예산요구</t>
  </si>
  <si>
    <t>에산요구관리</t>
  </si>
  <si>
    <t>예산요구서 출력</t>
  </si>
  <si>
    <t>예산사정</t>
  </si>
  <si>
    <t>에산편성사정 관리</t>
  </si>
  <si>
    <t>예산요구마감일관리</t>
  </si>
  <si>
    <t>예산확정(승인)및취소</t>
  </si>
  <si>
    <t>사정조서출력</t>
  </si>
  <si>
    <t>요구대비사정 현황</t>
  </si>
  <si>
    <t>전년/기정대비예산현황</t>
  </si>
  <si>
    <t>예산서출력</t>
  </si>
  <si>
    <t>예산총괄표</t>
  </si>
  <si>
    <t>수입목별조서</t>
  </si>
  <si>
    <t>지출목별조서 1</t>
  </si>
  <si>
    <t>사업/자본예산총괄</t>
  </si>
  <si>
    <t>수입예산서</t>
  </si>
  <si>
    <t>지출예산서</t>
  </si>
  <si>
    <t>수입자금운영계획</t>
  </si>
  <si>
    <t>지출자금운영계획</t>
  </si>
  <si>
    <t>수입/지출 예산내역</t>
  </si>
  <si>
    <t>부서별 예산내역</t>
  </si>
  <si>
    <t>부속명세서출력</t>
  </si>
  <si>
    <t>지출목별조서 2</t>
  </si>
  <si>
    <t>과목별 이월현황</t>
  </si>
  <si>
    <t>투자사업 지구별 집행현황</t>
  </si>
  <si>
    <t>예산배정</t>
  </si>
  <si>
    <t>예산배정요구</t>
  </si>
  <si>
    <t>예산배정계획요구</t>
  </si>
  <si>
    <t>수시배정요구</t>
  </si>
  <si>
    <t>예산조정요구</t>
  </si>
  <si>
    <t>예산배정계획 요구서 출력</t>
  </si>
  <si>
    <t>수시배정요청현황 출력</t>
  </si>
  <si>
    <t>예산조정 요구서 출력</t>
  </si>
  <si>
    <t>타부서예산사용 요청현황 출력</t>
  </si>
  <si>
    <t>예산배정사정</t>
  </si>
  <si>
    <t>예산배정계획 사정</t>
  </si>
  <si>
    <t>예산배정계획 요구마감일 관리</t>
  </si>
  <si>
    <t>정기(계획)배정 처리</t>
  </si>
  <si>
    <t>수시배정 승인</t>
  </si>
  <si>
    <t>예산조정 승인</t>
  </si>
  <si>
    <t>배정계획서 출력</t>
  </si>
  <si>
    <t>예산배정통지서 출력</t>
  </si>
  <si>
    <t>전용/예비비배정서 출력</t>
  </si>
  <si>
    <t>예산배정대비 집행현황 출력</t>
  </si>
  <si>
    <t>전용/예비비배정 현황 출력</t>
  </si>
  <si>
    <t>배정승인현황 출력</t>
  </si>
  <si>
    <t>예산결산</t>
  </si>
  <si>
    <t>예산결산자료요구</t>
  </si>
  <si>
    <t>이월예산 요구</t>
  </si>
  <si>
    <t>불용사유 요구</t>
  </si>
  <si>
    <t>예산결산자료 사정</t>
  </si>
  <si>
    <t>결산자료 생성</t>
  </si>
  <si>
    <t>이월예산 사정</t>
  </si>
  <si>
    <t>이월예산 확정</t>
  </si>
  <si>
    <t>불용사유 사정</t>
  </si>
  <si>
    <t>예산결산 요구마감일 관리</t>
  </si>
  <si>
    <t>예산결산 마감일 관리</t>
  </si>
  <si>
    <t>예산결산서 출력</t>
  </si>
  <si>
    <t>예산결산총괄 I</t>
  </si>
  <si>
    <t>예산결산총괄 II</t>
  </si>
  <si>
    <t>사업/자본예산결산총괄</t>
  </si>
  <si>
    <t>수입결산보고서</t>
  </si>
  <si>
    <t>지출결산보고서</t>
  </si>
  <si>
    <t>자금운영미수금</t>
  </si>
  <si>
    <t>자금운영미지급금</t>
  </si>
  <si>
    <t>자금운용계산서</t>
  </si>
  <si>
    <t>부속명세서 출력</t>
  </si>
  <si>
    <t>건설계량이월조서</t>
  </si>
  <si>
    <t>사고이월조서</t>
  </si>
  <si>
    <t>계속비이월조서</t>
  </si>
  <si>
    <t>미지급금명세서</t>
  </si>
  <si>
    <t>전년도이월조서</t>
  </si>
  <si>
    <t>수입지출외현금현재액조서</t>
  </si>
  <si>
    <t>셰출예산성질별결산</t>
  </si>
  <si>
    <t>이월요구현황</t>
  </si>
  <si>
    <t>불용액조서</t>
  </si>
  <si>
    <t>전년도미지급금명세</t>
  </si>
  <si>
    <t>예산집행</t>
  </si>
  <si>
    <t>지구별총사업비 입력</t>
  </si>
  <si>
    <t>지구별과목별 집행계획 입력</t>
  </si>
  <si>
    <t>예산과목별지출현황</t>
  </si>
  <si>
    <t>투자사업예산집행상황</t>
  </si>
  <si>
    <t>단위사업별집행현황</t>
  </si>
  <si>
    <t>지구별합계</t>
  </si>
  <si>
    <t>재정균형집행추진현황</t>
  </si>
  <si>
    <t>이월예산집행현황</t>
  </si>
  <si>
    <t>사업비결산명세</t>
  </si>
  <si>
    <t>사업비예산</t>
  </si>
  <si>
    <t>사업비예산편성현황</t>
  </si>
  <si>
    <t>사업비증감현황</t>
  </si>
  <si>
    <t>사업비지출현황</t>
  </si>
  <si>
    <t>예산</t>
    <phoneticPr fontId="3" type="noConversion"/>
  </si>
  <si>
    <t>하</t>
    <phoneticPr fontId="3" type="noConversion"/>
  </si>
  <si>
    <t>하</t>
    <phoneticPr fontId="3" type="noConversion"/>
  </si>
  <si>
    <t>예산</t>
    <phoneticPr fontId="3" type="noConversion"/>
  </si>
  <si>
    <t>중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</si>
  <si>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</si>
  <si>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</si>
  <si>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</si>
  <si>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</si>
  <si>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</si>
  <si>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</si>
  <si>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</si>
  <si>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</si>
  <si>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</si>
  <si>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</si>
  <si>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</si>
  <si>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</si>
  <si>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하</t>
    <phoneticPr fontId="3" type="noConversion"/>
  </si>
  <si>
    <t>하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</si>
  <si>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</si>
  <si>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</si>
  <si>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</si>
  <si>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</si>
  <si>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</si>
  <si>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</si>
  <si>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</si>
  <si>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</si>
  <si>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</si>
  <si>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</si>
  <si>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예산</t>
    <phoneticPr fontId="3" type="noConversion"/>
  </si>
  <si>
    <t>예산</t>
    <phoneticPr fontId="3" type="noConversion"/>
  </si>
  <si>
    <t>중</t>
    <phoneticPr fontId="3" type="noConversion"/>
  </si>
  <si>
    <t>상</t>
    <phoneticPr fontId="3" type="noConversion"/>
  </si>
  <si>
    <t>중</t>
    <phoneticPr fontId="3" type="noConversion"/>
  </si>
  <si>
    <t>중</t>
    <phoneticPr fontId="3" type="noConversion"/>
  </si>
  <si>
    <t>기초정보관리</t>
    <phoneticPr fontId="3" type="noConversion"/>
  </si>
  <si>
    <t>예산편성</t>
    <phoneticPr fontId="3" type="noConversion"/>
  </si>
  <si>
    <t>예산배정</t>
    <phoneticPr fontId="3" type="noConversion"/>
  </si>
  <si>
    <t>예산결산</t>
    <phoneticPr fontId="3" type="noConversion"/>
  </si>
  <si>
    <t>예산집행</t>
    <phoneticPr fontId="3" type="noConversion"/>
  </si>
  <si>
    <t>사업비예산</t>
    <phoneticPr fontId="3" type="noConversion"/>
  </si>
  <si>
    <t>회계계정과목관리</t>
  </si>
  <si>
    <t>분개유형관리</t>
  </si>
  <si>
    <t>법인카드관리</t>
  </si>
  <si>
    <t>법인카드 이력관리</t>
  </si>
  <si>
    <t>차입금종류관리</t>
  </si>
  <si>
    <t>원천세율관리</t>
  </si>
  <si>
    <t>국내여비기준관리</t>
  </si>
  <si>
    <t>회계공통관리</t>
  </si>
  <si>
    <t>채권이자율관리</t>
  </si>
  <si>
    <t>회계</t>
    <phoneticPr fontId="3" type="noConversion"/>
  </si>
  <si>
    <t>자금관리</t>
  </si>
  <si>
    <t>자금계획</t>
  </si>
  <si>
    <t>자금계획요구</t>
  </si>
  <si>
    <t>자금계획사정</t>
  </si>
  <si>
    <t>자금운영</t>
  </si>
  <si>
    <t>자금배정 승인</t>
  </si>
  <si>
    <t>계좌이체 관리</t>
  </si>
  <si>
    <t>자금일보 생성</t>
  </si>
  <si>
    <t>예치금 이율변경 관리</t>
  </si>
  <si>
    <t>자금배정요청현황 출력</t>
  </si>
  <si>
    <t>자금이체통보서</t>
  </si>
  <si>
    <t>수입지출 일계표</t>
  </si>
  <si>
    <t>자금수입지출총괄표</t>
  </si>
  <si>
    <t>자금배정총괄표</t>
  </si>
  <si>
    <t>가상계좌수납내역</t>
  </si>
  <si>
    <t>자금배정대장</t>
  </si>
  <si>
    <t>자금수지총괄부</t>
  </si>
  <si>
    <t>자금배정대장(사업별)</t>
  </si>
  <si>
    <t>전금대장</t>
  </si>
  <si>
    <t>예금별현황</t>
  </si>
  <si>
    <t>은행별 예치현황</t>
  </si>
  <si>
    <t>기간별 해약예정현황</t>
  </si>
  <si>
    <t>예금종류별 예치현황</t>
  </si>
  <si>
    <t>차입금관리</t>
  </si>
  <si>
    <t>차입금자료관리</t>
  </si>
  <si>
    <t>차입금자료출력</t>
  </si>
  <si>
    <t>실물채권등록관리</t>
  </si>
  <si>
    <t>실물채권내역서</t>
  </si>
  <si>
    <t>권종별현황</t>
  </si>
  <si>
    <t>채권발행내역서</t>
  </si>
  <si>
    <t>지출관리</t>
  </si>
  <si>
    <t>지출결의서관리</t>
  </si>
  <si>
    <t>지출결의서</t>
  </si>
  <si>
    <t>지출결의서(급여)</t>
  </si>
  <si>
    <t>지출결의서(소급분)</t>
  </si>
  <si>
    <t>지출결의서(퇴직급여)</t>
  </si>
  <si>
    <t>지출결의서(여비)</t>
  </si>
  <si>
    <t>지출결의서(여입)</t>
  </si>
  <si>
    <t>여행명세서</t>
  </si>
  <si>
    <t>반납고지서</t>
  </si>
  <si>
    <t>집행품의요구현황출력</t>
  </si>
  <si>
    <t>지출예산과목 조회(팝업)</t>
  </si>
  <si>
    <t>지출계좌번호 조회(팝업)</t>
  </si>
  <si>
    <t>계약내역 조회(팝업)</t>
  </si>
  <si>
    <t>거래처 조회(팝업)</t>
  </si>
  <si>
    <t>카드사 조회(팝업)</t>
  </si>
  <si>
    <t>매출/매입 조회(팝업)</t>
  </si>
  <si>
    <t>지출/수입예산 조회(팝업)</t>
  </si>
  <si>
    <t>분납채무요구</t>
  </si>
  <si>
    <t>추산부출력</t>
  </si>
  <si>
    <t>출납승인</t>
  </si>
  <si>
    <t>지급예정일변경</t>
  </si>
  <si>
    <t>과년도미지급금지출</t>
  </si>
  <si>
    <t>지급관리</t>
  </si>
  <si>
    <t>원인행위내역서</t>
  </si>
  <si>
    <t>자금지출기록부</t>
  </si>
  <si>
    <t>지출결의내역서</t>
  </si>
  <si>
    <t>미지급금현황</t>
  </si>
  <si>
    <t>지출예산통제원장</t>
  </si>
  <si>
    <t>지출예산통제원장집계표(세항별)</t>
  </si>
  <si>
    <t>지출부집계표(세항별)</t>
  </si>
  <si>
    <t>지출부집계표(목별)</t>
  </si>
  <si>
    <t>예산집행현황</t>
  </si>
  <si>
    <t>월간지출현황</t>
  </si>
  <si>
    <t>원가명세원장</t>
  </si>
  <si>
    <t>원가집계표</t>
  </si>
  <si>
    <t>지출예산결산서</t>
  </si>
  <si>
    <t>업무추진비 배정액 관리</t>
  </si>
  <si>
    <t>법인카드 청구내역</t>
  </si>
  <si>
    <t>법인카드사용내역조회(출력)</t>
  </si>
  <si>
    <t>법인카드별 사용내역조회(출력)</t>
  </si>
  <si>
    <t>업무추진비 사용내역(결산용)</t>
  </si>
  <si>
    <t>사용자별 업무추진비 사용내역</t>
  </si>
  <si>
    <t>월별부서별과목별 업무추진비 사용내역</t>
  </si>
  <si>
    <t>월별부서별과목별 지출내역</t>
  </si>
  <si>
    <t>수입관리</t>
  </si>
  <si>
    <t>수입결의서관리</t>
  </si>
  <si>
    <t>수입결의서(징수/수납/감액)</t>
  </si>
  <si>
    <t>과오납금 반환 결의서</t>
  </si>
  <si>
    <t>수입결의의뢰승인</t>
  </si>
  <si>
    <t>과오납금 반환결의 의뢰 승인</t>
  </si>
  <si>
    <t>과오납금 의뢰 소인</t>
  </si>
  <si>
    <t>간주임대료관리</t>
  </si>
  <si>
    <t>가상계좌 조회</t>
  </si>
  <si>
    <t>가상계좌 수납내역 조회</t>
  </si>
  <si>
    <t>납입영수증</t>
  </si>
  <si>
    <t>가상계좌관리</t>
  </si>
  <si>
    <t>징수보고서 (보고용)</t>
  </si>
  <si>
    <t>수입 세부내역 조회</t>
  </si>
  <si>
    <t>반환필 보고서</t>
  </si>
  <si>
    <t>자금수입기록부</t>
  </si>
  <si>
    <t>수입자료출력</t>
  </si>
  <si>
    <t>수입예산정리부</t>
  </si>
  <si>
    <t>과오납처리부</t>
  </si>
  <si>
    <t>수입일계표(전자결재)</t>
  </si>
  <si>
    <t>수입월계표(전자결재)</t>
  </si>
  <si>
    <t>투자사업별 수입현황</t>
  </si>
  <si>
    <t>월별보고서</t>
  </si>
  <si>
    <t>과목별 집계</t>
  </si>
  <si>
    <t>과목별 명세</t>
  </si>
  <si>
    <t>관리항목별 지구별 집계 및 명세</t>
  </si>
  <si>
    <t>관리항목별 집계 및 명세</t>
  </si>
  <si>
    <t>관리항목별 차수별 집계 및 명세</t>
  </si>
  <si>
    <t>징수/수납결의 증빙 명세</t>
  </si>
  <si>
    <t>과오납금 세부 명세</t>
  </si>
  <si>
    <t>과오납 환불명세서</t>
  </si>
  <si>
    <t>과오납금 통지서</t>
  </si>
  <si>
    <t>회계수입액(일별집계)</t>
  </si>
  <si>
    <t>회계수입액명세서</t>
  </si>
  <si>
    <t>수입지출외현금</t>
  </si>
  <si>
    <t>수입지출외현금관리</t>
  </si>
  <si>
    <t>수입지출외현금등록-입금등록</t>
  </si>
  <si>
    <t>수입지출외현금등록-첨부파일</t>
  </si>
  <si>
    <t>수입지출외현금등록-전표조회</t>
  </si>
  <si>
    <t>수입지출외현금 관리종목관리</t>
  </si>
  <si>
    <t>수입지출외현금_입금승인</t>
  </si>
  <si>
    <t>수입지출외현금_첨부파일</t>
  </si>
  <si>
    <t>수입지출외현금_전표조회</t>
  </si>
  <si>
    <t>출금관리</t>
  </si>
  <si>
    <t>출금관리-채주</t>
  </si>
  <si>
    <t>출금관리-첨부파일</t>
  </si>
  <si>
    <t>출금관리-전표조회</t>
  </si>
  <si>
    <t>출금관리(이자산출내역서)</t>
  </si>
  <si>
    <t>출금관리(출금내역서)</t>
  </si>
  <si>
    <t>일괄출금관리</t>
  </si>
  <si>
    <t>수입지출외현금_출금이자등록</t>
  </si>
  <si>
    <t>미출금현황</t>
  </si>
  <si>
    <t>수입지출외현금출력</t>
  </si>
  <si>
    <t>관리대장 출력</t>
  </si>
  <si>
    <t>종목별이자출금현황</t>
  </si>
  <si>
    <t>현금출납부(일자별현황)</t>
  </si>
  <si>
    <t>현금출납부(종목별현황)</t>
  </si>
  <si>
    <t>현금출납부 종목별집계표</t>
  </si>
  <si>
    <t>이월처리</t>
  </si>
  <si>
    <t>일반회계</t>
  </si>
  <si>
    <t>전표관리</t>
  </si>
  <si>
    <t>전표승인관리</t>
  </si>
  <si>
    <t>전표승인관리(전표명세서-분개장)</t>
  </si>
  <si>
    <t>전표승인관리(장부반영/취소)</t>
  </si>
  <si>
    <t>전표등록</t>
  </si>
  <si>
    <t>전표승인</t>
  </si>
  <si>
    <t>전표취소</t>
  </si>
  <si>
    <t>전표등록(회계전표)</t>
  </si>
  <si>
    <t>전표등록(부가세검증)</t>
  </si>
  <si>
    <t>채주별 미지급금 이월처리</t>
  </si>
  <si>
    <t>전표 마감일 관리</t>
  </si>
  <si>
    <t>장부조회</t>
  </si>
  <si>
    <t>일/월계표</t>
  </si>
  <si>
    <t>총계정원장</t>
  </si>
  <si>
    <t>계정과목별보조원장</t>
  </si>
  <si>
    <t>합계잔액시산표</t>
  </si>
  <si>
    <t>시산정산표</t>
  </si>
  <si>
    <t>계정별 월별잔액현황</t>
  </si>
  <si>
    <t>채주별 거래원장</t>
  </si>
  <si>
    <t>채주별 거래집계표</t>
  </si>
  <si>
    <t>계정과목별 이월액 현황</t>
  </si>
  <si>
    <t>세무회계</t>
  </si>
  <si>
    <t>세무자료관리</t>
  </si>
  <si>
    <t>세금계산서 등록</t>
  </si>
  <si>
    <t>세금계산서 현황</t>
  </si>
  <si>
    <t xml:space="preserve">지구별 공통매입세액 안분처리 </t>
  </si>
  <si>
    <t>전체(공통)공통매입세액 안분처리</t>
  </si>
  <si>
    <t>원천세 신고자료 관리</t>
  </si>
  <si>
    <t>세무자료출력</t>
  </si>
  <si>
    <t>매입/매출세금계산서합계표</t>
  </si>
  <si>
    <t>일반과세자 부가세신고서 출력</t>
  </si>
  <si>
    <t>기간별 부가세현황 출력</t>
  </si>
  <si>
    <t>기간별 소득구분별 원천세 출력</t>
  </si>
  <si>
    <t>세금계산서및계산서 신고자료생성</t>
  </si>
  <si>
    <t>접대비내역 출력</t>
  </si>
  <si>
    <t>매출부가가치세 대비표 출력</t>
  </si>
  <si>
    <t>부동산임대공급가액명세서</t>
  </si>
  <si>
    <t>원천세 전산매체 신고파일 생성</t>
  </si>
  <si>
    <t>원천납부세액명세서(갑)</t>
  </si>
  <si>
    <t>원천징수이행상황신고서</t>
  </si>
  <si>
    <t>주민세특별징수분납입서및</t>
  </si>
  <si>
    <t>영수필통지서</t>
  </si>
  <si>
    <t>외부기관연계</t>
  </si>
  <si>
    <t>금융기관연계</t>
  </si>
  <si>
    <t>이체 가능 대상 조회-결의서</t>
  </si>
  <si>
    <t>이체 가능 대상 조회-수입지출외</t>
  </si>
  <si>
    <t>이체 가능 대상 조회-과오납반환</t>
  </si>
  <si>
    <t>이체 가능 대상 조회-급여</t>
  </si>
  <si>
    <t>이체내역생성및조회-결의서</t>
  </si>
  <si>
    <t>이체내역생성및조회-수입지출외</t>
  </si>
  <si>
    <t>이체내역생성및조회-과오납반환</t>
  </si>
  <si>
    <t>이체내역생성및조회-급여</t>
  </si>
  <si>
    <t>이체 오류 처리</t>
  </si>
  <si>
    <t>이체결과조회-결의서</t>
  </si>
  <si>
    <t>이체결과조회-수입지출외</t>
  </si>
  <si>
    <t>이체결과조회-과오납반환</t>
  </si>
  <si>
    <t>이체결과조회-급여</t>
  </si>
  <si>
    <t xml:space="preserve">계좌별잔액조회  </t>
  </si>
  <si>
    <t>일자별내역조회</t>
  </si>
  <si>
    <t>계좌유형별자금현황</t>
  </si>
  <si>
    <t>카드 내역조회-승인</t>
  </si>
  <si>
    <t>카드 내역조회-청구</t>
  </si>
  <si>
    <t>가상계좌 고지 조회</t>
  </si>
  <si>
    <t>가상계좌 수납 조회</t>
  </si>
  <si>
    <t>국세청연계</t>
  </si>
  <si>
    <t>국세청자료조회-매입</t>
  </si>
  <si>
    <t>국세청자료조회-매출</t>
  </si>
  <si>
    <t xml:space="preserve">국세청자료조회_상세조회 </t>
  </si>
  <si>
    <t>국세청자료관리(UPLOAD)</t>
  </si>
  <si>
    <t>국세청자료 CROSS_CHECKING</t>
  </si>
  <si>
    <t>결산원가관리</t>
  </si>
  <si>
    <t>결산원가자료관리</t>
  </si>
  <si>
    <t>지구관리</t>
  </si>
  <si>
    <t>분양율 계산</t>
  </si>
  <si>
    <t>지구변동관리</t>
  </si>
  <si>
    <t>전표변경관리</t>
  </si>
  <si>
    <t>직접비 계산</t>
  </si>
  <si>
    <t>간접비 계산</t>
  </si>
  <si>
    <t>금융비용 자본화 계산</t>
  </si>
  <si>
    <t>진행율 계산</t>
  </si>
  <si>
    <t>원재료(용지) 용지비 대체</t>
  </si>
  <si>
    <t>용지비 품목별 배부</t>
  </si>
  <si>
    <t>진행율에 의한 매출인식</t>
  </si>
  <si>
    <t>미완성공사 원가대체처리</t>
  </si>
  <si>
    <t>건설중인자산 원가대체처리</t>
  </si>
  <si>
    <t>건설사업부문 제품대체 처리</t>
  </si>
  <si>
    <t>임대사업부문 원가대체 처리</t>
  </si>
  <si>
    <t>기타사업부문 원가대체 처리</t>
  </si>
  <si>
    <t>대행사업부문 원가대체 처리</t>
  </si>
  <si>
    <t>월별원가마감</t>
  </si>
  <si>
    <t>공사원가명세(사업부문별)</t>
  </si>
  <si>
    <t>공사원가명세(사업지구별)</t>
  </si>
  <si>
    <t>수익명세서</t>
  </si>
  <si>
    <t>결산원가자료출력</t>
    <phoneticPr fontId="3" type="noConversion"/>
  </si>
  <si>
    <t>배부전 직접비/간접비</t>
  </si>
  <si>
    <t>배부후 직접비/간접비(소분류)</t>
  </si>
  <si>
    <t>배부후 직접비/간접비(대분류)</t>
  </si>
  <si>
    <t>지구별 평형별 원가</t>
  </si>
  <si>
    <t>원가배부명세서</t>
  </si>
  <si>
    <t>회계결산관리</t>
  </si>
  <si>
    <t>결산자료관리</t>
  </si>
  <si>
    <t>결산자료집계</t>
  </si>
  <si>
    <t>결산조정분개관리</t>
  </si>
  <si>
    <t>결산마감관리</t>
  </si>
  <si>
    <t>결산자료이월관리</t>
  </si>
  <si>
    <t>결산자료출력</t>
  </si>
  <si>
    <t>출력양식관리</t>
  </si>
  <si>
    <t>재무상태표</t>
  </si>
  <si>
    <t>손익계산서</t>
  </si>
  <si>
    <t>지구별손익계산서</t>
  </si>
  <si>
    <t>부속명세서</t>
  </si>
  <si>
    <t>부속명세서 세부</t>
  </si>
  <si>
    <t>이익잉여금처분계산서</t>
  </si>
  <si>
    <t>수정분개집계표</t>
  </si>
  <si>
    <t>재무제표와 예산결산 차이명세</t>
  </si>
  <si>
    <t>자본변동표</t>
  </si>
  <si>
    <t>현금흐름표</t>
  </si>
  <si>
    <t>구분회계관리</t>
  </si>
  <si>
    <t>구분회계 권한관리</t>
  </si>
  <si>
    <t>사업지구정보</t>
  </si>
  <si>
    <t>Master 코드 관리</t>
  </si>
  <si>
    <t>계정코드 관리</t>
  </si>
  <si>
    <t>계정코드 출력</t>
  </si>
  <si>
    <t>배부기준관리</t>
  </si>
  <si>
    <t>배부항목관리</t>
  </si>
  <si>
    <t>배부항목출력</t>
  </si>
  <si>
    <t>계정별 배부항목관리</t>
  </si>
  <si>
    <t>계정별 배부항목출력</t>
  </si>
  <si>
    <t>공통계정배부</t>
  </si>
  <si>
    <t>배부계정관리</t>
  </si>
  <si>
    <t>배부계정출력</t>
  </si>
  <si>
    <t>구분회계 배부처리</t>
  </si>
  <si>
    <t>구분회계 배부결과 출력</t>
  </si>
  <si>
    <t>구분회계원장관리</t>
  </si>
  <si>
    <t>수작업전표 기본 관리</t>
  </si>
  <si>
    <t>전표원장 조회</t>
  </si>
  <si>
    <t>전표원장 출력</t>
  </si>
  <si>
    <t>구분회계 마감관리</t>
  </si>
  <si>
    <t>구분회계 집계내역 출력</t>
  </si>
  <si>
    <t>구분회계재무제표</t>
  </si>
  <si>
    <t>재무상태표 출력</t>
  </si>
  <si>
    <t>손익계산서 출력</t>
  </si>
  <si>
    <t>현금흐름표 원장 관리</t>
  </si>
  <si>
    <t>현금흐름표 원장 출력</t>
  </si>
  <si>
    <t>현금흐름표 출력</t>
  </si>
  <si>
    <t>중</t>
    <phoneticPr fontId="3" type="noConversion"/>
  </si>
  <si>
    <t>하</t>
    <phoneticPr fontId="3" type="noConversion"/>
  </si>
  <si>
    <t>하</t>
    <phoneticPr fontId="3" type="noConversion"/>
  </si>
  <si>
    <t>하</t>
    <phoneticPr fontId="3" type="noConversion"/>
  </si>
  <si>
    <t>중</t>
    <phoneticPr fontId="3" type="noConversion"/>
  </si>
  <si>
    <t>상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</si>
  <si>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</si>
  <si>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</si>
  <si>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</si>
  <si>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중'</t>
    <phoneticPr fontId="3" type="noConversion"/>
  </si>
  <si>
    <t>상</t>
    <phoneticPr fontId="3" type="noConversion"/>
  </si>
  <si>
    <t>중</t>
    <phoneticPr fontId="3" type="noConversion"/>
  </si>
  <si>
    <t>중'</t>
    <phoneticPr fontId="3" type="noConversion"/>
  </si>
  <si>
    <t>하</t>
    <phoneticPr fontId="3" type="noConversion"/>
  </si>
  <si>
    <t>상</t>
    <phoneticPr fontId="3" type="noConversion"/>
  </si>
  <si>
    <t>지출예산통제원장집계표(목별)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</si>
  <si>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</si>
  <si>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</si>
  <si>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</si>
  <si>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</si>
  <si>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</si>
  <si>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상</t>
    <phoneticPr fontId="3" type="noConversion"/>
  </si>
  <si>
    <t>중</t>
    <phoneticPr fontId="3" type="noConversion"/>
  </si>
  <si>
    <t>상</t>
    <phoneticPr fontId="3" type="noConversion"/>
  </si>
  <si>
    <t>중</t>
    <phoneticPr fontId="3" type="noConversion"/>
  </si>
  <si>
    <t>상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</si>
  <si>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</si>
  <si>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</si>
  <si>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</si>
  <si>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</si>
  <si>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상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</si>
  <si>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</si>
  <si>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</si>
  <si>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</si>
  <si>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</si>
  <si>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기준정보관리</t>
    <phoneticPr fontId="3" type="noConversion"/>
  </si>
  <si>
    <t>자금관리</t>
    <phoneticPr fontId="3" type="noConversion"/>
  </si>
  <si>
    <t>지출관리</t>
    <phoneticPr fontId="3" type="noConversion"/>
  </si>
  <si>
    <t>수입관리</t>
    <phoneticPr fontId="3" type="noConversion"/>
  </si>
  <si>
    <t>수입지츨외현금</t>
    <phoneticPr fontId="3" type="noConversion"/>
  </si>
  <si>
    <t>일반회계</t>
    <phoneticPr fontId="3" type="noConversion"/>
  </si>
  <si>
    <t>세무회계</t>
    <phoneticPr fontId="3" type="noConversion"/>
  </si>
  <si>
    <t>외부기관연계</t>
    <phoneticPr fontId="3" type="noConversion"/>
  </si>
  <si>
    <t>결산원가관리</t>
    <phoneticPr fontId="3" type="noConversion"/>
  </si>
  <si>
    <t>회계결산관리</t>
    <phoneticPr fontId="3" type="noConversion"/>
  </si>
  <si>
    <t>구분회계관리</t>
    <phoneticPr fontId="3" type="noConversion"/>
  </si>
  <si>
    <t>자산분류관리</t>
  </si>
  <si>
    <t>내용연수별상각율</t>
  </si>
  <si>
    <t>자산관리</t>
  </si>
  <si>
    <t>자산취득등록</t>
  </si>
  <si>
    <t>자산대장관리</t>
  </si>
  <si>
    <t>건물</t>
  </si>
  <si>
    <t>시설장치</t>
  </si>
  <si>
    <t>무형자산</t>
  </si>
  <si>
    <t>토지</t>
  </si>
  <si>
    <t>변동이력</t>
  </si>
  <si>
    <t>감가상각명세서</t>
  </si>
  <si>
    <t>사용전환관리</t>
  </si>
  <si>
    <t>재평가관리</t>
  </si>
  <si>
    <t>재물조사관리</t>
  </si>
  <si>
    <t>조사파일 생성</t>
  </si>
  <si>
    <t>조사결과 반영</t>
  </si>
  <si>
    <t>재물 조정내역 등록</t>
  </si>
  <si>
    <t>양품및불량관리</t>
  </si>
  <si>
    <t>손/망실자산관리</t>
  </si>
  <si>
    <t>자산증감관리</t>
  </si>
  <si>
    <t>감가상각처리</t>
  </si>
  <si>
    <t>불용품관리</t>
  </si>
  <si>
    <t>폐기관리</t>
  </si>
  <si>
    <t>기증관리</t>
  </si>
  <si>
    <t>매각관리</t>
  </si>
  <si>
    <t>자산변동현황</t>
  </si>
  <si>
    <t>부서별자산현황</t>
  </si>
  <si>
    <t>물품분류별자산현황</t>
  </si>
  <si>
    <t>자산구매현황</t>
  </si>
  <si>
    <t>불용자산현황</t>
  </si>
  <si>
    <t>출력물관리</t>
  </si>
  <si>
    <t>재물조사목록표</t>
  </si>
  <si>
    <t>정기재물조사 총괄현황</t>
  </si>
  <si>
    <t>초과/부족/불용 목록</t>
  </si>
  <si>
    <t>자산 총괄표</t>
  </si>
  <si>
    <t>토지 명세서</t>
  </si>
  <si>
    <t>건물 명세서</t>
  </si>
  <si>
    <t>차량운반구명세서</t>
  </si>
  <si>
    <t>구축물명세서</t>
  </si>
  <si>
    <t>공기구비품명세서</t>
  </si>
  <si>
    <t>회원 가입권</t>
  </si>
  <si>
    <t>자산이동현황</t>
  </si>
  <si>
    <t>자산별 당기 증가현황</t>
  </si>
  <si>
    <t>자산별 당기 감소현황</t>
  </si>
  <si>
    <t>강기상각현황</t>
  </si>
  <si>
    <t>불용물품조서</t>
  </si>
  <si>
    <t>자산시스템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</si>
  <si>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</si>
  <si>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</si>
  <si>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</si>
  <si>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하</t>
    <phoneticPr fontId="3" type="noConversion"/>
  </si>
  <si>
    <t>자산시스템</t>
    <phoneticPr fontId="3" type="noConversion"/>
  </si>
  <si>
    <t>기준정보</t>
    <phoneticPr fontId="3" type="noConversion"/>
  </si>
  <si>
    <t>자산관리</t>
    <phoneticPr fontId="3" type="noConversion"/>
  </si>
  <si>
    <t>재평가관리</t>
    <phoneticPr fontId="3" type="noConversion"/>
  </si>
  <si>
    <t>불용물관리</t>
    <phoneticPr fontId="3" type="noConversion"/>
  </si>
  <si>
    <t>현황관리</t>
    <phoneticPr fontId="3" type="noConversion"/>
  </si>
  <si>
    <t>출력물관리</t>
    <phoneticPr fontId="3" type="noConversion"/>
  </si>
  <si>
    <t>기타</t>
    <phoneticPr fontId="3" type="noConversion"/>
  </si>
  <si>
    <t>목표설정</t>
  </si>
  <si>
    <t>기초정보</t>
  </si>
  <si>
    <t>기준설정</t>
  </si>
  <si>
    <t xml:space="preserve"> 대상 임직원 설정</t>
  </si>
  <si>
    <t xml:space="preserve"> 평가일정</t>
  </si>
  <si>
    <t xml:space="preserve"> 평가자 선정</t>
  </si>
  <si>
    <t xml:space="preserve"> 개인업적평가</t>
  </si>
  <si>
    <t xml:space="preserve"> 개인역량평가</t>
  </si>
  <si>
    <t xml:space="preserve"> 개인역량평가(팝업)</t>
  </si>
  <si>
    <t xml:space="preserve"> 역량평가 가중치</t>
  </si>
  <si>
    <t xml:space="preserve"> 관리자평가</t>
  </si>
  <si>
    <t xml:space="preserve"> 관리자평가(팝업)</t>
  </si>
  <si>
    <t xml:space="preserve"> 관리자평가 조견표</t>
  </si>
  <si>
    <t xml:space="preserve"> 가감점 기준</t>
  </si>
  <si>
    <t xml:space="preserve"> 평가총량</t>
  </si>
  <si>
    <t xml:space="preserve"> 계획수립</t>
  </si>
  <si>
    <t xml:space="preserve"> 공통지표 관리</t>
  </si>
  <si>
    <t xml:space="preserve"> 가중치</t>
  </si>
  <si>
    <t xml:space="preserve"> 부서업적 관리</t>
  </si>
  <si>
    <t xml:space="preserve"> 고유지표 (팝업)</t>
  </si>
  <si>
    <t>가중치</t>
  </si>
  <si>
    <t>목표수립</t>
  </si>
  <si>
    <t xml:space="preserve"> 개인업적 관리</t>
  </si>
  <si>
    <t xml:space="preserve"> 개인역량 관리</t>
  </si>
  <si>
    <t>평가편람</t>
  </si>
  <si>
    <t xml:space="preserve"> </t>
  </si>
  <si>
    <t xml:space="preserve"> 평가편람 출력</t>
  </si>
  <si>
    <t>실적평가</t>
  </si>
  <si>
    <t>목표대비실적</t>
  </si>
  <si>
    <t xml:space="preserve"> 부서업적 실적관리</t>
  </si>
  <si>
    <t xml:space="preserve"> 개인업적 실적관리</t>
  </si>
  <si>
    <t xml:space="preserve"> 이의신청 (팝업)</t>
  </si>
  <si>
    <t xml:space="preserve"> 업적평가 산출서</t>
  </si>
  <si>
    <t xml:space="preserve"> 개인역량 실적관리</t>
  </si>
  <si>
    <t xml:space="preserve"> 관리자평가 실적관리</t>
  </si>
  <si>
    <t>직무평가</t>
  </si>
  <si>
    <t xml:space="preserve"> 부서업적 평가</t>
  </si>
  <si>
    <t xml:space="preserve"> 실적평가 조서 출력</t>
  </si>
  <si>
    <t xml:space="preserve"> 개인업적 평가</t>
  </si>
  <si>
    <t xml:space="preserve"> 개인역량 평가</t>
  </si>
  <si>
    <t xml:space="preserve"> 관리자 평가</t>
  </si>
  <si>
    <t xml:space="preserve"> 가감점 평가</t>
  </si>
  <si>
    <t>업무종합평가</t>
  </si>
  <si>
    <t xml:space="preserve"> 성과일정 마감일처리</t>
  </si>
  <si>
    <t>중</t>
    <phoneticPr fontId="3" type="noConversion"/>
  </si>
  <si>
    <t>중</t>
    <phoneticPr fontId="3" type="noConversion"/>
  </si>
  <si>
    <t>하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</si>
  <si>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</si>
  <si>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</si>
  <si>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</si>
  <si>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경영자정보</t>
  </si>
  <si>
    <t>메인화면</t>
  </si>
  <si>
    <t>인사관리</t>
  </si>
  <si>
    <t>직원현황</t>
  </si>
  <si>
    <t>개인별현황(징계,포상,교육)</t>
  </si>
  <si>
    <t>정현원현황(총괄)</t>
  </si>
  <si>
    <t>기구(조직)현황</t>
  </si>
  <si>
    <t>임용상세현황</t>
  </si>
  <si>
    <t>포상상세현황</t>
  </si>
  <si>
    <t>징계및경고상세현황</t>
  </si>
  <si>
    <t>근태현황</t>
  </si>
  <si>
    <t>근태상세현황(총괄)</t>
  </si>
  <si>
    <t>예산회계</t>
  </si>
  <si>
    <t>재무현황</t>
  </si>
  <si>
    <t>대차대조표</t>
  </si>
  <si>
    <t>재무현황(총괄)</t>
  </si>
  <si>
    <t>사업별자금수지현황</t>
  </si>
  <si>
    <t>사업별자금수지현황(총괄)</t>
  </si>
  <si>
    <t>사업별자금수지현황(사업별)</t>
  </si>
  <si>
    <t>예산규모</t>
  </si>
  <si>
    <t>예산규모상세</t>
  </si>
  <si>
    <t>예산규모상세(총괄)</t>
  </si>
  <si>
    <t>예산집행현황(총괄)</t>
  </si>
  <si>
    <t>예산집행현황(사업별)</t>
  </si>
  <si>
    <t>차입금현황</t>
  </si>
  <si>
    <t>차입금상세</t>
  </si>
  <si>
    <t>금융부채상세</t>
  </si>
  <si>
    <t>차입금현황(총괄)</t>
  </si>
  <si>
    <t>차입금현황(사업별)</t>
  </si>
  <si>
    <t>보유자금현황</t>
  </si>
  <si>
    <t>보유자금현황(총괄)</t>
  </si>
  <si>
    <t>계약상세</t>
  </si>
  <si>
    <t>계약현황(총괄)</t>
  </si>
  <si>
    <t>소송현황</t>
  </si>
  <si>
    <t>정보공개</t>
  </si>
  <si>
    <t>정보공개현황</t>
  </si>
  <si>
    <t>정보공개상세</t>
  </si>
  <si>
    <t>정보공개현황(총괄)</t>
  </si>
  <si>
    <t>민원접수</t>
  </si>
  <si>
    <t>민원접수현황</t>
  </si>
  <si>
    <t>민원접수상세</t>
  </si>
  <si>
    <t>민원접수현황(총괄)</t>
  </si>
  <si>
    <t>경영정보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</si>
  <si>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</si>
  <si>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</si>
  <si>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</si>
  <si>
    <t>중</t>
    <phoneticPr fontId="3" type="noConversion"/>
  </si>
  <si>
    <t>상</t>
    <phoneticPr fontId="3" type="noConversion"/>
  </si>
  <si>
    <t>대구분</t>
    <phoneticPr fontId="3" type="noConversion"/>
  </si>
  <si>
    <t>비고</t>
    <phoneticPr fontId="3" type="noConversion"/>
  </si>
  <si>
    <t>인사종합</t>
    <phoneticPr fontId="3" type="noConversion"/>
  </si>
  <si>
    <t>급여종합</t>
    <phoneticPr fontId="3" type="noConversion"/>
  </si>
  <si>
    <t>예산종합</t>
    <phoneticPr fontId="3" type="noConversion"/>
  </si>
  <si>
    <t>회계종합</t>
    <phoneticPr fontId="3" type="noConversion"/>
  </si>
  <si>
    <t>계약시스템</t>
    <phoneticPr fontId="3" type="noConversion"/>
  </si>
  <si>
    <t>성과시스템</t>
    <phoneticPr fontId="3" type="noConversion"/>
  </si>
  <si>
    <t>경영정보시스템</t>
    <phoneticPr fontId="3" type="noConversion"/>
  </si>
  <si>
    <t>기타종합</t>
    <phoneticPr fontId="3" type="noConversion"/>
  </si>
  <si>
    <t>ERP종합</t>
    <phoneticPr fontId="3" type="noConversion"/>
  </si>
  <si>
    <t>구분</t>
    <phoneticPr fontId="3" type="noConversion"/>
  </si>
  <si>
    <t>직책</t>
    <phoneticPr fontId="3" type="noConversion"/>
  </si>
  <si>
    <t>담당업무</t>
    <phoneticPr fontId="3" type="noConversion"/>
  </si>
  <si>
    <t>본수</t>
    <phoneticPr fontId="3" type="noConversion"/>
  </si>
  <si>
    <t>M/M</t>
    <phoneticPr fontId="3" type="noConversion"/>
  </si>
  <si>
    <t>사업관리</t>
    <phoneticPr fontId="3" type="noConversion"/>
  </si>
  <si>
    <t>PM</t>
    <phoneticPr fontId="3" type="noConversion"/>
  </si>
  <si>
    <t>특급</t>
    <phoneticPr fontId="3" type="noConversion"/>
  </si>
  <si>
    <t>투입개월</t>
    <phoneticPr fontId="3" type="noConversion"/>
  </si>
  <si>
    <t>금액</t>
    <phoneticPr fontId="3" type="noConversion"/>
  </si>
  <si>
    <t>총금액</t>
    <phoneticPr fontId="3" type="noConversion"/>
  </si>
  <si>
    <t>인원</t>
    <phoneticPr fontId="3" type="noConversion"/>
  </si>
  <si>
    <t>사업관리</t>
    <phoneticPr fontId="3" type="noConversion"/>
  </si>
  <si>
    <t>특급</t>
    <phoneticPr fontId="3" type="noConversion"/>
  </si>
  <si>
    <t>DBA</t>
    <phoneticPr fontId="3" type="noConversion"/>
  </si>
  <si>
    <t>개발자</t>
    <phoneticPr fontId="3" type="noConversion"/>
  </si>
  <si>
    <t>인사/급여</t>
    <phoneticPr fontId="3" type="noConversion"/>
  </si>
  <si>
    <t>고급</t>
    <phoneticPr fontId="3" type="noConversion"/>
  </si>
  <si>
    <t>PL</t>
    <phoneticPr fontId="3" type="noConversion"/>
  </si>
  <si>
    <t>중급</t>
    <phoneticPr fontId="3" type="noConversion"/>
  </si>
  <si>
    <t>중급</t>
    <phoneticPr fontId="3" type="noConversion"/>
  </si>
  <si>
    <t>초급</t>
    <phoneticPr fontId="3" type="noConversion"/>
  </si>
  <si>
    <t>초급</t>
    <phoneticPr fontId="3" type="noConversion"/>
  </si>
  <si>
    <t>초급</t>
    <phoneticPr fontId="3" type="noConversion"/>
  </si>
  <si>
    <t>예산/회계</t>
    <phoneticPr fontId="3" type="noConversion"/>
  </si>
  <si>
    <t>PL</t>
    <phoneticPr fontId="3" type="noConversion"/>
  </si>
  <si>
    <t>특급</t>
    <phoneticPr fontId="3" type="noConversion"/>
  </si>
  <si>
    <t>고급</t>
    <phoneticPr fontId="3" type="noConversion"/>
  </si>
  <si>
    <t>중급</t>
    <phoneticPr fontId="3" type="noConversion"/>
  </si>
  <si>
    <t>초급</t>
    <phoneticPr fontId="3" type="noConversion"/>
  </si>
  <si>
    <t>PL</t>
    <phoneticPr fontId="3" type="noConversion"/>
  </si>
  <si>
    <t>기타</t>
    <phoneticPr fontId="3" type="noConversion"/>
  </si>
  <si>
    <t>초급</t>
    <phoneticPr fontId="3" type="noConversion"/>
  </si>
  <si>
    <t>디자인</t>
    <phoneticPr fontId="3" type="noConversion"/>
  </si>
  <si>
    <t>웹디자인</t>
    <phoneticPr fontId="3" type="noConversion"/>
  </si>
  <si>
    <t>퍼블리셔</t>
    <phoneticPr fontId="3" type="noConversion"/>
  </si>
  <si>
    <t>초급</t>
    <phoneticPr fontId="3" type="noConversion"/>
  </si>
  <si>
    <t>쳇봇</t>
    <phoneticPr fontId="3" type="noConversion"/>
  </si>
  <si>
    <t>음성인식</t>
    <phoneticPr fontId="3" type="noConversion"/>
  </si>
  <si>
    <t>화자인증</t>
    <phoneticPr fontId="3" type="noConversion"/>
  </si>
  <si>
    <t>RPA</t>
    <phoneticPr fontId="3" type="noConversion"/>
  </si>
  <si>
    <t>인건비</t>
    <phoneticPr fontId="3" type="noConversion"/>
  </si>
  <si>
    <t>부분상주</t>
    <phoneticPr fontId="3" type="noConversion"/>
  </si>
  <si>
    <t>비상주</t>
    <phoneticPr fontId="3" type="noConversion"/>
  </si>
  <si>
    <t>라이선스</t>
    <phoneticPr fontId="3" type="noConversion"/>
  </si>
  <si>
    <t>수량</t>
    <phoneticPr fontId="3" type="noConversion"/>
  </si>
  <si>
    <t>단가</t>
    <phoneticPr fontId="3" type="noConversion"/>
  </si>
  <si>
    <t>투입개월</t>
    <phoneticPr fontId="3" type="noConversion"/>
  </si>
  <si>
    <t>총긍맥</t>
    <phoneticPr fontId="3" type="noConversion"/>
  </si>
  <si>
    <t>부가세별도</t>
    <phoneticPr fontId="3" type="noConversion"/>
  </si>
  <si>
    <t>부가세포함</t>
    <phoneticPr fontId="3" type="noConversion"/>
  </si>
  <si>
    <t>하드웨어</t>
    <phoneticPr fontId="3" type="noConversion"/>
  </si>
  <si>
    <t>AI관련</t>
    <phoneticPr fontId="3" type="noConversion"/>
  </si>
  <si>
    <t>ERP관련</t>
    <phoneticPr fontId="3" type="noConversion"/>
  </si>
  <si>
    <t>금액단위는 백만원</t>
    <phoneticPr fontId="3" type="noConversion"/>
  </si>
  <si>
    <t>금액단위 : 백만원</t>
    <phoneticPr fontId="3" type="noConversion"/>
  </si>
  <si>
    <t>넥사크로</t>
    <phoneticPr fontId="3" type="noConversion"/>
  </si>
  <si>
    <t>실제견적</t>
    <phoneticPr fontId="3" type="noConversion"/>
  </si>
  <si>
    <t>최소가능한 견적</t>
    <phoneticPr fontId="3" type="noConversion"/>
  </si>
  <si>
    <t>단위: 백만원</t>
    <phoneticPr fontId="3" type="noConversion"/>
  </si>
  <si>
    <t xml:space="preserve"> </t>
    <phoneticPr fontId="3" type="noConversion"/>
  </si>
  <si>
    <t>기타비용</t>
    <phoneticPr fontId="3" type="noConversion"/>
  </si>
  <si>
    <t>품질</t>
    <phoneticPr fontId="3" type="noConversion"/>
  </si>
  <si>
    <t>특급</t>
    <phoneticPr fontId="3" type="noConversion"/>
  </si>
  <si>
    <t>고급</t>
    <phoneticPr fontId="3" type="noConversion"/>
  </si>
  <si>
    <t>ISP BPR</t>
    <phoneticPr fontId="3" type="noConversion"/>
  </si>
  <si>
    <t>특급</t>
    <phoneticPr fontId="3" type="noConversion"/>
  </si>
  <si>
    <t>이지완</t>
    <phoneticPr fontId="3" type="noConversion"/>
  </si>
  <si>
    <t>허시맥</t>
    <phoneticPr fontId="3" type="noConversion"/>
  </si>
  <si>
    <t>김용태</t>
    <phoneticPr fontId="3" type="noConversion"/>
  </si>
  <si>
    <t>최성민</t>
    <phoneticPr fontId="3" type="noConversion"/>
  </si>
  <si>
    <t>정진희</t>
    <phoneticPr fontId="3" type="noConversion"/>
  </si>
  <si>
    <t>김선희</t>
    <phoneticPr fontId="3" type="noConversion"/>
  </si>
  <si>
    <t>유성훈</t>
    <phoneticPr fontId="3" type="noConversion"/>
  </si>
  <si>
    <t>손문배</t>
    <phoneticPr fontId="3" type="noConversion"/>
  </si>
  <si>
    <t>강동길</t>
    <phoneticPr fontId="3" type="noConversion"/>
  </si>
  <si>
    <t>김영우</t>
    <phoneticPr fontId="3" type="noConversion"/>
  </si>
  <si>
    <t>박상준</t>
    <phoneticPr fontId="3" type="noConversion"/>
  </si>
  <si>
    <t>김진우</t>
    <phoneticPr fontId="3" type="noConversion"/>
  </si>
  <si>
    <t>박찬식</t>
    <phoneticPr fontId="3" type="noConversion"/>
  </si>
  <si>
    <t>김용오</t>
    <phoneticPr fontId="3" type="noConversion"/>
  </si>
  <si>
    <t>강태욱</t>
    <phoneticPr fontId="3" type="noConversion"/>
  </si>
  <si>
    <t>김영효</t>
    <phoneticPr fontId="3" type="noConversion"/>
  </si>
  <si>
    <t>이정용</t>
    <phoneticPr fontId="3" type="noConversion"/>
  </si>
  <si>
    <t>최민송</t>
    <phoneticPr fontId="3" type="noConversion"/>
  </si>
  <si>
    <t>김상두</t>
    <phoneticPr fontId="3" type="noConversion"/>
  </si>
  <si>
    <t>김주희</t>
    <phoneticPr fontId="3" type="noConversion"/>
  </si>
  <si>
    <t>김가영</t>
    <phoneticPr fontId="3" type="noConversion"/>
  </si>
  <si>
    <t>최선영</t>
    <phoneticPr fontId="3" type="noConversion"/>
  </si>
  <si>
    <t>품질</t>
    <phoneticPr fontId="3" type="noConversion"/>
  </si>
  <si>
    <t>특급</t>
    <phoneticPr fontId="3" type="noConversion"/>
  </si>
  <si>
    <t>ISP BPR</t>
    <phoneticPr fontId="3" type="noConversion"/>
  </si>
  <si>
    <t>20% 활인 금액</t>
    <phoneticPr fontId="3" type="noConversion"/>
  </si>
  <si>
    <t>김태환</t>
    <phoneticPr fontId="3" type="noConversion"/>
  </si>
  <si>
    <t>복리후생</t>
    <phoneticPr fontId="3" type="noConversion"/>
  </si>
  <si>
    <t>자산관리</t>
    <phoneticPr fontId="3" type="noConversion"/>
  </si>
  <si>
    <t>시스템관리</t>
    <phoneticPr fontId="3" type="noConversion"/>
  </si>
  <si>
    <t>구매/예약</t>
    <phoneticPr fontId="3" type="noConversion"/>
  </si>
  <si>
    <t>결산관리</t>
    <phoneticPr fontId="3" type="noConversion"/>
  </si>
  <si>
    <t xml:space="preserve"> </t>
    <phoneticPr fontId="3" type="noConversion"/>
  </si>
  <si>
    <t>박슬기</t>
    <phoneticPr fontId="3" type="noConversion"/>
  </si>
  <si>
    <t>박정윤</t>
    <phoneticPr fontId="3" type="noConversion"/>
  </si>
  <si>
    <t>회계</t>
    <phoneticPr fontId="3" type="noConversion"/>
  </si>
  <si>
    <t>예산/결산</t>
    <phoneticPr fontId="3" type="noConversion"/>
  </si>
  <si>
    <t>PL/DBA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</si>
</sst>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#,##0.0_ "/>
    <numFmt numFmtId="178" formatCode="0_ "/>
    <numFmt numFmtId="179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8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2DFA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4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176" fontId="7" fillId="0" borderId="2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 readingOrder="1"/>
    </xf>
    <xf numFmtId="0" fontId="11" fillId="0" borderId="1" xfId="0" applyFont="1" applyBorder="1" applyAlignment="1">
      <alignment horizontal="left" vertical="center" wrapText="1" readingOrder="1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2" xfId="0" applyFont="1" applyBorder="1" applyAlignment="1">
      <alignment vertical="center" wrapText="1" readingOrder="1"/>
    </xf>
    <xf numFmtId="0" fontId="11" fillId="0" borderId="2" xfId="0" applyFont="1" applyBorder="1" applyAlignment="1">
      <alignment horizontal="center" vertical="center" wrapText="1" readingOrder="1"/>
    </xf>
    <xf numFmtId="0" fontId="0" fillId="0" borderId="0" xfId="0">
      <alignment vertical="center"/>
    </xf>
    <xf numFmtId="0" fontId="4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0" fillId="0" borderId="2" xfId="0" applyBorder="1">
      <alignment vertical="center"/>
    </xf>
    <xf numFmtId="0" fontId="4" fillId="0" borderId="4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left" vertical="top" wrapText="1" readingOrder="1"/>
    </xf>
    <xf numFmtId="0" fontId="6" fillId="0" borderId="4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left" vertical="top" wrapText="1" readingOrder="1"/>
    </xf>
    <xf numFmtId="0" fontId="6" fillId="0" borderId="6" xfId="0" applyFont="1" applyBorder="1" applyAlignment="1">
      <alignment horizontal="left" vertical="center" wrapText="1" readingOrder="1"/>
    </xf>
    <xf numFmtId="0" fontId="6" fillId="0" borderId="9" xfId="0" applyFont="1" applyBorder="1" applyAlignment="1">
      <alignment horizontal="left" vertical="center" wrapText="1" readingOrder="1"/>
    </xf>
    <xf numFmtId="0" fontId="6" fillId="3" borderId="6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176" fontId="0" fillId="0" borderId="2" xfId="0" applyNumberFormat="1" applyBorder="1">
      <alignment vertical="center"/>
    </xf>
    <xf numFmtId="0" fontId="4" fillId="0" borderId="11" xfId="0" applyFont="1" applyBorder="1" applyAlignment="1">
      <alignment horizontal="left" vertical="top" wrapText="1" readingOrder="1"/>
    </xf>
    <xf numFmtId="0" fontId="4" fillId="0" borderId="2" xfId="0" applyFont="1" applyBorder="1" applyAlignment="1">
      <alignment horizontal="left" vertical="top" wrapText="1" readingOrder="1"/>
    </xf>
    <xf numFmtId="0" fontId="4" fillId="0" borderId="2" xfId="0" applyFont="1" applyBorder="1" applyAlignment="1">
      <alignment horizontal="center" vertical="top" wrapText="1" readingOrder="1"/>
    </xf>
    <xf numFmtId="0" fontId="4" fillId="0" borderId="11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0" xfId="0" applyFont="1">
      <alignment vertical="center"/>
    </xf>
    <xf numFmtId="0" fontId="11" fillId="0" borderId="2" xfId="0" applyFont="1" applyBorder="1" applyAlignment="1">
      <alignment horizontal="center" vertical="top" wrapText="1" readingOrder="1"/>
    </xf>
    <xf numFmtId="0" fontId="11" fillId="0" borderId="2" xfId="0" applyFont="1" applyBorder="1" applyAlignment="1">
      <alignment horizontal="left" vertical="top" wrapText="1" readingOrder="1"/>
    </xf>
    <xf numFmtId="0" fontId="10" fillId="0" borderId="2" xfId="0" applyFont="1" applyBorder="1">
      <alignment vertical="center"/>
    </xf>
    <xf numFmtId="0" fontId="10" fillId="0" borderId="0" xfId="0" applyFont="1" applyAlignment="1">
      <alignment horizontal="center" vertical="center"/>
    </xf>
    <xf numFmtId="176" fontId="10" fillId="0" borderId="2" xfId="0" applyNumberFormat="1" applyFont="1" applyBorder="1">
      <alignment vertical="center"/>
    </xf>
    <xf numFmtId="0" fontId="9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 readingOrder="1"/>
    </xf>
    <xf numFmtId="0" fontId="11" fillId="0" borderId="2" xfId="0" applyFont="1" applyBorder="1" applyAlignment="1">
      <alignment horizontal="center" vertical="center" wrapText="1" readingOrder="1"/>
    </xf>
    <xf numFmtId="0" fontId="9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top" wrapText="1" readingOrder="1"/>
    </xf>
    <xf numFmtId="0" fontId="11" fillId="0" borderId="0" xfId="0" applyFont="1" applyBorder="1" applyAlignment="1">
      <alignment horizontal="left" vertical="top" wrapText="1" readingOrder="1"/>
    </xf>
    <xf numFmtId="0" fontId="9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1" xfId="0" applyFont="1" applyBorder="1" applyAlignment="1">
      <alignment horizontal="center" vertical="top" wrapText="1" readingOrder="1"/>
    </xf>
    <xf numFmtId="0" fontId="11" fillId="0" borderId="0" xfId="0" applyFont="1" applyBorder="1" applyAlignment="1">
      <alignment horizontal="center" vertical="top" wrapText="1" readingOrder="1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>
      <alignment vertical="center"/>
    </xf>
    <xf numFmtId="0" fontId="8" fillId="0" borderId="11" xfId="0" applyFont="1" applyBorder="1" applyAlignment="1">
      <alignment horizontal="center" vertical="center" wrapText="1"/>
    </xf>
    <xf numFmtId="0" fontId="7" fillId="0" borderId="7" xfId="0" applyFont="1" applyBorder="1">
      <alignment vertical="center"/>
    </xf>
    <xf numFmtId="0" fontId="7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0" xfId="0" applyFont="1">
      <alignment vertical="center"/>
    </xf>
    <xf numFmtId="0" fontId="11" fillId="0" borderId="2" xfId="0" applyFont="1" applyBorder="1" applyAlignment="1">
      <alignment horizontal="center" vertical="top" wrapText="1" readingOrder="1"/>
    </xf>
    <xf numFmtId="0" fontId="11" fillId="0" borderId="2" xfId="0" applyFont="1" applyBorder="1" applyAlignment="1">
      <alignment horizontal="left" vertical="top" wrapText="1" readingOrder="1"/>
    </xf>
    <xf numFmtId="0" fontId="10" fillId="0" borderId="2" xfId="0" applyFont="1" applyBorder="1">
      <alignment vertical="center"/>
    </xf>
    <xf numFmtId="0" fontId="10" fillId="0" borderId="0" xfId="0" applyFont="1" applyAlignment="1">
      <alignment horizontal="center" vertical="center"/>
    </xf>
    <xf numFmtId="176" fontId="10" fillId="0" borderId="2" xfId="0" applyNumberFormat="1" applyFont="1" applyBorder="1">
      <alignment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top" wrapText="1" readingOrder="1"/>
    </xf>
    <xf numFmtId="0" fontId="10" fillId="0" borderId="2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 readingOrder="1"/>
    </xf>
    <xf numFmtId="0" fontId="9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 readingOrder="1"/>
    </xf>
    <xf numFmtId="0" fontId="10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left" vertical="center" wrapText="1" readingOrder="1"/>
    </xf>
    <xf numFmtId="0" fontId="9" fillId="0" borderId="11" xfId="0" applyFont="1" applyBorder="1" applyAlignment="1">
      <alignment horizontal="center" vertical="center" wrapText="1"/>
    </xf>
    <xf numFmtId="0" fontId="10" fillId="0" borderId="7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7" fillId="0" borderId="2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177" fontId="7" fillId="0" borderId="2" xfId="0" applyNumberFormat="1" applyFont="1" applyBorder="1">
      <alignment vertical="center"/>
    </xf>
    <xf numFmtId="0" fontId="1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 readingOrder="1"/>
    </xf>
    <xf numFmtId="0" fontId="4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 readingOrder="1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 readingOrder="1"/>
    </xf>
    <xf numFmtId="0" fontId="10" fillId="0" borderId="2" xfId="0" applyFont="1" applyBorder="1" applyAlignment="1">
      <alignment horizontal="left" vertical="center"/>
    </xf>
    <xf numFmtId="0" fontId="10" fillId="0" borderId="0" xfId="0" applyFont="1">
      <alignment vertical="center"/>
    </xf>
    <xf numFmtId="0" fontId="10" fillId="0" borderId="2" xfId="0" applyFont="1" applyBorder="1">
      <alignment vertical="center"/>
    </xf>
    <xf numFmtId="0" fontId="10" fillId="0" borderId="0" xfId="0" applyFont="1" applyAlignment="1">
      <alignment horizontal="center" vertical="center"/>
    </xf>
    <xf numFmtId="176" fontId="10" fillId="0" borderId="2" xfId="0" applyNumberFormat="1" applyFont="1" applyBorder="1">
      <alignment vertical="center"/>
    </xf>
    <xf numFmtId="0" fontId="9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 readingOrder="1"/>
    </xf>
    <xf numFmtId="0" fontId="9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>
      <alignment vertical="center"/>
    </xf>
    <xf numFmtId="0" fontId="4" fillId="0" borderId="2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 readingOrder="1"/>
    </xf>
    <xf numFmtId="0" fontId="9" fillId="0" borderId="7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 readingOrder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>
      <alignment vertical="center"/>
    </xf>
    <xf numFmtId="0" fontId="0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 readingOrder="1"/>
    </xf>
    <xf numFmtId="0" fontId="0" fillId="0" borderId="0" xfId="0" applyFill="1">
      <alignment vertical="center"/>
    </xf>
    <xf numFmtId="0" fontId="4" fillId="0" borderId="2" xfId="0" applyFont="1" applyFill="1" applyBorder="1" applyAlignment="1">
      <alignment horizontal="center" vertical="center" wrapText="1" readingOrder="1"/>
    </xf>
    <xf numFmtId="0" fontId="0" fillId="4" borderId="2" xfId="0" applyFill="1" applyBorder="1">
      <alignment vertical="center"/>
    </xf>
    <xf numFmtId="0" fontId="13" fillId="4" borderId="2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>
      <alignment vertical="center"/>
    </xf>
    <xf numFmtId="176" fontId="13" fillId="4" borderId="2" xfId="0" applyNumberFormat="1" applyFont="1" applyFill="1" applyBorder="1">
      <alignment vertical="center"/>
    </xf>
    <xf numFmtId="0" fontId="0" fillId="5" borderId="2" xfId="0" applyFill="1" applyBorder="1">
      <alignment vertical="center"/>
    </xf>
    <xf numFmtId="176" fontId="0" fillId="5" borderId="2" xfId="0" applyNumberFormat="1" applyFill="1" applyBorder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6" fillId="0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17" fillId="0" borderId="0" xfId="0" applyFont="1">
      <alignment vertical="center"/>
    </xf>
    <xf numFmtId="0" fontId="15" fillId="7" borderId="2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7" fillId="0" borderId="2" xfId="0" applyFont="1" applyBorder="1">
      <alignment vertical="center"/>
    </xf>
    <xf numFmtId="178" fontId="17" fillId="0" borderId="2" xfId="0" applyNumberFormat="1" applyFont="1" applyBorder="1">
      <alignment vertical="center"/>
    </xf>
    <xf numFmtId="178" fontId="17" fillId="0" borderId="2" xfId="0" applyNumberFormat="1" applyFont="1" applyBorder="1" applyAlignment="1">
      <alignment horizontal="right" vertical="center"/>
    </xf>
    <xf numFmtId="0" fontId="17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79" fontId="17" fillId="0" borderId="2" xfId="0" applyNumberFormat="1" applyFont="1" applyBorder="1">
      <alignment vertical="center"/>
    </xf>
    <xf numFmtId="0" fontId="17" fillId="0" borderId="0" xfId="0" applyFont="1" applyAlignment="1">
      <alignment horizontal="right" vertical="center"/>
    </xf>
    <xf numFmtId="0" fontId="18" fillId="6" borderId="2" xfId="0" applyFont="1" applyFill="1" applyBorder="1" applyAlignment="1">
      <alignment vertical="center"/>
    </xf>
    <xf numFmtId="0" fontId="14" fillId="3" borderId="2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vertical="center"/>
    </xf>
    <xf numFmtId="0" fontId="15" fillId="0" borderId="13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right" vertical="center"/>
    </xf>
    <xf numFmtId="0" fontId="0" fillId="5" borderId="2" xfId="0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workbookViewId="0">
      <selection activeCell="D9" sqref="D9"/>
    </sheetView>
  </sheetViews>
  <sheetFormatPr defaultRowHeight="21.45" x14ac:dyDescent="0.55000000000000004"/>
  <cols>
    <col min="1" max="1" width="18.2109375" style="191" customWidth="1"/>
    <col min="2" max="2" width="17.5" style="182" customWidth="1"/>
    <col min="3" max="3" width="9.140625" style="182"/>
    <col min="4" max="4" width="19.640625" style="182" customWidth="1"/>
    <col min="5" max="5" width="19.28515625" style="182" customWidth="1"/>
    <col min="6" max="16384" width="9.140625" style="182"/>
  </cols>
  <sheetData>
    <row r="1" spans="1:4" ht="25" customHeight="1" x14ac:dyDescent="0.55000000000000004">
      <c r="A1" s="190"/>
      <c r="B1" s="190" t="s">
        <v>1344</v>
      </c>
      <c r="C1" s="187"/>
      <c r="D1" s="190" t="s">
        <v>1345</v>
      </c>
    </row>
    <row r="2" spans="1:4" ht="25" customHeight="1" x14ac:dyDescent="0.55000000000000004">
      <c r="A2" s="190" t="s">
        <v>1338</v>
      </c>
      <c r="B2" s="188"/>
      <c r="C2" s="187"/>
      <c r="D2" s="188">
        <f>224*1.1 + 21 * 1.1</f>
        <v>269.50000000000006</v>
      </c>
    </row>
    <row r="3" spans="1:4" ht="25" customHeight="1" x14ac:dyDescent="0.55000000000000004">
      <c r="A3" s="190" t="s">
        <v>1339</v>
      </c>
      <c r="B3" s="189"/>
      <c r="C3" s="187"/>
      <c r="D3" s="189">
        <f>'AI관련-코난'!G14</f>
        <v>798.93000000000006</v>
      </c>
    </row>
    <row r="4" spans="1:4" ht="25" customHeight="1" x14ac:dyDescent="0.55000000000000004">
      <c r="A4" s="190" t="s">
        <v>1340</v>
      </c>
      <c r="B4" s="188"/>
      <c r="C4" s="187"/>
      <c r="D4" s="192">
        <v>1113</v>
      </c>
    </row>
    <row r="5" spans="1:4" ht="25" customHeight="1" x14ac:dyDescent="0.55000000000000004">
      <c r="A5" s="190" t="s">
        <v>1343</v>
      </c>
      <c r="B5" s="187"/>
      <c r="C5" s="187"/>
      <c r="D5" s="192">
        <v>50</v>
      </c>
    </row>
    <row r="6" spans="1:4" ht="25" customHeight="1" x14ac:dyDescent="0.55000000000000004">
      <c r="A6" s="190" t="s">
        <v>1348</v>
      </c>
      <c r="B6" s="187"/>
      <c r="C6" s="187"/>
      <c r="D6" s="192">
        <v>100</v>
      </c>
    </row>
    <row r="7" spans="1:4" ht="25" customHeight="1" x14ac:dyDescent="0.55000000000000004">
      <c r="A7" s="190"/>
      <c r="B7" s="188"/>
      <c r="C7" s="187"/>
      <c r="D7" s="192">
        <f>SUM(D2:D6)</f>
        <v>2331.4300000000003</v>
      </c>
    </row>
    <row r="8" spans="1:4" ht="25" customHeight="1" x14ac:dyDescent="0.55000000000000004">
      <c r="D8" s="193" t="s">
        <v>1346</v>
      </c>
    </row>
    <row r="9" spans="1:4" ht="25" customHeight="1" x14ac:dyDescent="0.55000000000000004"/>
    <row r="10" spans="1:4" ht="25" customHeight="1" x14ac:dyDescent="0.55000000000000004"/>
    <row r="11" spans="1:4" ht="25" customHeight="1" x14ac:dyDescent="0.55000000000000004"/>
    <row r="12" spans="1:4" ht="25" customHeight="1" x14ac:dyDescent="0.55000000000000004"/>
    <row r="13" spans="1:4" ht="25" customHeight="1" x14ac:dyDescent="0.55000000000000004"/>
    <row r="14" spans="1:4" ht="25" customHeight="1" x14ac:dyDescent="0.55000000000000004"/>
    <row r="15" spans="1:4" ht="25" customHeight="1" x14ac:dyDescent="0.55000000000000004"/>
    <row r="16" spans="1:4" ht="25" customHeight="1" x14ac:dyDescent="0.55000000000000004"/>
    <row r="17" ht="25" customHeight="1" x14ac:dyDescent="0.55000000000000004"/>
    <row r="18" ht="25" customHeight="1" x14ac:dyDescent="0.55000000000000004"/>
    <row r="19" ht="25" customHeight="1" x14ac:dyDescent="0.55000000000000004"/>
    <row r="20" ht="25" customHeight="1" x14ac:dyDescent="0.55000000000000004"/>
    <row r="21" ht="25" customHeight="1" x14ac:dyDescent="0.55000000000000004"/>
    <row r="22" ht="25" customHeight="1" x14ac:dyDescent="0.55000000000000004"/>
    <row r="23" ht="25" customHeight="1" x14ac:dyDescent="0.55000000000000004"/>
    <row r="24" ht="25" customHeight="1" x14ac:dyDescent="0.55000000000000004"/>
    <row r="25" ht="25" customHeight="1" x14ac:dyDescent="0.55000000000000004"/>
    <row r="26" ht="25" customHeight="1" x14ac:dyDescent="0.55000000000000004"/>
    <row r="27" ht="25" customHeight="1" x14ac:dyDescent="0.55000000000000004"/>
    <row r="28" ht="25" customHeight="1" x14ac:dyDescent="0.55000000000000004"/>
    <row r="29" ht="25" customHeight="1" x14ac:dyDescent="0.55000000000000004"/>
    <row r="30" ht="25" customHeight="1" x14ac:dyDescent="0.55000000000000004"/>
    <row r="31" ht="25" customHeight="1" x14ac:dyDescent="0.55000000000000004"/>
    <row r="32" ht="25" customHeight="1" x14ac:dyDescent="0.55000000000000004"/>
    <row r="33" ht="25" customHeight="1" x14ac:dyDescent="0.55000000000000004"/>
    <row r="34" ht="25" customHeight="1" x14ac:dyDescent="0.55000000000000004"/>
    <row r="35" ht="25" customHeight="1" x14ac:dyDescent="0.55000000000000004"/>
    <row r="36" ht="25" customHeight="1" x14ac:dyDescent="0.55000000000000004"/>
    <row r="37" ht="25" customHeight="1" x14ac:dyDescent="0.55000000000000004"/>
    <row r="38" ht="25" customHeight="1" x14ac:dyDescent="0.55000000000000004"/>
    <row r="39" ht="25" customHeight="1" x14ac:dyDescent="0.55000000000000004"/>
    <row r="40" ht="25" customHeight="1" x14ac:dyDescent="0.55000000000000004"/>
    <row r="41" ht="25" customHeight="1" x14ac:dyDescent="0.55000000000000004"/>
    <row r="42" ht="25" customHeight="1" x14ac:dyDescent="0.55000000000000004"/>
    <row r="43" ht="25" customHeight="1" x14ac:dyDescent="0.55000000000000004"/>
    <row r="44" ht="25" customHeight="1" x14ac:dyDescent="0.55000000000000004"/>
    <row r="45" ht="25" customHeight="1" x14ac:dyDescent="0.55000000000000004"/>
    <row r="46" ht="25" customHeight="1" x14ac:dyDescent="0.55000000000000004"/>
    <row r="47" ht="25" customHeight="1" x14ac:dyDescent="0.55000000000000004"/>
    <row r="48" ht="25" customHeight="1" x14ac:dyDescent="0.55000000000000004"/>
    <row r="49" ht="25" customHeight="1" x14ac:dyDescent="0.55000000000000004"/>
    <row r="50" ht="25" customHeight="1" x14ac:dyDescent="0.55000000000000004"/>
    <row r="51" ht="25" customHeight="1" x14ac:dyDescent="0.55000000000000004"/>
    <row r="52" ht="25" customHeight="1" x14ac:dyDescent="0.55000000000000004"/>
    <row r="53" ht="25" customHeight="1" x14ac:dyDescent="0.55000000000000004"/>
    <row r="54" ht="25" customHeight="1" x14ac:dyDescent="0.55000000000000004"/>
    <row r="55" ht="25" customHeight="1" x14ac:dyDescent="0.55000000000000004"/>
    <row r="56" ht="25" customHeight="1" x14ac:dyDescent="0.55000000000000004"/>
    <row r="57" ht="25" customHeight="1" x14ac:dyDescent="0.55000000000000004"/>
    <row r="58" ht="25" customHeight="1" x14ac:dyDescent="0.55000000000000004"/>
    <row r="59" ht="25" customHeight="1" x14ac:dyDescent="0.55000000000000004"/>
    <row r="60" ht="25" customHeight="1" x14ac:dyDescent="0.55000000000000004"/>
    <row r="61" ht="25" customHeight="1" x14ac:dyDescent="0.55000000000000004"/>
    <row r="62" ht="25" customHeight="1" x14ac:dyDescent="0.55000000000000004"/>
    <row r="63" ht="25" customHeight="1" x14ac:dyDescent="0.55000000000000004"/>
    <row r="64" ht="25" customHeight="1" x14ac:dyDescent="0.55000000000000004"/>
    <row r="65" ht="25" customHeight="1" x14ac:dyDescent="0.55000000000000004"/>
    <row r="66" ht="25" customHeight="1" x14ac:dyDescent="0.55000000000000004"/>
    <row r="67" ht="25" customHeight="1" x14ac:dyDescent="0.55000000000000004"/>
    <row r="68" ht="25" customHeight="1" x14ac:dyDescent="0.55000000000000004"/>
    <row r="69" ht="25" customHeight="1" x14ac:dyDescent="0.55000000000000004"/>
    <row r="70" ht="25" customHeight="1" x14ac:dyDescent="0.55000000000000004"/>
    <row r="71" ht="25" customHeight="1" x14ac:dyDescent="0.55000000000000004"/>
    <row r="72" ht="25" customHeight="1" x14ac:dyDescent="0.55000000000000004"/>
    <row r="73" ht="25" customHeight="1" x14ac:dyDescent="0.55000000000000004"/>
    <row r="74" ht="25" customHeight="1" x14ac:dyDescent="0.55000000000000004"/>
    <row r="75" ht="25" customHeight="1" x14ac:dyDescent="0.55000000000000004"/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opLeftCell="A37" workbookViewId="0">
      <selection activeCell="C178" sqref="C178:C180"/>
    </sheetView>
  </sheetViews>
  <sheetFormatPr defaultRowHeight="15" x14ac:dyDescent="0.55000000000000004"/>
  <cols>
    <col min="1" max="2" width="9.140625" style="50"/>
    <col min="3" max="3" width="44.0703125" style="46" customWidth="1"/>
    <col min="4" max="4" width="12.5703125" style="50" customWidth="1"/>
    <col min="5" max="5" width="12.5703125" style="23" customWidth="1"/>
    <col min="6" max="7" width="9.140625" style="46"/>
    <col min="8" max="8" width="13.5703125" style="46" customWidth="1"/>
    <col min="9" max="9" width="11.5703125" style="46" customWidth="1"/>
    <col min="10" max="10" width="9.42578125" style="46" customWidth="1"/>
    <col min="11" max="16384" width="9.140625" style="46"/>
  </cols>
  <sheetData>
    <row r="1" spans="1:10" ht="17.05" customHeight="1" x14ac:dyDescent="0.55000000000000004">
      <c r="A1" s="44" t="s">
        <v>32</v>
      </c>
      <c r="B1" s="44" t="s">
        <v>33</v>
      </c>
      <c r="C1" s="45" t="s">
        <v>34</v>
      </c>
      <c r="D1" s="44" t="s">
        <v>35</v>
      </c>
      <c r="E1" s="22" t="s">
        <v>39</v>
      </c>
    </row>
    <row r="2" spans="1:10" ht="17.05" customHeight="1" x14ac:dyDescent="0.55000000000000004">
      <c r="A2" s="44" t="s">
        <v>207</v>
      </c>
      <c r="B2" s="47" t="s">
        <v>183</v>
      </c>
      <c r="C2" s="48" t="s">
        <v>184</v>
      </c>
      <c r="D2" s="44" t="s">
        <v>208</v>
      </c>
      <c r="E2" s="22">
        <v>12</v>
      </c>
    </row>
    <row r="3" spans="1:10" ht="17.05" customHeight="1" x14ac:dyDescent="0.55000000000000004">
      <c r="A3" s="44"/>
      <c r="B3" s="47"/>
      <c r="C3" s="48" t="s">
        <v>185</v>
      </c>
      <c r="D3" s="44" t="s">
        <v>89</v>
      </c>
      <c r="E3" s="22">
        <v>12</v>
      </c>
      <c r="H3" s="44" t="s">
        <v>40</v>
      </c>
      <c r="I3" s="44" t="s">
        <v>41</v>
      </c>
      <c r="J3" s="44" t="s">
        <v>42</v>
      </c>
    </row>
    <row r="4" spans="1:10" ht="17.05" customHeight="1" x14ac:dyDescent="0.55000000000000004">
      <c r="A4" s="44"/>
      <c r="B4" s="47"/>
      <c r="C4" s="48" t="s">
        <v>186</v>
      </c>
      <c r="D4" s="44" t="s">
        <v>89</v>
      </c>
      <c r="E4" s="22">
        <v>12</v>
      </c>
      <c r="H4" s="49">
        <f>COUNT(E2:E29)</f>
        <v>28</v>
      </c>
      <c r="I4" s="49">
        <f>SUM(E2:E29) / H4</f>
        <v>10</v>
      </c>
      <c r="J4" s="49">
        <f>H4/I4</f>
        <v>2.8</v>
      </c>
    </row>
    <row r="5" spans="1:10" ht="17.05" customHeight="1" x14ac:dyDescent="0.55000000000000004">
      <c r="A5" s="44"/>
      <c r="B5" s="47"/>
      <c r="C5" s="48" t="s">
        <v>195</v>
      </c>
      <c r="D5" s="44" t="s">
        <v>46</v>
      </c>
      <c r="E5" s="22">
        <v>8</v>
      </c>
    </row>
    <row r="6" spans="1:10" ht="17.05" customHeight="1" x14ac:dyDescent="0.55000000000000004">
      <c r="A6" s="44"/>
      <c r="B6" s="47"/>
      <c r="C6" s="48" t="s">
        <v>196</v>
      </c>
      <c r="D6" s="44" t="s">
        <v>209</v>
      </c>
      <c r="E6" s="22">
        <v>8</v>
      </c>
    </row>
    <row r="7" spans="1:10" ht="17.05" customHeight="1" x14ac:dyDescent="0.55000000000000004">
      <c r="A7" s="44"/>
      <c r="B7" s="47"/>
      <c r="C7" s="48" t="s">
        <v>187</v>
      </c>
      <c r="D7" s="44" t="s">
        <v>210</v>
      </c>
      <c r="E7" s="22">
        <v>12</v>
      </c>
    </row>
    <row r="8" spans="1:10" ht="17.05" customHeight="1" x14ac:dyDescent="0.55000000000000004">
      <c r="A8" s="44"/>
      <c r="B8" s="47"/>
      <c r="C8" s="48" t="s">
        <v>188</v>
      </c>
      <c r="D8" s="44" t="s">
        <v>89</v>
      </c>
      <c r="E8" s="22">
        <v>12</v>
      </c>
    </row>
    <row r="9" spans="1:10" ht="17.05" customHeight="1" x14ac:dyDescent="0.55000000000000004">
      <c r="A9" s="44"/>
      <c r="B9" s="47"/>
      <c r="C9" s="48" t="s">
        <v>197</v>
      </c>
      <c r="D9" s="44" t="s">
        <v>212</v>
      </c>
      <c r="E9" s="22">
        <v>8</v>
      </c>
    </row>
    <row r="10" spans="1:10" ht="17.05" customHeight="1" x14ac:dyDescent="0.55000000000000004">
      <c r="A10" s="44"/>
      <c r="B10" s="47"/>
      <c r="C10" s="48" t="s">
        <v>198</v>
      </c>
      <c r="D10" s="44" t="s">
        <v>160</v>
      </c>
      <c r="E10" s="22">
        <v>8</v>
      </c>
    </row>
    <row r="11" spans="1:10" ht="17.05" customHeight="1" x14ac:dyDescent="0.55000000000000004">
      <c r="A11" s="44"/>
      <c r="B11" s="47"/>
      <c r="C11" s="48" t="s">
        <v>194</v>
      </c>
      <c r="D11" s="44" t="s">
        <v>213</v>
      </c>
      <c r="E11" s="22">
        <v>12</v>
      </c>
    </row>
    <row r="12" spans="1:10" ht="17.05" customHeight="1" x14ac:dyDescent="0.55000000000000004">
      <c r="A12" s="44"/>
      <c r="B12" s="47"/>
      <c r="C12" s="48" t="s">
        <v>189</v>
      </c>
      <c r="D12" s="44" t="s">
        <v>214</v>
      </c>
      <c r="E12" s="22">
        <v>12</v>
      </c>
    </row>
    <row r="13" spans="1:10" ht="17.05" customHeight="1" x14ac:dyDescent="0.55000000000000004">
      <c r="A13" s="44"/>
      <c r="B13" s="47"/>
      <c r="C13" s="48" t="s">
        <v>190</v>
      </c>
      <c r="D13" s="44" t="s">
        <v>215</v>
      </c>
      <c r="E13" s="22">
        <v>8</v>
      </c>
    </row>
    <row r="14" spans="1:10" ht="17.05" customHeight="1" x14ac:dyDescent="0.55000000000000004">
      <c r="A14" s="44"/>
      <c r="B14" s="47"/>
      <c r="C14" s="48" t="s">
        <v>191</v>
      </c>
      <c r="D14" s="44" t="s">
        <v>216</v>
      </c>
      <c r="E14" s="22">
        <v>8</v>
      </c>
    </row>
    <row r="15" spans="1:10" ht="17.05" customHeight="1" x14ac:dyDescent="0.55000000000000004">
      <c r="A15" s="44"/>
      <c r="B15" s="47"/>
      <c r="C15" s="48" t="s">
        <v>192</v>
      </c>
      <c r="D15" s="44" t="s">
        <v>89</v>
      </c>
      <c r="E15" s="22">
        <v>12</v>
      </c>
    </row>
    <row r="16" spans="1:10" ht="17.05" customHeight="1" x14ac:dyDescent="0.55000000000000004">
      <c r="A16" s="44"/>
      <c r="B16" s="47"/>
      <c r="C16" s="48" t="s">
        <v>193</v>
      </c>
      <c r="D16" s="44" t="s">
        <v>89</v>
      </c>
      <c r="E16" s="22">
        <v>12</v>
      </c>
    </row>
    <row r="17" spans="1:5" ht="17.05" customHeight="1" x14ac:dyDescent="0.55000000000000004">
      <c r="A17" s="44"/>
      <c r="B17" s="44"/>
      <c r="C17" s="48" t="s">
        <v>199</v>
      </c>
      <c r="D17" s="44" t="s">
        <v>89</v>
      </c>
      <c r="E17" s="22">
        <v>12</v>
      </c>
    </row>
    <row r="18" spans="1:5" ht="17.05" customHeight="1" x14ac:dyDescent="0.55000000000000004">
      <c r="A18" s="44"/>
      <c r="B18" s="44"/>
      <c r="C18" s="48" t="s">
        <v>200</v>
      </c>
      <c r="D18" s="44" t="s">
        <v>217</v>
      </c>
      <c r="E18" s="22">
        <v>12</v>
      </c>
    </row>
    <row r="19" spans="1:5" ht="17.05" customHeight="1" x14ac:dyDescent="0.55000000000000004">
      <c r="A19" s="44"/>
      <c r="B19" s="44"/>
      <c r="C19" s="48" t="s">
        <v>201</v>
      </c>
      <c r="D19" s="44" t="s">
        <v>217</v>
      </c>
      <c r="E19" s="22">
        <v>12</v>
      </c>
    </row>
    <row r="20" spans="1:5" ht="17.05" customHeight="1" x14ac:dyDescent="0.55000000000000004">
      <c r="A20" s="44"/>
      <c r="B20" s="44"/>
      <c r="C20" s="48" t="s">
        <v>202</v>
      </c>
      <c r="D20" s="44" t="s">
        <v>123</v>
      </c>
      <c r="E20" s="22">
        <v>12</v>
      </c>
    </row>
    <row r="21" spans="1:5" ht="17.05" customHeight="1" x14ac:dyDescent="0.55000000000000004">
      <c r="A21" s="44"/>
      <c r="B21" s="44"/>
      <c r="C21" s="48" t="s">
        <v>203</v>
      </c>
      <c r="D21" s="44" t="s">
        <v>89</v>
      </c>
      <c r="E21" s="22">
        <v>12</v>
      </c>
    </row>
    <row r="22" spans="1:5" ht="17.05" customHeight="1" x14ac:dyDescent="0.55000000000000004">
      <c r="A22" s="44"/>
      <c r="B22" s="44"/>
      <c r="C22" s="48" t="s">
        <v>204</v>
      </c>
      <c r="D22" s="44" t="s">
        <v>46</v>
      </c>
      <c r="E22" s="22">
        <v>8</v>
      </c>
    </row>
    <row r="23" spans="1:5" ht="17.05" customHeight="1" x14ac:dyDescent="0.55000000000000004">
      <c r="A23" s="44"/>
      <c r="B23" s="44"/>
      <c r="C23" s="48" t="s">
        <v>205</v>
      </c>
      <c r="D23" s="44" t="s">
        <v>218</v>
      </c>
      <c r="E23" s="22">
        <v>8</v>
      </c>
    </row>
    <row r="24" spans="1:5" ht="17.05" customHeight="1" x14ac:dyDescent="0.55000000000000004">
      <c r="A24" s="44"/>
      <c r="B24" s="44"/>
      <c r="C24" s="48" t="s">
        <v>206</v>
      </c>
      <c r="D24" s="44" t="s">
        <v>219</v>
      </c>
      <c r="E24" s="22">
        <v>8</v>
      </c>
    </row>
    <row r="25" spans="1:5" ht="17.05" customHeight="1" x14ac:dyDescent="0.55000000000000004">
      <c r="A25" s="44"/>
      <c r="B25" s="44"/>
      <c r="C25" s="45" t="s">
        <v>37</v>
      </c>
      <c r="D25" s="44" t="s">
        <v>219</v>
      </c>
      <c r="E25" s="22">
        <v>8</v>
      </c>
    </row>
    <row r="26" spans="1:5" ht="17.05" customHeight="1" x14ac:dyDescent="0.55000000000000004">
      <c r="A26" s="44"/>
      <c r="B26" s="44"/>
      <c r="C26" s="45" t="s">
        <v>49</v>
      </c>
      <c r="D26" s="44" t="s">
        <v>219</v>
      </c>
      <c r="E26" s="22">
        <v>8</v>
      </c>
    </row>
    <row r="27" spans="1:5" ht="17.05" customHeight="1" x14ac:dyDescent="0.55000000000000004">
      <c r="A27" s="44"/>
      <c r="B27" s="44"/>
      <c r="C27" s="45" t="s">
        <v>94</v>
      </c>
      <c r="D27" s="44" t="s">
        <v>219</v>
      </c>
      <c r="E27" s="22">
        <v>8</v>
      </c>
    </row>
    <row r="28" spans="1:5" ht="17.05" customHeight="1" x14ac:dyDescent="0.55000000000000004">
      <c r="A28" s="44"/>
      <c r="B28" s="44"/>
      <c r="C28" s="45" t="s">
        <v>179</v>
      </c>
      <c r="D28" s="44" t="s">
        <v>219</v>
      </c>
      <c r="E28" s="22">
        <v>8</v>
      </c>
    </row>
    <row r="29" spans="1:5" ht="17.05" customHeight="1" x14ac:dyDescent="0.55000000000000004">
      <c r="A29" s="44"/>
      <c r="B29" s="44"/>
      <c r="C29" s="45" t="s">
        <v>180</v>
      </c>
      <c r="D29" s="44" t="s">
        <v>219</v>
      </c>
      <c r="E29" s="22">
        <v>8</v>
      </c>
    </row>
    <row r="30" spans="1:5" ht="17.05" customHeight="1" x14ac:dyDescent="0.55000000000000004"/>
    <row r="31" spans="1:5" ht="17.05" customHeight="1" x14ac:dyDescent="0.55000000000000004"/>
    <row r="32" spans="1:5" ht="17.05" customHeight="1" x14ac:dyDescent="0.55000000000000004">
      <c r="A32" s="44" t="s">
        <v>207</v>
      </c>
      <c r="B32" s="48" t="s">
        <v>220</v>
      </c>
      <c r="C32" s="48" t="s">
        <v>221</v>
      </c>
      <c r="D32" s="44" t="s">
        <v>236</v>
      </c>
      <c r="E32" s="22">
        <v>8</v>
      </c>
    </row>
    <row r="33" spans="1:10" ht="17.05" customHeight="1" x14ac:dyDescent="0.55000000000000004">
      <c r="A33" s="44"/>
      <c r="B33" s="48"/>
      <c r="C33" s="48" t="s">
        <v>222</v>
      </c>
      <c r="D33" s="44" t="s">
        <v>91</v>
      </c>
      <c r="E33" s="22">
        <v>12</v>
      </c>
      <c r="H33" s="44" t="s">
        <v>40</v>
      </c>
      <c r="I33" s="44" t="s">
        <v>41</v>
      </c>
      <c r="J33" s="44" t="s">
        <v>42</v>
      </c>
    </row>
    <row r="34" spans="1:10" ht="17.05" customHeight="1" x14ac:dyDescent="0.55000000000000004">
      <c r="A34" s="44"/>
      <c r="B34" s="48"/>
      <c r="C34" s="48" t="s">
        <v>223</v>
      </c>
      <c r="D34" s="44" t="s">
        <v>91</v>
      </c>
      <c r="E34" s="22">
        <v>12</v>
      </c>
      <c r="H34" s="49">
        <f>COUNT(E32:E48)</f>
        <v>17</v>
      </c>
      <c r="I34" s="51">
        <f>SUM(E32:E48) / H34</f>
        <v>8.9411764705882355</v>
      </c>
      <c r="J34" s="51">
        <f>H34/I34</f>
        <v>1.9013157894736841</v>
      </c>
    </row>
    <row r="35" spans="1:10" ht="17.05" customHeight="1" x14ac:dyDescent="0.55000000000000004">
      <c r="A35" s="44"/>
      <c r="B35" s="48"/>
      <c r="C35" s="48" t="s">
        <v>224</v>
      </c>
      <c r="D35" s="44" t="s">
        <v>46</v>
      </c>
      <c r="E35" s="22">
        <v>8</v>
      </c>
    </row>
    <row r="36" spans="1:10" ht="17.05" customHeight="1" x14ac:dyDescent="0.55000000000000004">
      <c r="A36" s="44"/>
      <c r="B36" s="48"/>
      <c r="C36" s="48" t="s">
        <v>225</v>
      </c>
      <c r="D36" s="44" t="s">
        <v>89</v>
      </c>
      <c r="E36" s="22">
        <v>12</v>
      </c>
    </row>
    <row r="37" spans="1:10" ht="17.05" customHeight="1" x14ac:dyDescent="0.55000000000000004">
      <c r="A37" s="44"/>
      <c r="B37" s="48"/>
      <c r="C37" s="48" t="s">
        <v>226</v>
      </c>
      <c r="D37" s="44" t="s">
        <v>123</v>
      </c>
      <c r="E37" s="22">
        <v>12</v>
      </c>
    </row>
    <row r="38" spans="1:10" ht="17.05" customHeight="1" x14ac:dyDescent="0.55000000000000004">
      <c r="A38" s="44"/>
      <c r="B38" s="48"/>
      <c r="C38" s="48" t="s">
        <v>227</v>
      </c>
      <c r="D38" s="44" t="s">
        <v>46</v>
      </c>
      <c r="E38" s="22">
        <v>8</v>
      </c>
    </row>
    <row r="39" spans="1:10" ht="17.05" customHeight="1" x14ac:dyDescent="0.55000000000000004">
      <c r="A39" s="44"/>
      <c r="B39" s="52"/>
      <c r="C39" s="48" t="s">
        <v>230</v>
      </c>
      <c r="D39" s="44" t="s">
        <v>237</v>
      </c>
      <c r="E39" s="22">
        <v>8</v>
      </c>
    </row>
    <row r="40" spans="1:10" ht="17.05" customHeight="1" x14ac:dyDescent="0.55000000000000004">
      <c r="A40" s="44"/>
      <c r="B40" s="52"/>
      <c r="C40" s="48" t="s">
        <v>229</v>
      </c>
      <c r="D40" s="44" t="s">
        <v>237</v>
      </c>
      <c r="E40" s="22">
        <v>8</v>
      </c>
    </row>
    <row r="41" spans="1:10" ht="17.05" customHeight="1" x14ac:dyDescent="0.55000000000000004">
      <c r="A41" s="44"/>
      <c r="B41" s="52"/>
      <c r="C41" s="48" t="s">
        <v>231</v>
      </c>
      <c r="D41" s="44" t="s">
        <v>46</v>
      </c>
      <c r="E41" s="22">
        <v>8</v>
      </c>
    </row>
    <row r="42" spans="1:10" ht="17.05" customHeight="1" x14ac:dyDescent="0.55000000000000004">
      <c r="A42" s="44"/>
      <c r="B42" s="52"/>
      <c r="C42" s="48" t="s">
        <v>232</v>
      </c>
      <c r="D42" s="44" t="s">
        <v>237</v>
      </c>
      <c r="E42" s="22">
        <v>8</v>
      </c>
    </row>
    <row r="43" spans="1:10" ht="17.05" customHeight="1" x14ac:dyDescent="0.55000000000000004">
      <c r="A43" s="44"/>
      <c r="B43" s="52"/>
      <c r="C43" s="48" t="s">
        <v>233</v>
      </c>
      <c r="D43" s="44" t="s">
        <v>238</v>
      </c>
      <c r="E43" s="22">
        <v>8</v>
      </c>
    </row>
    <row r="44" spans="1:10" ht="17.05" customHeight="1" x14ac:dyDescent="0.55000000000000004">
      <c r="A44" s="44"/>
      <c r="B44" s="52"/>
      <c r="C44" s="48" t="s">
        <v>234</v>
      </c>
      <c r="D44" s="44" t="s">
        <v>124</v>
      </c>
      <c r="E44" s="22">
        <v>8</v>
      </c>
    </row>
    <row r="45" spans="1:10" ht="17.05" customHeight="1" x14ac:dyDescent="0.55000000000000004">
      <c r="A45" s="44"/>
      <c r="B45" s="52"/>
      <c r="C45" s="48" t="s">
        <v>228</v>
      </c>
      <c r="D45" s="44" t="s">
        <v>46</v>
      </c>
      <c r="E45" s="22">
        <v>8</v>
      </c>
    </row>
    <row r="46" spans="1:10" ht="17.05" customHeight="1" x14ac:dyDescent="0.55000000000000004">
      <c r="A46" s="44"/>
      <c r="B46" s="44"/>
      <c r="C46" s="45" t="s">
        <v>37</v>
      </c>
      <c r="D46" s="44" t="s">
        <v>124</v>
      </c>
      <c r="E46" s="22">
        <v>8</v>
      </c>
    </row>
    <row r="47" spans="1:10" ht="17.05" customHeight="1" x14ac:dyDescent="0.55000000000000004">
      <c r="A47" s="44"/>
      <c r="B47" s="44"/>
      <c r="C47" s="45" t="s">
        <v>49</v>
      </c>
      <c r="D47" s="44" t="s">
        <v>239</v>
      </c>
      <c r="E47" s="22">
        <v>8</v>
      </c>
    </row>
    <row r="48" spans="1:10" ht="17.05" customHeight="1" x14ac:dyDescent="0.55000000000000004">
      <c r="A48" s="44"/>
      <c r="B48" s="44"/>
      <c r="C48" s="45" t="s">
        <v>235</v>
      </c>
      <c r="D48" s="44" t="s">
        <v>239</v>
      </c>
      <c r="E48" s="22">
        <v>8</v>
      </c>
    </row>
    <row r="49" spans="1:10" ht="17.05" customHeight="1" x14ac:dyDescent="0.55000000000000004"/>
    <row r="50" spans="1:10" ht="17.05" customHeight="1" x14ac:dyDescent="0.55000000000000004"/>
    <row r="51" spans="1:10" ht="17.05" customHeight="1" x14ac:dyDescent="0.55000000000000004">
      <c r="A51" s="44" t="s">
        <v>273</v>
      </c>
      <c r="B51" s="48" t="s">
        <v>240</v>
      </c>
      <c r="C51" s="48" t="s">
        <v>241</v>
      </c>
      <c r="D51" s="54" t="s">
        <v>274</v>
      </c>
      <c r="E51" s="24">
        <v>8</v>
      </c>
    </row>
    <row r="52" spans="1:10" ht="17.05" customHeight="1" x14ac:dyDescent="0.55000000000000004">
      <c r="A52" s="44"/>
      <c r="B52" s="48"/>
      <c r="C52" s="48" t="s">
        <v>242</v>
      </c>
      <c r="D52" s="54" t="s">
        <v>274</v>
      </c>
      <c r="E52" s="24">
        <v>8</v>
      </c>
      <c r="H52" s="44" t="s">
        <v>40</v>
      </c>
      <c r="I52" s="44" t="s">
        <v>41</v>
      </c>
      <c r="J52" s="44" t="s">
        <v>42</v>
      </c>
    </row>
    <row r="53" spans="1:10" ht="17.05" customHeight="1" x14ac:dyDescent="0.55000000000000004">
      <c r="A53" s="44"/>
      <c r="B53" s="48"/>
      <c r="C53" s="53" t="s">
        <v>244</v>
      </c>
      <c r="D53" s="54" t="s">
        <v>46</v>
      </c>
      <c r="E53" s="24">
        <v>8</v>
      </c>
      <c r="H53" s="49">
        <f>COUNT(E51:E85)</f>
        <v>35</v>
      </c>
      <c r="I53" s="51">
        <f>SUM(E51:E85) / H53</f>
        <v>7.7714285714285714</v>
      </c>
      <c r="J53" s="51">
        <f>H53/I53</f>
        <v>4.5036764705882355</v>
      </c>
    </row>
    <row r="54" spans="1:10" ht="17.05" customHeight="1" x14ac:dyDescent="0.55000000000000004">
      <c r="A54" s="44"/>
      <c r="B54" s="48"/>
      <c r="C54" s="53" t="s">
        <v>245</v>
      </c>
      <c r="D54" s="54" t="s">
        <v>46</v>
      </c>
      <c r="E54" s="24">
        <v>8</v>
      </c>
    </row>
    <row r="55" spans="1:10" ht="17.05" customHeight="1" x14ac:dyDescent="0.55000000000000004">
      <c r="A55" s="44"/>
      <c r="B55" s="48"/>
      <c r="C55" s="53" t="s">
        <v>246</v>
      </c>
      <c r="D55" s="54" t="s">
        <v>46</v>
      </c>
      <c r="E55" s="24">
        <v>8</v>
      </c>
    </row>
    <row r="56" spans="1:10" ht="17.05" customHeight="1" x14ac:dyDescent="0.55000000000000004">
      <c r="A56" s="44"/>
      <c r="B56" s="48"/>
      <c r="C56" s="53" t="s">
        <v>247</v>
      </c>
      <c r="D56" s="54" t="s">
        <v>46</v>
      </c>
      <c r="E56" s="24">
        <v>8</v>
      </c>
    </row>
    <row r="57" spans="1:10" ht="17.05" customHeight="1" x14ac:dyDescent="0.55000000000000004">
      <c r="A57" s="44"/>
      <c r="B57" s="48"/>
      <c r="C57" s="53" t="s">
        <v>248</v>
      </c>
      <c r="D57" s="54" t="s">
        <v>46</v>
      </c>
      <c r="E57" s="24">
        <v>8</v>
      </c>
    </row>
    <row r="58" spans="1:10" ht="17.05" customHeight="1" x14ac:dyDescent="0.55000000000000004">
      <c r="A58" s="44"/>
      <c r="B58" s="48"/>
      <c r="C58" s="53" t="s">
        <v>249</v>
      </c>
      <c r="D58" s="54" t="s">
        <v>46</v>
      </c>
      <c r="E58" s="24">
        <v>8</v>
      </c>
    </row>
    <row r="59" spans="1:10" ht="17.05" customHeight="1" x14ac:dyDescent="0.55000000000000004">
      <c r="A59" s="44"/>
      <c r="B59" s="48"/>
      <c r="C59" s="53" t="s">
        <v>250</v>
      </c>
      <c r="D59" s="54" t="s">
        <v>126</v>
      </c>
      <c r="E59" s="24">
        <v>8</v>
      </c>
    </row>
    <row r="60" spans="1:10" ht="17.05" customHeight="1" x14ac:dyDescent="0.55000000000000004">
      <c r="A60" s="44"/>
      <c r="B60" s="52"/>
      <c r="C60" s="53" t="s">
        <v>243</v>
      </c>
      <c r="D60" s="55" t="s">
        <v>275</v>
      </c>
      <c r="E60" s="24">
        <v>6</v>
      </c>
    </row>
    <row r="61" spans="1:10" ht="17.05" customHeight="1" x14ac:dyDescent="0.55000000000000004">
      <c r="A61" s="44"/>
      <c r="B61" s="44"/>
      <c r="C61" s="48" t="s">
        <v>251</v>
      </c>
      <c r="D61" s="55" t="s">
        <v>276</v>
      </c>
      <c r="E61" s="24">
        <v>6</v>
      </c>
    </row>
    <row r="62" spans="1:10" ht="17.05" customHeight="1" x14ac:dyDescent="0.55000000000000004">
      <c r="A62" s="44"/>
      <c r="B62" s="44"/>
      <c r="C62" s="48" t="s">
        <v>252</v>
      </c>
      <c r="D62" s="54" t="s">
        <v>277</v>
      </c>
      <c r="E62" s="24">
        <v>8</v>
      </c>
    </row>
    <row r="63" spans="1:10" ht="17.05" customHeight="1" x14ac:dyDescent="0.55000000000000004">
      <c r="A63" s="44"/>
      <c r="B63" s="44"/>
      <c r="C63" s="48" t="s">
        <v>253</v>
      </c>
      <c r="D63" s="54" t="s">
        <v>277</v>
      </c>
      <c r="E63" s="24">
        <v>8</v>
      </c>
    </row>
    <row r="64" spans="1:10" ht="17.05" customHeight="1" x14ac:dyDescent="0.55000000000000004">
      <c r="A64" s="44"/>
      <c r="B64" s="44"/>
      <c r="C64" s="48" t="s">
        <v>254</v>
      </c>
      <c r="D64" s="54" t="s">
        <v>277</v>
      </c>
      <c r="E64" s="24">
        <v>8</v>
      </c>
    </row>
    <row r="65" spans="1:5" ht="17.05" customHeight="1" x14ac:dyDescent="0.55000000000000004">
      <c r="A65" s="44"/>
      <c r="B65" s="44"/>
      <c r="C65" s="48" t="s">
        <v>255</v>
      </c>
      <c r="D65" s="54" t="s">
        <v>277</v>
      </c>
      <c r="E65" s="24">
        <v>8</v>
      </c>
    </row>
    <row r="66" spans="1:5" ht="17.05" customHeight="1" x14ac:dyDescent="0.55000000000000004">
      <c r="A66" s="44"/>
      <c r="B66" s="44"/>
      <c r="C66" s="48" t="s">
        <v>256</v>
      </c>
      <c r="D66" s="54" t="s">
        <v>277</v>
      </c>
      <c r="E66" s="24">
        <v>8</v>
      </c>
    </row>
    <row r="67" spans="1:5" ht="17.05" customHeight="1" x14ac:dyDescent="0.55000000000000004">
      <c r="A67" s="44"/>
      <c r="B67" s="44"/>
      <c r="C67" s="48" t="s">
        <v>257</v>
      </c>
      <c r="D67" s="54" t="s">
        <v>277</v>
      </c>
      <c r="E67" s="24">
        <v>8</v>
      </c>
    </row>
    <row r="68" spans="1:5" ht="17.05" customHeight="1" x14ac:dyDescent="0.55000000000000004">
      <c r="A68" s="44"/>
      <c r="B68" s="44"/>
      <c r="C68" s="48" t="s">
        <v>258</v>
      </c>
      <c r="D68" s="54" t="s">
        <v>277</v>
      </c>
      <c r="E68" s="24">
        <v>8</v>
      </c>
    </row>
    <row r="69" spans="1:5" ht="17.05" customHeight="1" x14ac:dyDescent="0.55000000000000004">
      <c r="A69" s="44"/>
      <c r="B69" s="44"/>
      <c r="C69" s="48" t="s">
        <v>259</v>
      </c>
      <c r="D69" s="54" t="s">
        <v>277</v>
      </c>
      <c r="E69" s="24">
        <v>8</v>
      </c>
    </row>
    <row r="70" spans="1:5" ht="17.05" customHeight="1" x14ac:dyDescent="0.55000000000000004">
      <c r="A70" s="44"/>
      <c r="B70" s="44"/>
      <c r="C70" s="48" t="s">
        <v>260</v>
      </c>
      <c r="D70" s="54" t="s">
        <v>277</v>
      </c>
      <c r="E70" s="24">
        <v>8</v>
      </c>
    </row>
    <row r="71" spans="1:5" ht="17.05" customHeight="1" x14ac:dyDescent="0.55000000000000004">
      <c r="A71" s="44"/>
      <c r="B71" s="44"/>
      <c r="C71" s="48" t="s">
        <v>261</v>
      </c>
      <c r="D71" s="54" t="s">
        <v>277</v>
      </c>
      <c r="E71" s="24">
        <v>8</v>
      </c>
    </row>
    <row r="72" spans="1:5" ht="17.05" customHeight="1" x14ac:dyDescent="0.55000000000000004">
      <c r="A72" s="44"/>
      <c r="B72" s="44"/>
      <c r="C72" s="48" t="s">
        <v>262</v>
      </c>
      <c r="D72" s="54" t="s">
        <v>277</v>
      </c>
      <c r="E72" s="24">
        <v>8</v>
      </c>
    </row>
    <row r="73" spans="1:5" ht="17.05" customHeight="1" x14ac:dyDescent="0.55000000000000004">
      <c r="A73" s="44"/>
      <c r="B73" s="44"/>
      <c r="C73" s="48" t="s">
        <v>263</v>
      </c>
      <c r="D73" s="54" t="s">
        <v>277</v>
      </c>
      <c r="E73" s="24">
        <v>8</v>
      </c>
    </row>
    <row r="74" spans="1:5" ht="17.05" customHeight="1" x14ac:dyDescent="0.55000000000000004">
      <c r="A74" s="44"/>
      <c r="B74" s="44"/>
      <c r="C74" s="48" t="s">
        <v>264</v>
      </c>
      <c r="D74" s="54" t="s">
        <v>277</v>
      </c>
      <c r="E74" s="24">
        <v>8</v>
      </c>
    </row>
    <row r="75" spans="1:5" ht="17.05" customHeight="1" x14ac:dyDescent="0.55000000000000004">
      <c r="A75" s="44"/>
      <c r="B75" s="44"/>
      <c r="C75" s="48" t="s">
        <v>265</v>
      </c>
      <c r="D75" s="54" t="s">
        <v>277</v>
      </c>
      <c r="E75" s="24">
        <v>8</v>
      </c>
    </row>
    <row r="76" spans="1:5" ht="17.05" customHeight="1" x14ac:dyDescent="0.55000000000000004">
      <c r="A76" s="44"/>
      <c r="B76" s="44"/>
      <c r="C76" s="48" t="s">
        <v>266</v>
      </c>
      <c r="D76" s="54" t="s">
        <v>277</v>
      </c>
      <c r="E76" s="24">
        <v>8</v>
      </c>
    </row>
    <row r="77" spans="1:5" ht="17.05" customHeight="1" x14ac:dyDescent="0.55000000000000004">
      <c r="A77" s="44"/>
      <c r="B77" s="44"/>
      <c r="C77" s="49" t="s">
        <v>267</v>
      </c>
      <c r="D77" s="54" t="s">
        <v>277</v>
      </c>
      <c r="E77" s="24">
        <v>8</v>
      </c>
    </row>
    <row r="78" spans="1:5" ht="17.05" customHeight="1" x14ac:dyDescent="0.55000000000000004">
      <c r="A78" s="44"/>
      <c r="B78" s="44"/>
      <c r="C78" s="49" t="s">
        <v>268</v>
      </c>
      <c r="D78" s="54" t="s">
        <v>277</v>
      </c>
      <c r="E78" s="24">
        <v>8</v>
      </c>
    </row>
    <row r="79" spans="1:5" ht="17.05" customHeight="1" x14ac:dyDescent="0.55000000000000004">
      <c r="A79" s="44"/>
      <c r="B79" s="44"/>
      <c r="C79" s="49" t="s">
        <v>269</v>
      </c>
      <c r="D79" s="54" t="s">
        <v>277</v>
      </c>
      <c r="E79" s="24">
        <v>8</v>
      </c>
    </row>
    <row r="80" spans="1:5" ht="17.05" customHeight="1" x14ac:dyDescent="0.55000000000000004">
      <c r="A80" s="44"/>
      <c r="B80" s="44"/>
      <c r="C80" s="45" t="s">
        <v>37</v>
      </c>
      <c r="D80" s="55" t="s">
        <v>275</v>
      </c>
      <c r="E80" s="24">
        <v>6</v>
      </c>
    </row>
    <row r="81" spans="1:10" ht="17.05" customHeight="1" x14ac:dyDescent="0.55000000000000004">
      <c r="A81" s="44"/>
      <c r="B81" s="44"/>
      <c r="C81" s="45" t="s">
        <v>49</v>
      </c>
      <c r="D81" s="55" t="s">
        <v>276</v>
      </c>
      <c r="E81" s="24">
        <v>6</v>
      </c>
    </row>
    <row r="82" spans="1:10" ht="17.05" customHeight="1" x14ac:dyDescent="0.55000000000000004">
      <c r="A82" s="44"/>
      <c r="B82" s="44"/>
      <c r="C82" s="45" t="s">
        <v>235</v>
      </c>
      <c r="D82" s="54" t="s">
        <v>277</v>
      </c>
      <c r="E82" s="24">
        <v>8</v>
      </c>
    </row>
    <row r="83" spans="1:10" ht="17.05" customHeight="1" x14ac:dyDescent="0.55000000000000004">
      <c r="A83" s="44"/>
      <c r="B83" s="44"/>
      <c r="C83" s="45" t="s">
        <v>270</v>
      </c>
      <c r="D83" s="54" t="s">
        <v>277</v>
      </c>
      <c r="E83" s="24">
        <v>8</v>
      </c>
    </row>
    <row r="84" spans="1:10" ht="17.05" customHeight="1" x14ac:dyDescent="0.55000000000000004">
      <c r="A84" s="44"/>
      <c r="B84" s="44"/>
      <c r="C84" s="45" t="s">
        <v>271</v>
      </c>
      <c r="D84" s="54" t="s">
        <v>277</v>
      </c>
      <c r="E84" s="24">
        <v>8</v>
      </c>
    </row>
    <row r="85" spans="1:10" ht="17.05" customHeight="1" x14ac:dyDescent="0.55000000000000004">
      <c r="A85" s="44"/>
      <c r="B85" s="44"/>
      <c r="C85" s="45" t="s">
        <v>272</v>
      </c>
      <c r="D85" s="54" t="s">
        <v>277</v>
      </c>
      <c r="E85" s="24">
        <v>8</v>
      </c>
    </row>
    <row r="86" spans="1:10" ht="17.05" customHeight="1" x14ac:dyDescent="0.55000000000000004"/>
    <row r="88" spans="1:10" ht="17.05" customHeight="1" x14ac:dyDescent="0.55000000000000004">
      <c r="A88" s="44" t="s">
        <v>312</v>
      </c>
      <c r="B88" s="48" t="s">
        <v>278</v>
      </c>
      <c r="C88" s="48" t="s">
        <v>279</v>
      </c>
      <c r="D88" s="47" t="s">
        <v>313</v>
      </c>
      <c r="E88" s="22">
        <v>6</v>
      </c>
    </row>
    <row r="89" spans="1:10" ht="17.05" customHeight="1" x14ac:dyDescent="0.55000000000000004">
      <c r="A89" s="44"/>
      <c r="B89" s="48"/>
      <c r="C89" s="48" t="s">
        <v>280</v>
      </c>
      <c r="D89" s="47" t="s">
        <v>46</v>
      </c>
      <c r="E89" s="22">
        <v>8</v>
      </c>
      <c r="H89" s="44" t="s">
        <v>40</v>
      </c>
      <c r="I89" s="44" t="s">
        <v>41</v>
      </c>
      <c r="J89" s="44" t="s">
        <v>42</v>
      </c>
    </row>
    <row r="90" spans="1:10" ht="17.05" customHeight="1" x14ac:dyDescent="0.55000000000000004">
      <c r="A90" s="44"/>
      <c r="B90" s="48"/>
      <c r="C90" s="48" t="s">
        <v>281</v>
      </c>
      <c r="D90" s="47" t="s">
        <v>314</v>
      </c>
      <c r="E90" s="22">
        <v>12</v>
      </c>
      <c r="H90" s="49">
        <f>COUNT(E88:E126)</f>
        <v>39</v>
      </c>
      <c r="I90" s="51">
        <f>SUM(E88:E126)/H90</f>
        <v>9.4871794871794872</v>
      </c>
      <c r="J90" s="51">
        <f>H90/I90</f>
        <v>4.1108108108108112</v>
      </c>
    </row>
    <row r="91" spans="1:10" ht="17.05" customHeight="1" x14ac:dyDescent="0.55000000000000004">
      <c r="A91" s="44"/>
      <c r="B91" s="48"/>
      <c r="C91" s="48" t="s">
        <v>282</v>
      </c>
      <c r="D91" s="47" t="s">
        <v>314</v>
      </c>
      <c r="E91" s="22">
        <v>12</v>
      </c>
    </row>
    <row r="92" spans="1:10" ht="17.05" customHeight="1" x14ac:dyDescent="0.55000000000000004">
      <c r="A92" s="44"/>
      <c r="B92" s="48"/>
      <c r="C92" s="48" t="s">
        <v>283</v>
      </c>
      <c r="D92" s="47" t="s">
        <v>314</v>
      </c>
      <c r="E92" s="22">
        <v>12</v>
      </c>
    </row>
    <row r="93" spans="1:10" ht="17.05" customHeight="1" x14ac:dyDescent="0.55000000000000004">
      <c r="A93" s="44"/>
      <c r="B93" s="48"/>
      <c r="C93" s="48" t="s">
        <v>284</v>
      </c>
      <c r="D93" s="47" t="s">
        <v>314</v>
      </c>
      <c r="E93" s="22">
        <v>12</v>
      </c>
    </row>
    <row r="94" spans="1:10" ht="17.05" customHeight="1" x14ac:dyDescent="0.55000000000000004">
      <c r="A94" s="44"/>
      <c r="B94" s="48"/>
      <c r="C94" s="48" t="s">
        <v>285</v>
      </c>
      <c r="D94" s="47" t="s">
        <v>314</v>
      </c>
      <c r="E94" s="22">
        <v>12</v>
      </c>
    </row>
    <row r="95" spans="1:10" ht="17.05" customHeight="1" x14ac:dyDescent="0.55000000000000004">
      <c r="A95" s="44"/>
      <c r="B95" s="48"/>
      <c r="C95" s="48" t="s">
        <v>286</v>
      </c>
      <c r="D95" s="47" t="s">
        <v>314</v>
      </c>
      <c r="E95" s="22">
        <v>12</v>
      </c>
    </row>
    <row r="96" spans="1:10" ht="17.05" customHeight="1" x14ac:dyDescent="0.55000000000000004">
      <c r="A96" s="44"/>
      <c r="B96" s="48"/>
      <c r="C96" s="48" t="s">
        <v>287</v>
      </c>
      <c r="D96" s="47" t="s">
        <v>314</v>
      </c>
      <c r="E96" s="22">
        <v>12</v>
      </c>
    </row>
    <row r="97" spans="1:5" ht="17.05" customHeight="1" x14ac:dyDescent="0.55000000000000004">
      <c r="A97" s="44"/>
      <c r="B97" s="48"/>
      <c r="C97" s="48" t="s">
        <v>288</v>
      </c>
      <c r="D97" s="47" t="s">
        <v>314</v>
      </c>
      <c r="E97" s="22">
        <v>12</v>
      </c>
    </row>
    <row r="98" spans="1:5" ht="17.05" customHeight="1" x14ac:dyDescent="0.55000000000000004">
      <c r="A98" s="44"/>
      <c r="B98" s="48"/>
      <c r="C98" s="48" t="s">
        <v>289</v>
      </c>
      <c r="D98" s="47" t="s">
        <v>314</v>
      </c>
      <c r="E98" s="22">
        <v>12</v>
      </c>
    </row>
    <row r="99" spans="1:5" ht="17.05" customHeight="1" x14ac:dyDescent="0.55000000000000004">
      <c r="A99" s="44"/>
      <c r="B99" s="52"/>
      <c r="C99" s="48" t="s">
        <v>290</v>
      </c>
      <c r="D99" s="47" t="s">
        <v>314</v>
      </c>
      <c r="E99" s="22">
        <v>12</v>
      </c>
    </row>
    <row r="100" spans="1:5" ht="17.05" customHeight="1" x14ac:dyDescent="0.55000000000000004">
      <c r="A100" s="44"/>
      <c r="B100" s="52"/>
      <c r="C100" s="48" t="s">
        <v>291</v>
      </c>
      <c r="D100" s="47" t="s">
        <v>314</v>
      </c>
      <c r="E100" s="22">
        <v>12</v>
      </c>
    </row>
    <row r="101" spans="1:5" ht="17.05" customHeight="1" x14ac:dyDescent="0.55000000000000004">
      <c r="A101" s="44"/>
      <c r="B101" s="44"/>
      <c r="C101" s="48" t="s">
        <v>292</v>
      </c>
      <c r="D101" s="47" t="s">
        <v>314</v>
      </c>
      <c r="E101" s="22">
        <v>12</v>
      </c>
    </row>
    <row r="102" spans="1:5" ht="17.05" customHeight="1" x14ac:dyDescent="0.55000000000000004">
      <c r="A102" s="44"/>
      <c r="B102" s="44"/>
      <c r="C102" s="48" t="s">
        <v>293</v>
      </c>
      <c r="D102" s="47" t="s">
        <v>314</v>
      </c>
      <c r="E102" s="22">
        <v>12</v>
      </c>
    </row>
    <row r="103" spans="1:5" ht="17.05" customHeight="1" x14ac:dyDescent="0.55000000000000004">
      <c r="A103" s="44"/>
      <c r="B103" s="44"/>
      <c r="C103" s="48" t="s">
        <v>294</v>
      </c>
      <c r="D103" s="47" t="s">
        <v>314</v>
      </c>
      <c r="E103" s="22">
        <v>12</v>
      </c>
    </row>
    <row r="104" spans="1:5" ht="17.05" customHeight="1" x14ac:dyDescent="0.55000000000000004">
      <c r="A104" s="44"/>
      <c r="B104" s="44"/>
      <c r="C104" s="48" t="s">
        <v>295</v>
      </c>
      <c r="D104" s="44" t="s">
        <v>46</v>
      </c>
      <c r="E104" s="22">
        <v>8</v>
      </c>
    </row>
    <row r="105" spans="1:5" ht="17.05" customHeight="1" x14ac:dyDescent="0.55000000000000004">
      <c r="A105" s="44"/>
      <c r="B105" s="44"/>
      <c r="C105" s="48" t="s">
        <v>296</v>
      </c>
      <c r="D105" s="44" t="s">
        <v>46</v>
      </c>
      <c r="E105" s="22">
        <v>8</v>
      </c>
    </row>
    <row r="106" spans="1:5" ht="17.05" customHeight="1" x14ac:dyDescent="0.55000000000000004">
      <c r="A106" s="44"/>
      <c r="B106" s="44"/>
      <c r="C106" s="48" t="s">
        <v>297</v>
      </c>
      <c r="D106" s="44" t="s">
        <v>46</v>
      </c>
      <c r="E106" s="22">
        <v>8</v>
      </c>
    </row>
    <row r="107" spans="1:5" ht="17.05" customHeight="1" x14ac:dyDescent="0.55000000000000004">
      <c r="A107" s="44"/>
      <c r="B107" s="44"/>
      <c r="C107" s="48" t="s">
        <v>298</v>
      </c>
      <c r="D107" s="44" t="s">
        <v>315</v>
      </c>
      <c r="E107" s="22">
        <v>12</v>
      </c>
    </row>
    <row r="108" spans="1:5" ht="17.05" customHeight="1" x14ac:dyDescent="0.55000000000000004">
      <c r="A108" s="44"/>
      <c r="B108" s="44"/>
      <c r="C108" s="48" t="s">
        <v>299</v>
      </c>
      <c r="D108" s="44" t="s">
        <v>89</v>
      </c>
      <c r="E108" s="22">
        <v>12</v>
      </c>
    </row>
    <row r="109" spans="1:5" ht="17.05" customHeight="1" x14ac:dyDescent="0.55000000000000004">
      <c r="A109" s="44"/>
      <c r="B109" s="44"/>
      <c r="C109" s="48" t="s">
        <v>300</v>
      </c>
      <c r="D109" s="47" t="s">
        <v>316</v>
      </c>
      <c r="E109" s="22">
        <v>8</v>
      </c>
    </row>
    <row r="110" spans="1:5" ht="17.05" customHeight="1" x14ac:dyDescent="0.55000000000000004">
      <c r="A110" s="44"/>
      <c r="B110" s="44"/>
      <c r="C110" s="48" t="s">
        <v>301</v>
      </c>
      <c r="D110" s="47" t="s">
        <v>316</v>
      </c>
      <c r="E110" s="22">
        <v>8</v>
      </c>
    </row>
    <row r="111" spans="1:5" ht="17.05" customHeight="1" x14ac:dyDescent="0.55000000000000004">
      <c r="A111" s="44"/>
      <c r="B111" s="44"/>
      <c r="C111" s="48" t="s">
        <v>302</v>
      </c>
      <c r="D111" s="47" t="s">
        <v>316</v>
      </c>
      <c r="E111" s="22">
        <v>8</v>
      </c>
    </row>
    <row r="112" spans="1:5" ht="17.05" customHeight="1" x14ac:dyDescent="0.55000000000000004">
      <c r="A112" s="44"/>
      <c r="B112" s="44"/>
      <c r="C112" s="48" t="s">
        <v>303</v>
      </c>
      <c r="D112" s="47" t="s">
        <v>316</v>
      </c>
      <c r="E112" s="22">
        <v>8</v>
      </c>
    </row>
    <row r="113" spans="1:5" ht="17.05" customHeight="1" x14ac:dyDescent="0.55000000000000004">
      <c r="A113" s="44"/>
      <c r="B113" s="44"/>
      <c r="C113" s="48" t="s">
        <v>304</v>
      </c>
      <c r="D113" s="47" t="s">
        <v>317</v>
      </c>
      <c r="E113" s="22">
        <v>8</v>
      </c>
    </row>
    <row r="114" spans="1:5" ht="17.05" customHeight="1" x14ac:dyDescent="0.55000000000000004">
      <c r="A114" s="44"/>
      <c r="B114" s="44"/>
      <c r="C114" s="48" t="s">
        <v>305</v>
      </c>
      <c r="D114" s="47" t="s">
        <v>317</v>
      </c>
      <c r="E114" s="22">
        <v>8</v>
      </c>
    </row>
    <row r="115" spans="1:5" ht="17.05" customHeight="1" x14ac:dyDescent="0.55000000000000004">
      <c r="A115" s="44"/>
      <c r="B115" s="44"/>
      <c r="C115" s="48" t="s">
        <v>306</v>
      </c>
      <c r="D115" s="47" t="s">
        <v>317</v>
      </c>
      <c r="E115" s="22">
        <v>8</v>
      </c>
    </row>
    <row r="116" spans="1:5" ht="17.05" customHeight="1" x14ac:dyDescent="0.55000000000000004">
      <c r="A116" s="44"/>
      <c r="B116" s="44"/>
      <c r="C116" s="48" t="s">
        <v>307</v>
      </c>
      <c r="D116" s="47" t="s">
        <v>317</v>
      </c>
      <c r="E116" s="22">
        <v>8</v>
      </c>
    </row>
    <row r="117" spans="1:5" ht="17.05" customHeight="1" x14ac:dyDescent="0.55000000000000004">
      <c r="A117" s="44"/>
      <c r="B117" s="44"/>
      <c r="C117" s="49" t="s">
        <v>308</v>
      </c>
      <c r="D117" s="47" t="s">
        <v>317</v>
      </c>
      <c r="E117" s="22">
        <v>8</v>
      </c>
    </row>
    <row r="118" spans="1:5" ht="17.05" customHeight="1" x14ac:dyDescent="0.55000000000000004">
      <c r="A118" s="44"/>
      <c r="B118" s="44"/>
      <c r="C118" s="49" t="s">
        <v>309</v>
      </c>
      <c r="D118" s="47" t="s">
        <v>317</v>
      </c>
      <c r="E118" s="22">
        <v>8</v>
      </c>
    </row>
    <row r="119" spans="1:5" ht="17.05" customHeight="1" x14ac:dyDescent="0.55000000000000004">
      <c r="A119" s="44"/>
      <c r="B119" s="44"/>
      <c r="C119" s="49" t="s">
        <v>310</v>
      </c>
      <c r="D119" s="47" t="s">
        <v>317</v>
      </c>
      <c r="E119" s="22">
        <v>8</v>
      </c>
    </row>
    <row r="120" spans="1:5" ht="17.05" customHeight="1" x14ac:dyDescent="0.55000000000000004">
      <c r="A120" s="44"/>
      <c r="B120" s="44"/>
      <c r="C120" s="49" t="s">
        <v>311</v>
      </c>
      <c r="D120" s="47" t="s">
        <v>317</v>
      </c>
      <c r="E120" s="22">
        <v>8</v>
      </c>
    </row>
    <row r="121" spans="1:5" ht="17.05" customHeight="1" x14ac:dyDescent="0.55000000000000004">
      <c r="A121" s="44"/>
      <c r="B121" s="44"/>
      <c r="C121" s="45" t="s">
        <v>37</v>
      </c>
      <c r="D121" s="55" t="s">
        <v>275</v>
      </c>
      <c r="E121" s="24">
        <v>6</v>
      </c>
    </row>
    <row r="122" spans="1:5" ht="17.05" customHeight="1" x14ac:dyDescent="0.55000000000000004">
      <c r="A122" s="44"/>
      <c r="B122" s="44"/>
      <c r="C122" s="45" t="s">
        <v>49</v>
      </c>
      <c r="D122" s="55" t="s">
        <v>276</v>
      </c>
      <c r="E122" s="24">
        <v>6</v>
      </c>
    </row>
    <row r="123" spans="1:5" ht="17.05" customHeight="1" x14ac:dyDescent="0.55000000000000004">
      <c r="A123" s="44"/>
      <c r="B123" s="44"/>
      <c r="C123" s="45" t="s">
        <v>235</v>
      </c>
      <c r="D123" s="54" t="s">
        <v>277</v>
      </c>
      <c r="E123" s="24">
        <v>8</v>
      </c>
    </row>
    <row r="124" spans="1:5" ht="17.05" customHeight="1" x14ac:dyDescent="0.55000000000000004">
      <c r="A124" s="44"/>
      <c r="B124" s="44"/>
      <c r="C124" s="45" t="s">
        <v>270</v>
      </c>
      <c r="D124" s="54" t="s">
        <v>277</v>
      </c>
      <c r="E124" s="24">
        <v>8</v>
      </c>
    </row>
    <row r="125" spans="1:5" ht="17.05" customHeight="1" x14ac:dyDescent="0.55000000000000004">
      <c r="A125" s="44"/>
      <c r="B125" s="44"/>
      <c r="C125" s="45" t="s">
        <v>271</v>
      </c>
      <c r="D125" s="54" t="s">
        <v>277</v>
      </c>
      <c r="E125" s="24">
        <v>8</v>
      </c>
    </row>
    <row r="126" spans="1:5" ht="17.05" customHeight="1" x14ac:dyDescent="0.55000000000000004">
      <c r="A126" s="44"/>
      <c r="B126" s="44"/>
      <c r="C126" s="45" t="s">
        <v>272</v>
      </c>
      <c r="D126" s="54" t="s">
        <v>277</v>
      </c>
      <c r="E126" s="24">
        <v>8</v>
      </c>
    </row>
    <row r="127" spans="1:5" ht="17.05" customHeight="1" x14ac:dyDescent="0.55000000000000004"/>
    <row r="128" spans="1:5" ht="17.05" customHeight="1" x14ac:dyDescent="0.55000000000000004"/>
    <row r="129" spans="1:10" ht="17.05" customHeight="1" x14ac:dyDescent="0.55000000000000004">
      <c r="A129" s="44" t="s">
        <v>333</v>
      </c>
      <c r="B129" s="56" t="s">
        <v>322</v>
      </c>
      <c r="C129" s="20" t="s">
        <v>325</v>
      </c>
      <c r="D129" s="61" t="s">
        <v>46</v>
      </c>
      <c r="E129" s="60">
        <v>8</v>
      </c>
    </row>
    <row r="130" spans="1:10" ht="17.05" customHeight="1" x14ac:dyDescent="0.55000000000000004">
      <c r="A130" s="44"/>
      <c r="B130" s="56"/>
      <c r="C130" s="20" t="s">
        <v>326</v>
      </c>
      <c r="D130" s="61" t="s">
        <v>366</v>
      </c>
      <c r="E130" s="60">
        <v>8</v>
      </c>
      <c r="H130" s="44" t="s">
        <v>40</v>
      </c>
      <c r="I130" s="44" t="s">
        <v>41</v>
      </c>
      <c r="J130" s="44" t="s">
        <v>42</v>
      </c>
    </row>
    <row r="131" spans="1:10" ht="17.05" customHeight="1" x14ac:dyDescent="0.55000000000000004">
      <c r="A131" s="44"/>
      <c r="B131" s="56"/>
      <c r="C131" s="20" t="s">
        <v>327</v>
      </c>
      <c r="D131" s="61" t="s">
        <v>46</v>
      </c>
      <c r="E131" s="60">
        <v>8</v>
      </c>
      <c r="H131" s="49">
        <f>COUNT(E129:E140)</f>
        <v>12</v>
      </c>
      <c r="I131" s="49">
        <f>SUM(E129:E140) / H131</f>
        <v>8</v>
      </c>
      <c r="J131" s="49">
        <f>H131/I131</f>
        <v>1.5</v>
      </c>
    </row>
    <row r="132" spans="1:10" ht="17.05" customHeight="1" x14ac:dyDescent="0.55000000000000004">
      <c r="A132" s="44"/>
      <c r="B132" s="56"/>
      <c r="C132" s="20" t="s">
        <v>328</v>
      </c>
      <c r="D132" s="61" t="s">
        <v>367</v>
      </c>
      <c r="E132" s="60">
        <v>8</v>
      </c>
    </row>
    <row r="133" spans="1:10" ht="17.05" customHeight="1" x14ac:dyDescent="0.55000000000000004">
      <c r="A133" s="44"/>
      <c r="B133" s="56"/>
      <c r="C133" s="20" t="s">
        <v>329</v>
      </c>
      <c r="D133" s="61" t="s">
        <v>368</v>
      </c>
      <c r="E133" s="60">
        <v>8</v>
      </c>
    </row>
    <row r="134" spans="1:10" ht="17.05" customHeight="1" x14ac:dyDescent="0.55000000000000004">
      <c r="A134" s="44"/>
      <c r="B134" s="58"/>
      <c r="C134" s="20" t="s">
        <v>330</v>
      </c>
      <c r="D134" s="61" t="s">
        <v>369</v>
      </c>
      <c r="E134" s="60">
        <v>8</v>
      </c>
    </row>
    <row r="135" spans="1:10" ht="17.05" customHeight="1" x14ac:dyDescent="0.55000000000000004">
      <c r="A135" s="44"/>
      <c r="B135" s="58"/>
      <c r="C135" s="20" t="s">
        <v>331</v>
      </c>
      <c r="D135" s="61" t="s">
        <v>370</v>
      </c>
      <c r="E135" s="60">
        <v>8</v>
      </c>
    </row>
    <row r="136" spans="1:10" ht="17.05" customHeight="1" x14ac:dyDescent="0.55000000000000004">
      <c r="A136" s="44"/>
      <c r="B136" s="58"/>
      <c r="C136" s="20" t="s">
        <v>332</v>
      </c>
      <c r="D136" s="61" t="s">
        <v>46</v>
      </c>
      <c r="E136" s="60">
        <v>8</v>
      </c>
    </row>
    <row r="137" spans="1:10" ht="17.05" customHeight="1" x14ac:dyDescent="0.55000000000000004">
      <c r="A137" s="44"/>
      <c r="B137" s="58"/>
      <c r="C137" s="20" t="s">
        <v>323</v>
      </c>
      <c r="D137" s="61" t="s">
        <v>370</v>
      </c>
      <c r="E137" s="60">
        <v>8</v>
      </c>
    </row>
    <row r="138" spans="1:10" ht="17.05" customHeight="1" x14ac:dyDescent="0.55000000000000004">
      <c r="A138" s="44"/>
      <c r="B138" s="58"/>
      <c r="C138" s="20" t="s">
        <v>324</v>
      </c>
      <c r="D138" s="61" t="s">
        <v>371</v>
      </c>
      <c r="E138" s="60">
        <v>8</v>
      </c>
    </row>
    <row r="139" spans="1:10" ht="17.05" customHeight="1" x14ac:dyDescent="0.55000000000000004">
      <c r="A139" s="44"/>
      <c r="B139" s="56"/>
      <c r="C139" s="45" t="s">
        <v>37</v>
      </c>
      <c r="D139" s="61" t="s">
        <v>46</v>
      </c>
      <c r="E139" s="60">
        <v>8</v>
      </c>
    </row>
    <row r="140" spans="1:10" ht="17.05" customHeight="1" x14ac:dyDescent="0.55000000000000004">
      <c r="A140" s="44"/>
      <c r="B140" s="56"/>
      <c r="C140" s="45" t="s">
        <v>49</v>
      </c>
      <c r="D140" s="61" t="s">
        <v>372</v>
      </c>
      <c r="E140" s="60">
        <v>8</v>
      </c>
    </row>
    <row r="141" spans="1:10" ht="17.05" customHeight="1" x14ac:dyDescent="0.55000000000000004"/>
    <row r="142" spans="1:10" ht="17.05" customHeight="1" x14ac:dyDescent="0.55000000000000004"/>
    <row r="143" spans="1:10" ht="17.05" customHeight="1" x14ac:dyDescent="0.55000000000000004">
      <c r="A143" s="44" t="s">
        <v>373</v>
      </c>
      <c r="B143" s="48" t="s">
        <v>334</v>
      </c>
      <c r="C143" s="48" t="s">
        <v>351</v>
      </c>
      <c r="D143" s="47" t="s">
        <v>89</v>
      </c>
      <c r="E143" s="22">
        <v>12</v>
      </c>
    </row>
    <row r="144" spans="1:10" ht="17.05" customHeight="1" x14ac:dyDescent="0.55000000000000004">
      <c r="A144" s="44"/>
      <c r="B144" s="48"/>
      <c r="C144" s="48" t="s">
        <v>352</v>
      </c>
      <c r="D144" s="47" t="s">
        <v>211</v>
      </c>
      <c r="E144" s="22">
        <v>8</v>
      </c>
      <c r="H144" s="44" t="s">
        <v>40</v>
      </c>
      <c r="I144" s="44" t="s">
        <v>41</v>
      </c>
      <c r="J144" s="44" t="s">
        <v>42</v>
      </c>
    </row>
    <row r="145" spans="1:10" ht="17.05" customHeight="1" x14ac:dyDescent="0.55000000000000004">
      <c r="A145" s="44"/>
      <c r="B145" s="44"/>
      <c r="C145" s="48" t="s">
        <v>353</v>
      </c>
      <c r="D145" s="47" t="s">
        <v>89</v>
      </c>
      <c r="E145" s="22">
        <v>12</v>
      </c>
      <c r="H145" s="49">
        <f>COUNT(E143:E159)</f>
        <v>17</v>
      </c>
      <c r="I145" s="51">
        <f>SUM(E143:E159)/H145</f>
        <v>9.1764705882352935</v>
      </c>
      <c r="J145" s="51">
        <f>H145/I145</f>
        <v>1.8525641025641026</v>
      </c>
    </row>
    <row r="146" spans="1:10" ht="17.05" customHeight="1" x14ac:dyDescent="0.55000000000000004">
      <c r="A146" s="44"/>
      <c r="B146" s="44"/>
      <c r="C146" s="48" t="s">
        <v>354</v>
      </c>
      <c r="D146" s="47" t="s">
        <v>370</v>
      </c>
      <c r="E146" s="22">
        <v>8</v>
      </c>
    </row>
    <row r="147" spans="1:10" ht="17.05" customHeight="1" x14ac:dyDescent="0.55000000000000004">
      <c r="A147" s="44"/>
      <c r="B147" s="44"/>
      <c r="C147" s="48" t="s">
        <v>355</v>
      </c>
      <c r="D147" s="47" t="s">
        <v>89</v>
      </c>
      <c r="E147" s="22">
        <v>12</v>
      </c>
    </row>
    <row r="148" spans="1:10" ht="17.05" customHeight="1" x14ac:dyDescent="0.55000000000000004">
      <c r="A148" s="44"/>
      <c r="B148" s="44"/>
      <c r="C148" s="48" t="s">
        <v>356</v>
      </c>
      <c r="D148" s="47" t="s">
        <v>89</v>
      </c>
      <c r="E148" s="22">
        <v>12</v>
      </c>
    </row>
    <row r="149" spans="1:10" ht="17.05" customHeight="1" x14ac:dyDescent="0.55000000000000004">
      <c r="A149" s="44"/>
      <c r="B149" s="44"/>
      <c r="C149" s="48" t="s">
        <v>357</v>
      </c>
      <c r="D149" s="47" t="s">
        <v>374</v>
      </c>
      <c r="E149" s="22">
        <v>8</v>
      </c>
    </row>
    <row r="150" spans="1:10" ht="17.05" customHeight="1" x14ac:dyDescent="0.55000000000000004">
      <c r="A150" s="44"/>
      <c r="B150" s="44"/>
      <c r="C150" s="48" t="s">
        <v>358</v>
      </c>
      <c r="D150" s="47" t="s">
        <v>375</v>
      </c>
      <c r="E150" s="22">
        <v>8</v>
      </c>
    </row>
    <row r="151" spans="1:10" ht="17.05" customHeight="1" x14ac:dyDescent="0.55000000000000004">
      <c r="A151" s="44"/>
      <c r="B151" s="44"/>
      <c r="C151" s="48" t="s">
        <v>359</v>
      </c>
      <c r="D151" s="47" t="s">
        <v>50</v>
      </c>
      <c r="E151" s="22">
        <v>8</v>
      </c>
    </row>
    <row r="152" spans="1:10" ht="17.05" customHeight="1" x14ac:dyDescent="0.55000000000000004">
      <c r="A152" s="44"/>
      <c r="B152" s="44"/>
      <c r="C152" s="48" t="s">
        <v>360</v>
      </c>
      <c r="D152" s="47" t="s">
        <v>46</v>
      </c>
      <c r="E152" s="22">
        <v>8</v>
      </c>
    </row>
    <row r="153" spans="1:10" ht="17.05" customHeight="1" x14ac:dyDescent="0.55000000000000004">
      <c r="A153" s="44"/>
      <c r="B153" s="44"/>
      <c r="C153" s="48" t="s">
        <v>361</v>
      </c>
      <c r="D153" s="47" t="s">
        <v>366</v>
      </c>
      <c r="E153" s="22">
        <v>8</v>
      </c>
    </row>
    <row r="154" spans="1:10" ht="17.05" customHeight="1" x14ac:dyDescent="0.55000000000000004">
      <c r="A154" s="44"/>
      <c r="B154" s="44"/>
      <c r="C154" s="48" t="s">
        <v>362</v>
      </c>
      <c r="D154" s="47" t="s">
        <v>376</v>
      </c>
      <c r="E154" s="22">
        <v>12</v>
      </c>
    </row>
    <row r="155" spans="1:10" ht="17.05" customHeight="1" x14ac:dyDescent="0.55000000000000004">
      <c r="A155" s="44"/>
      <c r="B155" s="44"/>
      <c r="C155" s="48" t="s">
        <v>363</v>
      </c>
      <c r="D155" s="47" t="s">
        <v>46</v>
      </c>
      <c r="E155" s="22">
        <v>8</v>
      </c>
    </row>
    <row r="156" spans="1:10" ht="17.05" customHeight="1" x14ac:dyDescent="0.55000000000000004">
      <c r="A156" s="44"/>
      <c r="B156" s="44"/>
      <c r="C156" s="48" t="s">
        <v>364</v>
      </c>
      <c r="D156" s="47" t="s">
        <v>46</v>
      </c>
      <c r="E156" s="22">
        <v>8</v>
      </c>
    </row>
    <row r="157" spans="1:10" ht="17.05" customHeight="1" x14ac:dyDescent="0.55000000000000004">
      <c r="A157" s="44"/>
      <c r="B157" s="48"/>
      <c r="C157" s="45" t="s">
        <v>37</v>
      </c>
      <c r="D157" s="47" t="s">
        <v>215</v>
      </c>
      <c r="E157" s="59">
        <v>8</v>
      </c>
    </row>
    <row r="158" spans="1:10" ht="17.05" customHeight="1" x14ac:dyDescent="0.55000000000000004">
      <c r="A158" s="44"/>
      <c r="B158" s="48"/>
      <c r="C158" s="45" t="s">
        <v>49</v>
      </c>
      <c r="D158" s="47" t="s">
        <v>372</v>
      </c>
      <c r="E158" s="59">
        <v>8</v>
      </c>
    </row>
    <row r="159" spans="1:10" ht="17.05" customHeight="1" x14ac:dyDescent="0.55000000000000004">
      <c r="A159" s="44"/>
      <c r="B159" s="48"/>
      <c r="C159" s="45" t="s">
        <v>365</v>
      </c>
      <c r="D159" s="47" t="s">
        <v>50</v>
      </c>
      <c r="E159" s="22">
        <v>8</v>
      </c>
    </row>
    <row r="160" spans="1:10" ht="17.05" customHeight="1" x14ac:dyDescent="0.55000000000000004">
      <c r="C160" s="57"/>
      <c r="D160" s="62"/>
    </row>
    <row r="161" spans="1:10" ht="17.05" customHeight="1" x14ac:dyDescent="0.55000000000000004"/>
    <row r="162" spans="1:10" ht="17.05" customHeight="1" x14ac:dyDescent="0.55000000000000004">
      <c r="A162" s="44" t="s">
        <v>377</v>
      </c>
      <c r="B162" s="48" t="s">
        <v>12</v>
      </c>
      <c r="C162" s="48" t="s">
        <v>335</v>
      </c>
      <c r="D162" s="55" t="s">
        <v>126</v>
      </c>
      <c r="E162" s="22">
        <v>12</v>
      </c>
    </row>
    <row r="163" spans="1:10" ht="17.05" customHeight="1" x14ac:dyDescent="0.55000000000000004">
      <c r="A163" s="44"/>
      <c r="B163" s="48"/>
      <c r="C163" s="48" t="s">
        <v>336</v>
      </c>
      <c r="D163" s="55" t="s">
        <v>126</v>
      </c>
      <c r="E163" s="22">
        <v>12</v>
      </c>
      <c r="H163" s="44" t="s">
        <v>40</v>
      </c>
      <c r="I163" s="44" t="s">
        <v>41</v>
      </c>
      <c r="J163" s="44" t="s">
        <v>42</v>
      </c>
    </row>
    <row r="164" spans="1:10" ht="17.05" customHeight="1" x14ac:dyDescent="0.55000000000000004">
      <c r="A164" s="44"/>
      <c r="B164" s="48"/>
      <c r="C164" s="48" t="s">
        <v>337</v>
      </c>
      <c r="D164" s="55" t="s">
        <v>126</v>
      </c>
      <c r="E164" s="22">
        <v>12</v>
      </c>
      <c r="H164" s="49">
        <f>COUNT(E162:E180)</f>
        <v>19</v>
      </c>
      <c r="I164" s="49">
        <f>SUM(E162:E180)/H164</f>
        <v>12</v>
      </c>
      <c r="J164" s="51">
        <f>H164/I164</f>
        <v>1.5833333333333333</v>
      </c>
    </row>
    <row r="165" spans="1:10" ht="17.05" customHeight="1" x14ac:dyDescent="0.55000000000000004">
      <c r="A165" s="44"/>
      <c r="B165" s="48"/>
      <c r="C165" s="48" t="s">
        <v>338</v>
      </c>
      <c r="D165" s="55" t="s">
        <v>126</v>
      </c>
      <c r="E165" s="22">
        <v>12</v>
      </c>
    </row>
    <row r="166" spans="1:10" ht="17.05" customHeight="1" x14ac:dyDescent="0.55000000000000004">
      <c r="A166" s="44"/>
      <c r="B166" s="44"/>
      <c r="C166" s="48" t="s">
        <v>339</v>
      </c>
      <c r="D166" s="55" t="s">
        <v>126</v>
      </c>
      <c r="E166" s="22">
        <v>12</v>
      </c>
    </row>
    <row r="167" spans="1:10" ht="17.05" customHeight="1" x14ac:dyDescent="0.55000000000000004">
      <c r="A167" s="44"/>
      <c r="B167" s="44"/>
      <c r="C167" s="48" t="s">
        <v>340</v>
      </c>
      <c r="D167" s="55" t="s">
        <v>126</v>
      </c>
      <c r="E167" s="22">
        <v>12</v>
      </c>
    </row>
    <row r="168" spans="1:10" ht="17.05" customHeight="1" x14ac:dyDescent="0.55000000000000004">
      <c r="A168" s="44"/>
      <c r="B168" s="44"/>
      <c r="C168" s="48" t="s">
        <v>341</v>
      </c>
      <c r="D168" s="55" t="s">
        <v>126</v>
      </c>
      <c r="E168" s="22">
        <v>12</v>
      </c>
    </row>
    <row r="169" spans="1:10" ht="17.05" customHeight="1" x14ac:dyDescent="0.55000000000000004">
      <c r="A169" s="44"/>
      <c r="B169" s="44"/>
      <c r="C169" s="48" t="s">
        <v>342</v>
      </c>
      <c r="D169" s="55" t="s">
        <v>126</v>
      </c>
      <c r="E169" s="22">
        <v>12</v>
      </c>
    </row>
    <row r="170" spans="1:10" ht="17.05" customHeight="1" x14ac:dyDescent="0.55000000000000004">
      <c r="A170" s="44"/>
      <c r="B170" s="44"/>
      <c r="C170" s="48" t="s">
        <v>343</v>
      </c>
      <c r="D170" s="55" t="s">
        <v>126</v>
      </c>
      <c r="E170" s="22">
        <v>12</v>
      </c>
    </row>
    <row r="171" spans="1:10" ht="17.05" customHeight="1" x14ac:dyDescent="0.55000000000000004">
      <c r="A171" s="44"/>
      <c r="B171" s="44"/>
      <c r="C171" s="48" t="s">
        <v>344</v>
      </c>
      <c r="D171" s="55" t="s">
        <v>126</v>
      </c>
      <c r="E171" s="22">
        <v>12</v>
      </c>
    </row>
    <row r="172" spans="1:10" ht="17.05" customHeight="1" x14ac:dyDescent="0.55000000000000004">
      <c r="A172" s="44"/>
      <c r="B172" s="44"/>
      <c r="C172" s="48" t="s">
        <v>345</v>
      </c>
      <c r="D172" s="55" t="s">
        <v>126</v>
      </c>
      <c r="E172" s="22">
        <v>12</v>
      </c>
    </row>
    <row r="173" spans="1:10" ht="17.05" customHeight="1" x14ac:dyDescent="0.55000000000000004">
      <c r="A173" s="44"/>
      <c r="B173" s="44"/>
      <c r="C173" s="48" t="s">
        <v>346</v>
      </c>
      <c r="D173" s="55" t="s">
        <v>126</v>
      </c>
      <c r="E173" s="22">
        <v>12</v>
      </c>
    </row>
    <row r="174" spans="1:10" ht="17.05" customHeight="1" x14ac:dyDescent="0.55000000000000004">
      <c r="A174" s="44"/>
      <c r="B174" s="44"/>
      <c r="C174" s="48" t="s">
        <v>347</v>
      </c>
      <c r="D174" s="55" t="s">
        <v>126</v>
      </c>
      <c r="E174" s="22">
        <v>12</v>
      </c>
    </row>
    <row r="175" spans="1:10" ht="17.05" customHeight="1" x14ac:dyDescent="0.55000000000000004">
      <c r="A175" s="44"/>
      <c r="B175" s="44"/>
      <c r="C175" s="48" t="s">
        <v>348</v>
      </c>
      <c r="D175" s="55" t="s">
        <v>126</v>
      </c>
      <c r="E175" s="22">
        <v>12</v>
      </c>
    </row>
    <row r="176" spans="1:10" ht="17.05" customHeight="1" x14ac:dyDescent="0.55000000000000004">
      <c r="A176" s="44"/>
      <c r="B176" s="44"/>
      <c r="C176" s="48" t="s">
        <v>349</v>
      </c>
      <c r="D176" s="55" t="s">
        <v>126</v>
      </c>
      <c r="E176" s="22">
        <v>12</v>
      </c>
    </row>
    <row r="177" spans="1:5" ht="17.05" customHeight="1" x14ac:dyDescent="0.55000000000000004">
      <c r="A177" s="44"/>
      <c r="B177" s="44"/>
      <c r="C177" s="48" t="s">
        <v>350</v>
      </c>
      <c r="D177" s="55" t="s">
        <v>126</v>
      </c>
      <c r="E177" s="22">
        <v>12</v>
      </c>
    </row>
    <row r="178" spans="1:5" ht="17.05" customHeight="1" x14ac:dyDescent="0.55000000000000004">
      <c r="A178" s="44"/>
      <c r="B178" s="44"/>
      <c r="C178" s="45" t="s">
        <v>37</v>
      </c>
      <c r="D178" s="55" t="s">
        <v>126</v>
      </c>
      <c r="E178" s="22">
        <v>12</v>
      </c>
    </row>
    <row r="179" spans="1:5" ht="17.05" customHeight="1" x14ac:dyDescent="0.55000000000000004">
      <c r="A179" s="44"/>
      <c r="B179" s="44"/>
      <c r="C179" s="45" t="s">
        <v>49</v>
      </c>
      <c r="D179" s="55" t="s">
        <v>126</v>
      </c>
      <c r="E179" s="22">
        <v>12</v>
      </c>
    </row>
    <row r="180" spans="1:5" ht="17.05" customHeight="1" x14ac:dyDescent="0.55000000000000004">
      <c r="A180" s="44"/>
      <c r="B180" s="44"/>
      <c r="C180" s="45" t="s">
        <v>365</v>
      </c>
      <c r="D180" s="55" t="s">
        <v>126</v>
      </c>
      <c r="E180" s="22">
        <v>12</v>
      </c>
    </row>
    <row r="181" spans="1:5" ht="17.05" customHeight="1" x14ac:dyDescent="0.55000000000000004"/>
    <row r="182" spans="1:5" ht="17.05" customHeight="1" x14ac:dyDescent="0.55000000000000004"/>
    <row r="183" spans="1:5" ht="17.05" customHeight="1" x14ac:dyDescent="0.55000000000000004"/>
    <row r="184" spans="1:5" ht="17.05" customHeight="1" x14ac:dyDescent="0.55000000000000004"/>
    <row r="185" spans="1:5" ht="17.05" customHeight="1" x14ac:dyDescent="0.55000000000000004"/>
    <row r="186" spans="1:5" ht="17.05" customHeight="1" x14ac:dyDescent="0.55000000000000004"/>
    <row r="187" spans="1:5" ht="17.05" customHeight="1" x14ac:dyDescent="0.55000000000000004"/>
    <row r="188" spans="1:5" ht="17.05" customHeight="1" x14ac:dyDescent="0.55000000000000004"/>
    <row r="189" spans="1:5" ht="17.05" customHeight="1" x14ac:dyDescent="0.55000000000000004"/>
    <row r="190" spans="1:5" ht="17.05" customHeight="1" x14ac:dyDescent="0.55000000000000004"/>
    <row r="191" spans="1:5" ht="17.05" customHeight="1" x14ac:dyDescent="0.55000000000000004"/>
    <row r="192" spans="1:5" ht="17.05" customHeight="1" x14ac:dyDescent="0.55000000000000004"/>
    <row r="193" ht="17.05" customHeight="1" x14ac:dyDescent="0.55000000000000004"/>
    <row r="194" ht="17.05" customHeight="1" x14ac:dyDescent="0.55000000000000004"/>
    <row r="195" ht="17.05" customHeight="1" x14ac:dyDescent="0.55000000000000004"/>
    <row r="196" ht="17.05" customHeight="1" x14ac:dyDescent="0.55000000000000004"/>
    <row r="197" ht="17.05" customHeight="1" x14ac:dyDescent="0.55000000000000004"/>
    <row r="198" ht="17.05" customHeight="1" x14ac:dyDescent="0.55000000000000004"/>
    <row r="199" ht="17.05" customHeight="1" x14ac:dyDescent="0.55000000000000004"/>
    <row r="200" ht="17.05" customHeight="1" x14ac:dyDescent="0.55000000000000004"/>
    <row r="201" ht="17.05" customHeight="1" x14ac:dyDescent="0.55000000000000004"/>
    <row r="202" ht="17.05" customHeight="1" x14ac:dyDescent="0.55000000000000004"/>
    <row r="203" ht="17.05" customHeight="1" x14ac:dyDescent="0.55000000000000004"/>
    <row r="204" ht="17.05" customHeight="1" x14ac:dyDescent="0.55000000000000004"/>
    <row r="205" ht="17.05" customHeight="1" x14ac:dyDescent="0.55000000000000004"/>
    <row r="206" ht="17.05" customHeight="1" x14ac:dyDescent="0.55000000000000004"/>
    <row r="207" ht="17.05" customHeight="1" x14ac:dyDescent="0.55000000000000004"/>
    <row r="208" ht="17.05" customHeight="1" x14ac:dyDescent="0.55000000000000004"/>
    <row r="209" ht="17.05" customHeight="1" x14ac:dyDescent="0.55000000000000004"/>
    <row r="210" ht="17.05" customHeight="1" x14ac:dyDescent="0.55000000000000004"/>
    <row r="211" ht="17.05" customHeight="1" x14ac:dyDescent="0.55000000000000004"/>
    <row r="212" ht="17.05" customHeight="1" x14ac:dyDescent="0.55000000000000004"/>
    <row r="213" ht="17.05" customHeight="1" x14ac:dyDescent="0.55000000000000004"/>
    <row r="214" ht="17.05" customHeight="1" x14ac:dyDescent="0.55000000000000004"/>
    <row r="215" ht="17.05" customHeight="1" x14ac:dyDescent="0.55000000000000004"/>
    <row r="216" ht="17.05" customHeight="1" x14ac:dyDescent="0.55000000000000004"/>
    <row r="217" ht="17.05" customHeight="1" x14ac:dyDescent="0.55000000000000004"/>
    <row r="218" ht="17.05" customHeight="1" x14ac:dyDescent="0.55000000000000004"/>
    <row r="219" ht="17.05" customHeight="1" x14ac:dyDescent="0.55000000000000004"/>
    <row r="220" ht="17.05" customHeight="1" x14ac:dyDescent="0.55000000000000004"/>
    <row r="221" ht="17.05" customHeight="1" x14ac:dyDescent="0.55000000000000004"/>
    <row r="222" ht="17.05" customHeight="1" x14ac:dyDescent="0.55000000000000004"/>
    <row r="223" ht="17.05" customHeight="1" x14ac:dyDescent="0.55000000000000004"/>
    <row r="224" ht="17.05" customHeight="1" x14ac:dyDescent="0.55000000000000004"/>
    <row r="225" ht="17.05" customHeight="1" x14ac:dyDescent="0.55000000000000004"/>
    <row r="226" ht="17.05" customHeight="1" x14ac:dyDescent="0.55000000000000004"/>
    <row r="227" ht="17.05" customHeight="1" x14ac:dyDescent="0.55000000000000004"/>
    <row r="228" ht="17.05" customHeight="1" x14ac:dyDescent="0.55000000000000004"/>
    <row r="229" ht="17.05" customHeight="1" x14ac:dyDescent="0.55000000000000004"/>
    <row r="230" ht="17.05" customHeight="1" x14ac:dyDescent="0.55000000000000004"/>
    <row r="231" ht="17.05" customHeight="1" x14ac:dyDescent="0.55000000000000004"/>
    <row r="232" ht="17.05" customHeight="1" x14ac:dyDescent="0.55000000000000004"/>
    <row r="233" ht="17.05" customHeight="1" x14ac:dyDescent="0.55000000000000004"/>
    <row r="234" ht="17.05" customHeight="1" x14ac:dyDescent="0.55000000000000004"/>
    <row r="235" ht="17.05" customHeight="1" x14ac:dyDescent="0.55000000000000004"/>
    <row r="236" ht="17.05" customHeight="1" x14ac:dyDescent="0.55000000000000004"/>
    <row r="237" ht="17.05" customHeight="1" x14ac:dyDescent="0.55000000000000004"/>
    <row r="238" ht="17.05" customHeight="1" x14ac:dyDescent="0.55000000000000004"/>
    <row r="239" ht="17.05" customHeight="1" x14ac:dyDescent="0.55000000000000004"/>
    <row r="240" ht="17.05" customHeight="1" x14ac:dyDescent="0.55000000000000004"/>
    <row r="241" ht="17.05" customHeight="1" x14ac:dyDescent="0.55000000000000004"/>
    <row r="242" ht="17.05" customHeight="1" x14ac:dyDescent="0.55000000000000004"/>
    <row r="243" ht="17.05" customHeight="1" x14ac:dyDescent="0.55000000000000004"/>
    <row r="244" ht="17.05" customHeight="1" x14ac:dyDescent="0.55000000000000004"/>
    <row r="245" ht="17.05" customHeight="1" x14ac:dyDescent="0.55000000000000004"/>
    <row r="246" ht="17.05" customHeight="1" x14ac:dyDescent="0.55000000000000004"/>
    <row r="247" ht="17.05" customHeight="1" x14ac:dyDescent="0.55000000000000004"/>
    <row r="248" ht="17.05" customHeight="1" x14ac:dyDescent="0.55000000000000004"/>
    <row r="249" ht="17.05" customHeight="1" x14ac:dyDescent="0.55000000000000004"/>
    <row r="250" ht="17.05" customHeight="1" x14ac:dyDescent="0.55000000000000004"/>
    <row r="251" ht="17.05" customHeight="1" x14ac:dyDescent="0.55000000000000004"/>
    <row r="252" ht="17.05" customHeight="1" x14ac:dyDescent="0.55000000000000004"/>
    <row r="253" ht="17.05" customHeight="1" x14ac:dyDescent="0.55000000000000004"/>
    <row r="254" ht="17.05" customHeight="1" x14ac:dyDescent="0.55000000000000004"/>
    <row r="255" ht="17.05" customHeight="1" x14ac:dyDescent="0.55000000000000004"/>
    <row r="256" ht="17.05" customHeight="1" x14ac:dyDescent="0.55000000000000004"/>
    <row r="257" ht="17.05" customHeight="1" x14ac:dyDescent="0.55000000000000004"/>
    <row r="258" ht="17.05" customHeight="1" x14ac:dyDescent="0.55000000000000004"/>
    <row r="259" ht="17.05" customHeight="1" x14ac:dyDescent="0.55000000000000004"/>
    <row r="260" ht="17.05" customHeight="1" x14ac:dyDescent="0.55000000000000004"/>
    <row r="261" ht="17.05" customHeight="1" x14ac:dyDescent="0.55000000000000004"/>
    <row r="262" ht="17.05" customHeight="1" x14ac:dyDescent="0.55000000000000004"/>
    <row r="263" ht="17.05" customHeight="1" x14ac:dyDescent="0.55000000000000004"/>
    <row r="264" ht="17.05" customHeight="1" x14ac:dyDescent="0.55000000000000004"/>
    <row r="265" ht="17.05" customHeight="1" x14ac:dyDescent="0.55000000000000004"/>
    <row r="266" ht="17.05" customHeight="1" x14ac:dyDescent="0.55000000000000004"/>
    <row r="267" ht="17.05" customHeight="1" x14ac:dyDescent="0.55000000000000004"/>
    <row r="268" ht="17.05" customHeight="1" x14ac:dyDescent="0.55000000000000004"/>
    <row r="269" ht="17.05" customHeight="1" x14ac:dyDescent="0.55000000000000004"/>
    <row r="270" ht="17.05" customHeight="1" x14ac:dyDescent="0.55000000000000004"/>
    <row r="271" ht="17.05" customHeight="1" x14ac:dyDescent="0.55000000000000004"/>
    <row r="272" ht="17.05" customHeight="1" x14ac:dyDescent="0.55000000000000004"/>
    <row r="273" ht="17.05" customHeight="1" x14ac:dyDescent="0.55000000000000004"/>
    <row r="274" ht="17.05" customHeight="1" x14ac:dyDescent="0.55000000000000004"/>
    <row r="275" ht="17.05" customHeight="1" x14ac:dyDescent="0.55000000000000004"/>
    <row r="276" ht="17.05" customHeight="1" x14ac:dyDescent="0.55000000000000004"/>
    <row r="277" ht="17.05" customHeight="1" x14ac:dyDescent="0.55000000000000004"/>
    <row r="278" ht="17.05" customHeight="1" x14ac:dyDescent="0.55000000000000004"/>
    <row r="279" ht="17.05" customHeight="1" x14ac:dyDescent="0.55000000000000004"/>
    <row r="280" ht="17.05" customHeight="1" x14ac:dyDescent="0.55000000000000004"/>
    <row r="281" ht="17.05" customHeight="1" x14ac:dyDescent="0.55000000000000004"/>
    <row r="282" ht="17.05" customHeight="1" x14ac:dyDescent="0.55000000000000004"/>
    <row r="283" ht="17.05" customHeight="1" x14ac:dyDescent="0.55000000000000004"/>
    <row r="284" ht="17.05" customHeight="1" x14ac:dyDescent="0.55000000000000004"/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2" sqref="D12"/>
    </sheetView>
  </sheetViews>
  <sheetFormatPr defaultRowHeight="17.600000000000001" x14ac:dyDescent="0.55000000000000004"/>
  <cols>
    <col min="1" max="1" width="12.2109375" customWidth="1"/>
    <col min="2" max="2" width="12.2109375" style="8" customWidth="1"/>
    <col min="3" max="5" width="12.2109375" customWidth="1"/>
  </cols>
  <sheetData>
    <row r="1" spans="1:5" ht="25" customHeight="1" x14ac:dyDescent="0.55000000000000004">
      <c r="A1" s="6"/>
      <c r="B1" s="7"/>
      <c r="C1" s="7" t="s">
        <v>40</v>
      </c>
      <c r="D1" s="7" t="s">
        <v>41</v>
      </c>
      <c r="E1" s="7" t="s">
        <v>42</v>
      </c>
    </row>
    <row r="2" spans="1:5" ht="25" customHeight="1" x14ac:dyDescent="0.55000000000000004">
      <c r="A2" s="19" t="s">
        <v>207</v>
      </c>
      <c r="B2" s="25" t="s">
        <v>318</v>
      </c>
      <c r="C2" s="6">
        <f>급여상세!H4</f>
        <v>28</v>
      </c>
      <c r="D2" s="9">
        <f>급여상세!I4</f>
        <v>10</v>
      </c>
      <c r="E2" s="9">
        <f>급여상세!J4</f>
        <v>2.8</v>
      </c>
    </row>
    <row r="3" spans="1:5" ht="25" customHeight="1" x14ac:dyDescent="0.55000000000000004">
      <c r="A3" s="12"/>
      <c r="B3" s="12" t="s">
        <v>319</v>
      </c>
      <c r="C3" s="6">
        <f>급여상세!H34</f>
        <v>17</v>
      </c>
      <c r="D3" s="9">
        <f>급여상세!I34</f>
        <v>8.9411764705882355</v>
      </c>
      <c r="E3" s="9">
        <f>급여상세!J34</f>
        <v>1.9013157894736841</v>
      </c>
    </row>
    <row r="4" spans="1:5" ht="25" customHeight="1" x14ac:dyDescent="0.55000000000000004">
      <c r="A4" s="12"/>
      <c r="B4" s="12" t="s">
        <v>320</v>
      </c>
      <c r="C4" s="6">
        <f>급여상세!H53</f>
        <v>35</v>
      </c>
      <c r="D4" s="9">
        <f>급여상세!I53</f>
        <v>7.7714285714285714</v>
      </c>
      <c r="E4" s="9">
        <f>급여상세!J53</f>
        <v>4.5036764705882355</v>
      </c>
    </row>
    <row r="5" spans="1:5" ht="25" customHeight="1" x14ac:dyDescent="0.55000000000000004">
      <c r="A5" s="12"/>
      <c r="B5" s="12" t="s">
        <v>321</v>
      </c>
      <c r="C5" s="6">
        <f>급여상세!H90</f>
        <v>39</v>
      </c>
      <c r="D5" s="9">
        <f>급여상세!I90</f>
        <v>9.4871794871794872</v>
      </c>
      <c r="E5" s="9">
        <f>급여상세!J90</f>
        <v>4.1108108108108112</v>
      </c>
    </row>
    <row r="6" spans="1:5" s="26" customFormat="1" ht="25" customHeight="1" x14ac:dyDescent="0.55000000000000004">
      <c r="A6" s="43"/>
      <c r="B6" s="43" t="s">
        <v>378</v>
      </c>
      <c r="C6" s="29">
        <f>급여상세!H131</f>
        <v>12</v>
      </c>
      <c r="D6" s="38">
        <f>급여상세!I131</f>
        <v>8</v>
      </c>
      <c r="E6" s="38">
        <f>급여상세!J131</f>
        <v>1.5</v>
      </c>
    </row>
    <row r="7" spans="1:5" s="26" customFormat="1" ht="25" customHeight="1" x14ac:dyDescent="0.55000000000000004">
      <c r="A7" s="43"/>
      <c r="B7" s="43" t="s">
        <v>379</v>
      </c>
      <c r="C7" s="29">
        <f>급여상세!H145</f>
        <v>17</v>
      </c>
      <c r="D7" s="38">
        <f>급여상세!I145</f>
        <v>9.1764705882352935</v>
      </c>
      <c r="E7" s="38">
        <f>급여상세!J145</f>
        <v>1.8525641025641026</v>
      </c>
    </row>
    <row r="8" spans="1:5" ht="25" customHeight="1" x14ac:dyDescent="0.55000000000000004">
      <c r="A8" s="12"/>
      <c r="B8" s="12" t="s">
        <v>380</v>
      </c>
      <c r="C8" s="6">
        <f>급여상세!H164</f>
        <v>19</v>
      </c>
      <c r="D8" s="9">
        <f>급여상세!I164</f>
        <v>12</v>
      </c>
      <c r="E8" s="9">
        <f>급여상세!J164</f>
        <v>1.5833333333333333</v>
      </c>
    </row>
    <row r="9" spans="1:5" ht="25" customHeight="1" x14ac:dyDescent="0.55000000000000004">
      <c r="A9" s="6"/>
      <c r="B9" s="7"/>
      <c r="C9" s="6">
        <f>SUM(C2:C8)</f>
        <v>167</v>
      </c>
      <c r="D9" s="9">
        <f>AVERAGE(D2:D8)</f>
        <v>9.3394650167759412</v>
      </c>
      <c r="E9" s="9">
        <f>SUM(E2:E8)</f>
        <v>18.251700506770167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C19" sqref="C19"/>
    </sheetView>
  </sheetViews>
  <sheetFormatPr defaultRowHeight="15" x14ac:dyDescent="0.55000000000000004"/>
  <cols>
    <col min="1" max="1" width="11.640625" style="84" customWidth="1"/>
    <col min="2" max="2" width="17.5703125" style="84" customWidth="1"/>
    <col min="3" max="3" width="37.2109375" style="80" customWidth="1"/>
    <col min="4" max="4" width="13.92578125" style="92" customWidth="1"/>
    <col min="5" max="7" width="9.140625" style="80"/>
    <col min="8" max="10" width="14.42578125" style="80" customWidth="1"/>
    <col min="11" max="16384" width="9.140625" style="80"/>
  </cols>
  <sheetData>
    <row r="1" spans="1:10" ht="17.05" customHeight="1" x14ac:dyDescent="0.55000000000000004">
      <c r="A1" s="78" t="s">
        <v>32</v>
      </c>
      <c r="B1" s="78" t="s">
        <v>33</v>
      </c>
      <c r="C1" s="79" t="s">
        <v>34</v>
      </c>
      <c r="D1" s="88" t="s">
        <v>35</v>
      </c>
      <c r="E1" s="78" t="s">
        <v>39</v>
      </c>
    </row>
    <row r="2" spans="1:10" ht="17.05" customHeight="1" x14ac:dyDescent="0.55000000000000004">
      <c r="A2" s="78" t="s">
        <v>448</v>
      </c>
      <c r="B2" s="81" t="s">
        <v>183</v>
      </c>
      <c r="C2" s="82" t="s">
        <v>394</v>
      </c>
      <c r="D2" s="90" t="s">
        <v>315</v>
      </c>
      <c r="E2" s="83">
        <v>12</v>
      </c>
      <c r="H2" s="78" t="s">
        <v>40</v>
      </c>
      <c r="I2" s="78" t="s">
        <v>41</v>
      </c>
      <c r="J2" s="78" t="s">
        <v>42</v>
      </c>
    </row>
    <row r="3" spans="1:10" ht="17.05" customHeight="1" x14ac:dyDescent="0.55000000000000004">
      <c r="A3" s="78"/>
      <c r="B3" s="81"/>
      <c r="C3" s="82" t="s">
        <v>395</v>
      </c>
      <c r="D3" s="90" t="s">
        <v>315</v>
      </c>
      <c r="E3" s="83">
        <v>12</v>
      </c>
      <c r="H3" s="83">
        <f>COUNT(E2:E81)</f>
        <v>80</v>
      </c>
      <c r="I3" s="85">
        <f>SUM(E2:E81)/H3</f>
        <v>10.55</v>
      </c>
      <c r="J3" s="85">
        <f>H3/I3</f>
        <v>7.5829383886255917</v>
      </c>
    </row>
    <row r="4" spans="1:10" ht="17.05" customHeight="1" x14ac:dyDescent="0.55000000000000004">
      <c r="A4" s="78"/>
      <c r="B4" s="81" t="s">
        <v>396</v>
      </c>
      <c r="C4" s="82" t="s">
        <v>397</v>
      </c>
      <c r="D4" s="90" t="s">
        <v>315</v>
      </c>
      <c r="E4" s="83">
        <v>12</v>
      </c>
    </row>
    <row r="5" spans="1:10" ht="17.05" customHeight="1" x14ac:dyDescent="0.55000000000000004">
      <c r="A5" s="78"/>
      <c r="B5" s="81"/>
      <c r="C5" s="82" t="s">
        <v>398</v>
      </c>
      <c r="D5" s="90" t="s">
        <v>89</v>
      </c>
      <c r="E5" s="83">
        <v>12</v>
      </c>
    </row>
    <row r="6" spans="1:10" ht="17.05" customHeight="1" x14ac:dyDescent="0.55000000000000004">
      <c r="A6" s="78"/>
      <c r="B6" s="81"/>
      <c r="C6" s="82" t="s">
        <v>399</v>
      </c>
      <c r="D6" s="90" t="s">
        <v>369</v>
      </c>
      <c r="E6" s="83">
        <v>8</v>
      </c>
    </row>
    <row r="7" spans="1:10" ht="17.05" customHeight="1" x14ac:dyDescent="0.55000000000000004">
      <c r="A7" s="78"/>
      <c r="B7" s="81"/>
      <c r="C7" s="82" t="s">
        <v>400</v>
      </c>
      <c r="D7" s="90" t="s">
        <v>369</v>
      </c>
      <c r="E7" s="83">
        <v>8</v>
      </c>
    </row>
    <row r="8" spans="1:10" ht="17.05" customHeight="1" x14ac:dyDescent="0.55000000000000004">
      <c r="A8" s="78"/>
      <c r="B8" s="81"/>
      <c r="C8" s="82" t="s">
        <v>401</v>
      </c>
      <c r="D8" s="90" t="s">
        <v>449</v>
      </c>
      <c r="E8" s="83">
        <v>12</v>
      </c>
    </row>
    <row r="9" spans="1:10" ht="17.05" customHeight="1" x14ac:dyDescent="0.55000000000000004">
      <c r="A9" s="78"/>
      <c r="B9" s="81"/>
      <c r="C9" s="82" t="s">
        <v>402</v>
      </c>
      <c r="D9" s="90" t="s">
        <v>316</v>
      </c>
      <c r="E9" s="83">
        <v>8</v>
      </c>
    </row>
    <row r="10" spans="1:10" ht="17.05" customHeight="1" x14ac:dyDescent="0.55000000000000004">
      <c r="A10" s="78"/>
      <c r="B10" s="81"/>
      <c r="C10" s="82" t="s">
        <v>403</v>
      </c>
      <c r="D10" s="90" t="s">
        <v>315</v>
      </c>
      <c r="E10" s="83">
        <v>12</v>
      </c>
    </row>
    <row r="11" spans="1:10" ht="17.05" customHeight="1" x14ac:dyDescent="0.55000000000000004">
      <c r="A11" s="78"/>
      <c r="B11" s="81"/>
      <c r="C11" s="82" t="s">
        <v>404</v>
      </c>
      <c r="D11" s="90" t="s">
        <v>316</v>
      </c>
      <c r="E11" s="83">
        <v>8</v>
      </c>
    </row>
    <row r="12" spans="1:10" ht="17.05" customHeight="1" x14ac:dyDescent="0.55000000000000004">
      <c r="A12" s="78"/>
      <c r="B12" s="81"/>
      <c r="C12" s="82" t="s">
        <v>435</v>
      </c>
      <c r="D12" s="90" t="s">
        <v>315</v>
      </c>
      <c r="E12" s="83">
        <v>12</v>
      </c>
    </row>
    <row r="13" spans="1:10" ht="17.05" customHeight="1" x14ac:dyDescent="0.55000000000000004">
      <c r="A13" s="78"/>
      <c r="B13" s="81"/>
      <c r="C13" s="82" t="s">
        <v>436</v>
      </c>
      <c r="D13" s="90" t="s">
        <v>315</v>
      </c>
      <c r="E13" s="83">
        <v>12</v>
      </c>
    </row>
    <row r="14" spans="1:10" ht="17.05" customHeight="1" x14ac:dyDescent="0.55000000000000004">
      <c r="A14" s="78"/>
      <c r="B14" s="81"/>
      <c r="C14" s="82" t="s">
        <v>437</v>
      </c>
      <c r="D14" s="90" t="s">
        <v>450</v>
      </c>
      <c r="E14" s="83">
        <v>12</v>
      </c>
    </row>
    <row r="15" spans="1:10" ht="17.05" customHeight="1" x14ac:dyDescent="0.55000000000000004">
      <c r="A15" s="78"/>
      <c r="B15" s="81" t="s">
        <v>405</v>
      </c>
      <c r="C15" s="82" t="s">
        <v>406</v>
      </c>
      <c r="D15" s="90" t="s">
        <v>317</v>
      </c>
      <c r="E15" s="83">
        <v>8</v>
      </c>
    </row>
    <row r="16" spans="1:10" ht="17.05" customHeight="1" x14ac:dyDescent="0.55000000000000004">
      <c r="A16" s="78"/>
      <c r="B16" s="81"/>
      <c r="C16" s="82" t="s">
        <v>438</v>
      </c>
      <c r="D16" s="90" t="s">
        <v>125</v>
      </c>
      <c r="E16" s="83">
        <v>12</v>
      </c>
    </row>
    <row r="17" spans="1:5" ht="17.05" customHeight="1" x14ac:dyDescent="0.55000000000000004">
      <c r="A17" s="78"/>
      <c r="B17" s="81"/>
      <c r="C17" s="82" t="s">
        <v>439</v>
      </c>
      <c r="D17" s="90" t="s">
        <v>125</v>
      </c>
      <c r="E17" s="83">
        <v>12</v>
      </c>
    </row>
    <row r="18" spans="1:5" ht="17.05" customHeight="1" x14ac:dyDescent="0.55000000000000004">
      <c r="A18" s="78"/>
      <c r="B18" s="81"/>
      <c r="C18" s="82" t="s">
        <v>440</v>
      </c>
      <c r="D18" s="90" t="s">
        <v>125</v>
      </c>
      <c r="E18" s="83">
        <v>12</v>
      </c>
    </row>
    <row r="19" spans="1:5" ht="17.05" customHeight="1" x14ac:dyDescent="0.55000000000000004">
      <c r="A19" s="78"/>
      <c r="B19" s="81"/>
      <c r="C19" s="82" t="s">
        <v>441</v>
      </c>
      <c r="D19" s="90" t="s">
        <v>125</v>
      </c>
      <c r="E19" s="83">
        <v>12</v>
      </c>
    </row>
    <row r="20" spans="1:5" ht="17.05" customHeight="1" x14ac:dyDescent="0.55000000000000004">
      <c r="A20" s="78"/>
      <c r="B20" s="81"/>
      <c r="C20" s="82" t="s">
        <v>407</v>
      </c>
      <c r="D20" s="90" t="s">
        <v>451</v>
      </c>
      <c r="E20" s="83">
        <v>12</v>
      </c>
    </row>
    <row r="21" spans="1:5" ht="17.05" customHeight="1" x14ac:dyDescent="0.55000000000000004">
      <c r="A21" s="78"/>
      <c r="B21" s="81" t="s">
        <v>408</v>
      </c>
      <c r="C21" s="82" t="s">
        <v>409</v>
      </c>
      <c r="D21" s="90" t="s">
        <v>451</v>
      </c>
      <c r="E21" s="83">
        <v>12</v>
      </c>
    </row>
    <row r="22" spans="1:5" ht="17.05" customHeight="1" x14ac:dyDescent="0.55000000000000004">
      <c r="A22" s="78"/>
      <c r="B22" s="81"/>
      <c r="C22" s="82" t="s">
        <v>410</v>
      </c>
      <c r="D22" s="90" t="s">
        <v>451</v>
      </c>
      <c r="E22" s="83">
        <v>12</v>
      </c>
    </row>
    <row r="23" spans="1:5" ht="17.05" customHeight="1" x14ac:dyDescent="0.55000000000000004">
      <c r="A23" s="78"/>
      <c r="B23" s="81"/>
      <c r="C23" s="82" t="s">
        <v>411</v>
      </c>
      <c r="D23" s="90" t="s">
        <v>125</v>
      </c>
      <c r="E23" s="83">
        <v>12</v>
      </c>
    </row>
    <row r="24" spans="1:5" ht="17.05" customHeight="1" x14ac:dyDescent="0.55000000000000004">
      <c r="A24" s="78"/>
      <c r="B24" s="81"/>
      <c r="C24" s="82" t="s">
        <v>412</v>
      </c>
      <c r="D24" s="90" t="s">
        <v>450</v>
      </c>
      <c r="E24" s="83">
        <v>12</v>
      </c>
    </row>
    <row r="25" spans="1:5" ht="17.05" customHeight="1" x14ac:dyDescent="0.55000000000000004">
      <c r="A25" s="78"/>
      <c r="B25" s="81"/>
      <c r="C25" s="82" t="s">
        <v>413</v>
      </c>
      <c r="D25" s="90" t="s">
        <v>452</v>
      </c>
      <c r="E25" s="83">
        <v>8</v>
      </c>
    </row>
    <row r="26" spans="1:5" ht="17.05" customHeight="1" x14ac:dyDescent="0.55000000000000004">
      <c r="A26" s="78"/>
      <c r="B26" s="81"/>
      <c r="C26" s="82" t="s">
        <v>414</v>
      </c>
      <c r="D26" s="90" t="s">
        <v>317</v>
      </c>
      <c r="E26" s="83">
        <v>8</v>
      </c>
    </row>
    <row r="27" spans="1:5" ht="17.05" customHeight="1" x14ac:dyDescent="0.55000000000000004">
      <c r="A27" s="78"/>
      <c r="B27" s="81" t="s">
        <v>415</v>
      </c>
      <c r="C27" s="82" t="s">
        <v>416</v>
      </c>
      <c r="D27" s="90" t="s">
        <v>453</v>
      </c>
      <c r="E27" s="83">
        <v>12</v>
      </c>
    </row>
    <row r="28" spans="1:5" ht="17.05" customHeight="1" x14ac:dyDescent="0.55000000000000004">
      <c r="A28" s="78"/>
      <c r="B28" s="86"/>
      <c r="C28" s="82" t="s">
        <v>417</v>
      </c>
      <c r="D28" s="95" t="s">
        <v>89</v>
      </c>
      <c r="E28" s="83">
        <v>12</v>
      </c>
    </row>
    <row r="29" spans="1:5" ht="17.05" customHeight="1" x14ac:dyDescent="0.55000000000000004">
      <c r="A29" s="78"/>
      <c r="B29" s="81"/>
      <c r="C29" s="82" t="s">
        <v>418</v>
      </c>
      <c r="D29" s="90" t="s">
        <v>454</v>
      </c>
      <c r="E29" s="83">
        <v>12</v>
      </c>
    </row>
    <row r="30" spans="1:5" ht="17.05" customHeight="1" x14ac:dyDescent="0.55000000000000004">
      <c r="A30" s="78"/>
      <c r="B30" s="81"/>
      <c r="C30" s="82" t="s">
        <v>419</v>
      </c>
      <c r="D30" s="90" t="s">
        <v>454</v>
      </c>
      <c r="E30" s="83">
        <v>12</v>
      </c>
    </row>
    <row r="31" spans="1:5" ht="17.05" customHeight="1" x14ac:dyDescent="0.55000000000000004">
      <c r="A31" s="78"/>
      <c r="B31" s="81"/>
      <c r="C31" s="82" t="s">
        <v>420</v>
      </c>
      <c r="D31" s="90" t="s">
        <v>454</v>
      </c>
      <c r="E31" s="83">
        <v>12</v>
      </c>
    </row>
    <row r="32" spans="1:5" ht="17.05" customHeight="1" x14ac:dyDescent="0.55000000000000004">
      <c r="A32" s="78"/>
      <c r="B32" s="81" t="s">
        <v>421</v>
      </c>
      <c r="C32" s="82" t="s">
        <v>442</v>
      </c>
      <c r="D32" s="90" t="s">
        <v>454</v>
      </c>
      <c r="E32" s="83">
        <v>12</v>
      </c>
    </row>
    <row r="33" spans="1:5" ht="17.05" customHeight="1" x14ac:dyDescent="0.55000000000000004">
      <c r="A33" s="78"/>
      <c r="B33" s="81"/>
      <c r="C33" s="82" t="s">
        <v>443</v>
      </c>
      <c r="D33" s="90" t="s">
        <v>454</v>
      </c>
      <c r="E33" s="83">
        <v>12</v>
      </c>
    </row>
    <row r="34" spans="1:5" ht="17.05" customHeight="1" x14ac:dyDescent="0.55000000000000004">
      <c r="A34" s="78"/>
      <c r="B34" s="86"/>
      <c r="C34" s="82" t="s">
        <v>422</v>
      </c>
      <c r="D34" s="95" t="s">
        <v>455</v>
      </c>
      <c r="E34" s="83">
        <v>8</v>
      </c>
    </row>
    <row r="35" spans="1:5" ht="17.05" customHeight="1" x14ac:dyDescent="0.55000000000000004">
      <c r="A35" s="78"/>
      <c r="B35" s="86"/>
      <c r="C35" s="82" t="s">
        <v>423</v>
      </c>
      <c r="D35" s="95" t="s">
        <v>46</v>
      </c>
      <c r="E35" s="83">
        <v>8</v>
      </c>
    </row>
    <row r="36" spans="1:5" ht="17.05" customHeight="1" x14ac:dyDescent="0.55000000000000004">
      <c r="A36" s="78"/>
      <c r="B36" s="81"/>
      <c r="C36" s="82" t="s">
        <v>424</v>
      </c>
      <c r="D36" s="90" t="s">
        <v>124</v>
      </c>
      <c r="E36" s="83">
        <v>8</v>
      </c>
    </row>
    <row r="37" spans="1:5" ht="17.05" customHeight="1" x14ac:dyDescent="0.55000000000000004">
      <c r="A37" s="78"/>
      <c r="B37" s="81"/>
      <c r="C37" s="82" t="s">
        <v>425</v>
      </c>
      <c r="D37" s="90" t="s">
        <v>457</v>
      </c>
      <c r="E37" s="83">
        <v>8</v>
      </c>
    </row>
    <row r="38" spans="1:5" ht="17.05" customHeight="1" x14ac:dyDescent="0.55000000000000004">
      <c r="A38" s="78"/>
      <c r="B38" s="81"/>
      <c r="C38" s="82" t="s">
        <v>426</v>
      </c>
      <c r="D38" s="90" t="s">
        <v>124</v>
      </c>
      <c r="E38" s="83">
        <v>8</v>
      </c>
    </row>
    <row r="39" spans="1:5" ht="17.05" customHeight="1" x14ac:dyDescent="0.55000000000000004">
      <c r="A39" s="78"/>
      <c r="B39" s="81" t="s">
        <v>427</v>
      </c>
      <c r="C39" s="82" t="s">
        <v>428</v>
      </c>
      <c r="D39" s="90" t="s">
        <v>89</v>
      </c>
      <c r="E39" s="83">
        <v>12</v>
      </c>
    </row>
    <row r="40" spans="1:5" ht="17.05" customHeight="1" x14ac:dyDescent="0.55000000000000004">
      <c r="A40" s="78"/>
      <c r="B40" s="81"/>
      <c r="C40" s="82" t="s">
        <v>444</v>
      </c>
      <c r="D40" s="90" t="s">
        <v>456</v>
      </c>
      <c r="E40" s="83">
        <v>12</v>
      </c>
    </row>
    <row r="41" spans="1:5" ht="17.05" customHeight="1" x14ac:dyDescent="0.55000000000000004">
      <c r="A41" s="78"/>
      <c r="B41" s="81"/>
      <c r="C41" s="82" t="s">
        <v>445</v>
      </c>
      <c r="D41" s="90" t="s">
        <v>456</v>
      </c>
      <c r="E41" s="83">
        <v>12</v>
      </c>
    </row>
    <row r="42" spans="1:5" ht="17.05" customHeight="1" x14ac:dyDescent="0.55000000000000004">
      <c r="A42" s="78"/>
      <c r="B42" s="81"/>
      <c r="C42" s="82" t="s">
        <v>429</v>
      </c>
      <c r="D42" s="90" t="s">
        <v>46</v>
      </c>
      <c r="E42" s="83">
        <v>8</v>
      </c>
    </row>
    <row r="43" spans="1:5" ht="17.05" customHeight="1" x14ac:dyDescent="0.55000000000000004">
      <c r="A43" s="78"/>
      <c r="B43" s="81"/>
      <c r="C43" s="82" t="s">
        <v>430</v>
      </c>
      <c r="D43" s="90" t="s">
        <v>458</v>
      </c>
      <c r="E43" s="83">
        <v>12</v>
      </c>
    </row>
    <row r="44" spans="1:5" ht="17.05" customHeight="1" x14ac:dyDescent="0.55000000000000004">
      <c r="A44" s="78"/>
      <c r="B44" s="81"/>
      <c r="C44" s="82" t="s">
        <v>431</v>
      </c>
      <c r="D44" s="90" t="s">
        <v>274</v>
      </c>
      <c r="E44" s="83">
        <v>8</v>
      </c>
    </row>
    <row r="45" spans="1:5" ht="17.05" customHeight="1" x14ac:dyDescent="0.55000000000000004">
      <c r="A45" s="78"/>
      <c r="B45" s="81"/>
      <c r="C45" s="82" t="s">
        <v>446</v>
      </c>
      <c r="D45" s="90" t="s">
        <v>459</v>
      </c>
      <c r="E45" s="83">
        <v>8</v>
      </c>
    </row>
    <row r="46" spans="1:5" ht="17.05" customHeight="1" x14ac:dyDescent="0.55000000000000004">
      <c r="A46" s="78"/>
      <c r="B46" s="81"/>
      <c r="C46" s="82" t="s">
        <v>447</v>
      </c>
      <c r="D46" s="90" t="s">
        <v>455</v>
      </c>
      <c r="E46" s="83">
        <v>8</v>
      </c>
    </row>
    <row r="47" spans="1:5" ht="17.05" customHeight="1" x14ac:dyDescent="0.55000000000000004">
      <c r="A47" s="78"/>
      <c r="B47" s="81"/>
      <c r="C47" s="82" t="s">
        <v>432</v>
      </c>
      <c r="D47" s="90" t="s">
        <v>460</v>
      </c>
      <c r="E47" s="83">
        <v>8</v>
      </c>
    </row>
    <row r="48" spans="1:5" ht="17.05" customHeight="1" x14ac:dyDescent="0.55000000000000004">
      <c r="A48" s="78"/>
      <c r="B48" s="81" t="s">
        <v>433</v>
      </c>
      <c r="C48" s="82" t="s">
        <v>434</v>
      </c>
      <c r="D48" s="90" t="s">
        <v>461</v>
      </c>
      <c r="E48" s="83">
        <v>8</v>
      </c>
    </row>
    <row r="49" spans="1:5" x14ac:dyDescent="0.55000000000000004">
      <c r="A49" s="78"/>
      <c r="B49" s="96" t="s">
        <v>462</v>
      </c>
      <c r="C49" s="21" t="s">
        <v>467</v>
      </c>
      <c r="D49" s="87" t="s">
        <v>482</v>
      </c>
      <c r="E49" s="83">
        <v>8</v>
      </c>
    </row>
    <row r="50" spans="1:5" x14ac:dyDescent="0.55000000000000004">
      <c r="A50" s="78"/>
      <c r="B50" s="18"/>
      <c r="C50" s="21" t="s">
        <v>468</v>
      </c>
      <c r="D50" s="87" t="s">
        <v>482</v>
      </c>
      <c r="E50" s="83">
        <v>8</v>
      </c>
    </row>
    <row r="51" spans="1:5" x14ac:dyDescent="0.55000000000000004">
      <c r="A51" s="78"/>
      <c r="B51" s="18"/>
      <c r="C51" s="21" t="s">
        <v>469</v>
      </c>
      <c r="D51" s="87" t="s">
        <v>482</v>
      </c>
      <c r="E51" s="83">
        <v>8</v>
      </c>
    </row>
    <row r="52" spans="1:5" x14ac:dyDescent="0.55000000000000004">
      <c r="A52" s="78"/>
      <c r="B52" s="18"/>
      <c r="C52" s="21" t="s">
        <v>470</v>
      </c>
      <c r="D52" s="87" t="s">
        <v>482</v>
      </c>
      <c r="E52" s="83">
        <v>8</v>
      </c>
    </row>
    <row r="53" spans="1:5" x14ac:dyDescent="0.55000000000000004">
      <c r="A53" s="78"/>
      <c r="B53" s="18"/>
      <c r="C53" s="21" t="s">
        <v>463</v>
      </c>
      <c r="D53" s="87" t="s">
        <v>482</v>
      </c>
      <c r="E53" s="83">
        <v>8</v>
      </c>
    </row>
    <row r="54" spans="1:5" x14ac:dyDescent="0.55000000000000004">
      <c r="A54" s="78"/>
      <c r="B54" s="18"/>
      <c r="C54" s="21" t="s">
        <v>464</v>
      </c>
      <c r="D54" s="87" t="s">
        <v>482</v>
      </c>
      <c r="E54" s="83">
        <v>12</v>
      </c>
    </row>
    <row r="55" spans="1:5" x14ac:dyDescent="0.55000000000000004">
      <c r="A55" s="78"/>
      <c r="B55" s="18"/>
      <c r="C55" s="21" t="s">
        <v>471</v>
      </c>
      <c r="D55" s="87" t="s">
        <v>482</v>
      </c>
      <c r="E55" s="83">
        <v>12</v>
      </c>
    </row>
    <row r="56" spans="1:5" x14ac:dyDescent="0.55000000000000004">
      <c r="A56" s="78"/>
      <c r="B56" s="18"/>
      <c r="C56" s="21" t="s">
        <v>472</v>
      </c>
      <c r="D56" s="87" t="s">
        <v>482</v>
      </c>
      <c r="E56" s="83">
        <v>12</v>
      </c>
    </row>
    <row r="57" spans="1:5" x14ac:dyDescent="0.55000000000000004">
      <c r="A57" s="97"/>
      <c r="B57" s="98"/>
      <c r="C57" s="99" t="s">
        <v>473</v>
      </c>
      <c r="D57" s="100" t="s">
        <v>482</v>
      </c>
      <c r="E57" s="101">
        <v>12</v>
      </c>
    </row>
    <row r="58" spans="1:5" x14ac:dyDescent="0.55000000000000004">
      <c r="A58" s="88"/>
      <c r="B58" s="93"/>
      <c r="C58" s="94" t="s">
        <v>474</v>
      </c>
      <c r="D58" s="95" t="s">
        <v>482</v>
      </c>
      <c r="E58" s="91">
        <v>12</v>
      </c>
    </row>
    <row r="59" spans="1:5" x14ac:dyDescent="0.55000000000000004">
      <c r="A59" s="88"/>
      <c r="B59" s="93"/>
      <c r="C59" s="94" t="s">
        <v>475</v>
      </c>
      <c r="D59" s="95" t="s">
        <v>482</v>
      </c>
      <c r="E59" s="91">
        <v>12</v>
      </c>
    </row>
    <row r="60" spans="1:5" x14ac:dyDescent="0.55000000000000004">
      <c r="A60" s="88"/>
      <c r="B60" s="93"/>
      <c r="C60" s="94" t="s">
        <v>476</v>
      </c>
      <c r="D60" s="95" t="s">
        <v>482</v>
      </c>
      <c r="E60" s="91">
        <v>12</v>
      </c>
    </row>
    <row r="61" spans="1:5" x14ac:dyDescent="0.55000000000000004">
      <c r="A61" s="88"/>
      <c r="B61" s="93"/>
      <c r="C61" s="94" t="s">
        <v>465</v>
      </c>
      <c r="D61" s="95" t="s">
        <v>482</v>
      </c>
      <c r="E61" s="91">
        <v>12</v>
      </c>
    </row>
    <row r="62" spans="1:5" x14ac:dyDescent="0.55000000000000004">
      <c r="A62" s="88"/>
      <c r="B62" s="93"/>
      <c r="C62" s="94" t="s">
        <v>466</v>
      </c>
      <c r="D62" s="95" t="s">
        <v>482</v>
      </c>
      <c r="E62" s="91">
        <v>12</v>
      </c>
    </row>
    <row r="63" spans="1:5" x14ac:dyDescent="0.55000000000000004">
      <c r="A63" s="88"/>
      <c r="B63" s="93"/>
      <c r="C63" s="94" t="s">
        <v>477</v>
      </c>
      <c r="D63" s="95" t="s">
        <v>482</v>
      </c>
      <c r="E63" s="91">
        <v>12</v>
      </c>
    </row>
    <row r="64" spans="1:5" x14ac:dyDescent="0.55000000000000004">
      <c r="A64" s="88"/>
      <c r="B64" s="93"/>
      <c r="C64" s="94" t="s">
        <v>478</v>
      </c>
      <c r="D64" s="95" t="s">
        <v>482</v>
      </c>
      <c r="E64" s="91">
        <v>12</v>
      </c>
    </row>
    <row r="65" spans="1:5" x14ac:dyDescent="0.55000000000000004">
      <c r="A65" s="88"/>
      <c r="B65" s="88"/>
      <c r="C65" s="94" t="s">
        <v>479</v>
      </c>
      <c r="D65" s="95" t="s">
        <v>482</v>
      </c>
      <c r="E65" s="91">
        <v>12</v>
      </c>
    </row>
    <row r="66" spans="1:5" x14ac:dyDescent="0.55000000000000004">
      <c r="A66" s="88"/>
      <c r="B66" s="88"/>
      <c r="C66" s="94" t="s">
        <v>480</v>
      </c>
      <c r="D66" s="95" t="s">
        <v>482</v>
      </c>
      <c r="E66" s="91">
        <v>12</v>
      </c>
    </row>
    <row r="67" spans="1:5" x14ac:dyDescent="0.55000000000000004">
      <c r="A67" s="88"/>
      <c r="B67" s="88"/>
      <c r="C67" s="94" t="s">
        <v>481</v>
      </c>
      <c r="D67" s="95" t="s">
        <v>482</v>
      </c>
      <c r="E67" s="91">
        <v>12</v>
      </c>
    </row>
    <row r="68" spans="1:5" x14ac:dyDescent="0.55000000000000004">
      <c r="A68" s="88"/>
      <c r="B68" s="88"/>
      <c r="C68" s="89" t="s">
        <v>37</v>
      </c>
      <c r="D68" s="90" t="s">
        <v>455</v>
      </c>
      <c r="E68" s="91">
        <v>8</v>
      </c>
    </row>
    <row r="69" spans="1:5" x14ac:dyDescent="0.55000000000000004">
      <c r="A69" s="88"/>
      <c r="B69" s="88"/>
      <c r="C69" s="89" t="s">
        <v>49</v>
      </c>
      <c r="D69" s="90" t="s">
        <v>455</v>
      </c>
      <c r="E69" s="91">
        <v>8</v>
      </c>
    </row>
    <row r="70" spans="1:5" x14ac:dyDescent="0.55000000000000004">
      <c r="A70" s="88"/>
      <c r="B70" s="88"/>
      <c r="C70" s="89" t="s">
        <v>365</v>
      </c>
      <c r="D70" s="90" t="s">
        <v>455</v>
      </c>
      <c r="E70" s="91">
        <v>8</v>
      </c>
    </row>
    <row r="71" spans="1:5" x14ac:dyDescent="0.55000000000000004">
      <c r="A71" s="88"/>
      <c r="B71" s="88"/>
      <c r="C71" s="89" t="s">
        <v>483</v>
      </c>
      <c r="D71" s="90" t="s">
        <v>455</v>
      </c>
      <c r="E71" s="91">
        <v>8</v>
      </c>
    </row>
    <row r="72" spans="1:5" x14ac:dyDescent="0.55000000000000004">
      <c r="A72" s="88"/>
      <c r="B72" s="88"/>
      <c r="C72" s="89" t="s">
        <v>96</v>
      </c>
      <c r="D72" s="90" t="s">
        <v>455</v>
      </c>
      <c r="E72" s="91">
        <v>8</v>
      </c>
    </row>
    <row r="73" spans="1:5" x14ac:dyDescent="0.55000000000000004">
      <c r="A73" s="88"/>
      <c r="B73" s="88"/>
      <c r="C73" s="89" t="s">
        <v>181</v>
      </c>
      <c r="D73" s="90" t="s">
        <v>455</v>
      </c>
      <c r="E73" s="91">
        <v>8</v>
      </c>
    </row>
    <row r="74" spans="1:5" x14ac:dyDescent="0.55000000000000004">
      <c r="A74" s="88"/>
      <c r="B74" s="88"/>
      <c r="C74" s="89" t="s">
        <v>484</v>
      </c>
      <c r="D74" s="95" t="s">
        <v>482</v>
      </c>
      <c r="E74" s="91">
        <v>12</v>
      </c>
    </row>
    <row r="75" spans="1:5" x14ac:dyDescent="0.55000000000000004">
      <c r="A75" s="88"/>
      <c r="B75" s="88"/>
      <c r="C75" s="89" t="s">
        <v>485</v>
      </c>
      <c r="D75" s="95" t="s">
        <v>482</v>
      </c>
      <c r="E75" s="91">
        <v>12</v>
      </c>
    </row>
    <row r="76" spans="1:5" x14ac:dyDescent="0.55000000000000004">
      <c r="A76" s="88"/>
      <c r="B76" s="88"/>
      <c r="C76" s="89" t="s">
        <v>486</v>
      </c>
      <c r="D76" s="95" t="s">
        <v>482</v>
      </c>
      <c r="E76" s="91">
        <v>12</v>
      </c>
    </row>
    <row r="77" spans="1:5" x14ac:dyDescent="0.55000000000000004">
      <c r="A77" s="88"/>
      <c r="B77" s="88"/>
      <c r="C77" s="89" t="s">
        <v>487</v>
      </c>
      <c r="D77" s="95" t="s">
        <v>482</v>
      </c>
      <c r="E77" s="91">
        <v>12</v>
      </c>
    </row>
    <row r="78" spans="1:5" x14ac:dyDescent="0.55000000000000004">
      <c r="A78" s="88"/>
      <c r="B78" s="88"/>
      <c r="C78" s="89" t="s">
        <v>488</v>
      </c>
      <c r="D78" s="95" t="s">
        <v>482</v>
      </c>
      <c r="E78" s="91">
        <v>12</v>
      </c>
    </row>
    <row r="79" spans="1:5" x14ac:dyDescent="0.55000000000000004">
      <c r="A79" s="88"/>
      <c r="B79" s="88"/>
      <c r="C79" s="89" t="s">
        <v>489</v>
      </c>
      <c r="D79" s="95" t="s">
        <v>482</v>
      </c>
      <c r="E79" s="91">
        <v>12</v>
      </c>
    </row>
    <row r="80" spans="1:5" x14ac:dyDescent="0.55000000000000004">
      <c r="A80" s="88"/>
      <c r="B80" s="88"/>
      <c r="C80" s="89" t="s">
        <v>490</v>
      </c>
      <c r="D80" s="95" t="s">
        <v>482</v>
      </c>
      <c r="E80" s="91">
        <v>12</v>
      </c>
    </row>
    <row r="81" spans="1:5" x14ac:dyDescent="0.55000000000000004">
      <c r="A81" s="88"/>
      <c r="B81" s="88"/>
      <c r="C81" s="89" t="s">
        <v>491</v>
      </c>
      <c r="D81" s="95" t="s">
        <v>482</v>
      </c>
      <c r="E81" s="91">
        <v>12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selection activeCell="H2" sqref="H2:J2"/>
    </sheetView>
  </sheetViews>
  <sheetFormatPr defaultRowHeight="15" x14ac:dyDescent="0.55000000000000004"/>
  <cols>
    <col min="1" max="1" width="11.78515625" style="72" customWidth="1"/>
    <col min="2" max="2" width="12.28515625" style="72" customWidth="1"/>
    <col min="3" max="3" width="19.92578125" style="74" customWidth="1"/>
    <col min="4" max="4" width="19.85546875" style="74" customWidth="1"/>
    <col min="5" max="5" width="9.78515625" style="72" customWidth="1"/>
    <col min="6" max="6" width="9.140625" style="113"/>
    <col min="7" max="7" width="9.140625" style="74"/>
    <col min="8" max="8" width="12.42578125" style="74" customWidth="1"/>
    <col min="9" max="9" width="10.28515625" style="74" customWidth="1"/>
    <col min="10" max="16384" width="9.140625" style="74"/>
  </cols>
  <sheetData>
    <row r="1" spans="1:10" x14ac:dyDescent="0.55000000000000004">
      <c r="A1" s="88" t="s">
        <v>32</v>
      </c>
      <c r="B1" s="88" t="s">
        <v>33</v>
      </c>
      <c r="C1" s="89" t="s">
        <v>34</v>
      </c>
      <c r="D1" s="15" t="s">
        <v>582</v>
      </c>
      <c r="E1" s="88" t="s">
        <v>35</v>
      </c>
      <c r="F1" s="117" t="s">
        <v>39</v>
      </c>
    </row>
    <row r="2" spans="1:10" ht="17.05" customHeight="1" x14ac:dyDescent="0.55000000000000004">
      <c r="A2" s="13" t="s">
        <v>603</v>
      </c>
      <c r="B2" s="114" t="s">
        <v>492</v>
      </c>
      <c r="C2" s="104" t="s">
        <v>580</v>
      </c>
      <c r="D2" s="104" t="s">
        <v>581</v>
      </c>
      <c r="E2" s="107" t="s">
        <v>600</v>
      </c>
      <c r="F2" s="112">
        <v>8</v>
      </c>
      <c r="H2" s="88" t="s">
        <v>40</v>
      </c>
      <c r="I2" s="88" t="s">
        <v>41</v>
      </c>
      <c r="J2" s="88" t="s">
        <v>15</v>
      </c>
    </row>
    <row r="3" spans="1:10" ht="17.05" customHeight="1" x14ac:dyDescent="0.55000000000000004">
      <c r="A3" s="13"/>
      <c r="B3" s="115"/>
      <c r="C3" s="104" t="s">
        <v>493</v>
      </c>
      <c r="D3" s="104" t="s">
        <v>494</v>
      </c>
      <c r="E3" s="13" t="s">
        <v>600</v>
      </c>
      <c r="F3" s="112">
        <v>8</v>
      </c>
      <c r="H3" s="15">
        <f>COUNT(F2:F7)</f>
        <v>6</v>
      </c>
      <c r="I3" s="15">
        <f>SUM(F2:F7)/H3</f>
        <v>8</v>
      </c>
      <c r="J3" s="15">
        <f>H3/I3</f>
        <v>0.75</v>
      </c>
    </row>
    <row r="4" spans="1:10" ht="17.05" customHeight="1" x14ac:dyDescent="0.55000000000000004">
      <c r="A4" s="13"/>
      <c r="B4" s="115"/>
      <c r="C4" s="104" t="s">
        <v>493</v>
      </c>
      <c r="D4" s="104" t="s">
        <v>495</v>
      </c>
      <c r="E4" s="13" t="s">
        <v>600</v>
      </c>
      <c r="F4" s="112">
        <v>8</v>
      </c>
    </row>
    <row r="5" spans="1:10" ht="17.05" customHeight="1" x14ac:dyDescent="0.55000000000000004">
      <c r="A5" s="13"/>
      <c r="B5" s="115"/>
      <c r="C5" s="104" t="s">
        <v>493</v>
      </c>
      <c r="D5" s="104" t="s">
        <v>496</v>
      </c>
      <c r="E5" s="13" t="s">
        <v>600</v>
      </c>
      <c r="F5" s="112">
        <v>8</v>
      </c>
    </row>
    <row r="6" spans="1:10" ht="17.05" customHeight="1" x14ac:dyDescent="0.55000000000000004">
      <c r="A6" s="13"/>
      <c r="B6" s="115"/>
      <c r="C6" s="104" t="s">
        <v>497</v>
      </c>
      <c r="D6" s="104" t="s">
        <v>498</v>
      </c>
      <c r="E6" s="110" t="s">
        <v>601</v>
      </c>
      <c r="F6" s="112">
        <v>8</v>
      </c>
    </row>
    <row r="7" spans="1:10" ht="17.05" customHeight="1" x14ac:dyDescent="0.55000000000000004">
      <c r="A7" s="13"/>
      <c r="B7" s="115"/>
      <c r="C7" s="104" t="s">
        <v>497</v>
      </c>
      <c r="D7" s="104" t="s">
        <v>499</v>
      </c>
      <c r="E7" s="110" t="s">
        <v>602</v>
      </c>
      <c r="F7" s="112">
        <v>8</v>
      </c>
    </row>
    <row r="8" spans="1:10" ht="17.05" customHeight="1" x14ac:dyDescent="0.55000000000000004">
      <c r="B8" s="116"/>
      <c r="C8" s="103"/>
      <c r="D8" s="103"/>
    </row>
    <row r="9" spans="1:10" ht="17.05" customHeight="1" x14ac:dyDescent="0.55000000000000004">
      <c r="B9" s="116"/>
      <c r="C9" s="103"/>
      <c r="D9" s="103"/>
    </row>
    <row r="10" spans="1:10" ht="17.05" customHeight="1" x14ac:dyDescent="0.55000000000000004">
      <c r="A10" s="13" t="s">
        <v>603</v>
      </c>
      <c r="B10" s="114" t="s">
        <v>500</v>
      </c>
      <c r="C10" s="104" t="s">
        <v>500</v>
      </c>
      <c r="D10" s="104" t="s">
        <v>494</v>
      </c>
      <c r="E10" s="13" t="s">
        <v>600</v>
      </c>
      <c r="F10" s="112">
        <v>8</v>
      </c>
      <c r="H10" s="88" t="s">
        <v>40</v>
      </c>
      <c r="I10" s="88" t="s">
        <v>41</v>
      </c>
      <c r="J10" s="88" t="s">
        <v>15</v>
      </c>
    </row>
    <row r="11" spans="1:10" ht="17.05" customHeight="1" x14ac:dyDescent="0.55000000000000004">
      <c r="A11" s="13"/>
      <c r="B11" s="115"/>
      <c r="C11" s="104" t="s">
        <v>500</v>
      </c>
      <c r="D11" s="104" t="s">
        <v>495</v>
      </c>
      <c r="E11" s="13" t="s">
        <v>604</v>
      </c>
      <c r="F11" s="112">
        <v>8</v>
      </c>
      <c r="H11" s="15">
        <f>COUNT(F10:F13)</f>
        <v>4</v>
      </c>
      <c r="I11" s="15">
        <f>SUM(F10:F13)/H11</f>
        <v>8</v>
      </c>
      <c r="J11" s="15">
        <f>H11/I11</f>
        <v>0.5</v>
      </c>
    </row>
    <row r="12" spans="1:10" ht="17.05" customHeight="1" x14ac:dyDescent="0.55000000000000004">
      <c r="A12" s="13"/>
      <c r="B12" s="115"/>
      <c r="C12" s="104" t="s">
        <v>500</v>
      </c>
      <c r="D12" s="104" t="s">
        <v>496</v>
      </c>
      <c r="E12" s="13" t="s">
        <v>600</v>
      </c>
      <c r="F12" s="112">
        <v>8</v>
      </c>
    </row>
    <row r="13" spans="1:10" ht="17.05" customHeight="1" x14ac:dyDescent="0.55000000000000004">
      <c r="A13" s="13"/>
      <c r="B13" s="115"/>
      <c r="C13" s="104" t="s">
        <v>501</v>
      </c>
      <c r="D13" s="109"/>
      <c r="E13" s="13" t="s">
        <v>604</v>
      </c>
      <c r="F13" s="112">
        <v>8</v>
      </c>
    </row>
    <row r="14" spans="1:10" ht="17.05" customHeight="1" x14ac:dyDescent="0.55000000000000004">
      <c r="B14" s="116"/>
      <c r="C14" s="103"/>
      <c r="D14" s="111"/>
    </row>
    <row r="15" spans="1:10" ht="17.05" customHeight="1" x14ac:dyDescent="0.55000000000000004">
      <c r="B15" s="116"/>
      <c r="C15" s="103"/>
      <c r="D15" s="111"/>
    </row>
    <row r="16" spans="1:10" ht="17.05" customHeight="1" x14ac:dyDescent="0.55000000000000004">
      <c r="A16" s="13" t="s">
        <v>603</v>
      </c>
      <c r="B16" s="114" t="s">
        <v>502</v>
      </c>
      <c r="C16" s="104" t="s">
        <v>503</v>
      </c>
      <c r="D16" s="104" t="s">
        <v>504</v>
      </c>
      <c r="E16" s="13" t="s">
        <v>605</v>
      </c>
      <c r="F16" s="112">
        <v>12</v>
      </c>
      <c r="H16" s="88" t="s">
        <v>40</v>
      </c>
      <c r="I16" s="88" t="s">
        <v>41</v>
      </c>
      <c r="J16" s="88" t="s">
        <v>15</v>
      </c>
    </row>
    <row r="17" spans="1:10" ht="17.05" customHeight="1" x14ac:dyDescent="0.55000000000000004">
      <c r="A17" s="13"/>
      <c r="B17" s="115"/>
      <c r="C17" s="104" t="s">
        <v>503</v>
      </c>
      <c r="D17" s="104" t="s">
        <v>505</v>
      </c>
      <c r="E17" s="13" t="s">
        <v>606</v>
      </c>
      <c r="F17" s="112">
        <v>12</v>
      </c>
      <c r="H17" s="15">
        <f>COUNT(F16:F44)</f>
        <v>29</v>
      </c>
      <c r="I17" s="16">
        <f>SUM(F16:F44)/H17</f>
        <v>10.620689655172415</v>
      </c>
      <c r="J17" s="16">
        <f>H17/I17</f>
        <v>2.7305194805194803</v>
      </c>
    </row>
    <row r="18" spans="1:10" ht="17.05" customHeight="1" x14ac:dyDescent="0.55000000000000004">
      <c r="A18" s="13"/>
      <c r="B18" s="115"/>
      <c r="C18" s="104" t="s">
        <v>506</v>
      </c>
      <c r="D18" s="109"/>
      <c r="E18" s="13" t="s">
        <v>607</v>
      </c>
      <c r="F18" s="112">
        <v>8</v>
      </c>
    </row>
    <row r="19" spans="1:10" ht="17.05" customHeight="1" x14ac:dyDescent="0.55000000000000004">
      <c r="A19" s="13"/>
      <c r="B19" s="115"/>
      <c r="C19" s="104" t="s">
        <v>506</v>
      </c>
      <c r="D19" s="104" t="s">
        <v>507</v>
      </c>
      <c r="E19" s="13" t="s">
        <v>608</v>
      </c>
      <c r="F19" s="112">
        <v>8</v>
      </c>
    </row>
    <row r="20" spans="1:10" ht="17.05" customHeight="1" x14ac:dyDescent="0.55000000000000004">
      <c r="A20" s="13"/>
      <c r="B20" s="115"/>
      <c r="C20" s="104" t="s">
        <v>506</v>
      </c>
      <c r="D20" s="104" t="s">
        <v>508</v>
      </c>
      <c r="E20" s="13" t="s">
        <v>609</v>
      </c>
      <c r="F20" s="112">
        <v>8</v>
      </c>
    </row>
    <row r="21" spans="1:10" ht="17.05" customHeight="1" x14ac:dyDescent="0.55000000000000004">
      <c r="A21" s="13"/>
      <c r="B21" s="115"/>
      <c r="C21" s="104" t="s">
        <v>506</v>
      </c>
      <c r="D21" s="104" t="s">
        <v>509</v>
      </c>
      <c r="E21" s="13" t="s">
        <v>610</v>
      </c>
      <c r="F21" s="112">
        <v>12</v>
      </c>
    </row>
    <row r="22" spans="1:10" ht="17.05" customHeight="1" x14ac:dyDescent="0.55000000000000004">
      <c r="A22" s="13"/>
      <c r="B22" s="115"/>
      <c r="C22" s="104" t="s">
        <v>506</v>
      </c>
      <c r="D22" s="104" t="s">
        <v>510</v>
      </c>
      <c r="E22" s="13" t="s">
        <v>611</v>
      </c>
      <c r="F22" s="112">
        <v>12</v>
      </c>
    </row>
    <row r="23" spans="1:10" ht="17.05" customHeight="1" x14ac:dyDescent="0.55000000000000004">
      <c r="A23" s="13"/>
      <c r="B23" s="115"/>
      <c r="C23" s="104" t="s">
        <v>506</v>
      </c>
      <c r="D23" s="104" t="s">
        <v>511</v>
      </c>
      <c r="E23" s="13" t="s">
        <v>612</v>
      </c>
      <c r="F23" s="112">
        <v>12</v>
      </c>
    </row>
    <row r="24" spans="1:10" ht="17.05" customHeight="1" x14ac:dyDescent="0.55000000000000004">
      <c r="A24" s="13"/>
      <c r="B24" s="115"/>
      <c r="C24" s="104" t="s">
        <v>512</v>
      </c>
      <c r="D24" s="109"/>
      <c r="E24" s="13" t="s">
        <v>607</v>
      </c>
      <c r="F24" s="112">
        <v>8</v>
      </c>
    </row>
    <row r="25" spans="1:10" ht="17.05" customHeight="1" x14ac:dyDescent="0.55000000000000004">
      <c r="A25" s="13"/>
      <c r="B25" s="115"/>
      <c r="C25" s="104" t="s">
        <v>512</v>
      </c>
      <c r="D25" s="40" t="s">
        <v>513</v>
      </c>
      <c r="E25" s="13" t="s">
        <v>613</v>
      </c>
      <c r="F25" s="112">
        <v>8</v>
      </c>
    </row>
    <row r="26" spans="1:10" ht="17.05" customHeight="1" x14ac:dyDescent="0.55000000000000004">
      <c r="A26" s="13"/>
      <c r="B26" s="115"/>
      <c r="C26" s="104" t="s">
        <v>512</v>
      </c>
      <c r="D26" s="40" t="s">
        <v>508</v>
      </c>
      <c r="E26" s="13" t="s">
        <v>614</v>
      </c>
      <c r="F26" s="112">
        <v>8</v>
      </c>
    </row>
    <row r="27" spans="1:10" ht="17.05" customHeight="1" x14ac:dyDescent="0.55000000000000004">
      <c r="A27" s="13"/>
      <c r="B27" s="115"/>
      <c r="C27" s="104" t="s">
        <v>512</v>
      </c>
      <c r="D27" s="40" t="s">
        <v>514</v>
      </c>
      <c r="E27" s="13" t="s">
        <v>611</v>
      </c>
      <c r="F27" s="112">
        <v>12</v>
      </c>
    </row>
    <row r="28" spans="1:10" ht="17.05" customHeight="1" x14ac:dyDescent="0.55000000000000004">
      <c r="A28" s="13"/>
      <c r="B28" s="115"/>
      <c r="C28" s="104" t="s">
        <v>512</v>
      </c>
      <c r="D28" s="40" t="s">
        <v>515</v>
      </c>
      <c r="E28" s="13" t="s">
        <v>605</v>
      </c>
      <c r="F28" s="112">
        <v>12</v>
      </c>
    </row>
    <row r="29" spans="1:10" ht="17.05" customHeight="1" x14ac:dyDescent="0.55000000000000004">
      <c r="A29" s="13"/>
      <c r="B29" s="115"/>
      <c r="C29" s="104" t="s">
        <v>512</v>
      </c>
      <c r="D29" s="40" t="s">
        <v>516</v>
      </c>
      <c r="E29" s="13" t="s">
        <v>612</v>
      </c>
      <c r="F29" s="112">
        <v>12</v>
      </c>
    </row>
    <row r="30" spans="1:10" ht="17.05" customHeight="1" x14ac:dyDescent="0.55000000000000004">
      <c r="A30" s="13"/>
      <c r="B30" s="115"/>
      <c r="C30" s="104" t="s">
        <v>512</v>
      </c>
      <c r="D30" s="40" t="s">
        <v>517</v>
      </c>
      <c r="E30" s="13" t="s">
        <v>615</v>
      </c>
      <c r="F30" s="112">
        <v>12</v>
      </c>
    </row>
    <row r="31" spans="1:10" ht="17.05" customHeight="1" x14ac:dyDescent="0.55000000000000004">
      <c r="A31" s="13"/>
      <c r="B31" s="115"/>
      <c r="C31" s="104" t="s">
        <v>512</v>
      </c>
      <c r="D31" s="40" t="s">
        <v>518</v>
      </c>
      <c r="E31" s="13" t="s">
        <v>610</v>
      </c>
      <c r="F31" s="112">
        <v>12</v>
      </c>
    </row>
    <row r="32" spans="1:10" ht="17.05" customHeight="1" x14ac:dyDescent="0.55000000000000004">
      <c r="A32" s="13"/>
      <c r="B32" s="115"/>
      <c r="C32" s="104" t="s">
        <v>512</v>
      </c>
      <c r="D32" s="104" t="s">
        <v>519</v>
      </c>
      <c r="E32" s="13" t="s">
        <v>600</v>
      </c>
      <c r="F32" s="112">
        <v>8</v>
      </c>
    </row>
    <row r="33" spans="1:10" ht="17.05" customHeight="1" x14ac:dyDescent="0.55000000000000004">
      <c r="A33" s="13"/>
      <c r="B33" s="115"/>
      <c r="C33" s="104" t="s">
        <v>512</v>
      </c>
      <c r="D33" s="104" t="s">
        <v>520</v>
      </c>
      <c r="E33" s="13" t="s">
        <v>615</v>
      </c>
      <c r="F33" s="112">
        <v>12</v>
      </c>
    </row>
    <row r="34" spans="1:10" ht="17.05" customHeight="1" x14ac:dyDescent="0.55000000000000004">
      <c r="A34" s="13"/>
      <c r="B34" s="115"/>
      <c r="C34" s="104" t="s">
        <v>512</v>
      </c>
      <c r="D34" s="104" t="s">
        <v>521</v>
      </c>
      <c r="E34" s="13" t="s">
        <v>616</v>
      </c>
      <c r="F34" s="112">
        <v>12</v>
      </c>
    </row>
    <row r="35" spans="1:10" ht="17.05" customHeight="1" x14ac:dyDescent="0.55000000000000004">
      <c r="A35" s="13"/>
      <c r="B35" s="115"/>
      <c r="C35" s="104" t="s">
        <v>512</v>
      </c>
      <c r="D35" s="104" t="s">
        <v>522</v>
      </c>
      <c r="E35" s="13" t="s">
        <v>617</v>
      </c>
      <c r="F35" s="112">
        <v>8</v>
      </c>
    </row>
    <row r="36" spans="1:10" ht="17.05" customHeight="1" x14ac:dyDescent="0.55000000000000004">
      <c r="A36" s="13"/>
      <c r="B36" s="115"/>
      <c r="C36" s="104" t="s">
        <v>512</v>
      </c>
      <c r="D36" s="104" t="s">
        <v>523</v>
      </c>
      <c r="E36" s="13" t="s">
        <v>612</v>
      </c>
      <c r="F36" s="112">
        <v>12</v>
      </c>
    </row>
    <row r="37" spans="1:10" ht="17.05" customHeight="1" x14ac:dyDescent="0.55000000000000004">
      <c r="A37" s="13"/>
      <c r="B37" s="115"/>
      <c r="C37" s="104" t="s">
        <v>512</v>
      </c>
      <c r="D37" s="104" t="s">
        <v>524</v>
      </c>
      <c r="E37" s="13" t="s">
        <v>606</v>
      </c>
      <c r="F37" s="112">
        <v>12</v>
      </c>
    </row>
    <row r="38" spans="1:10" ht="17.05" customHeight="1" x14ac:dyDescent="0.55000000000000004">
      <c r="A38" s="13"/>
      <c r="B38" s="115"/>
      <c r="C38" s="104" t="s">
        <v>512</v>
      </c>
      <c r="D38" s="104" t="s">
        <v>525</v>
      </c>
      <c r="E38" s="13" t="s">
        <v>610</v>
      </c>
      <c r="F38" s="112">
        <v>12</v>
      </c>
    </row>
    <row r="39" spans="1:10" ht="17.05" customHeight="1" x14ac:dyDescent="0.55000000000000004">
      <c r="A39" s="13"/>
      <c r="B39" s="115"/>
      <c r="C39" s="104" t="s">
        <v>526</v>
      </c>
      <c r="D39" s="109"/>
      <c r="E39" s="13" t="s">
        <v>600</v>
      </c>
      <c r="F39" s="112">
        <v>8</v>
      </c>
    </row>
    <row r="40" spans="1:10" ht="17.05" customHeight="1" x14ac:dyDescent="0.55000000000000004">
      <c r="A40" s="13"/>
      <c r="B40" s="115"/>
      <c r="C40" s="104" t="s">
        <v>526</v>
      </c>
      <c r="D40" s="104" t="s">
        <v>527</v>
      </c>
      <c r="E40" s="13" t="s">
        <v>610</v>
      </c>
      <c r="F40" s="112">
        <v>12</v>
      </c>
    </row>
    <row r="41" spans="1:10" ht="17.05" customHeight="1" x14ac:dyDescent="0.55000000000000004">
      <c r="A41" s="13"/>
      <c r="B41" s="115"/>
      <c r="C41" s="104" t="s">
        <v>528</v>
      </c>
      <c r="D41" s="104" t="s">
        <v>529</v>
      </c>
      <c r="E41" s="13" t="s">
        <v>610</v>
      </c>
      <c r="F41" s="112">
        <v>12</v>
      </c>
    </row>
    <row r="42" spans="1:10" ht="17.05" customHeight="1" x14ac:dyDescent="0.55000000000000004">
      <c r="A42" s="13"/>
      <c r="B42" s="115"/>
      <c r="C42" s="104" t="s">
        <v>528</v>
      </c>
      <c r="D42" s="104" t="s">
        <v>530</v>
      </c>
      <c r="E42" s="13" t="s">
        <v>618</v>
      </c>
      <c r="F42" s="112">
        <v>12</v>
      </c>
    </row>
    <row r="43" spans="1:10" ht="17.05" customHeight="1" x14ac:dyDescent="0.55000000000000004">
      <c r="A43" s="13"/>
      <c r="B43" s="115"/>
      <c r="C43" s="104" t="s">
        <v>528</v>
      </c>
      <c r="D43" s="104" t="s">
        <v>531</v>
      </c>
      <c r="E43" s="13" t="s">
        <v>610</v>
      </c>
      <c r="F43" s="112">
        <v>12</v>
      </c>
    </row>
    <row r="44" spans="1:10" ht="17.05" customHeight="1" x14ac:dyDescent="0.55000000000000004">
      <c r="A44" s="13"/>
      <c r="B44" s="115"/>
      <c r="C44" s="104" t="s">
        <v>532</v>
      </c>
      <c r="D44" s="109"/>
      <c r="E44" s="13" t="s">
        <v>619</v>
      </c>
      <c r="F44" s="112">
        <v>8</v>
      </c>
    </row>
    <row r="45" spans="1:10" ht="17.05" customHeight="1" x14ac:dyDescent="0.55000000000000004">
      <c r="B45" s="116"/>
      <c r="C45" s="103"/>
      <c r="D45" s="111"/>
    </row>
    <row r="46" spans="1:10" ht="17.05" customHeight="1" x14ac:dyDescent="0.55000000000000004">
      <c r="D46" s="111"/>
    </row>
    <row r="47" spans="1:10" ht="17.05" customHeight="1" x14ac:dyDescent="0.55000000000000004">
      <c r="A47" s="13" t="s">
        <v>620</v>
      </c>
      <c r="B47" s="114" t="s">
        <v>535</v>
      </c>
      <c r="C47" s="104" t="s">
        <v>536</v>
      </c>
      <c r="D47" s="104" t="s">
        <v>537</v>
      </c>
      <c r="E47" s="13" t="s">
        <v>610</v>
      </c>
      <c r="F47" s="112">
        <v>12</v>
      </c>
      <c r="H47" s="88" t="s">
        <v>40</v>
      </c>
      <c r="I47" s="88" t="s">
        <v>41</v>
      </c>
      <c r="J47" s="88" t="s">
        <v>15</v>
      </c>
    </row>
    <row r="48" spans="1:10" ht="17.05" customHeight="1" x14ac:dyDescent="0.55000000000000004">
      <c r="A48" s="13"/>
      <c r="B48" s="115"/>
      <c r="C48" s="104" t="s">
        <v>536</v>
      </c>
      <c r="D48" s="104" t="s">
        <v>524</v>
      </c>
      <c r="E48" s="13" t="s">
        <v>612</v>
      </c>
      <c r="F48" s="112">
        <v>12</v>
      </c>
      <c r="H48" s="15">
        <f>COUNT(F47:F58)</f>
        <v>12</v>
      </c>
      <c r="I48" s="16">
        <f>SUM(F47:F58)/H48</f>
        <v>10.666666666666666</v>
      </c>
      <c r="J48" s="16">
        <f>H48/I48</f>
        <v>1.125</v>
      </c>
    </row>
    <row r="49" spans="1:10" ht="17.05" customHeight="1" x14ac:dyDescent="0.55000000000000004">
      <c r="A49" s="13"/>
      <c r="B49" s="115"/>
      <c r="C49" s="104" t="s">
        <v>536</v>
      </c>
      <c r="D49" s="104" t="s">
        <v>538</v>
      </c>
      <c r="E49" s="13" t="s">
        <v>621</v>
      </c>
      <c r="F49" s="112">
        <v>12</v>
      </c>
    </row>
    <row r="50" spans="1:10" ht="17.05" customHeight="1" x14ac:dyDescent="0.55000000000000004">
      <c r="A50" s="13"/>
      <c r="B50" s="115"/>
      <c r="C50" s="104" t="s">
        <v>536</v>
      </c>
      <c r="D50" s="104" t="s">
        <v>539</v>
      </c>
      <c r="E50" s="13" t="s">
        <v>605</v>
      </c>
      <c r="F50" s="112">
        <v>12</v>
      </c>
    </row>
    <row r="51" spans="1:10" ht="17.05" customHeight="1" x14ac:dyDescent="0.55000000000000004">
      <c r="A51" s="13"/>
      <c r="B51" s="115"/>
      <c r="C51" s="104" t="s">
        <v>536</v>
      </c>
      <c r="D51" s="104" t="s">
        <v>540</v>
      </c>
      <c r="E51" s="13" t="s">
        <v>605</v>
      </c>
      <c r="F51" s="112">
        <v>12</v>
      </c>
    </row>
    <row r="52" spans="1:10" ht="17.05" customHeight="1" x14ac:dyDescent="0.55000000000000004">
      <c r="A52" s="13"/>
      <c r="B52" s="115"/>
      <c r="C52" s="104" t="s">
        <v>536</v>
      </c>
      <c r="D52" s="104" t="s">
        <v>541</v>
      </c>
      <c r="E52" s="13" t="s">
        <v>605</v>
      </c>
      <c r="F52" s="112">
        <v>12</v>
      </c>
    </row>
    <row r="53" spans="1:10" ht="17.05" customHeight="1" x14ac:dyDescent="0.55000000000000004">
      <c r="A53" s="13"/>
      <c r="B53" s="115"/>
      <c r="C53" s="104" t="s">
        <v>536</v>
      </c>
      <c r="D53" s="104" t="s">
        <v>542</v>
      </c>
      <c r="E53" s="13" t="s">
        <v>610</v>
      </c>
      <c r="F53" s="112">
        <v>12</v>
      </c>
    </row>
    <row r="54" spans="1:10" ht="17.05" customHeight="1" x14ac:dyDescent="0.55000000000000004">
      <c r="A54" s="13"/>
      <c r="B54" s="115"/>
      <c r="C54" s="104" t="s">
        <v>543</v>
      </c>
      <c r="D54" s="109"/>
      <c r="E54" s="13" t="s">
        <v>622</v>
      </c>
      <c r="F54" s="112">
        <v>8</v>
      </c>
    </row>
    <row r="55" spans="1:10" ht="17.05" customHeight="1" x14ac:dyDescent="0.55000000000000004">
      <c r="A55" s="13"/>
      <c r="B55" s="115"/>
      <c r="C55" s="104" t="s">
        <v>543</v>
      </c>
      <c r="D55" s="104" t="s">
        <v>544</v>
      </c>
      <c r="E55" s="13" t="s">
        <v>600</v>
      </c>
      <c r="F55" s="112">
        <v>8</v>
      </c>
    </row>
    <row r="56" spans="1:10" ht="17.05" customHeight="1" x14ac:dyDescent="0.55000000000000004">
      <c r="A56" s="13"/>
      <c r="B56" s="115"/>
      <c r="C56" s="104" t="s">
        <v>543</v>
      </c>
      <c r="D56" s="104" t="s">
        <v>545</v>
      </c>
      <c r="E56" s="13" t="s">
        <v>623</v>
      </c>
      <c r="F56" s="112">
        <v>12</v>
      </c>
    </row>
    <row r="57" spans="1:10" ht="17.05" customHeight="1" x14ac:dyDescent="0.55000000000000004">
      <c r="A57" s="13"/>
      <c r="B57" s="115"/>
      <c r="C57" s="104" t="s">
        <v>543</v>
      </c>
      <c r="D57" s="104" t="s">
        <v>546</v>
      </c>
      <c r="E57" s="13" t="s">
        <v>613</v>
      </c>
      <c r="F57" s="112">
        <v>8</v>
      </c>
    </row>
    <row r="58" spans="1:10" ht="17.05" customHeight="1" x14ac:dyDescent="0.55000000000000004">
      <c r="A58" s="13"/>
      <c r="B58" s="115"/>
      <c r="C58" s="104" t="s">
        <v>547</v>
      </c>
      <c r="D58" s="109"/>
      <c r="E58" s="13" t="s">
        <v>600</v>
      </c>
      <c r="F58" s="112">
        <v>8</v>
      </c>
    </row>
    <row r="59" spans="1:10" ht="17.05" customHeight="1" x14ac:dyDescent="0.55000000000000004">
      <c r="B59" s="116"/>
      <c r="C59" s="103"/>
      <c r="D59" s="111"/>
    </row>
    <row r="60" spans="1:10" ht="17.05" customHeight="1" x14ac:dyDescent="0.55000000000000004">
      <c r="D60" s="111"/>
    </row>
    <row r="61" spans="1:10" ht="17.05" customHeight="1" x14ac:dyDescent="0.55000000000000004">
      <c r="A61" s="13" t="s">
        <v>620</v>
      </c>
      <c r="B61" s="114" t="s">
        <v>548</v>
      </c>
      <c r="C61" s="104" t="s">
        <v>513</v>
      </c>
      <c r="D61" s="109"/>
      <c r="E61" s="13" t="s">
        <v>600</v>
      </c>
      <c r="F61" s="112">
        <v>8</v>
      </c>
      <c r="H61" s="88" t="s">
        <v>40</v>
      </c>
      <c r="I61" s="88" t="s">
        <v>41</v>
      </c>
      <c r="J61" s="88" t="s">
        <v>15</v>
      </c>
    </row>
    <row r="62" spans="1:10" ht="17.05" customHeight="1" x14ac:dyDescent="0.55000000000000004">
      <c r="A62" s="13"/>
      <c r="B62" s="115"/>
      <c r="C62" s="104" t="s">
        <v>549</v>
      </c>
      <c r="D62" s="109"/>
      <c r="E62" s="13" t="s">
        <v>600</v>
      </c>
      <c r="F62" s="112">
        <v>8</v>
      </c>
      <c r="H62" s="15">
        <f>COUNT(F61:F79)</f>
        <v>19</v>
      </c>
      <c r="I62" s="16">
        <f>SUM(F61:F79)/H62</f>
        <v>9.2631578947368425</v>
      </c>
      <c r="J62" s="16">
        <f>H62/I62</f>
        <v>2.0511363636363638</v>
      </c>
    </row>
    <row r="63" spans="1:10" ht="17.05" customHeight="1" x14ac:dyDescent="0.55000000000000004">
      <c r="A63" s="13"/>
      <c r="B63" s="115"/>
      <c r="C63" s="104" t="s">
        <v>550</v>
      </c>
      <c r="D63" s="109"/>
      <c r="E63" s="13" t="s">
        <v>604</v>
      </c>
      <c r="F63" s="112">
        <v>8</v>
      </c>
    </row>
    <row r="64" spans="1:10" ht="17.05" customHeight="1" x14ac:dyDescent="0.55000000000000004">
      <c r="A64" s="13"/>
      <c r="B64" s="115"/>
      <c r="C64" s="104" t="s">
        <v>527</v>
      </c>
      <c r="D64" s="109"/>
      <c r="E64" s="13" t="s">
        <v>610</v>
      </c>
      <c r="F64" s="112">
        <v>12</v>
      </c>
    </row>
    <row r="65" spans="1:6" ht="17.05" customHeight="1" x14ac:dyDescent="0.55000000000000004">
      <c r="A65" s="13"/>
      <c r="B65" s="115"/>
      <c r="C65" s="104" t="s">
        <v>551</v>
      </c>
      <c r="D65" s="109"/>
      <c r="E65" s="13" t="s">
        <v>607</v>
      </c>
      <c r="F65" s="112">
        <v>8</v>
      </c>
    </row>
    <row r="66" spans="1:6" ht="17.05" customHeight="1" x14ac:dyDescent="0.55000000000000004">
      <c r="A66" s="13"/>
      <c r="B66" s="115"/>
      <c r="C66" s="104" t="s">
        <v>552</v>
      </c>
      <c r="D66" s="109"/>
      <c r="E66" s="13" t="s">
        <v>623</v>
      </c>
      <c r="F66" s="112">
        <v>12</v>
      </c>
    </row>
    <row r="67" spans="1:6" ht="17.05" customHeight="1" x14ac:dyDescent="0.55000000000000004">
      <c r="A67" s="13"/>
      <c r="B67" s="115"/>
      <c r="C67" s="104" t="s">
        <v>553</v>
      </c>
      <c r="D67" s="109"/>
      <c r="E67" s="13" t="s">
        <v>607</v>
      </c>
      <c r="F67" s="112">
        <v>8</v>
      </c>
    </row>
    <row r="68" spans="1:6" ht="17.05" customHeight="1" x14ac:dyDescent="0.55000000000000004">
      <c r="A68" s="13"/>
      <c r="B68" s="115"/>
      <c r="C68" s="104" t="s">
        <v>554</v>
      </c>
      <c r="D68" s="109"/>
      <c r="E68" s="13" t="s">
        <v>624</v>
      </c>
      <c r="F68" s="112">
        <v>8</v>
      </c>
    </row>
    <row r="69" spans="1:6" ht="17.05" customHeight="1" x14ac:dyDescent="0.55000000000000004">
      <c r="A69" s="13"/>
      <c r="B69" s="115"/>
      <c r="C69" s="104" t="s">
        <v>555</v>
      </c>
      <c r="D69" s="109"/>
      <c r="E69" s="13" t="s">
        <v>624</v>
      </c>
      <c r="F69" s="112">
        <v>8</v>
      </c>
    </row>
    <row r="70" spans="1:6" ht="17.05" customHeight="1" x14ac:dyDescent="0.55000000000000004">
      <c r="A70" s="13"/>
      <c r="B70" s="115"/>
      <c r="C70" s="104" t="s">
        <v>556</v>
      </c>
      <c r="D70" s="104" t="s">
        <v>557</v>
      </c>
      <c r="E70" s="13" t="s">
        <v>625</v>
      </c>
      <c r="F70" s="112">
        <v>12</v>
      </c>
    </row>
    <row r="71" spans="1:6" ht="17.05" customHeight="1" x14ac:dyDescent="0.55000000000000004">
      <c r="A71" s="13"/>
      <c r="B71" s="115"/>
      <c r="C71" s="104" t="s">
        <v>556</v>
      </c>
      <c r="D71" s="104" t="s">
        <v>558</v>
      </c>
      <c r="E71" s="13" t="s">
        <v>612</v>
      </c>
      <c r="F71" s="112">
        <v>12</v>
      </c>
    </row>
    <row r="72" spans="1:6" ht="17.05" customHeight="1" x14ac:dyDescent="0.55000000000000004">
      <c r="A72" s="13"/>
      <c r="B72" s="115"/>
      <c r="C72" s="104" t="s">
        <v>556</v>
      </c>
      <c r="D72" s="104" t="s">
        <v>559</v>
      </c>
      <c r="E72" s="13" t="s">
        <v>626</v>
      </c>
      <c r="F72" s="112">
        <v>12</v>
      </c>
    </row>
    <row r="73" spans="1:6" ht="17.05" customHeight="1" x14ac:dyDescent="0.55000000000000004">
      <c r="A73" s="13"/>
      <c r="B73" s="115"/>
      <c r="C73" s="104" t="s">
        <v>556</v>
      </c>
      <c r="D73" s="104" t="s">
        <v>560</v>
      </c>
      <c r="E73" s="13" t="s">
        <v>610</v>
      </c>
      <c r="F73" s="112">
        <v>12</v>
      </c>
    </row>
    <row r="74" spans="1:6" ht="17.05" customHeight="1" x14ac:dyDescent="0.55000000000000004">
      <c r="A74" s="13"/>
      <c r="B74" s="115"/>
      <c r="C74" s="104" t="s">
        <v>510</v>
      </c>
      <c r="D74" s="109"/>
      <c r="E74" s="13" t="s">
        <v>607</v>
      </c>
      <c r="F74" s="112">
        <v>8</v>
      </c>
    </row>
    <row r="75" spans="1:6" ht="17.05" customHeight="1" x14ac:dyDescent="0.55000000000000004">
      <c r="A75" s="13"/>
      <c r="B75" s="115"/>
      <c r="C75" s="104" t="s">
        <v>561</v>
      </c>
      <c r="D75" s="109"/>
      <c r="E75" s="13" t="s">
        <v>627</v>
      </c>
      <c r="F75" s="112">
        <v>8</v>
      </c>
    </row>
    <row r="76" spans="1:6" ht="17.05" customHeight="1" x14ac:dyDescent="0.55000000000000004">
      <c r="A76" s="13"/>
      <c r="B76" s="115"/>
      <c r="C76" s="104" t="s">
        <v>562</v>
      </c>
      <c r="D76" s="109"/>
      <c r="E76" s="13" t="s">
        <v>628</v>
      </c>
      <c r="F76" s="112">
        <v>8</v>
      </c>
    </row>
    <row r="77" spans="1:6" ht="17.05" customHeight="1" x14ac:dyDescent="0.55000000000000004">
      <c r="A77" s="13"/>
      <c r="B77" s="115"/>
      <c r="C77" s="104" t="s">
        <v>563</v>
      </c>
      <c r="D77" s="109"/>
      <c r="E77" s="13" t="s">
        <v>609</v>
      </c>
      <c r="F77" s="112">
        <v>8</v>
      </c>
    </row>
    <row r="78" spans="1:6" ht="17.05" customHeight="1" x14ac:dyDescent="0.55000000000000004">
      <c r="A78" s="13"/>
      <c r="B78" s="115"/>
      <c r="C78" s="104" t="s">
        <v>564</v>
      </c>
      <c r="D78" s="109"/>
      <c r="E78" s="13" t="s">
        <v>609</v>
      </c>
      <c r="F78" s="112">
        <v>8</v>
      </c>
    </row>
    <row r="79" spans="1:6" ht="17.05" customHeight="1" x14ac:dyDescent="0.55000000000000004">
      <c r="A79" s="13"/>
      <c r="B79" s="115"/>
      <c r="C79" s="104" t="s">
        <v>565</v>
      </c>
      <c r="D79" s="109"/>
      <c r="E79" s="13" t="s">
        <v>600</v>
      </c>
      <c r="F79" s="112">
        <v>8</v>
      </c>
    </row>
    <row r="80" spans="1:6" ht="17.05" customHeight="1" x14ac:dyDescent="0.55000000000000004">
      <c r="B80" s="116"/>
      <c r="C80" s="103"/>
      <c r="D80" s="111"/>
    </row>
    <row r="81" spans="1:10" ht="17.05" customHeight="1" x14ac:dyDescent="0.55000000000000004">
      <c r="D81" s="111"/>
    </row>
    <row r="82" spans="1:10" ht="17.05" customHeight="1" x14ac:dyDescent="0.55000000000000004">
      <c r="A82" s="13" t="s">
        <v>620</v>
      </c>
      <c r="B82" s="114" t="s">
        <v>566</v>
      </c>
      <c r="C82" s="104" t="s">
        <v>567</v>
      </c>
      <c r="D82" s="109"/>
      <c r="E82" s="13" t="s">
        <v>612</v>
      </c>
      <c r="F82" s="112">
        <v>12</v>
      </c>
      <c r="H82" s="88" t="s">
        <v>40</v>
      </c>
      <c r="I82" s="88" t="s">
        <v>41</v>
      </c>
      <c r="J82" s="88" t="s">
        <v>15</v>
      </c>
    </row>
    <row r="83" spans="1:10" ht="17.05" customHeight="1" x14ac:dyDescent="0.55000000000000004">
      <c r="A83" s="13"/>
      <c r="B83" s="115"/>
      <c r="C83" s="104" t="s">
        <v>567</v>
      </c>
      <c r="D83" s="104" t="s">
        <v>568</v>
      </c>
      <c r="E83" s="13" t="s">
        <v>605</v>
      </c>
      <c r="F83" s="112">
        <v>12</v>
      </c>
      <c r="H83" s="15">
        <f>COUNT(F82:F89)</f>
        <v>8</v>
      </c>
      <c r="I83" s="15">
        <f>SUM(F82:F89)/H83</f>
        <v>12</v>
      </c>
      <c r="J83" s="16">
        <f>H83/I83</f>
        <v>0.66666666666666663</v>
      </c>
    </row>
    <row r="84" spans="1:10" ht="17.05" customHeight="1" x14ac:dyDescent="0.55000000000000004">
      <c r="A84" s="13"/>
      <c r="B84" s="115"/>
      <c r="C84" s="104" t="s">
        <v>567</v>
      </c>
      <c r="D84" s="104" t="s">
        <v>569</v>
      </c>
      <c r="E84" s="13" t="s">
        <v>610</v>
      </c>
      <c r="F84" s="112">
        <v>12</v>
      </c>
    </row>
    <row r="85" spans="1:10" ht="17.05" customHeight="1" x14ac:dyDescent="0.55000000000000004">
      <c r="A85" s="13"/>
      <c r="B85" s="115"/>
      <c r="C85" s="104" t="s">
        <v>570</v>
      </c>
      <c r="D85" s="104" t="s">
        <v>571</v>
      </c>
      <c r="E85" s="13" t="s">
        <v>610</v>
      </c>
      <c r="F85" s="112">
        <v>12</v>
      </c>
    </row>
    <row r="86" spans="1:10" ht="17.05" customHeight="1" x14ac:dyDescent="0.55000000000000004">
      <c r="A86" s="13"/>
      <c r="B86" s="115"/>
      <c r="C86" s="104" t="s">
        <v>570</v>
      </c>
      <c r="D86" s="104" t="s">
        <v>572</v>
      </c>
      <c r="E86" s="13" t="s">
        <v>629</v>
      </c>
      <c r="F86" s="112">
        <v>12</v>
      </c>
    </row>
    <row r="87" spans="1:10" ht="17.05" customHeight="1" x14ac:dyDescent="0.55000000000000004">
      <c r="A87" s="13"/>
      <c r="B87" s="115"/>
      <c r="C87" s="104" t="s">
        <v>570</v>
      </c>
      <c r="D87" s="104" t="s">
        <v>573</v>
      </c>
      <c r="E87" s="13" t="s">
        <v>612</v>
      </c>
      <c r="F87" s="112">
        <v>12</v>
      </c>
    </row>
    <row r="88" spans="1:10" ht="17.05" customHeight="1" x14ac:dyDescent="0.55000000000000004">
      <c r="A88" s="13"/>
      <c r="B88" s="115"/>
      <c r="C88" s="104" t="s">
        <v>570</v>
      </c>
      <c r="D88" s="104" t="s">
        <v>574</v>
      </c>
      <c r="E88" s="13" t="s">
        <v>630</v>
      </c>
      <c r="F88" s="112">
        <v>12</v>
      </c>
    </row>
    <row r="89" spans="1:10" ht="17.05" customHeight="1" x14ac:dyDescent="0.55000000000000004">
      <c r="A89" s="13"/>
      <c r="B89" s="115"/>
      <c r="C89" s="104" t="s">
        <v>575</v>
      </c>
      <c r="D89" s="109"/>
      <c r="E89" s="13" t="s">
        <v>629</v>
      </c>
      <c r="F89" s="112">
        <v>12</v>
      </c>
    </row>
    <row r="90" spans="1:10" ht="17.05" customHeight="1" x14ac:dyDescent="0.55000000000000004">
      <c r="B90" s="116"/>
      <c r="C90" s="103"/>
      <c r="D90" s="111"/>
    </row>
    <row r="91" spans="1:10" ht="17.05" customHeight="1" x14ac:dyDescent="0.55000000000000004">
      <c r="B91" s="116"/>
      <c r="C91" s="103"/>
      <c r="D91" s="111"/>
    </row>
    <row r="92" spans="1:10" ht="17.05" customHeight="1" x14ac:dyDescent="0.55000000000000004">
      <c r="A92" s="13" t="s">
        <v>620</v>
      </c>
      <c r="B92" s="114" t="s">
        <v>576</v>
      </c>
      <c r="C92" s="104" t="s">
        <v>577</v>
      </c>
      <c r="D92" s="109"/>
      <c r="E92" s="13" t="s">
        <v>610</v>
      </c>
      <c r="F92" s="112">
        <v>12</v>
      </c>
      <c r="H92" s="88" t="s">
        <v>40</v>
      </c>
      <c r="I92" s="88" t="s">
        <v>41</v>
      </c>
      <c r="J92" s="88" t="s">
        <v>15</v>
      </c>
    </row>
    <row r="93" spans="1:10" ht="17.05" customHeight="1" x14ac:dyDescent="0.55000000000000004">
      <c r="A93" s="13"/>
      <c r="B93" s="115"/>
      <c r="C93" s="104" t="s">
        <v>577</v>
      </c>
      <c r="D93" s="104" t="s">
        <v>578</v>
      </c>
      <c r="E93" s="13" t="s">
        <v>612</v>
      </c>
      <c r="F93" s="112">
        <v>12</v>
      </c>
      <c r="H93" s="15">
        <f>COUNT(F92:F112)</f>
        <v>21</v>
      </c>
      <c r="I93" s="16">
        <f>SUM(F92:F112)/H93</f>
        <v>9.9047619047619051</v>
      </c>
      <c r="J93" s="16">
        <f>H93/I93</f>
        <v>2.1201923076923075</v>
      </c>
    </row>
    <row r="94" spans="1:10" ht="17.05" customHeight="1" x14ac:dyDescent="0.55000000000000004">
      <c r="A94" s="13"/>
      <c r="B94" s="115"/>
      <c r="C94" s="104" t="s">
        <v>579</v>
      </c>
      <c r="D94" s="109"/>
      <c r="E94" s="13" t="s">
        <v>612</v>
      </c>
      <c r="F94" s="112">
        <v>12</v>
      </c>
    </row>
    <row r="95" spans="1:10" x14ac:dyDescent="0.55000000000000004">
      <c r="A95" s="13"/>
      <c r="B95" s="114" t="s">
        <v>533</v>
      </c>
      <c r="C95" s="104" t="s">
        <v>534</v>
      </c>
      <c r="D95" s="15"/>
      <c r="E95" s="13" t="s">
        <v>636</v>
      </c>
      <c r="F95" s="112">
        <v>8</v>
      </c>
    </row>
    <row r="96" spans="1:10" x14ac:dyDescent="0.55000000000000004">
      <c r="A96" s="13"/>
      <c r="B96" s="13"/>
      <c r="C96" s="89" t="s">
        <v>583</v>
      </c>
      <c r="D96" s="15"/>
      <c r="E96" s="13" t="s">
        <v>631</v>
      </c>
      <c r="F96" s="112">
        <v>8</v>
      </c>
    </row>
    <row r="97" spans="1:6" x14ac:dyDescent="0.55000000000000004">
      <c r="A97" s="13"/>
      <c r="B97" s="13"/>
      <c r="C97" s="89" t="s">
        <v>584</v>
      </c>
      <c r="D97" s="15"/>
      <c r="E97" s="13" t="s">
        <v>632</v>
      </c>
      <c r="F97" s="112">
        <v>8</v>
      </c>
    </row>
    <row r="98" spans="1:6" x14ac:dyDescent="0.55000000000000004">
      <c r="A98" s="13"/>
      <c r="B98" s="13"/>
      <c r="C98" s="89" t="s">
        <v>585</v>
      </c>
      <c r="D98" s="15"/>
      <c r="E98" s="13" t="s">
        <v>633</v>
      </c>
      <c r="F98" s="112">
        <v>8</v>
      </c>
    </row>
    <row r="99" spans="1:6" x14ac:dyDescent="0.55000000000000004">
      <c r="A99" s="13"/>
      <c r="B99" s="13"/>
      <c r="C99" s="89" t="s">
        <v>586</v>
      </c>
      <c r="D99" s="15"/>
      <c r="E99" s="13" t="s">
        <v>619</v>
      </c>
      <c r="F99" s="112">
        <v>8</v>
      </c>
    </row>
    <row r="100" spans="1:6" x14ac:dyDescent="0.55000000000000004">
      <c r="A100" s="13"/>
      <c r="B100" s="13"/>
      <c r="C100" s="89" t="s">
        <v>587</v>
      </c>
      <c r="D100" s="15"/>
      <c r="E100" s="13" t="s">
        <v>633</v>
      </c>
      <c r="F100" s="112">
        <v>8</v>
      </c>
    </row>
    <row r="101" spans="1:6" x14ac:dyDescent="0.55000000000000004">
      <c r="A101" s="13"/>
      <c r="B101" s="13"/>
      <c r="C101" s="89" t="s">
        <v>588</v>
      </c>
      <c r="D101" s="15"/>
      <c r="E101" s="13" t="s">
        <v>634</v>
      </c>
      <c r="F101" s="112">
        <v>8</v>
      </c>
    </row>
    <row r="102" spans="1:6" x14ac:dyDescent="0.55000000000000004">
      <c r="A102" s="13"/>
      <c r="B102" s="13"/>
      <c r="C102" s="89" t="s">
        <v>589</v>
      </c>
      <c r="D102" s="15"/>
      <c r="E102" s="13" t="s">
        <v>600</v>
      </c>
      <c r="F102" s="112">
        <v>8</v>
      </c>
    </row>
    <row r="103" spans="1:6" x14ac:dyDescent="0.55000000000000004">
      <c r="A103" s="13"/>
      <c r="B103" s="13"/>
      <c r="C103" s="89" t="s">
        <v>590</v>
      </c>
      <c r="D103" s="15"/>
      <c r="E103" s="13" t="s">
        <v>607</v>
      </c>
      <c r="F103" s="112">
        <v>8</v>
      </c>
    </row>
    <row r="104" spans="1:6" x14ac:dyDescent="0.55000000000000004">
      <c r="A104" s="13"/>
      <c r="B104" s="13"/>
      <c r="C104" s="89" t="s">
        <v>591</v>
      </c>
      <c r="D104" s="15"/>
      <c r="E104" s="13" t="s">
        <v>607</v>
      </c>
      <c r="F104" s="112">
        <v>8</v>
      </c>
    </row>
    <row r="105" spans="1:6" x14ac:dyDescent="0.55000000000000004">
      <c r="A105" s="13"/>
      <c r="B105" s="13"/>
      <c r="C105" s="89" t="s">
        <v>592</v>
      </c>
      <c r="D105" s="15"/>
      <c r="E105" s="13" t="s">
        <v>635</v>
      </c>
      <c r="F105" s="112">
        <v>8</v>
      </c>
    </row>
    <row r="106" spans="1:6" x14ac:dyDescent="0.55000000000000004">
      <c r="A106" s="13"/>
      <c r="B106" s="13"/>
      <c r="C106" s="89" t="s">
        <v>593</v>
      </c>
      <c r="D106" s="15"/>
      <c r="E106" s="13" t="s">
        <v>612</v>
      </c>
      <c r="F106" s="112">
        <v>12</v>
      </c>
    </row>
    <row r="107" spans="1:6" x14ac:dyDescent="0.55000000000000004">
      <c r="A107" s="13"/>
      <c r="B107" s="13"/>
      <c r="C107" s="89" t="s">
        <v>594</v>
      </c>
      <c r="D107" s="15"/>
      <c r="E107" s="13" t="s">
        <v>612</v>
      </c>
      <c r="F107" s="112">
        <v>12</v>
      </c>
    </row>
    <row r="108" spans="1:6" x14ac:dyDescent="0.55000000000000004">
      <c r="A108" s="13"/>
      <c r="B108" s="13"/>
      <c r="C108" s="89" t="s">
        <v>595</v>
      </c>
      <c r="D108" s="15"/>
      <c r="E108" s="13" t="s">
        <v>612</v>
      </c>
      <c r="F108" s="112">
        <v>12</v>
      </c>
    </row>
    <row r="109" spans="1:6" x14ac:dyDescent="0.55000000000000004">
      <c r="A109" s="13"/>
      <c r="B109" s="13"/>
      <c r="C109" s="89" t="s">
        <v>596</v>
      </c>
      <c r="D109" s="15"/>
      <c r="E109" s="13" t="s">
        <v>612</v>
      </c>
      <c r="F109" s="112">
        <v>12</v>
      </c>
    </row>
    <row r="110" spans="1:6" x14ac:dyDescent="0.55000000000000004">
      <c r="A110" s="13"/>
      <c r="B110" s="13"/>
      <c r="C110" s="89" t="s">
        <v>597</v>
      </c>
      <c r="D110" s="15"/>
      <c r="E110" s="13" t="s">
        <v>612</v>
      </c>
      <c r="F110" s="112">
        <v>12</v>
      </c>
    </row>
    <row r="111" spans="1:6" x14ac:dyDescent="0.55000000000000004">
      <c r="A111" s="13"/>
      <c r="B111" s="13"/>
      <c r="C111" s="89" t="s">
        <v>598</v>
      </c>
      <c r="D111" s="15"/>
      <c r="E111" s="13" t="s">
        <v>612</v>
      </c>
      <c r="F111" s="112">
        <v>12</v>
      </c>
    </row>
    <row r="112" spans="1:6" x14ac:dyDescent="0.55000000000000004">
      <c r="A112" s="13"/>
      <c r="B112" s="13"/>
      <c r="C112" s="89" t="s">
        <v>599</v>
      </c>
      <c r="D112" s="15"/>
      <c r="E112" s="13" t="s">
        <v>612</v>
      </c>
      <c r="F112" s="112">
        <v>12</v>
      </c>
    </row>
    <row r="113" spans="1:6" x14ac:dyDescent="0.55000000000000004">
      <c r="A113" s="13"/>
      <c r="B113" s="13"/>
      <c r="C113" s="15"/>
      <c r="D113" s="15"/>
      <c r="E113" s="13"/>
      <c r="F113" s="112"/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4" workbookViewId="0">
      <selection activeCell="G26" sqref="G26"/>
    </sheetView>
  </sheetViews>
  <sheetFormatPr defaultRowHeight="17.600000000000001" x14ac:dyDescent="0.55000000000000004"/>
  <cols>
    <col min="1" max="1" width="10" customWidth="1"/>
    <col min="2" max="2" width="11.92578125" customWidth="1"/>
    <col min="3" max="3" width="12.7109375" customWidth="1"/>
    <col min="4" max="4" width="11.5" customWidth="1"/>
    <col min="5" max="5" width="11.7109375" customWidth="1"/>
  </cols>
  <sheetData>
    <row r="1" spans="1:5" ht="25" customHeight="1" x14ac:dyDescent="0.55000000000000004">
      <c r="A1" s="213" t="s">
        <v>638</v>
      </c>
      <c r="B1" s="203"/>
      <c r="C1" s="7" t="s">
        <v>40</v>
      </c>
      <c r="D1" s="7" t="s">
        <v>41</v>
      </c>
      <c r="E1" s="7" t="s">
        <v>15</v>
      </c>
    </row>
    <row r="2" spans="1:5" ht="25" customHeight="1" x14ac:dyDescent="0.55000000000000004">
      <c r="A2" s="88" t="s">
        <v>637</v>
      </c>
      <c r="B2" s="54" t="s">
        <v>639</v>
      </c>
      <c r="C2" s="29">
        <f>계약시스템상세!H3</f>
        <v>6</v>
      </c>
      <c r="D2" s="38">
        <f>계약시스템상세!I3</f>
        <v>8</v>
      </c>
      <c r="E2" s="38">
        <f>계약시스템상세!J3</f>
        <v>0.75</v>
      </c>
    </row>
    <row r="3" spans="1:5" ht="25" customHeight="1" x14ac:dyDescent="0.55000000000000004">
      <c r="A3" s="43"/>
      <c r="B3" s="43" t="s">
        <v>640</v>
      </c>
      <c r="C3" s="29">
        <f>계약시스템상세!H11</f>
        <v>4</v>
      </c>
      <c r="D3" s="38">
        <f>계약시스템상세!I11</f>
        <v>8</v>
      </c>
      <c r="E3" s="38">
        <f>계약시스템상세!J11</f>
        <v>0.5</v>
      </c>
    </row>
    <row r="4" spans="1:5" ht="25" customHeight="1" x14ac:dyDescent="0.55000000000000004">
      <c r="A4" s="43"/>
      <c r="B4" s="43" t="s">
        <v>641</v>
      </c>
      <c r="C4" s="29">
        <f>계약시스템상세!H17</f>
        <v>29</v>
      </c>
      <c r="D4" s="38">
        <f>계약시스템상세!I17</f>
        <v>10.620689655172415</v>
      </c>
      <c r="E4" s="38">
        <f>계약시스템상세!J17</f>
        <v>2.7305194805194803</v>
      </c>
    </row>
    <row r="5" spans="1:5" ht="25" customHeight="1" x14ac:dyDescent="0.55000000000000004">
      <c r="A5" s="43"/>
      <c r="B5" s="43" t="s">
        <v>642</v>
      </c>
      <c r="C5" s="29">
        <f>계약시스템상세!H48</f>
        <v>12</v>
      </c>
      <c r="D5" s="38">
        <f>계약시스템상세!I48</f>
        <v>10.666666666666666</v>
      </c>
      <c r="E5" s="38">
        <f>계약시스템상세!J48</f>
        <v>1.125</v>
      </c>
    </row>
    <row r="6" spans="1:5" ht="25" customHeight="1" x14ac:dyDescent="0.55000000000000004">
      <c r="A6" s="43"/>
      <c r="B6" s="43" t="s">
        <v>643</v>
      </c>
      <c r="C6" s="29">
        <f>계약시스템상세!H62</f>
        <v>19</v>
      </c>
      <c r="D6" s="38">
        <f>계약시스템상세!I62</f>
        <v>9.2631578947368425</v>
      </c>
      <c r="E6" s="38">
        <f>계약시스템상세!J62</f>
        <v>2.0511363636363638</v>
      </c>
    </row>
    <row r="7" spans="1:5" ht="25" customHeight="1" x14ac:dyDescent="0.55000000000000004">
      <c r="A7" s="43"/>
      <c r="B7" s="43" t="s">
        <v>644</v>
      </c>
      <c r="C7" s="29">
        <f>계약시스템상세!H83</f>
        <v>8</v>
      </c>
      <c r="D7" s="38">
        <f>계약시스템상세!I83</f>
        <v>12</v>
      </c>
      <c r="E7" s="38">
        <f>계약시스템상세!J83</f>
        <v>0.66666666666666663</v>
      </c>
    </row>
    <row r="8" spans="1:5" ht="25" customHeight="1" x14ac:dyDescent="0.55000000000000004">
      <c r="A8" s="43"/>
      <c r="B8" s="43" t="s">
        <v>646</v>
      </c>
      <c r="C8" s="29">
        <f>계약시스템상세!H93</f>
        <v>21</v>
      </c>
      <c r="D8" s="38">
        <f>계약시스템상세!I93</f>
        <v>9.9047619047619051</v>
      </c>
      <c r="E8" s="38">
        <f>계약시스템상세!J93</f>
        <v>2.1201923076923075</v>
      </c>
    </row>
    <row r="9" spans="1:5" ht="25" customHeight="1" x14ac:dyDescent="0.55000000000000004">
      <c r="A9" s="29"/>
      <c r="B9" s="7"/>
      <c r="C9" s="29">
        <f>SUM(C2:C8)</f>
        <v>99</v>
      </c>
      <c r="D9" s="38">
        <f>AVERAGE(D2:D8)</f>
        <v>9.7793251601911173</v>
      </c>
      <c r="E9" s="38">
        <f>SUM(E2:E8)</f>
        <v>9.943514818514819</v>
      </c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topLeftCell="A55" workbookViewId="0">
      <selection activeCell="H89" sqref="H89:J89"/>
    </sheetView>
  </sheetViews>
  <sheetFormatPr defaultRowHeight="15" x14ac:dyDescent="0.55000000000000004"/>
  <cols>
    <col min="1" max="2" width="11.85546875" style="64" customWidth="1"/>
    <col min="3" max="3" width="22.35546875" style="14" customWidth="1"/>
    <col min="4" max="4" width="26.42578125" style="14" customWidth="1"/>
    <col min="5" max="5" width="11.85546875" style="64" customWidth="1"/>
    <col min="6" max="6" width="11.85546875" style="118" customWidth="1"/>
    <col min="7" max="7" width="9.140625" style="14"/>
    <col min="8" max="8" width="10.42578125" style="14" customWidth="1"/>
    <col min="9" max="16384" width="9.140625" style="14"/>
  </cols>
  <sheetData>
    <row r="1" spans="1:10" x14ac:dyDescent="0.55000000000000004">
      <c r="A1" s="88" t="s">
        <v>32</v>
      </c>
      <c r="B1" s="88" t="s">
        <v>33</v>
      </c>
      <c r="C1" s="89" t="s">
        <v>34</v>
      </c>
      <c r="D1" s="13" t="s">
        <v>582</v>
      </c>
      <c r="E1" s="88" t="s">
        <v>35</v>
      </c>
      <c r="F1" s="88" t="s">
        <v>39</v>
      </c>
    </row>
    <row r="2" spans="1:10" ht="17.05" customHeight="1" x14ac:dyDescent="0.55000000000000004">
      <c r="A2" s="13" t="s">
        <v>742</v>
      </c>
      <c r="B2" s="114" t="s">
        <v>647</v>
      </c>
      <c r="C2" s="104" t="s">
        <v>648</v>
      </c>
      <c r="D2" s="104"/>
      <c r="E2" s="13" t="s">
        <v>743</v>
      </c>
      <c r="F2" s="112">
        <v>12</v>
      </c>
      <c r="H2" s="88" t="s">
        <v>40</v>
      </c>
      <c r="I2" s="88" t="s">
        <v>41</v>
      </c>
      <c r="J2" s="88" t="s">
        <v>15</v>
      </c>
    </row>
    <row r="3" spans="1:10" ht="17.05" customHeight="1" x14ac:dyDescent="0.55000000000000004">
      <c r="A3" s="13"/>
      <c r="B3" s="115"/>
      <c r="C3" s="104" t="s">
        <v>649</v>
      </c>
      <c r="D3" s="109"/>
      <c r="E3" s="13" t="s">
        <v>744</v>
      </c>
      <c r="F3" s="112">
        <v>12</v>
      </c>
      <c r="H3" s="15">
        <f>COUNT(F2:F3)</f>
        <v>2</v>
      </c>
      <c r="I3" s="15">
        <f>SUM(F2:F3)/H3</f>
        <v>12</v>
      </c>
      <c r="J3" s="119">
        <f>H3/I3</f>
        <v>0.16666666666666666</v>
      </c>
    </row>
    <row r="4" spans="1:10" ht="17.05" customHeight="1" x14ac:dyDescent="0.55000000000000004"/>
    <row r="5" spans="1:10" ht="17.05" customHeight="1" x14ac:dyDescent="0.55000000000000004"/>
    <row r="6" spans="1:10" ht="17.05" customHeight="1" x14ac:dyDescent="0.55000000000000004">
      <c r="A6" s="13" t="s">
        <v>745</v>
      </c>
      <c r="B6" s="114" t="s">
        <v>650</v>
      </c>
      <c r="C6" s="104" t="s">
        <v>651</v>
      </c>
      <c r="D6" s="104" t="s">
        <v>652</v>
      </c>
      <c r="E6" s="13" t="s">
        <v>746</v>
      </c>
      <c r="F6" s="112">
        <v>8</v>
      </c>
      <c r="H6" s="88" t="s">
        <v>40</v>
      </c>
      <c r="I6" s="88" t="s">
        <v>41</v>
      </c>
      <c r="J6" s="88" t="s">
        <v>15</v>
      </c>
    </row>
    <row r="7" spans="1:10" ht="17.05" customHeight="1" x14ac:dyDescent="0.55000000000000004">
      <c r="A7" s="13"/>
      <c r="B7" s="115"/>
      <c r="C7" s="109"/>
      <c r="D7" s="104" t="s">
        <v>653</v>
      </c>
      <c r="E7" s="13" t="s">
        <v>747</v>
      </c>
      <c r="F7" s="112">
        <v>12</v>
      </c>
      <c r="H7" s="15">
        <f>COUNT(F6:F25)</f>
        <v>20</v>
      </c>
      <c r="I7" s="15">
        <f>SUM(F6:F25)/H7</f>
        <v>8.1</v>
      </c>
      <c r="J7" s="16">
        <f>H7/I7</f>
        <v>2.4691358024691361</v>
      </c>
    </row>
    <row r="8" spans="1:10" ht="17.05" customHeight="1" x14ac:dyDescent="0.55000000000000004">
      <c r="A8" s="13"/>
      <c r="B8" s="115"/>
      <c r="C8" s="104" t="s">
        <v>654</v>
      </c>
      <c r="D8" s="104" t="s">
        <v>655</v>
      </c>
      <c r="E8" s="13" t="s">
        <v>748</v>
      </c>
      <c r="F8" s="112">
        <v>8</v>
      </c>
    </row>
    <row r="9" spans="1:10" ht="17.05" customHeight="1" x14ac:dyDescent="0.55000000000000004">
      <c r="A9" s="13"/>
      <c r="B9" s="115"/>
      <c r="C9" s="109"/>
      <c r="D9" s="104" t="s">
        <v>656</v>
      </c>
      <c r="E9" s="13" t="s">
        <v>749</v>
      </c>
      <c r="F9" s="112">
        <v>8</v>
      </c>
    </row>
    <row r="10" spans="1:10" ht="17.05" customHeight="1" x14ac:dyDescent="0.55000000000000004">
      <c r="A10" s="13"/>
      <c r="B10" s="115"/>
      <c r="C10" s="109"/>
      <c r="D10" s="104" t="s">
        <v>657</v>
      </c>
      <c r="E10" s="13" t="s">
        <v>748</v>
      </c>
      <c r="F10" s="112">
        <v>8</v>
      </c>
    </row>
    <row r="11" spans="1:10" ht="17.05" customHeight="1" x14ac:dyDescent="0.55000000000000004">
      <c r="A11" s="13"/>
      <c r="B11" s="115"/>
      <c r="C11" s="104" t="s">
        <v>658</v>
      </c>
      <c r="D11" s="104" t="s">
        <v>659</v>
      </c>
      <c r="E11" s="13" t="s">
        <v>748</v>
      </c>
      <c r="F11" s="112">
        <v>8</v>
      </c>
    </row>
    <row r="12" spans="1:10" ht="17.05" customHeight="1" x14ac:dyDescent="0.55000000000000004">
      <c r="A12" s="13"/>
      <c r="B12" s="115"/>
      <c r="C12" s="109"/>
      <c r="D12" s="104" t="s">
        <v>660</v>
      </c>
      <c r="E12" s="13" t="s">
        <v>46</v>
      </c>
      <c r="F12" s="112">
        <v>8</v>
      </c>
    </row>
    <row r="13" spans="1:10" ht="17.05" customHeight="1" x14ac:dyDescent="0.55000000000000004">
      <c r="A13" s="13"/>
      <c r="B13" s="115"/>
      <c r="C13" s="104" t="s">
        <v>661</v>
      </c>
      <c r="D13" s="104" t="s">
        <v>662</v>
      </c>
      <c r="E13" s="13" t="s">
        <v>155</v>
      </c>
      <c r="F13" s="112">
        <v>6</v>
      </c>
    </row>
    <row r="14" spans="1:10" ht="17.05" customHeight="1" x14ac:dyDescent="0.55000000000000004">
      <c r="A14" s="13"/>
      <c r="B14" s="115"/>
      <c r="C14" s="109"/>
      <c r="D14" s="104" t="s">
        <v>663</v>
      </c>
      <c r="E14" s="13" t="s">
        <v>750</v>
      </c>
      <c r="F14" s="112">
        <v>8</v>
      </c>
    </row>
    <row r="15" spans="1:10" ht="17.05" customHeight="1" x14ac:dyDescent="0.55000000000000004">
      <c r="A15" s="13"/>
      <c r="B15" s="115"/>
      <c r="C15" s="109"/>
      <c r="D15" s="104" t="s">
        <v>664</v>
      </c>
      <c r="E15" s="13" t="s">
        <v>748</v>
      </c>
      <c r="F15" s="112">
        <v>8</v>
      </c>
    </row>
    <row r="16" spans="1:10" ht="17.05" customHeight="1" x14ac:dyDescent="0.55000000000000004">
      <c r="A16" s="13"/>
      <c r="B16" s="115"/>
      <c r="C16" s="109"/>
      <c r="D16" s="104" t="s">
        <v>665</v>
      </c>
      <c r="E16" s="13" t="s">
        <v>46</v>
      </c>
      <c r="F16" s="112">
        <v>8</v>
      </c>
    </row>
    <row r="17" spans="1:10" ht="17.05" customHeight="1" x14ac:dyDescent="0.55000000000000004">
      <c r="A17" s="13"/>
      <c r="B17" s="115"/>
      <c r="C17" s="109"/>
      <c r="D17" s="104" t="s">
        <v>666</v>
      </c>
      <c r="E17" s="13" t="s">
        <v>46</v>
      </c>
      <c r="F17" s="112">
        <v>8</v>
      </c>
    </row>
    <row r="18" spans="1:10" ht="17.05" customHeight="1" x14ac:dyDescent="0.55000000000000004">
      <c r="A18" s="13"/>
      <c r="B18" s="115"/>
      <c r="C18" s="109"/>
      <c r="D18" s="104" t="s">
        <v>667</v>
      </c>
      <c r="E18" s="13" t="s">
        <v>748</v>
      </c>
      <c r="F18" s="112">
        <v>8</v>
      </c>
    </row>
    <row r="19" spans="1:10" ht="17.05" customHeight="1" x14ac:dyDescent="0.55000000000000004">
      <c r="A19" s="13"/>
      <c r="B19" s="115"/>
      <c r="C19" s="109"/>
      <c r="D19" s="104" t="s">
        <v>668</v>
      </c>
      <c r="E19" s="13" t="s">
        <v>749</v>
      </c>
      <c r="F19" s="112">
        <v>8</v>
      </c>
    </row>
    <row r="20" spans="1:10" ht="17.05" customHeight="1" x14ac:dyDescent="0.55000000000000004">
      <c r="A20" s="13"/>
      <c r="B20" s="115"/>
      <c r="C20" s="109"/>
      <c r="D20" s="104" t="s">
        <v>669</v>
      </c>
      <c r="E20" s="13" t="s">
        <v>46</v>
      </c>
      <c r="F20" s="112">
        <v>8</v>
      </c>
    </row>
    <row r="21" spans="1:10" ht="17.05" customHeight="1" x14ac:dyDescent="0.55000000000000004">
      <c r="A21" s="13"/>
      <c r="B21" s="13"/>
      <c r="C21" s="109"/>
      <c r="D21" s="104" t="s">
        <v>670</v>
      </c>
      <c r="E21" s="13" t="s">
        <v>46</v>
      </c>
      <c r="F21" s="112">
        <v>8</v>
      </c>
    </row>
    <row r="22" spans="1:10" ht="17.05" customHeight="1" x14ac:dyDescent="0.55000000000000004">
      <c r="A22" s="13"/>
      <c r="B22" s="13"/>
      <c r="C22" s="109"/>
      <c r="D22" s="104" t="s">
        <v>671</v>
      </c>
      <c r="E22" s="13" t="s">
        <v>46</v>
      </c>
      <c r="F22" s="112">
        <v>8</v>
      </c>
    </row>
    <row r="23" spans="1:10" ht="17.05" customHeight="1" x14ac:dyDescent="0.55000000000000004">
      <c r="A23" s="13"/>
      <c r="B23" s="13"/>
      <c r="C23" s="104" t="s">
        <v>672</v>
      </c>
      <c r="D23" s="104" t="s">
        <v>673</v>
      </c>
      <c r="E23" s="13" t="s">
        <v>46</v>
      </c>
      <c r="F23" s="112">
        <v>8</v>
      </c>
    </row>
    <row r="24" spans="1:10" ht="17.05" customHeight="1" x14ac:dyDescent="0.55000000000000004">
      <c r="A24" s="13"/>
      <c r="B24" s="13"/>
      <c r="C24" s="109"/>
      <c r="D24" s="104" t="s">
        <v>674</v>
      </c>
      <c r="E24" s="13" t="s">
        <v>751</v>
      </c>
      <c r="F24" s="112">
        <v>8</v>
      </c>
    </row>
    <row r="25" spans="1:10" ht="17.05" customHeight="1" x14ac:dyDescent="0.55000000000000004">
      <c r="A25" s="13"/>
      <c r="B25" s="13"/>
      <c r="C25" s="109"/>
      <c r="D25" s="104" t="s">
        <v>675</v>
      </c>
      <c r="E25" s="13" t="s">
        <v>752</v>
      </c>
      <c r="F25" s="112">
        <v>8</v>
      </c>
    </row>
    <row r="26" spans="1:10" ht="17.05" customHeight="1" x14ac:dyDescent="0.55000000000000004"/>
    <row r="27" spans="1:10" ht="17.05" customHeight="1" x14ac:dyDescent="0.55000000000000004"/>
    <row r="28" spans="1:10" ht="17.05" customHeight="1" x14ac:dyDescent="0.55000000000000004">
      <c r="A28" s="13" t="s">
        <v>745</v>
      </c>
      <c r="B28" s="114" t="s">
        <v>676</v>
      </c>
      <c r="C28" s="104" t="s">
        <v>677</v>
      </c>
      <c r="D28" s="104" t="s">
        <v>678</v>
      </c>
      <c r="E28" s="13" t="s">
        <v>46</v>
      </c>
      <c r="F28" s="112">
        <v>8</v>
      </c>
      <c r="H28" s="88" t="s">
        <v>40</v>
      </c>
      <c r="I28" s="88" t="s">
        <v>41</v>
      </c>
      <c r="J28" s="88" t="s">
        <v>15</v>
      </c>
    </row>
    <row r="29" spans="1:10" ht="17.05" customHeight="1" x14ac:dyDescent="0.55000000000000004">
      <c r="A29" s="13"/>
      <c r="B29" s="115"/>
      <c r="C29" s="109"/>
      <c r="D29" s="104" t="s">
        <v>679</v>
      </c>
      <c r="E29" s="13" t="s">
        <v>753</v>
      </c>
      <c r="F29" s="112">
        <v>8</v>
      </c>
      <c r="H29" s="15">
        <f>COUNT(F28:F45)</f>
        <v>18</v>
      </c>
      <c r="I29" s="16">
        <f>SUM(F28:F45)/H29</f>
        <v>10.222222222222221</v>
      </c>
      <c r="J29" s="16">
        <f>H29/I29</f>
        <v>1.7608695652173914</v>
      </c>
    </row>
    <row r="30" spans="1:10" ht="17.05" customHeight="1" x14ac:dyDescent="0.55000000000000004">
      <c r="A30" s="13"/>
      <c r="B30" s="115"/>
      <c r="C30" s="109"/>
      <c r="D30" s="104" t="s">
        <v>680</v>
      </c>
      <c r="E30" s="13" t="s">
        <v>754</v>
      </c>
      <c r="F30" s="112">
        <v>8</v>
      </c>
    </row>
    <row r="31" spans="1:10" ht="17.05" customHeight="1" x14ac:dyDescent="0.55000000000000004">
      <c r="A31" s="13"/>
      <c r="B31" s="115"/>
      <c r="C31" s="109"/>
      <c r="D31" s="104" t="s">
        <v>681</v>
      </c>
      <c r="E31" s="13" t="s">
        <v>36</v>
      </c>
      <c r="F31" s="112">
        <v>12</v>
      </c>
    </row>
    <row r="32" spans="1:10" ht="17.05" customHeight="1" x14ac:dyDescent="0.55000000000000004">
      <c r="A32" s="13"/>
      <c r="B32" s="115"/>
      <c r="C32" s="109"/>
      <c r="D32" s="104" t="s">
        <v>682</v>
      </c>
      <c r="E32" s="13" t="s">
        <v>755</v>
      </c>
      <c r="F32" s="112">
        <v>12</v>
      </c>
    </row>
    <row r="33" spans="1:10" ht="17.05" customHeight="1" x14ac:dyDescent="0.55000000000000004">
      <c r="A33" s="13"/>
      <c r="B33" s="115"/>
      <c r="C33" s="109"/>
      <c r="D33" s="104" t="s">
        <v>683</v>
      </c>
      <c r="E33" s="13" t="s">
        <v>36</v>
      </c>
      <c r="F33" s="112">
        <v>12</v>
      </c>
    </row>
    <row r="34" spans="1:10" ht="17.05" customHeight="1" x14ac:dyDescent="0.55000000000000004">
      <c r="A34" s="13"/>
      <c r="B34" s="115"/>
      <c r="C34" s="109"/>
      <c r="D34" s="104" t="s">
        <v>684</v>
      </c>
      <c r="E34" s="13" t="s">
        <v>756</v>
      </c>
      <c r="F34" s="112">
        <v>12</v>
      </c>
    </row>
    <row r="35" spans="1:10" ht="17.05" customHeight="1" x14ac:dyDescent="0.55000000000000004">
      <c r="A35" s="13"/>
      <c r="B35" s="115"/>
      <c r="C35" s="104" t="s">
        <v>685</v>
      </c>
      <c r="D35" s="104" t="s">
        <v>686</v>
      </c>
      <c r="E35" s="13" t="s">
        <v>46</v>
      </c>
      <c r="F35" s="112">
        <v>8</v>
      </c>
    </row>
    <row r="36" spans="1:10" ht="17.05" customHeight="1" x14ac:dyDescent="0.55000000000000004">
      <c r="A36" s="13"/>
      <c r="B36" s="115"/>
      <c r="C36" s="109"/>
      <c r="D36" s="104" t="s">
        <v>687</v>
      </c>
      <c r="E36" s="13" t="s">
        <v>46</v>
      </c>
      <c r="F36" s="112">
        <v>8</v>
      </c>
    </row>
    <row r="37" spans="1:10" ht="17.05" customHeight="1" x14ac:dyDescent="0.55000000000000004">
      <c r="A37" s="13"/>
      <c r="B37" s="115"/>
      <c r="C37" s="109"/>
      <c r="D37" s="104" t="s">
        <v>688</v>
      </c>
      <c r="E37" s="13" t="s">
        <v>757</v>
      </c>
      <c r="F37" s="112">
        <v>8</v>
      </c>
    </row>
    <row r="38" spans="1:10" ht="17.05" customHeight="1" x14ac:dyDescent="0.55000000000000004">
      <c r="A38" s="13"/>
      <c r="B38" s="13"/>
      <c r="C38" s="109"/>
      <c r="D38" s="104" t="s">
        <v>689</v>
      </c>
      <c r="E38" s="13" t="s">
        <v>758</v>
      </c>
      <c r="F38" s="112">
        <v>8</v>
      </c>
    </row>
    <row r="39" spans="1:10" ht="17.05" customHeight="1" x14ac:dyDescent="0.55000000000000004">
      <c r="A39" s="13"/>
      <c r="B39" s="13"/>
      <c r="C39" s="109"/>
      <c r="D39" s="104" t="s">
        <v>690</v>
      </c>
      <c r="E39" s="13" t="s">
        <v>46</v>
      </c>
      <c r="F39" s="112">
        <v>8</v>
      </c>
    </row>
    <row r="40" spans="1:10" ht="17.05" customHeight="1" x14ac:dyDescent="0.55000000000000004">
      <c r="A40" s="13"/>
      <c r="B40" s="13"/>
      <c r="C40" s="109"/>
      <c r="D40" s="104" t="s">
        <v>691</v>
      </c>
      <c r="E40" s="13" t="s">
        <v>759</v>
      </c>
      <c r="F40" s="112">
        <v>12</v>
      </c>
    </row>
    <row r="41" spans="1:10" ht="17.05" customHeight="1" x14ac:dyDescent="0.55000000000000004">
      <c r="A41" s="13"/>
      <c r="B41" s="13"/>
      <c r="C41" s="109"/>
      <c r="D41" s="104" t="s">
        <v>692</v>
      </c>
      <c r="E41" s="13" t="s">
        <v>36</v>
      </c>
      <c r="F41" s="112">
        <v>12</v>
      </c>
    </row>
    <row r="42" spans="1:10" ht="17.05" customHeight="1" x14ac:dyDescent="0.55000000000000004">
      <c r="A42" s="13"/>
      <c r="B42" s="13"/>
      <c r="C42" s="109"/>
      <c r="D42" s="104" t="s">
        <v>693</v>
      </c>
      <c r="E42" s="13" t="s">
        <v>36</v>
      </c>
      <c r="F42" s="112">
        <v>12</v>
      </c>
    </row>
    <row r="43" spans="1:10" ht="17.05" customHeight="1" x14ac:dyDescent="0.55000000000000004">
      <c r="A43" s="13"/>
      <c r="B43" s="13"/>
      <c r="C43" s="109"/>
      <c r="D43" s="104" t="s">
        <v>694</v>
      </c>
      <c r="E43" s="13" t="s">
        <v>36</v>
      </c>
      <c r="F43" s="112">
        <v>12</v>
      </c>
    </row>
    <row r="44" spans="1:10" ht="17.05" customHeight="1" x14ac:dyDescent="0.55000000000000004">
      <c r="A44" s="13"/>
      <c r="B44" s="13"/>
      <c r="C44" s="109"/>
      <c r="D44" s="104" t="s">
        <v>695</v>
      </c>
      <c r="E44" s="13" t="s">
        <v>760</v>
      </c>
      <c r="F44" s="112">
        <v>12</v>
      </c>
    </row>
    <row r="45" spans="1:10" ht="17.05" customHeight="1" x14ac:dyDescent="0.55000000000000004">
      <c r="A45" s="13"/>
      <c r="B45" s="13"/>
      <c r="C45" s="109"/>
      <c r="D45" s="104" t="s">
        <v>696</v>
      </c>
      <c r="E45" s="13" t="s">
        <v>36</v>
      </c>
      <c r="F45" s="112">
        <v>12</v>
      </c>
    </row>
    <row r="46" spans="1:10" ht="17.05" customHeight="1" x14ac:dyDescent="0.55000000000000004"/>
    <row r="47" spans="1:10" ht="17.05" customHeight="1" x14ac:dyDescent="0.55000000000000004"/>
    <row r="48" spans="1:10" ht="17.05" customHeight="1" x14ac:dyDescent="0.55000000000000004">
      <c r="A48" s="13" t="s">
        <v>771</v>
      </c>
      <c r="B48" s="114" t="s">
        <v>697</v>
      </c>
      <c r="C48" s="104" t="s">
        <v>698</v>
      </c>
      <c r="D48" s="104" t="s">
        <v>699</v>
      </c>
      <c r="E48" s="13" t="s">
        <v>761</v>
      </c>
      <c r="F48" s="112">
        <v>6</v>
      </c>
      <c r="H48" s="88" t="s">
        <v>40</v>
      </c>
      <c r="I48" s="88" t="s">
        <v>41</v>
      </c>
      <c r="J48" s="88" t="s">
        <v>15</v>
      </c>
    </row>
    <row r="49" spans="1:10" ht="17.05" customHeight="1" x14ac:dyDescent="0.55000000000000004">
      <c r="A49" s="13"/>
      <c r="B49" s="115"/>
      <c r="C49" s="109"/>
      <c r="D49" s="104" t="s">
        <v>700</v>
      </c>
      <c r="E49" s="13" t="s">
        <v>757</v>
      </c>
      <c r="F49" s="112">
        <v>8</v>
      </c>
      <c r="H49" s="15">
        <f>COUNT(F48:F73)</f>
        <v>26</v>
      </c>
      <c r="I49" s="16">
        <f>SUM(F48:F73)/H49</f>
        <v>7.3076923076923075</v>
      </c>
      <c r="J49" s="16">
        <f>H49/I49</f>
        <v>3.5578947368421052</v>
      </c>
    </row>
    <row r="50" spans="1:10" ht="17.05" customHeight="1" x14ac:dyDescent="0.55000000000000004">
      <c r="A50" s="13"/>
      <c r="B50" s="115"/>
      <c r="C50" s="104" t="s">
        <v>701</v>
      </c>
      <c r="D50" s="104" t="s">
        <v>702</v>
      </c>
      <c r="E50" s="13" t="s">
        <v>761</v>
      </c>
      <c r="F50" s="112">
        <v>6</v>
      </c>
    </row>
    <row r="51" spans="1:10" ht="17.05" customHeight="1" x14ac:dyDescent="0.55000000000000004">
      <c r="A51" s="13"/>
      <c r="B51" s="115"/>
      <c r="C51" s="109"/>
      <c r="D51" s="104" t="s">
        <v>703</v>
      </c>
      <c r="E51" s="13" t="s">
        <v>155</v>
      </c>
      <c r="F51" s="112">
        <v>6</v>
      </c>
    </row>
    <row r="52" spans="1:10" ht="17.05" customHeight="1" x14ac:dyDescent="0.55000000000000004">
      <c r="A52" s="13"/>
      <c r="B52" s="115"/>
      <c r="C52" s="109"/>
      <c r="D52" s="104" t="s">
        <v>704</v>
      </c>
      <c r="E52" s="13" t="s">
        <v>762</v>
      </c>
      <c r="F52" s="112">
        <v>6</v>
      </c>
    </row>
    <row r="53" spans="1:10" ht="17.05" customHeight="1" x14ac:dyDescent="0.55000000000000004">
      <c r="A53" s="13"/>
      <c r="B53" s="115"/>
      <c r="C53" s="109"/>
      <c r="D53" s="104" t="s">
        <v>705</v>
      </c>
      <c r="E53" s="13" t="s">
        <v>757</v>
      </c>
      <c r="F53" s="112">
        <v>8</v>
      </c>
    </row>
    <row r="54" spans="1:10" ht="17.05" customHeight="1" x14ac:dyDescent="0.55000000000000004">
      <c r="A54" s="13"/>
      <c r="B54" s="114"/>
      <c r="C54" s="104" t="s">
        <v>701</v>
      </c>
      <c r="D54" s="104" t="s">
        <v>706</v>
      </c>
      <c r="E54" s="13" t="s">
        <v>46</v>
      </c>
      <c r="F54" s="112">
        <v>8</v>
      </c>
    </row>
    <row r="55" spans="1:10" ht="17.05" customHeight="1" x14ac:dyDescent="0.55000000000000004">
      <c r="A55" s="13"/>
      <c r="B55" s="115"/>
      <c r="C55" s="109"/>
      <c r="D55" s="104" t="s">
        <v>707</v>
      </c>
      <c r="E55" s="13" t="s">
        <v>763</v>
      </c>
      <c r="F55" s="112">
        <v>8</v>
      </c>
    </row>
    <row r="56" spans="1:10" ht="17.05" customHeight="1" x14ac:dyDescent="0.55000000000000004">
      <c r="A56" s="13"/>
      <c r="B56" s="115"/>
      <c r="C56" s="104" t="s">
        <v>708</v>
      </c>
      <c r="D56" s="104" t="s">
        <v>709</v>
      </c>
      <c r="E56" s="13" t="s">
        <v>764</v>
      </c>
      <c r="F56" s="112">
        <v>6</v>
      </c>
    </row>
    <row r="57" spans="1:10" ht="17.05" customHeight="1" x14ac:dyDescent="0.55000000000000004">
      <c r="A57" s="13"/>
      <c r="B57" s="13"/>
      <c r="C57" s="109"/>
      <c r="D57" s="104" t="s">
        <v>710</v>
      </c>
      <c r="E57" s="13" t="s">
        <v>765</v>
      </c>
      <c r="F57" s="112">
        <v>6</v>
      </c>
    </row>
    <row r="58" spans="1:10" ht="17.05" customHeight="1" x14ac:dyDescent="0.55000000000000004">
      <c r="A58" s="13"/>
      <c r="B58" s="13"/>
      <c r="C58" s="109"/>
      <c r="D58" s="104" t="s">
        <v>711</v>
      </c>
      <c r="E58" s="13" t="s">
        <v>764</v>
      </c>
      <c r="F58" s="112">
        <v>6</v>
      </c>
    </row>
    <row r="59" spans="1:10" ht="17.05" customHeight="1" x14ac:dyDescent="0.55000000000000004">
      <c r="A59" s="13"/>
      <c r="B59" s="13"/>
      <c r="C59" s="109"/>
      <c r="D59" s="104" t="s">
        <v>712</v>
      </c>
      <c r="E59" s="13" t="s">
        <v>766</v>
      </c>
      <c r="F59" s="112">
        <v>6</v>
      </c>
    </row>
    <row r="60" spans="1:10" ht="17.05" customHeight="1" x14ac:dyDescent="0.55000000000000004">
      <c r="A60" s="13"/>
      <c r="B60" s="13"/>
      <c r="C60" s="109"/>
      <c r="D60" s="104" t="s">
        <v>713</v>
      </c>
      <c r="E60" s="13" t="s">
        <v>155</v>
      </c>
      <c r="F60" s="112">
        <v>6</v>
      </c>
    </row>
    <row r="61" spans="1:10" ht="17.05" customHeight="1" x14ac:dyDescent="0.55000000000000004">
      <c r="A61" s="13"/>
      <c r="B61" s="13"/>
      <c r="C61" s="109"/>
      <c r="D61" s="104" t="s">
        <v>714</v>
      </c>
      <c r="E61" s="13" t="s">
        <v>767</v>
      </c>
      <c r="F61" s="112">
        <v>8</v>
      </c>
    </row>
    <row r="62" spans="1:10" ht="17.05" customHeight="1" x14ac:dyDescent="0.55000000000000004">
      <c r="A62" s="13"/>
      <c r="B62" s="13"/>
      <c r="C62" s="109"/>
      <c r="D62" s="104" t="s">
        <v>715</v>
      </c>
      <c r="E62" s="13" t="s">
        <v>767</v>
      </c>
      <c r="F62" s="112">
        <v>8</v>
      </c>
    </row>
    <row r="63" spans="1:10" ht="17.05" customHeight="1" x14ac:dyDescent="0.55000000000000004">
      <c r="A63" s="13"/>
      <c r="B63" s="13"/>
      <c r="C63" s="109"/>
      <c r="D63" s="104" t="s">
        <v>716</v>
      </c>
      <c r="E63" s="13" t="s">
        <v>767</v>
      </c>
      <c r="F63" s="112">
        <v>8</v>
      </c>
    </row>
    <row r="64" spans="1:10" ht="17.05" customHeight="1" x14ac:dyDescent="0.55000000000000004">
      <c r="A64" s="13"/>
      <c r="B64" s="13"/>
      <c r="C64" s="104" t="s">
        <v>717</v>
      </c>
      <c r="D64" s="104" t="s">
        <v>718</v>
      </c>
      <c r="E64" s="13" t="s">
        <v>768</v>
      </c>
      <c r="F64" s="112">
        <v>8</v>
      </c>
    </row>
    <row r="65" spans="1:10" ht="17.05" customHeight="1" x14ac:dyDescent="0.55000000000000004">
      <c r="A65" s="13"/>
      <c r="B65" s="13"/>
      <c r="C65" s="109"/>
      <c r="D65" s="104" t="s">
        <v>719</v>
      </c>
      <c r="E65" s="13" t="s">
        <v>769</v>
      </c>
      <c r="F65" s="112">
        <v>8</v>
      </c>
    </row>
    <row r="66" spans="1:10" ht="17.05" customHeight="1" x14ac:dyDescent="0.55000000000000004">
      <c r="A66" s="13"/>
      <c r="B66" s="13"/>
      <c r="C66" s="109"/>
      <c r="D66" s="104" t="s">
        <v>720</v>
      </c>
      <c r="E66" s="13" t="s">
        <v>46</v>
      </c>
      <c r="F66" s="112">
        <v>8</v>
      </c>
    </row>
    <row r="67" spans="1:10" ht="17.05" customHeight="1" x14ac:dyDescent="0.55000000000000004">
      <c r="A67" s="13"/>
      <c r="B67" s="13"/>
      <c r="C67" s="109"/>
      <c r="D67" s="104" t="s">
        <v>721</v>
      </c>
      <c r="E67" s="13" t="s">
        <v>752</v>
      </c>
      <c r="F67" s="112">
        <v>8</v>
      </c>
    </row>
    <row r="68" spans="1:10" ht="17.05" customHeight="1" x14ac:dyDescent="0.55000000000000004">
      <c r="A68" s="13"/>
      <c r="B68" s="13"/>
      <c r="C68" s="109"/>
      <c r="D68" s="104" t="s">
        <v>722</v>
      </c>
      <c r="E68" s="13" t="s">
        <v>752</v>
      </c>
      <c r="F68" s="112">
        <v>8</v>
      </c>
    </row>
    <row r="69" spans="1:10" ht="17.05" customHeight="1" x14ac:dyDescent="0.55000000000000004">
      <c r="A69" s="13"/>
      <c r="B69" s="13"/>
      <c r="C69" s="109"/>
      <c r="D69" s="104" t="s">
        <v>723</v>
      </c>
      <c r="E69" s="13" t="s">
        <v>770</v>
      </c>
      <c r="F69" s="112">
        <v>8</v>
      </c>
    </row>
    <row r="70" spans="1:10" ht="17.05" customHeight="1" x14ac:dyDescent="0.55000000000000004">
      <c r="A70" s="13"/>
      <c r="B70" s="13"/>
      <c r="C70" s="109"/>
      <c r="D70" s="104" t="s">
        <v>724</v>
      </c>
      <c r="E70" s="13" t="s">
        <v>770</v>
      </c>
      <c r="F70" s="112">
        <v>8</v>
      </c>
    </row>
    <row r="71" spans="1:10" ht="17.05" customHeight="1" x14ac:dyDescent="0.55000000000000004">
      <c r="A71" s="13"/>
      <c r="B71" s="13"/>
      <c r="C71" s="109"/>
      <c r="D71" s="104" t="s">
        <v>725</v>
      </c>
      <c r="E71" s="13" t="s">
        <v>751</v>
      </c>
      <c r="F71" s="112">
        <v>8</v>
      </c>
    </row>
    <row r="72" spans="1:10" ht="17.05" customHeight="1" x14ac:dyDescent="0.55000000000000004">
      <c r="A72" s="13"/>
      <c r="B72" s="13"/>
      <c r="C72" s="109"/>
      <c r="D72" s="104" t="s">
        <v>726</v>
      </c>
      <c r="E72" s="13" t="s">
        <v>46</v>
      </c>
      <c r="F72" s="112">
        <v>8</v>
      </c>
    </row>
    <row r="73" spans="1:10" ht="17.05" customHeight="1" x14ac:dyDescent="0.55000000000000004">
      <c r="A73" s="13"/>
      <c r="B73" s="13"/>
      <c r="C73" s="109"/>
      <c r="D73" s="104" t="s">
        <v>727</v>
      </c>
      <c r="E73" s="13" t="s">
        <v>46</v>
      </c>
      <c r="F73" s="112">
        <v>8</v>
      </c>
    </row>
    <row r="74" spans="1:10" ht="17.05" customHeight="1" x14ac:dyDescent="0.55000000000000004"/>
    <row r="75" spans="1:10" ht="17.05" customHeight="1" x14ac:dyDescent="0.55000000000000004"/>
    <row r="76" spans="1:10" ht="17.05" customHeight="1" x14ac:dyDescent="0.55000000000000004">
      <c r="A76" s="13" t="s">
        <v>772</v>
      </c>
      <c r="B76" s="114" t="s">
        <v>728</v>
      </c>
      <c r="C76" s="104" t="s">
        <v>729</v>
      </c>
      <c r="D76" s="15"/>
      <c r="E76" s="13" t="s">
        <v>773</v>
      </c>
      <c r="F76" s="112">
        <v>8</v>
      </c>
      <c r="H76" s="88" t="s">
        <v>40</v>
      </c>
      <c r="I76" s="88" t="s">
        <v>41</v>
      </c>
      <c r="J76" s="88" t="s">
        <v>15</v>
      </c>
    </row>
    <row r="77" spans="1:10" ht="17.05" customHeight="1" x14ac:dyDescent="0.55000000000000004">
      <c r="A77" s="13"/>
      <c r="B77" s="115"/>
      <c r="C77" s="104" t="s">
        <v>730</v>
      </c>
      <c r="D77" s="15"/>
      <c r="E77" s="13" t="s">
        <v>773</v>
      </c>
      <c r="F77" s="112">
        <v>8</v>
      </c>
      <c r="H77" s="15">
        <f>COUNT(F76:F79)</f>
        <v>4</v>
      </c>
      <c r="I77" s="15">
        <f>SUM(F76:F79)/H77</f>
        <v>7</v>
      </c>
      <c r="J77" s="16">
        <f>H77/I77</f>
        <v>0.5714285714285714</v>
      </c>
    </row>
    <row r="78" spans="1:10" ht="17.05" customHeight="1" x14ac:dyDescent="0.55000000000000004">
      <c r="A78" s="13"/>
      <c r="B78" s="115"/>
      <c r="C78" s="104" t="s">
        <v>731</v>
      </c>
      <c r="D78" s="15"/>
      <c r="E78" s="13" t="s">
        <v>762</v>
      </c>
      <c r="F78" s="112">
        <v>6</v>
      </c>
    </row>
    <row r="79" spans="1:10" ht="17.05" customHeight="1" x14ac:dyDescent="0.55000000000000004">
      <c r="A79" s="13"/>
      <c r="B79" s="115"/>
      <c r="C79" s="104" t="s">
        <v>732</v>
      </c>
      <c r="D79" s="15"/>
      <c r="E79" s="13" t="s">
        <v>774</v>
      </c>
      <c r="F79" s="112">
        <v>6</v>
      </c>
    </row>
    <row r="80" spans="1:10" ht="17.05" customHeight="1" x14ac:dyDescent="0.55000000000000004"/>
    <row r="81" spans="1:10" ht="17.05" customHeight="1" x14ac:dyDescent="0.55000000000000004"/>
    <row r="82" spans="1:10" ht="17.05" customHeight="1" x14ac:dyDescent="0.55000000000000004">
      <c r="A82" s="13" t="s">
        <v>772</v>
      </c>
      <c r="B82" s="114" t="s">
        <v>728</v>
      </c>
      <c r="C82" s="104" t="s">
        <v>733</v>
      </c>
      <c r="D82" s="15"/>
      <c r="E82" s="13" t="s">
        <v>749</v>
      </c>
      <c r="F82" s="112">
        <v>8</v>
      </c>
      <c r="H82" s="88" t="s">
        <v>40</v>
      </c>
      <c r="I82" s="88" t="s">
        <v>41</v>
      </c>
      <c r="J82" s="88" t="s">
        <v>15</v>
      </c>
    </row>
    <row r="83" spans="1:10" ht="17.05" customHeight="1" x14ac:dyDescent="0.55000000000000004">
      <c r="A83" s="13"/>
      <c r="B83" s="115"/>
      <c r="C83" s="104" t="s">
        <v>734</v>
      </c>
      <c r="D83" s="15"/>
      <c r="E83" s="13" t="s">
        <v>749</v>
      </c>
      <c r="F83" s="112">
        <v>8</v>
      </c>
      <c r="H83" s="15">
        <f>COUNT(F82:F86)</f>
        <v>5</v>
      </c>
      <c r="I83" s="15">
        <f>SUM(F82:F86)/H83</f>
        <v>7.6</v>
      </c>
      <c r="J83" s="16">
        <f>H83/I83</f>
        <v>0.65789473684210531</v>
      </c>
    </row>
    <row r="84" spans="1:10" ht="17.05" customHeight="1" x14ac:dyDescent="0.55000000000000004">
      <c r="A84" s="13"/>
      <c r="B84" s="115"/>
      <c r="C84" s="104" t="s">
        <v>735</v>
      </c>
      <c r="D84" s="15"/>
      <c r="E84" s="13" t="s">
        <v>46</v>
      </c>
      <c r="F84" s="112">
        <v>8</v>
      </c>
    </row>
    <row r="85" spans="1:10" ht="17.05" customHeight="1" x14ac:dyDescent="0.55000000000000004">
      <c r="A85" s="13"/>
      <c r="B85" s="115"/>
      <c r="C85" s="104" t="s">
        <v>736</v>
      </c>
      <c r="D85" s="15"/>
      <c r="E85" s="13" t="s">
        <v>749</v>
      </c>
      <c r="F85" s="112">
        <v>8</v>
      </c>
    </row>
    <row r="86" spans="1:10" ht="17.05" customHeight="1" x14ac:dyDescent="0.55000000000000004">
      <c r="A86" s="13"/>
      <c r="B86" s="115"/>
      <c r="C86" s="104" t="s">
        <v>737</v>
      </c>
      <c r="D86" s="15"/>
      <c r="E86" s="13" t="s">
        <v>774</v>
      </c>
      <c r="F86" s="112">
        <v>6</v>
      </c>
    </row>
    <row r="87" spans="1:10" ht="17.05" customHeight="1" x14ac:dyDescent="0.55000000000000004"/>
    <row r="88" spans="1:10" ht="17.05" customHeight="1" x14ac:dyDescent="0.55000000000000004"/>
    <row r="89" spans="1:10" ht="17.05" customHeight="1" x14ac:dyDescent="0.55000000000000004">
      <c r="A89" s="13" t="s">
        <v>772</v>
      </c>
      <c r="B89" s="114" t="s">
        <v>738</v>
      </c>
      <c r="C89" s="104" t="s">
        <v>739</v>
      </c>
      <c r="D89" s="15"/>
      <c r="E89" s="13" t="s">
        <v>775</v>
      </c>
      <c r="F89" s="112">
        <v>8</v>
      </c>
      <c r="H89" s="88" t="s">
        <v>40</v>
      </c>
      <c r="I89" s="88" t="s">
        <v>41</v>
      </c>
      <c r="J89" s="88" t="s">
        <v>15</v>
      </c>
    </row>
    <row r="90" spans="1:10" ht="17.05" customHeight="1" x14ac:dyDescent="0.55000000000000004">
      <c r="A90" s="13"/>
      <c r="B90" s="115"/>
      <c r="C90" s="104" t="s">
        <v>740</v>
      </c>
      <c r="D90" s="15"/>
      <c r="E90" s="13" t="s">
        <v>46</v>
      </c>
      <c r="F90" s="112">
        <v>8</v>
      </c>
      <c r="H90" s="15">
        <f>COUNT(F89:F91)</f>
        <v>3</v>
      </c>
      <c r="I90" s="15">
        <f>SUM(F89:F91)/H90</f>
        <v>8</v>
      </c>
      <c r="J90" s="16">
        <f>H90/I90</f>
        <v>0.375</v>
      </c>
    </row>
    <row r="91" spans="1:10" ht="17.05" customHeight="1" x14ac:dyDescent="0.55000000000000004">
      <c r="A91" s="13"/>
      <c r="B91" s="115"/>
      <c r="C91" s="104" t="s">
        <v>741</v>
      </c>
      <c r="D91" s="15"/>
      <c r="E91" s="13" t="s">
        <v>776</v>
      </c>
      <c r="F91" s="112">
        <v>8</v>
      </c>
    </row>
    <row r="92" spans="1:10" ht="17.05" customHeight="1" x14ac:dyDescent="0.55000000000000004"/>
    <row r="93" spans="1:10" ht="17.05" customHeight="1" x14ac:dyDescent="0.55000000000000004"/>
    <row r="94" spans="1:10" ht="17.05" customHeight="1" x14ac:dyDescent="0.55000000000000004">
      <c r="A94" s="13" t="s">
        <v>772</v>
      </c>
      <c r="B94" s="13" t="s">
        <v>177</v>
      </c>
      <c r="C94" s="89" t="s">
        <v>583</v>
      </c>
      <c r="D94" s="15"/>
      <c r="E94" s="13" t="s">
        <v>155</v>
      </c>
      <c r="F94" s="112">
        <v>6</v>
      </c>
      <c r="H94" s="88" t="s">
        <v>40</v>
      </c>
      <c r="I94" s="88" t="s">
        <v>41</v>
      </c>
      <c r="J94" s="88" t="s">
        <v>15</v>
      </c>
    </row>
    <row r="95" spans="1:10" ht="17.05" customHeight="1" x14ac:dyDescent="0.55000000000000004">
      <c r="A95" s="13"/>
      <c r="B95" s="13"/>
      <c r="C95" s="89" t="s">
        <v>584</v>
      </c>
      <c r="D95" s="15"/>
      <c r="E95" s="13" t="s">
        <v>155</v>
      </c>
      <c r="F95" s="112">
        <v>6</v>
      </c>
      <c r="H95" s="15">
        <f>COUNT(F94:F108)</f>
        <v>15</v>
      </c>
      <c r="I95" s="16">
        <f>SUM(F94:F108)/H95</f>
        <v>6.666666666666667</v>
      </c>
      <c r="J95" s="16">
        <f>H95/I95</f>
        <v>2.25</v>
      </c>
    </row>
    <row r="96" spans="1:10" ht="17.05" customHeight="1" x14ac:dyDescent="0.55000000000000004">
      <c r="A96" s="13"/>
      <c r="B96" s="13"/>
      <c r="C96" s="89" t="s">
        <v>585</v>
      </c>
      <c r="D96" s="15"/>
      <c r="E96" s="13" t="s">
        <v>155</v>
      </c>
      <c r="F96" s="112">
        <v>6</v>
      </c>
    </row>
    <row r="97" spans="1:6" ht="17.05" customHeight="1" x14ac:dyDescent="0.55000000000000004">
      <c r="A97" s="13"/>
      <c r="B97" s="13"/>
      <c r="C97" s="89" t="s">
        <v>586</v>
      </c>
      <c r="D97" s="15"/>
      <c r="E97" s="13" t="s">
        <v>155</v>
      </c>
      <c r="F97" s="112">
        <v>6</v>
      </c>
    </row>
    <row r="98" spans="1:6" ht="17.05" customHeight="1" x14ac:dyDescent="0.55000000000000004">
      <c r="A98" s="13"/>
      <c r="B98" s="13"/>
      <c r="C98" s="89" t="s">
        <v>587</v>
      </c>
      <c r="D98" s="15"/>
      <c r="E98" s="13" t="s">
        <v>155</v>
      </c>
      <c r="F98" s="112">
        <v>6</v>
      </c>
    </row>
    <row r="99" spans="1:6" ht="17.05" customHeight="1" x14ac:dyDescent="0.55000000000000004">
      <c r="A99" s="13"/>
      <c r="B99" s="13"/>
      <c r="C99" s="89" t="s">
        <v>588</v>
      </c>
      <c r="D99" s="15"/>
      <c r="E99" s="13" t="s">
        <v>155</v>
      </c>
      <c r="F99" s="112">
        <v>6</v>
      </c>
    </row>
    <row r="100" spans="1:6" ht="17.05" customHeight="1" x14ac:dyDescent="0.55000000000000004">
      <c r="A100" s="13"/>
      <c r="B100" s="13"/>
      <c r="C100" s="89" t="s">
        <v>589</v>
      </c>
      <c r="D100" s="15"/>
      <c r="E100" s="13" t="s">
        <v>155</v>
      </c>
      <c r="F100" s="112">
        <v>6</v>
      </c>
    </row>
    <row r="101" spans="1:6" ht="17.05" customHeight="1" x14ac:dyDescent="0.55000000000000004">
      <c r="A101" s="13"/>
      <c r="B101" s="13"/>
      <c r="C101" s="89" t="s">
        <v>590</v>
      </c>
      <c r="D101" s="15"/>
      <c r="E101" s="13" t="s">
        <v>155</v>
      </c>
      <c r="F101" s="112">
        <v>6</v>
      </c>
    </row>
    <row r="102" spans="1:6" ht="17.05" customHeight="1" x14ac:dyDescent="0.55000000000000004">
      <c r="A102" s="13"/>
      <c r="B102" s="13"/>
      <c r="C102" s="89" t="s">
        <v>591</v>
      </c>
      <c r="D102" s="15"/>
      <c r="E102" s="13" t="s">
        <v>155</v>
      </c>
      <c r="F102" s="112">
        <v>6</v>
      </c>
    </row>
    <row r="103" spans="1:6" ht="17.05" customHeight="1" x14ac:dyDescent="0.55000000000000004">
      <c r="A103" s="13"/>
      <c r="B103" s="13"/>
      <c r="C103" s="89" t="s">
        <v>592</v>
      </c>
      <c r="D103" s="15"/>
      <c r="E103" s="13" t="s">
        <v>155</v>
      </c>
      <c r="F103" s="112">
        <v>6</v>
      </c>
    </row>
    <row r="104" spans="1:6" ht="17.05" customHeight="1" x14ac:dyDescent="0.55000000000000004">
      <c r="A104" s="13"/>
      <c r="B104" s="13"/>
      <c r="C104" s="89" t="s">
        <v>593</v>
      </c>
      <c r="D104" s="15"/>
      <c r="E104" s="13" t="s">
        <v>46</v>
      </c>
      <c r="F104" s="112">
        <v>8</v>
      </c>
    </row>
    <row r="105" spans="1:6" ht="17.05" customHeight="1" x14ac:dyDescent="0.55000000000000004">
      <c r="A105" s="13"/>
      <c r="B105" s="13"/>
      <c r="C105" s="89" t="s">
        <v>594</v>
      </c>
      <c r="D105" s="15"/>
      <c r="E105" s="13" t="s">
        <v>46</v>
      </c>
      <c r="F105" s="112">
        <v>8</v>
      </c>
    </row>
    <row r="106" spans="1:6" ht="17.05" customHeight="1" x14ac:dyDescent="0.55000000000000004">
      <c r="A106" s="13"/>
      <c r="B106" s="13"/>
      <c r="C106" s="89" t="s">
        <v>595</v>
      </c>
      <c r="D106" s="15"/>
      <c r="E106" s="13" t="s">
        <v>46</v>
      </c>
      <c r="F106" s="112">
        <v>8</v>
      </c>
    </row>
    <row r="107" spans="1:6" ht="17.05" customHeight="1" x14ac:dyDescent="0.55000000000000004">
      <c r="A107" s="13"/>
      <c r="B107" s="13"/>
      <c r="C107" s="89" t="s">
        <v>596</v>
      </c>
      <c r="D107" s="15"/>
      <c r="E107" s="13" t="s">
        <v>46</v>
      </c>
      <c r="F107" s="112">
        <v>8</v>
      </c>
    </row>
    <row r="108" spans="1:6" ht="17.05" customHeight="1" x14ac:dyDescent="0.55000000000000004">
      <c r="A108" s="13"/>
      <c r="B108" s="13"/>
      <c r="C108" s="89" t="s">
        <v>597</v>
      </c>
      <c r="D108" s="15"/>
      <c r="E108" s="13" t="s">
        <v>46</v>
      </c>
      <c r="F108" s="112">
        <v>8</v>
      </c>
    </row>
    <row r="109" spans="1:6" ht="17.05" customHeight="1" x14ac:dyDescent="0.55000000000000004"/>
    <row r="110" spans="1:6" ht="17.05" customHeight="1" x14ac:dyDescent="0.55000000000000004"/>
    <row r="111" spans="1:6" ht="17.05" customHeight="1" x14ac:dyDescent="0.55000000000000004"/>
    <row r="112" spans="1:6" ht="17.05" customHeight="1" x14ac:dyDescent="0.55000000000000004"/>
    <row r="113" ht="17.05" customHeight="1" x14ac:dyDescent="0.55000000000000004"/>
    <row r="114" ht="17.05" customHeight="1" x14ac:dyDescent="0.55000000000000004"/>
    <row r="115" ht="17.05" customHeight="1" x14ac:dyDescent="0.55000000000000004"/>
    <row r="116" ht="17.05" customHeight="1" x14ac:dyDescent="0.55000000000000004"/>
    <row r="117" ht="17.05" customHeight="1" x14ac:dyDescent="0.55000000000000004"/>
    <row r="118" ht="17.05" customHeight="1" x14ac:dyDescent="0.55000000000000004"/>
    <row r="119" ht="17.05" customHeight="1" x14ac:dyDescent="0.55000000000000004"/>
    <row r="120" ht="17.05" customHeight="1" x14ac:dyDescent="0.55000000000000004"/>
    <row r="121" ht="17.05" customHeight="1" x14ac:dyDescent="0.55000000000000004"/>
    <row r="122" ht="17.05" customHeight="1" x14ac:dyDescent="0.55000000000000004"/>
    <row r="123" ht="17.05" customHeight="1" x14ac:dyDescent="0.55000000000000004"/>
    <row r="124" ht="17.05" customHeight="1" x14ac:dyDescent="0.55000000000000004"/>
    <row r="125" ht="17.05" customHeight="1" x14ac:dyDescent="0.55000000000000004"/>
    <row r="126" ht="17.05" customHeight="1" x14ac:dyDescent="0.55000000000000004"/>
    <row r="127" ht="17.05" customHeight="1" x14ac:dyDescent="0.55000000000000004"/>
    <row r="128" ht="17.05" customHeight="1" x14ac:dyDescent="0.55000000000000004"/>
    <row r="129" ht="17.05" customHeight="1" x14ac:dyDescent="0.55000000000000004"/>
    <row r="130" ht="17.05" customHeight="1" x14ac:dyDescent="0.55000000000000004"/>
    <row r="131" ht="17.05" customHeight="1" x14ac:dyDescent="0.55000000000000004"/>
    <row r="132" ht="17.05" customHeight="1" x14ac:dyDescent="0.55000000000000004"/>
    <row r="133" ht="17.05" customHeight="1" x14ac:dyDescent="0.55000000000000004"/>
    <row r="134" ht="17.05" customHeight="1" x14ac:dyDescent="0.55000000000000004"/>
    <row r="135" ht="17.05" customHeight="1" x14ac:dyDescent="0.55000000000000004"/>
    <row r="136" ht="17.05" customHeight="1" x14ac:dyDescent="0.55000000000000004"/>
    <row r="137" ht="17.05" customHeight="1" x14ac:dyDescent="0.55000000000000004"/>
    <row r="138" ht="17.05" customHeight="1" x14ac:dyDescent="0.55000000000000004"/>
    <row r="139" ht="17.05" customHeight="1" x14ac:dyDescent="0.55000000000000004"/>
    <row r="140" ht="17.05" customHeight="1" x14ac:dyDescent="0.55000000000000004"/>
    <row r="141" ht="17.05" customHeight="1" x14ac:dyDescent="0.55000000000000004"/>
    <row r="142" ht="17.05" customHeight="1" x14ac:dyDescent="0.55000000000000004"/>
    <row r="143" ht="17.05" customHeight="1" x14ac:dyDescent="0.55000000000000004"/>
    <row r="144" ht="17.05" customHeight="1" x14ac:dyDescent="0.55000000000000004"/>
    <row r="145" ht="17.05" customHeight="1" x14ac:dyDescent="0.55000000000000004"/>
    <row r="146" ht="17.05" customHeight="1" x14ac:dyDescent="0.55000000000000004"/>
    <row r="147" ht="17.05" customHeight="1" x14ac:dyDescent="0.55000000000000004"/>
    <row r="148" ht="17.05" customHeight="1" x14ac:dyDescent="0.55000000000000004"/>
    <row r="149" ht="17.05" customHeight="1" x14ac:dyDescent="0.55000000000000004"/>
    <row r="150" ht="17.05" customHeight="1" x14ac:dyDescent="0.55000000000000004"/>
    <row r="151" ht="17.05" customHeight="1" x14ac:dyDescent="0.55000000000000004"/>
    <row r="152" ht="17.05" customHeight="1" x14ac:dyDescent="0.55000000000000004"/>
    <row r="153" ht="17.05" customHeight="1" x14ac:dyDescent="0.55000000000000004"/>
    <row r="154" ht="17.05" customHeight="1" x14ac:dyDescent="0.55000000000000004"/>
    <row r="155" ht="17.05" customHeight="1" x14ac:dyDescent="0.55000000000000004"/>
    <row r="156" ht="17.05" customHeight="1" x14ac:dyDescent="0.55000000000000004"/>
    <row r="157" ht="17.05" customHeight="1" x14ac:dyDescent="0.55000000000000004"/>
    <row r="158" ht="17.05" customHeight="1" x14ac:dyDescent="0.55000000000000004"/>
    <row r="159" ht="17.05" customHeight="1" x14ac:dyDescent="0.55000000000000004"/>
    <row r="160" ht="17.05" customHeight="1" x14ac:dyDescent="0.55000000000000004"/>
    <row r="161" ht="17.05" customHeight="1" x14ac:dyDescent="0.55000000000000004"/>
    <row r="162" ht="17.05" customHeight="1" x14ac:dyDescent="0.55000000000000004"/>
    <row r="163" ht="17.05" customHeight="1" x14ac:dyDescent="0.55000000000000004"/>
    <row r="164" ht="17.05" customHeight="1" x14ac:dyDescent="0.55000000000000004"/>
    <row r="165" ht="17.05" customHeight="1" x14ac:dyDescent="0.55000000000000004"/>
    <row r="166" ht="17.05" customHeight="1" x14ac:dyDescent="0.55000000000000004"/>
    <row r="167" ht="17.05" customHeight="1" x14ac:dyDescent="0.55000000000000004"/>
    <row r="168" ht="17.05" customHeight="1" x14ac:dyDescent="0.55000000000000004"/>
    <row r="169" ht="17.05" customHeight="1" x14ac:dyDescent="0.55000000000000004"/>
    <row r="170" ht="17.05" customHeight="1" x14ac:dyDescent="0.55000000000000004"/>
    <row r="171" ht="17.05" customHeight="1" x14ac:dyDescent="0.55000000000000004"/>
    <row r="172" ht="17.05" customHeight="1" x14ac:dyDescent="0.55000000000000004"/>
    <row r="173" ht="17.05" customHeight="1" x14ac:dyDescent="0.55000000000000004"/>
    <row r="174" ht="17.05" customHeight="1" x14ac:dyDescent="0.55000000000000004"/>
    <row r="175" ht="17.05" customHeight="1" x14ac:dyDescent="0.55000000000000004"/>
    <row r="176" ht="17.05" customHeight="1" x14ac:dyDescent="0.55000000000000004"/>
    <row r="177" ht="17.05" customHeight="1" x14ac:dyDescent="0.55000000000000004"/>
    <row r="178" ht="17.05" customHeight="1" x14ac:dyDescent="0.55000000000000004"/>
    <row r="179" ht="17.05" customHeight="1" x14ac:dyDescent="0.55000000000000004"/>
    <row r="180" ht="17.05" customHeight="1" x14ac:dyDescent="0.55000000000000004"/>
    <row r="181" ht="17.05" customHeight="1" x14ac:dyDescent="0.55000000000000004"/>
    <row r="182" ht="17.05" customHeight="1" x14ac:dyDescent="0.55000000000000004"/>
    <row r="183" ht="17.05" customHeight="1" x14ac:dyDescent="0.55000000000000004"/>
    <row r="184" ht="17.05" customHeight="1" x14ac:dyDescent="0.55000000000000004"/>
    <row r="185" ht="17.05" customHeight="1" x14ac:dyDescent="0.55000000000000004"/>
    <row r="186" ht="17.05" customHeight="1" x14ac:dyDescent="0.55000000000000004"/>
    <row r="187" ht="17.05" customHeight="1" x14ac:dyDescent="0.55000000000000004"/>
    <row r="188" ht="17.05" customHeight="1" x14ac:dyDescent="0.55000000000000004"/>
    <row r="189" ht="17.05" customHeight="1" x14ac:dyDescent="0.55000000000000004"/>
    <row r="190" ht="17.05" customHeight="1" x14ac:dyDescent="0.55000000000000004"/>
    <row r="191" ht="17.05" customHeight="1" x14ac:dyDescent="0.55000000000000004"/>
    <row r="192" ht="17.05" customHeight="1" x14ac:dyDescent="0.55000000000000004"/>
    <row r="193" ht="17.05" customHeight="1" x14ac:dyDescent="0.55000000000000004"/>
    <row r="194" ht="17.05" customHeight="1" x14ac:dyDescent="0.55000000000000004"/>
    <row r="195" ht="17.05" customHeight="1" x14ac:dyDescent="0.55000000000000004"/>
    <row r="196" ht="17.05" customHeight="1" x14ac:dyDescent="0.55000000000000004"/>
    <row r="197" ht="17.05" customHeight="1" x14ac:dyDescent="0.55000000000000004"/>
    <row r="198" ht="17.05" customHeight="1" x14ac:dyDescent="0.55000000000000004"/>
    <row r="199" ht="17.05" customHeight="1" x14ac:dyDescent="0.55000000000000004"/>
    <row r="200" ht="17.05" customHeight="1" x14ac:dyDescent="0.55000000000000004"/>
    <row r="201" ht="17.05" customHeight="1" x14ac:dyDescent="0.55000000000000004"/>
    <row r="202" ht="17.05" customHeight="1" x14ac:dyDescent="0.55000000000000004"/>
    <row r="203" ht="17.05" customHeight="1" x14ac:dyDescent="0.55000000000000004"/>
    <row r="204" ht="17.05" customHeight="1" x14ac:dyDescent="0.55000000000000004"/>
    <row r="205" ht="17.05" customHeight="1" x14ac:dyDescent="0.55000000000000004"/>
    <row r="206" ht="17.05" customHeight="1" x14ac:dyDescent="0.55000000000000004"/>
    <row r="207" ht="17.05" customHeight="1" x14ac:dyDescent="0.55000000000000004"/>
    <row r="208" ht="17.05" customHeight="1" x14ac:dyDescent="0.55000000000000004"/>
    <row r="209" ht="17.05" customHeight="1" x14ac:dyDescent="0.55000000000000004"/>
    <row r="210" ht="17.05" customHeight="1" x14ac:dyDescent="0.55000000000000004"/>
    <row r="211" ht="17.05" customHeight="1" x14ac:dyDescent="0.55000000000000004"/>
    <row r="212" ht="17.05" customHeight="1" x14ac:dyDescent="0.55000000000000004"/>
    <row r="213" ht="17.05" customHeight="1" x14ac:dyDescent="0.55000000000000004"/>
    <row r="214" ht="17.05" customHeight="1" x14ac:dyDescent="0.55000000000000004"/>
    <row r="215" ht="17.05" customHeight="1" x14ac:dyDescent="0.55000000000000004"/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9" sqref="D19"/>
    </sheetView>
  </sheetViews>
  <sheetFormatPr defaultRowHeight="17.600000000000001" x14ac:dyDescent="0.55000000000000004"/>
  <cols>
    <col min="1" max="1" width="10.5703125" customWidth="1"/>
    <col min="2" max="2" width="14.35546875" customWidth="1"/>
    <col min="3" max="3" width="13.5" customWidth="1"/>
  </cols>
  <sheetData>
    <row r="1" spans="1:5" ht="25" customHeight="1" x14ac:dyDescent="0.55000000000000004">
      <c r="A1" s="213" t="s">
        <v>638</v>
      </c>
      <c r="B1" s="203"/>
      <c r="C1" s="7" t="s">
        <v>40</v>
      </c>
      <c r="D1" s="7" t="s">
        <v>41</v>
      </c>
      <c r="E1" s="7" t="s">
        <v>15</v>
      </c>
    </row>
    <row r="2" spans="1:5" ht="25" customHeight="1" x14ac:dyDescent="0.55000000000000004">
      <c r="A2" s="88" t="s">
        <v>772</v>
      </c>
      <c r="B2" s="54" t="s">
        <v>777</v>
      </c>
      <c r="C2" s="29">
        <f>예산상세!H3</f>
        <v>2</v>
      </c>
      <c r="D2" s="38">
        <f>예산상세!I3</f>
        <v>12</v>
      </c>
      <c r="E2" s="38">
        <f>예산상세!J3</f>
        <v>0.16666666666666666</v>
      </c>
    </row>
    <row r="3" spans="1:5" ht="25" customHeight="1" x14ac:dyDescent="0.55000000000000004">
      <c r="A3" s="43"/>
      <c r="B3" s="43" t="s">
        <v>778</v>
      </c>
      <c r="C3" s="29">
        <f>예산상세!H7</f>
        <v>20</v>
      </c>
      <c r="D3" s="38">
        <f>예산상세!I7</f>
        <v>8.1</v>
      </c>
      <c r="E3" s="38">
        <f>예산상세!J7</f>
        <v>2.4691358024691361</v>
      </c>
    </row>
    <row r="4" spans="1:5" ht="25" customHeight="1" x14ac:dyDescent="0.55000000000000004">
      <c r="A4" s="43"/>
      <c r="B4" s="43" t="s">
        <v>779</v>
      </c>
      <c r="C4" s="29">
        <f>예산상세!H29</f>
        <v>18</v>
      </c>
      <c r="D4" s="38">
        <f>예산상세!I29</f>
        <v>10.222222222222221</v>
      </c>
      <c r="E4" s="38">
        <f>예산상세!J29</f>
        <v>1.7608695652173914</v>
      </c>
    </row>
    <row r="5" spans="1:5" ht="25" customHeight="1" x14ac:dyDescent="0.55000000000000004">
      <c r="A5" s="43"/>
      <c r="B5" s="43" t="s">
        <v>780</v>
      </c>
      <c r="C5" s="29">
        <f>예산상세!H49</f>
        <v>26</v>
      </c>
      <c r="D5" s="38">
        <f>예산상세!I49</f>
        <v>7.3076923076923075</v>
      </c>
      <c r="E5" s="38">
        <f>예산상세!J49</f>
        <v>3.5578947368421052</v>
      </c>
    </row>
    <row r="6" spans="1:5" ht="25" customHeight="1" x14ac:dyDescent="0.55000000000000004">
      <c r="A6" s="43"/>
      <c r="B6" s="43" t="s">
        <v>781</v>
      </c>
      <c r="C6" s="29">
        <f>예산상세!H77</f>
        <v>4</v>
      </c>
      <c r="D6" s="38">
        <f>예산상세!I77</f>
        <v>7</v>
      </c>
      <c r="E6" s="38">
        <f>예산상세!J77</f>
        <v>0.5714285714285714</v>
      </c>
    </row>
    <row r="7" spans="1:5" ht="25" customHeight="1" x14ac:dyDescent="0.55000000000000004">
      <c r="A7" s="43"/>
      <c r="B7" s="43" t="s">
        <v>782</v>
      </c>
      <c r="C7" s="29">
        <f>예산상세!H90</f>
        <v>3</v>
      </c>
      <c r="D7" s="38">
        <f>예산상세!I90</f>
        <v>8</v>
      </c>
      <c r="E7" s="38">
        <f>예산상세!J90</f>
        <v>0.375</v>
      </c>
    </row>
    <row r="8" spans="1:5" ht="25" customHeight="1" x14ac:dyDescent="0.55000000000000004">
      <c r="A8" s="43"/>
      <c r="B8" s="43" t="s">
        <v>177</v>
      </c>
      <c r="C8" s="29">
        <f>예산상세!H95</f>
        <v>15</v>
      </c>
      <c r="D8" s="38">
        <f>예산상세!I95</f>
        <v>6.666666666666667</v>
      </c>
      <c r="E8" s="38">
        <f>예산상세!J95</f>
        <v>2.25</v>
      </c>
    </row>
    <row r="9" spans="1:5" ht="25" customHeight="1" x14ac:dyDescent="0.55000000000000004">
      <c r="A9" s="29"/>
      <c r="B9" s="7"/>
      <c r="C9" s="29">
        <f>SUM(C2:C8)</f>
        <v>88</v>
      </c>
      <c r="D9" s="38">
        <f>AVERAGE(D2:D8)</f>
        <v>8.470940170940171</v>
      </c>
      <c r="E9" s="38">
        <f>SUM(E2:E8)</f>
        <v>11.150995342623871</v>
      </c>
    </row>
  </sheetData>
  <mergeCells count="1">
    <mergeCell ref="A1:B1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8"/>
  <sheetViews>
    <sheetView workbookViewId="0">
      <selection activeCell="A13" sqref="A13:F15"/>
    </sheetView>
  </sheetViews>
  <sheetFormatPr defaultRowHeight="15" x14ac:dyDescent="0.55000000000000004"/>
  <cols>
    <col min="1" max="1" width="11.85546875" style="64" customWidth="1"/>
    <col min="2" max="2" width="13.2109375" style="64" customWidth="1"/>
    <col min="3" max="3" width="18.92578125" style="77" customWidth="1"/>
    <col min="4" max="4" width="32" style="14" customWidth="1"/>
    <col min="5" max="5" width="10.85546875" style="64" customWidth="1"/>
    <col min="6" max="6" width="11.35546875" style="14" customWidth="1"/>
    <col min="7" max="7" width="9.140625" style="14"/>
    <col min="8" max="8" width="14.2109375" style="14" customWidth="1"/>
    <col min="9" max="16384" width="9.140625" style="14"/>
  </cols>
  <sheetData>
    <row r="1" spans="1:10" ht="17.05" customHeight="1" x14ac:dyDescent="0.55000000000000004">
      <c r="A1" s="88" t="s">
        <v>32</v>
      </c>
      <c r="B1" s="88" t="s">
        <v>33</v>
      </c>
      <c r="C1" s="89" t="s">
        <v>34</v>
      </c>
      <c r="D1" s="13" t="s">
        <v>582</v>
      </c>
      <c r="E1" s="88" t="s">
        <v>35</v>
      </c>
      <c r="F1" s="88" t="s">
        <v>39</v>
      </c>
    </row>
    <row r="2" spans="1:10" ht="17.05" customHeight="1" x14ac:dyDescent="0.55000000000000004">
      <c r="A2" s="13" t="s">
        <v>792</v>
      </c>
      <c r="B2" s="114" t="s">
        <v>5</v>
      </c>
      <c r="C2" s="122" t="s">
        <v>783</v>
      </c>
      <c r="D2" s="104" t="s">
        <v>783</v>
      </c>
      <c r="E2" s="13" t="s">
        <v>1073</v>
      </c>
      <c r="F2" s="15">
        <v>8</v>
      </c>
      <c r="H2" s="88" t="s">
        <v>40</v>
      </c>
      <c r="I2" s="88" t="s">
        <v>41</v>
      </c>
      <c r="J2" s="88" t="s">
        <v>15</v>
      </c>
    </row>
    <row r="3" spans="1:10" ht="17.05" customHeight="1" x14ac:dyDescent="0.55000000000000004">
      <c r="A3" s="13"/>
      <c r="B3" s="115"/>
      <c r="C3" s="122" t="s">
        <v>784</v>
      </c>
      <c r="D3" s="104" t="s">
        <v>784</v>
      </c>
      <c r="E3" s="13" t="s">
        <v>770</v>
      </c>
      <c r="F3" s="15">
        <v>8</v>
      </c>
      <c r="H3" s="15">
        <f>COUNT(F2:F15)</f>
        <v>14</v>
      </c>
      <c r="I3" s="16">
        <f>SUM(F2:F15)/H3</f>
        <v>8.7142857142857135</v>
      </c>
      <c r="J3" s="16">
        <f>H3/I3</f>
        <v>1.6065573770491806</v>
      </c>
    </row>
    <row r="4" spans="1:10" ht="17.05" customHeight="1" x14ac:dyDescent="0.55000000000000004">
      <c r="A4" s="13"/>
      <c r="B4" s="115"/>
      <c r="C4" s="122" t="s">
        <v>422</v>
      </c>
      <c r="D4" s="104" t="s">
        <v>422</v>
      </c>
      <c r="E4" s="13" t="s">
        <v>1074</v>
      </c>
      <c r="F4" s="15">
        <v>12</v>
      </c>
    </row>
    <row r="5" spans="1:10" ht="17.05" customHeight="1" x14ac:dyDescent="0.55000000000000004">
      <c r="A5" s="13"/>
      <c r="B5" s="115"/>
      <c r="C5" s="122" t="s">
        <v>785</v>
      </c>
      <c r="D5" s="104" t="s">
        <v>785</v>
      </c>
      <c r="E5" s="13" t="s">
        <v>1075</v>
      </c>
      <c r="F5" s="15">
        <v>12</v>
      </c>
    </row>
    <row r="6" spans="1:10" ht="17.05" customHeight="1" x14ac:dyDescent="0.55000000000000004">
      <c r="A6" s="13"/>
      <c r="B6" s="115"/>
      <c r="C6" s="122" t="s">
        <v>786</v>
      </c>
      <c r="D6" s="104" t="s">
        <v>786</v>
      </c>
      <c r="E6" s="13" t="s">
        <v>46</v>
      </c>
      <c r="F6" s="15">
        <v>8</v>
      </c>
    </row>
    <row r="7" spans="1:10" ht="17.05" customHeight="1" x14ac:dyDescent="0.55000000000000004">
      <c r="A7" s="13"/>
      <c r="B7" s="115"/>
      <c r="C7" s="122" t="s">
        <v>787</v>
      </c>
      <c r="D7" s="104" t="s">
        <v>787</v>
      </c>
      <c r="E7" s="13" t="s">
        <v>767</v>
      </c>
      <c r="F7" s="15">
        <v>8</v>
      </c>
    </row>
    <row r="8" spans="1:10" ht="17.05" customHeight="1" x14ac:dyDescent="0.55000000000000004">
      <c r="A8" s="13"/>
      <c r="B8" s="115"/>
      <c r="C8" s="122" t="s">
        <v>788</v>
      </c>
      <c r="D8" s="104" t="s">
        <v>788</v>
      </c>
      <c r="E8" s="13" t="s">
        <v>767</v>
      </c>
      <c r="F8" s="15">
        <v>8</v>
      </c>
    </row>
    <row r="9" spans="1:10" ht="17.05" customHeight="1" x14ac:dyDescent="0.55000000000000004">
      <c r="A9" s="13"/>
      <c r="B9" s="115"/>
      <c r="C9" s="122" t="s">
        <v>789</v>
      </c>
      <c r="D9" s="104" t="s">
        <v>789</v>
      </c>
      <c r="E9" s="13" t="s">
        <v>751</v>
      </c>
      <c r="F9" s="15">
        <v>8</v>
      </c>
    </row>
    <row r="10" spans="1:10" ht="17.05" customHeight="1" x14ac:dyDescent="0.55000000000000004">
      <c r="A10" s="13"/>
      <c r="B10" s="115"/>
      <c r="C10" s="122" t="s">
        <v>649</v>
      </c>
      <c r="D10" s="104" t="s">
        <v>649</v>
      </c>
      <c r="E10" s="13" t="s">
        <v>1076</v>
      </c>
      <c r="F10" s="15">
        <v>12</v>
      </c>
    </row>
    <row r="11" spans="1:10" ht="17.05" customHeight="1" x14ac:dyDescent="0.55000000000000004">
      <c r="A11" s="13"/>
      <c r="B11" s="115"/>
      <c r="C11" s="122" t="s">
        <v>790</v>
      </c>
      <c r="D11" s="104" t="s">
        <v>790</v>
      </c>
      <c r="E11" s="13" t="s">
        <v>46</v>
      </c>
      <c r="F11" s="15">
        <v>8</v>
      </c>
    </row>
    <row r="12" spans="1:10" ht="17.05" customHeight="1" x14ac:dyDescent="0.55000000000000004">
      <c r="A12" s="13"/>
      <c r="B12" s="115"/>
      <c r="C12" s="122" t="s">
        <v>791</v>
      </c>
      <c r="D12" s="104" t="s">
        <v>791</v>
      </c>
      <c r="E12" s="13" t="s">
        <v>1104</v>
      </c>
      <c r="F12" s="15">
        <v>8</v>
      </c>
    </row>
    <row r="13" spans="1:10" ht="17.05" customHeight="1" x14ac:dyDescent="0.55000000000000004">
      <c r="A13" s="13"/>
      <c r="B13" s="115"/>
      <c r="C13" s="89" t="s">
        <v>583</v>
      </c>
      <c r="D13" s="104"/>
      <c r="E13" s="13" t="s">
        <v>1083</v>
      </c>
      <c r="F13" s="15">
        <v>6</v>
      </c>
    </row>
    <row r="14" spans="1:10" ht="17.05" customHeight="1" x14ac:dyDescent="0.55000000000000004">
      <c r="A14" s="13"/>
      <c r="B14" s="115"/>
      <c r="C14" s="89" t="s">
        <v>584</v>
      </c>
      <c r="D14" s="104"/>
      <c r="E14" s="13" t="s">
        <v>46</v>
      </c>
      <c r="F14" s="15">
        <v>8</v>
      </c>
    </row>
    <row r="15" spans="1:10" ht="17.05" customHeight="1" x14ac:dyDescent="0.55000000000000004">
      <c r="A15" s="13"/>
      <c r="B15" s="115"/>
      <c r="C15" s="89" t="s">
        <v>585</v>
      </c>
      <c r="D15" s="104"/>
      <c r="E15" s="13" t="s">
        <v>751</v>
      </c>
      <c r="F15" s="15">
        <v>8</v>
      </c>
    </row>
    <row r="16" spans="1:10" ht="17.05" customHeight="1" x14ac:dyDescent="0.55000000000000004"/>
    <row r="17" spans="1:10" ht="17.05" customHeight="1" x14ac:dyDescent="0.55000000000000004"/>
    <row r="18" spans="1:10" ht="17.05" customHeight="1" x14ac:dyDescent="0.55000000000000004">
      <c r="A18" s="13" t="s">
        <v>792</v>
      </c>
      <c r="B18" s="114" t="s">
        <v>793</v>
      </c>
      <c r="C18" s="122" t="s">
        <v>794</v>
      </c>
      <c r="D18" s="104" t="s">
        <v>795</v>
      </c>
      <c r="E18" s="13" t="s">
        <v>770</v>
      </c>
      <c r="F18" s="15">
        <v>8</v>
      </c>
      <c r="H18" s="88" t="s">
        <v>40</v>
      </c>
      <c r="I18" s="88" t="s">
        <v>41</v>
      </c>
      <c r="J18" s="88" t="s">
        <v>15</v>
      </c>
    </row>
    <row r="19" spans="1:10" ht="17.05" customHeight="1" x14ac:dyDescent="0.55000000000000004">
      <c r="A19" s="13"/>
      <c r="B19" s="115"/>
      <c r="C19" s="123"/>
      <c r="D19" s="104" t="s">
        <v>796</v>
      </c>
      <c r="E19" s="13" t="s">
        <v>46</v>
      </c>
      <c r="F19" s="15">
        <v>8</v>
      </c>
      <c r="H19" s="15">
        <f>COUNT(F18:F48)</f>
        <v>31</v>
      </c>
      <c r="I19" s="16">
        <f>SUM(F18:F48)/H19</f>
        <v>7.4838709677419351</v>
      </c>
      <c r="J19" s="16">
        <f>H19/I19</f>
        <v>4.1422413793103452</v>
      </c>
    </row>
    <row r="20" spans="1:10" ht="17.05" customHeight="1" x14ac:dyDescent="0.55000000000000004">
      <c r="A20" s="13"/>
      <c r="B20" s="115"/>
      <c r="C20" s="122" t="s">
        <v>797</v>
      </c>
      <c r="D20" s="104" t="s">
        <v>798</v>
      </c>
      <c r="E20" s="13" t="s">
        <v>46</v>
      </c>
      <c r="F20" s="15">
        <v>8</v>
      </c>
    </row>
    <row r="21" spans="1:10" ht="17.05" customHeight="1" x14ac:dyDescent="0.55000000000000004">
      <c r="A21" s="13"/>
      <c r="B21" s="115"/>
      <c r="C21" s="123"/>
      <c r="D21" s="104" t="s">
        <v>799</v>
      </c>
      <c r="E21" s="13" t="s">
        <v>46</v>
      </c>
      <c r="F21" s="15">
        <v>8</v>
      </c>
    </row>
    <row r="22" spans="1:10" ht="17.05" customHeight="1" x14ac:dyDescent="0.55000000000000004">
      <c r="A22" s="13"/>
      <c r="B22" s="115"/>
      <c r="C22" s="123"/>
      <c r="D22" s="104" t="s">
        <v>800</v>
      </c>
      <c r="E22" s="13" t="s">
        <v>1077</v>
      </c>
      <c r="F22" s="15">
        <v>8</v>
      </c>
    </row>
    <row r="23" spans="1:10" ht="17.05" customHeight="1" x14ac:dyDescent="0.55000000000000004">
      <c r="A23" s="13"/>
      <c r="B23" s="13"/>
      <c r="C23" s="124"/>
      <c r="D23" s="94" t="s">
        <v>801</v>
      </c>
      <c r="E23" s="13" t="s">
        <v>1078</v>
      </c>
      <c r="F23" s="15">
        <v>6</v>
      </c>
    </row>
    <row r="24" spans="1:10" ht="17.05" customHeight="1" x14ac:dyDescent="0.55000000000000004">
      <c r="A24" s="13"/>
      <c r="B24" s="13"/>
      <c r="C24" s="124"/>
      <c r="D24" s="94" t="s">
        <v>802</v>
      </c>
      <c r="E24" s="13" t="s">
        <v>1079</v>
      </c>
      <c r="F24" s="15">
        <v>8</v>
      </c>
    </row>
    <row r="25" spans="1:10" ht="17.05" customHeight="1" x14ac:dyDescent="0.55000000000000004">
      <c r="A25" s="13"/>
      <c r="B25" s="13"/>
      <c r="C25" s="124"/>
      <c r="D25" s="94" t="s">
        <v>803</v>
      </c>
      <c r="E25" s="13" t="s">
        <v>1079</v>
      </c>
      <c r="F25" s="15">
        <v>8</v>
      </c>
    </row>
    <row r="26" spans="1:10" ht="17.05" customHeight="1" x14ac:dyDescent="0.55000000000000004">
      <c r="A26" s="13"/>
      <c r="B26" s="13"/>
      <c r="C26" s="124"/>
      <c r="D26" s="94" t="s">
        <v>804</v>
      </c>
      <c r="E26" s="13" t="s">
        <v>1078</v>
      </c>
      <c r="F26" s="15">
        <v>6</v>
      </c>
    </row>
    <row r="27" spans="1:10" ht="17.05" customHeight="1" x14ac:dyDescent="0.55000000000000004">
      <c r="A27" s="13"/>
      <c r="B27" s="13"/>
      <c r="C27" s="124"/>
      <c r="D27" s="94" t="s">
        <v>805</v>
      </c>
      <c r="E27" s="13" t="s">
        <v>1078</v>
      </c>
      <c r="F27" s="15">
        <v>6</v>
      </c>
    </row>
    <row r="28" spans="1:10" ht="17.05" customHeight="1" x14ac:dyDescent="0.55000000000000004">
      <c r="A28" s="13"/>
      <c r="B28" s="13"/>
      <c r="C28" s="124"/>
      <c r="D28" s="94" t="s">
        <v>806</v>
      </c>
      <c r="E28" s="13" t="s">
        <v>762</v>
      </c>
      <c r="F28" s="15">
        <v>6</v>
      </c>
    </row>
    <row r="29" spans="1:10" ht="17.05" customHeight="1" x14ac:dyDescent="0.55000000000000004">
      <c r="A29" s="13"/>
      <c r="B29" s="13"/>
      <c r="C29" s="124"/>
      <c r="D29" s="94" t="s">
        <v>807</v>
      </c>
      <c r="E29" s="13" t="s">
        <v>1079</v>
      </c>
      <c r="F29" s="15">
        <v>8</v>
      </c>
    </row>
    <row r="30" spans="1:10" ht="17.05" customHeight="1" x14ac:dyDescent="0.55000000000000004">
      <c r="A30" s="13"/>
      <c r="B30" s="13"/>
      <c r="C30" s="124"/>
      <c r="D30" s="94" t="s">
        <v>808</v>
      </c>
      <c r="E30" s="13" t="s">
        <v>1079</v>
      </c>
      <c r="F30" s="15">
        <v>8</v>
      </c>
    </row>
    <row r="31" spans="1:10" ht="17.05" customHeight="1" x14ac:dyDescent="0.55000000000000004">
      <c r="A31" s="13"/>
      <c r="B31" s="13"/>
      <c r="C31" s="124"/>
      <c r="D31" s="94" t="s">
        <v>809</v>
      </c>
      <c r="E31" s="13" t="s">
        <v>1079</v>
      </c>
      <c r="F31" s="15">
        <v>8</v>
      </c>
    </row>
    <row r="32" spans="1:10" ht="17.05" customHeight="1" x14ac:dyDescent="0.55000000000000004">
      <c r="A32" s="13"/>
      <c r="B32" s="13"/>
      <c r="C32" s="124"/>
      <c r="D32" s="94" t="s">
        <v>810</v>
      </c>
      <c r="E32" s="13" t="s">
        <v>762</v>
      </c>
      <c r="F32" s="15">
        <v>6</v>
      </c>
    </row>
    <row r="33" spans="1:6" ht="17.05" customHeight="1" x14ac:dyDescent="0.55000000000000004">
      <c r="A33" s="13"/>
      <c r="B33" s="13"/>
      <c r="C33" s="124"/>
      <c r="D33" s="94" t="s">
        <v>811</v>
      </c>
      <c r="E33" s="13" t="s">
        <v>155</v>
      </c>
      <c r="F33" s="15">
        <v>6</v>
      </c>
    </row>
    <row r="34" spans="1:6" ht="17.05" customHeight="1" x14ac:dyDescent="0.55000000000000004">
      <c r="A34" s="13"/>
      <c r="B34" s="13"/>
      <c r="C34" s="124"/>
      <c r="D34" s="94" t="s">
        <v>812</v>
      </c>
      <c r="E34" s="13" t="s">
        <v>46</v>
      </c>
      <c r="F34" s="15">
        <v>8</v>
      </c>
    </row>
    <row r="35" spans="1:6" ht="17.05" customHeight="1" x14ac:dyDescent="0.55000000000000004">
      <c r="A35" s="13"/>
      <c r="B35" s="13"/>
      <c r="C35" s="124"/>
      <c r="D35" s="94" t="s">
        <v>813</v>
      </c>
      <c r="E35" s="13" t="s">
        <v>1080</v>
      </c>
      <c r="F35" s="15">
        <v>8</v>
      </c>
    </row>
    <row r="36" spans="1:6" ht="17.05" customHeight="1" x14ac:dyDescent="0.55000000000000004">
      <c r="A36" s="13"/>
      <c r="B36" s="13"/>
      <c r="C36" s="124"/>
      <c r="D36" s="94" t="s">
        <v>814</v>
      </c>
      <c r="E36" s="13" t="s">
        <v>46</v>
      </c>
      <c r="F36" s="15">
        <v>8</v>
      </c>
    </row>
    <row r="37" spans="1:6" ht="17.05" customHeight="1" x14ac:dyDescent="0.55000000000000004">
      <c r="A37" s="13"/>
      <c r="B37" s="13"/>
      <c r="C37" s="124"/>
      <c r="D37" s="94" t="s">
        <v>815</v>
      </c>
      <c r="E37" s="13" t="s">
        <v>1081</v>
      </c>
      <c r="F37" s="15">
        <v>8</v>
      </c>
    </row>
    <row r="38" spans="1:6" ht="17.05" customHeight="1" x14ac:dyDescent="0.55000000000000004">
      <c r="A38" s="13"/>
      <c r="B38" s="13"/>
      <c r="C38" s="125" t="s">
        <v>816</v>
      </c>
      <c r="D38" s="94" t="s">
        <v>817</v>
      </c>
      <c r="E38" s="13" t="s">
        <v>1080</v>
      </c>
      <c r="F38" s="15">
        <v>8</v>
      </c>
    </row>
    <row r="39" spans="1:6" ht="17.05" customHeight="1" x14ac:dyDescent="0.55000000000000004">
      <c r="A39" s="13"/>
      <c r="B39" s="115"/>
      <c r="C39" s="123"/>
      <c r="D39" s="104" t="s">
        <v>818</v>
      </c>
      <c r="E39" s="13" t="s">
        <v>1080</v>
      </c>
      <c r="F39" s="15">
        <v>8</v>
      </c>
    </row>
    <row r="40" spans="1:6" ht="17.05" customHeight="1" x14ac:dyDescent="0.55000000000000004">
      <c r="A40" s="13"/>
      <c r="B40" s="115"/>
      <c r="C40" s="122" t="s">
        <v>532</v>
      </c>
      <c r="D40" s="104" t="s">
        <v>819</v>
      </c>
      <c r="E40" s="13" t="s">
        <v>749</v>
      </c>
      <c r="F40" s="15">
        <v>8</v>
      </c>
    </row>
    <row r="41" spans="1:6" ht="17.05" customHeight="1" x14ac:dyDescent="0.55000000000000004">
      <c r="A41" s="13"/>
      <c r="B41" s="115"/>
      <c r="C41" s="123"/>
      <c r="D41" s="104" t="s">
        <v>820</v>
      </c>
      <c r="E41" s="13" t="s">
        <v>1082</v>
      </c>
      <c r="F41" s="15">
        <v>8</v>
      </c>
    </row>
    <row r="42" spans="1:6" ht="17.05" customHeight="1" x14ac:dyDescent="0.55000000000000004">
      <c r="A42" s="13"/>
      <c r="B42" s="115"/>
      <c r="C42" s="123"/>
      <c r="D42" s="104" t="s">
        <v>821</v>
      </c>
      <c r="E42" s="13" t="s">
        <v>46</v>
      </c>
      <c r="F42" s="15">
        <v>8</v>
      </c>
    </row>
    <row r="43" spans="1:6" ht="17.05" customHeight="1" x14ac:dyDescent="0.55000000000000004">
      <c r="A43" s="13"/>
      <c r="B43" s="115"/>
      <c r="C43" s="123"/>
      <c r="D43" s="104" t="s">
        <v>822</v>
      </c>
      <c r="E43" s="13" t="s">
        <v>1081</v>
      </c>
      <c r="F43" s="15">
        <v>8</v>
      </c>
    </row>
    <row r="44" spans="1:6" ht="17.05" customHeight="1" x14ac:dyDescent="0.55000000000000004">
      <c r="A44" s="13"/>
      <c r="B44" s="115"/>
      <c r="C44" s="89" t="s">
        <v>583</v>
      </c>
      <c r="D44" s="104"/>
      <c r="E44" s="13" t="s">
        <v>762</v>
      </c>
      <c r="F44" s="15">
        <v>6</v>
      </c>
    </row>
    <row r="45" spans="1:6" ht="17.05" customHeight="1" x14ac:dyDescent="0.55000000000000004">
      <c r="A45" s="13"/>
      <c r="B45" s="115"/>
      <c r="C45" s="89" t="s">
        <v>584</v>
      </c>
      <c r="D45" s="104"/>
      <c r="E45" s="13" t="s">
        <v>1105</v>
      </c>
      <c r="F45" s="15">
        <v>6</v>
      </c>
    </row>
    <row r="46" spans="1:6" ht="17.05" customHeight="1" x14ac:dyDescent="0.55000000000000004">
      <c r="A46" s="13"/>
      <c r="B46" s="115"/>
      <c r="C46" s="89" t="s">
        <v>585</v>
      </c>
      <c r="D46" s="104"/>
      <c r="E46" s="13" t="s">
        <v>1091</v>
      </c>
      <c r="F46" s="15">
        <v>8</v>
      </c>
    </row>
    <row r="47" spans="1:6" ht="17.05" customHeight="1" x14ac:dyDescent="0.55000000000000004">
      <c r="A47" s="13"/>
      <c r="B47" s="115"/>
      <c r="C47" s="89" t="s">
        <v>586</v>
      </c>
      <c r="D47" s="104"/>
      <c r="E47" s="13" t="s">
        <v>1093</v>
      </c>
      <c r="F47" s="15">
        <v>8</v>
      </c>
    </row>
    <row r="48" spans="1:6" ht="17.05" customHeight="1" x14ac:dyDescent="0.55000000000000004">
      <c r="A48" s="13"/>
      <c r="B48" s="115"/>
      <c r="C48" s="89" t="s">
        <v>587</v>
      </c>
      <c r="D48" s="104"/>
      <c r="E48" s="13" t="s">
        <v>1091</v>
      </c>
      <c r="F48" s="15">
        <v>8</v>
      </c>
    </row>
    <row r="49" spans="1:10" ht="17.05" customHeight="1" x14ac:dyDescent="0.55000000000000004"/>
    <row r="50" spans="1:10" ht="17.05" customHeight="1" x14ac:dyDescent="0.55000000000000004"/>
    <row r="51" spans="1:10" ht="17.05" customHeight="1" x14ac:dyDescent="0.55000000000000004">
      <c r="A51" s="13"/>
      <c r="B51" s="104" t="s">
        <v>823</v>
      </c>
      <c r="C51" s="122" t="s">
        <v>824</v>
      </c>
      <c r="D51" s="104" t="s">
        <v>825</v>
      </c>
      <c r="E51" s="13" t="s">
        <v>1083</v>
      </c>
      <c r="F51" s="15">
        <v>6</v>
      </c>
      <c r="H51" s="88" t="s">
        <v>40</v>
      </c>
      <c r="I51" s="88" t="s">
        <v>41</v>
      </c>
      <c r="J51" s="88" t="s">
        <v>15</v>
      </c>
    </row>
    <row r="52" spans="1:10" ht="17.05" customHeight="1" x14ac:dyDescent="0.55000000000000004">
      <c r="A52" s="13"/>
      <c r="B52" s="105"/>
      <c r="C52" s="126"/>
      <c r="D52" s="104" t="s">
        <v>826</v>
      </c>
      <c r="E52" s="13" t="s">
        <v>749</v>
      </c>
      <c r="F52" s="15">
        <v>8</v>
      </c>
      <c r="H52" s="15">
        <f>COUNT(F51:F103)</f>
        <v>53</v>
      </c>
      <c r="I52" s="16">
        <f>SUM(F51:F103)/H52</f>
        <v>8.1132075471698109</v>
      </c>
      <c r="J52" s="16">
        <f>H52/I52</f>
        <v>6.532558139534884</v>
      </c>
    </row>
    <row r="53" spans="1:10" ht="17.05" customHeight="1" x14ac:dyDescent="0.55000000000000004">
      <c r="A53" s="13"/>
      <c r="B53" s="105"/>
      <c r="C53" s="126"/>
      <c r="D53" s="104" t="s">
        <v>827</v>
      </c>
      <c r="E53" s="13" t="s">
        <v>1100</v>
      </c>
      <c r="F53" s="15">
        <v>8</v>
      </c>
    </row>
    <row r="54" spans="1:10" ht="17.05" customHeight="1" x14ac:dyDescent="0.55000000000000004">
      <c r="A54" s="13"/>
      <c r="B54" s="105"/>
      <c r="C54" s="126"/>
      <c r="D54" s="104" t="s">
        <v>828</v>
      </c>
      <c r="E54" s="13" t="s">
        <v>1084</v>
      </c>
      <c r="F54" s="15">
        <v>8</v>
      </c>
    </row>
    <row r="55" spans="1:10" ht="17.05" customHeight="1" x14ac:dyDescent="0.55000000000000004">
      <c r="A55" s="13"/>
      <c r="B55" s="105"/>
      <c r="C55" s="126"/>
      <c r="D55" s="104" t="s">
        <v>829</v>
      </c>
      <c r="E55" s="13" t="s">
        <v>1085</v>
      </c>
      <c r="F55" s="15">
        <v>8</v>
      </c>
    </row>
    <row r="56" spans="1:10" ht="17.05" customHeight="1" x14ac:dyDescent="0.55000000000000004">
      <c r="A56" s="13"/>
      <c r="B56" s="105"/>
      <c r="C56" s="126"/>
      <c r="D56" s="104" t="s">
        <v>830</v>
      </c>
      <c r="E56" s="13" t="s">
        <v>46</v>
      </c>
      <c r="F56" s="15">
        <v>8</v>
      </c>
    </row>
    <row r="57" spans="1:10" ht="17.05" customHeight="1" x14ac:dyDescent="0.55000000000000004">
      <c r="A57" s="13"/>
      <c r="B57" s="105"/>
      <c r="C57" s="126"/>
      <c r="D57" s="104" t="s">
        <v>831</v>
      </c>
      <c r="E57" s="13" t="s">
        <v>1084</v>
      </c>
      <c r="F57" s="15">
        <v>8</v>
      </c>
    </row>
    <row r="58" spans="1:10" ht="17.05" customHeight="1" x14ac:dyDescent="0.55000000000000004">
      <c r="A58" s="13"/>
      <c r="B58" s="105"/>
      <c r="C58" s="126"/>
      <c r="D58" s="104" t="s">
        <v>832</v>
      </c>
      <c r="E58" s="13" t="s">
        <v>1084</v>
      </c>
      <c r="F58" s="15">
        <v>8</v>
      </c>
    </row>
    <row r="59" spans="1:10" ht="17.05" customHeight="1" x14ac:dyDescent="0.55000000000000004">
      <c r="A59" s="13"/>
      <c r="B59" s="105"/>
      <c r="C59" s="126"/>
      <c r="D59" s="104" t="s">
        <v>833</v>
      </c>
      <c r="E59" s="13" t="s">
        <v>1084</v>
      </c>
      <c r="F59" s="15">
        <v>8</v>
      </c>
    </row>
    <row r="60" spans="1:10" ht="17.05" customHeight="1" x14ac:dyDescent="0.55000000000000004">
      <c r="A60" s="13"/>
      <c r="B60" s="105"/>
      <c r="C60" s="126"/>
      <c r="D60" s="104" t="s">
        <v>834</v>
      </c>
      <c r="E60" s="13" t="s">
        <v>1086</v>
      </c>
      <c r="F60" s="15">
        <v>12</v>
      </c>
    </row>
    <row r="61" spans="1:10" ht="17.05" customHeight="1" x14ac:dyDescent="0.55000000000000004">
      <c r="A61" s="13"/>
      <c r="B61" s="105"/>
      <c r="C61" s="126"/>
      <c r="D61" s="104" t="s">
        <v>835</v>
      </c>
      <c r="E61" s="13" t="s">
        <v>1086</v>
      </c>
      <c r="F61" s="15">
        <v>12</v>
      </c>
    </row>
    <row r="62" spans="1:10" ht="17.05" customHeight="1" x14ac:dyDescent="0.55000000000000004">
      <c r="A62" s="13"/>
      <c r="B62" s="13"/>
      <c r="C62" s="126"/>
      <c r="D62" s="104" t="s">
        <v>836</v>
      </c>
      <c r="E62" s="13" t="s">
        <v>755</v>
      </c>
      <c r="F62" s="15">
        <v>12</v>
      </c>
    </row>
    <row r="63" spans="1:10" ht="17.05" customHeight="1" x14ac:dyDescent="0.55000000000000004">
      <c r="A63" s="13"/>
      <c r="B63" s="13"/>
      <c r="C63" s="126"/>
      <c r="D63" s="104" t="s">
        <v>837</v>
      </c>
      <c r="E63" s="13" t="s">
        <v>755</v>
      </c>
      <c r="F63" s="15">
        <v>12</v>
      </c>
    </row>
    <row r="64" spans="1:10" ht="17.05" customHeight="1" x14ac:dyDescent="0.55000000000000004">
      <c r="A64" s="13"/>
      <c r="B64" s="13"/>
      <c r="C64" s="126"/>
      <c r="D64" s="104" t="s">
        <v>838</v>
      </c>
      <c r="E64" s="13" t="s">
        <v>36</v>
      </c>
      <c r="F64" s="15">
        <v>12</v>
      </c>
    </row>
    <row r="65" spans="1:6" ht="17.05" customHeight="1" x14ac:dyDescent="0.55000000000000004">
      <c r="A65" s="13"/>
      <c r="B65" s="13"/>
      <c r="C65" s="126"/>
      <c r="D65" s="104" t="s">
        <v>839</v>
      </c>
      <c r="E65" s="13" t="s">
        <v>755</v>
      </c>
      <c r="F65" s="15">
        <v>12</v>
      </c>
    </row>
    <row r="66" spans="1:6" ht="17.05" customHeight="1" x14ac:dyDescent="0.55000000000000004">
      <c r="A66" s="13"/>
      <c r="B66" s="13"/>
      <c r="C66" s="126"/>
      <c r="D66" s="104" t="s">
        <v>840</v>
      </c>
      <c r="E66" s="13" t="s">
        <v>36</v>
      </c>
      <c r="F66" s="15">
        <v>12</v>
      </c>
    </row>
    <row r="67" spans="1:6" ht="17.05" customHeight="1" x14ac:dyDescent="0.55000000000000004">
      <c r="A67" s="13"/>
      <c r="B67" s="13"/>
      <c r="C67" s="126"/>
      <c r="D67" s="104" t="s">
        <v>841</v>
      </c>
      <c r="E67" s="13" t="s">
        <v>1084</v>
      </c>
      <c r="F67" s="15">
        <v>8</v>
      </c>
    </row>
    <row r="68" spans="1:6" ht="17.05" customHeight="1" x14ac:dyDescent="0.55000000000000004">
      <c r="A68" s="13"/>
      <c r="B68" s="13"/>
      <c r="C68" s="126"/>
      <c r="D68" s="104" t="s">
        <v>842</v>
      </c>
      <c r="E68" s="13" t="s">
        <v>1084</v>
      </c>
      <c r="F68" s="15">
        <v>8</v>
      </c>
    </row>
    <row r="69" spans="1:6" ht="17.05" customHeight="1" x14ac:dyDescent="0.55000000000000004">
      <c r="A69" s="13"/>
      <c r="B69" s="13"/>
      <c r="C69" s="126"/>
      <c r="D69" s="121" t="s">
        <v>843</v>
      </c>
      <c r="E69" s="13" t="s">
        <v>1084</v>
      </c>
      <c r="F69" s="15">
        <v>8</v>
      </c>
    </row>
    <row r="70" spans="1:6" ht="17.05" customHeight="1" x14ac:dyDescent="0.55000000000000004">
      <c r="A70" s="13"/>
      <c r="B70" s="13"/>
      <c r="C70" s="126"/>
      <c r="D70" s="104" t="s">
        <v>844</v>
      </c>
      <c r="E70" s="13" t="s">
        <v>1084</v>
      </c>
      <c r="F70" s="15">
        <v>8</v>
      </c>
    </row>
    <row r="71" spans="1:6" ht="17.05" customHeight="1" x14ac:dyDescent="0.55000000000000004">
      <c r="A71" s="13"/>
      <c r="B71" s="13"/>
      <c r="C71" s="126"/>
      <c r="D71" s="104" t="s">
        <v>845</v>
      </c>
      <c r="E71" s="13" t="s">
        <v>751</v>
      </c>
      <c r="F71" s="15">
        <v>8</v>
      </c>
    </row>
    <row r="72" spans="1:6" ht="17.05" customHeight="1" x14ac:dyDescent="0.55000000000000004">
      <c r="A72" s="13"/>
      <c r="B72" s="13"/>
      <c r="C72" s="122" t="s">
        <v>846</v>
      </c>
      <c r="D72" s="104" t="s">
        <v>847</v>
      </c>
      <c r="E72" s="13" t="s">
        <v>46</v>
      </c>
      <c r="F72" s="15">
        <v>8</v>
      </c>
    </row>
    <row r="73" spans="1:6" ht="17.05" customHeight="1" x14ac:dyDescent="0.55000000000000004">
      <c r="A73" s="13"/>
      <c r="B73" s="13"/>
      <c r="C73" s="126"/>
      <c r="D73" s="121" t="s">
        <v>848</v>
      </c>
      <c r="E73" s="13" t="s">
        <v>758</v>
      </c>
      <c r="F73" s="15">
        <v>8</v>
      </c>
    </row>
    <row r="74" spans="1:6" ht="17.05" customHeight="1" x14ac:dyDescent="0.55000000000000004">
      <c r="A74" s="13"/>
      <c r="B74" s="13"/>
      <c r="C74" s="126"/>
      <c r="D74" s="121" t="s">
        <v>849</v>
      </c>
      <c r="E74" s="13" t="s">
        <v>749</v>
      </c>
      <c r="F74" s="15">
        <v>8</v>
      </c>
    </row>
    <row r="75" spans="1:6" ht="17.05" customHeight="1" x14ac:dyDescent="0.55000000000000004">
      <c r="A75" s="13"/>
      <c r="B75" s="13"/>
      <c r="C75" s="126"/>
      <c r="D75" s="121" t="s">
        <v>850</v>
      </c>
      <c r="E75" s="13" t="s">
        <v>749</v>
      </c>
      <c r="F75" s="15">
        <v>8</v>
      </c>
    </row>
    <row r="76" spans="1:6" ht="17.05" customHeight="1" x14ac:dyDescent="0.55000000000000004">
      <c r="A76" s="13"/>
      <c r="B76" s="13"/>
      <c r="C76" s="126"/>
      <c r="D76" s="121" t="s">
        <v>851</v>
      </c>
      <c r="E76" s="13" t="s">
        <v>46</v>
      </c>
      <c r="F76" s="15">
        <v>8</v>
      </c>
    </row>
    <row r="77" spans="1:6" ht="17.05" customHeight="1" x14ac:dyDescent="0.55000000000000004">
      <c r="A77" s="13"/>
      <c r="B77" s="13"/>
      <c r="C77" s="126"/>
      <c r="D77" s="104" t="s">
        <v>852</v>
      </c>
      <c r="E77" s="13" t="s">
        <v>1087</v>
      </c>
      <c r="F77" s="15">
        <v>6</v>
      </c>
    </row>
    <row r="78" spans="1:6" ht="17.05" customHeight="1" x14ac:dyDescent="0.55000000000000004">
      <c r="A78" s="13"/>
      <c r="B78" s="13"/>
      <c r="C78" s="126"/>
      <c r="D78" s="104" t="s">
        <v>1088</v>
      </c>
      <c r="E78" s="13" t="s">
        <v>762</v>
      </c>
      <c r="F78" s="15">
        <v>6</v>
      </c>
    </row>
    <row r="79" spans="1:6" ht="17.05" customHeight="1" x14ac:dyDescent="0.55000000000000004">
      <c r="A79" s="13"/>
      <c r="B79" s="13"/>
      <c r="C79" s="126"/>
      <c r="D79" s="104" t="s">
        <v>853</v>
      </c>
      <c r="E79" s="13" t="s">
        <v>1087</v>
      </c>
      <c r="F79" s="15">
        <v>6</v>
      </c>
    </row>
    <row r="80" spans="1:6" ht="17.05" customHeight="1" x14ac:dyDescent="0.55000000000000004">
      <c r="A80" s="13"/>
      <c r="B80" s="13"/>
      <c r="C80" s="126"/>
      <c r="D80" s="104" t="s">
        <v>854</v>
      </c>
      <c r="E80" s="13" t="s">
        <v>762</v>
      </c>
      <c r="F80" s="15">
        <v>6</v>
      </c>
    </row>
    <row r="81" spans="1:6" ht="17.05" customHeight="1" x14ac:dyDescent="0.55000000000000004">
      <c r="A81" s="13"/>
      <c r="B81" s="13"/>
      <c r="C81" s="126"/>
      <c r="D81" s="104" t="s">
        <v>855</v>
      </c>
      <c r="E81" s="13" t="s">
        <v>1089</v>
      </c>
      <c r="F81" s="15">
        <v>8</v>
      </c>
    </row>
    <row r="82" spans="1:6" ht="17.05" customHeight="1" x14ac:dyDescent="0.55000000000000004">
      <c r="A82" s="13"/>
      <c r="B82" s="13"/>
      <c r="C82" s="126"/>
      <c r="D82" s="104" t="s">
        <v>736</v>
      </c>
      <c r="E82" s="13" t="s">
        <v>1089</v>
      </c>
      <c r="F82" s="15">
        <v>8</v>
      </c>
    </row>
    <row r="83" spans="1:6" ht="17.05" customHeight="1" x14ac:dyDescent="0.55000000000000004">
      <c r="A83" s="13"/>
      <c r="B83" s="13"/>
      <c r="C83" s="126"/>
      <c r="D83" s="104" t="s">
        <v>856</v>
      </c>
      <c r="E83" s="13" t="s">
        <v>1089</v>
      </c>
      <c r="F83" s="15">
        <v>8</v>
      </c>
    </row>
    <row r="84" spans="1:6" ht="17.05" customHeight="1" x14ac:dyDescent="0.55000000000000004">
      <c r="A84" s="13"/>
      <c r="B84" s="13"/>
      <c r="C84" s="126"/>
      <c r="D84" s="104" t="s">
        <v>857</v>
      </c>
      <c r="E84" s="13" t="s">
        <v>46</v>
      </c>
      <c r="F84" s="15">
        <v>8</v>
      </c>
    </row>
    <row r="85" spans="1:6" ht="17.05" customHeight="1" x14ac:dyDescent="0.55000000000000004">
      <c r="A85" s="13"/>
      <c r="B85" s="13"/>
      <c r="C85" s="126"/>
      <c r="D85" s="104" t="s">
        <v>858</v>
      </c>
      <c r="E85" s="13" t="s">
        <v>1087</v>
      </c>
      <c r="F85" s="15">
        <v>6</v>
      </c>
    </row>
    <row r="86" spans="1:6" ht="17.05" customHeight="1" x14ac:dyDescent="0.55000000000000004">
      <c r="A86" s="13"/>
      <c r="B86" s="13"/>
      <c r="C86" s="126"/>
      <c r="D86" s="121" t="s">
        <v>859</v>
      </c>
      <c r="E86" s="13" t="s">
        <v>1087</v>
      </c>
      <c r="F86" s="15">
        <v>6</v>
      </c>
    </row>
    <row r="87" spans="1:6" ht="17.05" customHeight="1" x14ac:dyDescent="0.55000000000000004">
      <c r="A87" s="13"/>
      <c r="B87" s="13"/>
      <c r="C87" s="122" t="s">
        <v>785</v>
      </c>
      <c r="D87" s="104" t="s">
        <v>860</v>
      </c>
      <c r="E87" s="13" t="s">
        <v>1089</v>
      </c>
      <c r="F87" s="15">
        <v>8</v>
      </c>
    </row>
    <row r="88" spans="1:6" ht="17.05" customHeight="1" x14ac:dyDescent="0.55000000000000004">
      <c r="A88" s="13"/>
      <c r="B88" s="13"/>
      <c r="C88" s="126"/>
      <c r="D88" s="104" t="s">
        <v>861</v>
      </c>
      <c r="E88" s="13" t="s">
        <v>1089</v>
      </c>
      <c r="F88" s="15">
        <v>8</v>
      </c>
    </row>
    <row r="89" spans="1:6" ht="17.05" customHeight="1" x14ac:dyDescent="0.55000000000000004">
      <c r="A89" s="13"/>
      <c r="B89" s="13"/>
      <c r="C89" s="126"/>
      <c r="D89" s="104" t="s">
        <v>862</v>
      </c>
      <c r="E89" s="13" t="s">
        <v>1089</v>
      </c>
      <c r="F89" s="15">
        <v>8</v>
      </c>
    </row>
    <row r="90" spans="1:6" ht="17.05" customHeight="1" x14ac:dyDescent="0.55000000000000004">
      <c r="A90" s="13"/>
      <c r="B90" s="13"/>
      <c r="C90" s="126"/>
      <c r="D90" s="104" t="s">
        <v>863</v>
      </c>
      <c r="E90" s="13" t="s">
        <v>1089</v>
      </c>
      <c r="F90" s="15">
        <v>8</v>
      </c>
    </row>
    <row r="91" spans="1:6" ht="17.05" customHeight="1" x14ac:dyDescent="0.55000000000000004">
      <c r="A91" s="13"/>
      <c r="B91" s="13"/>
      <c r="C91" s="126"/>
      <c r="D91" s="104" t="s">
        <v>864</v>
      </c>
      <c r="E91" s="13" t="s">
        <v>758</v>
      </c>
      <c r="F91" s="15">
        <v>8</v>
      </c>
    </row>
    <row r="92" spans="1:6" ht="17.05" customHeight="1" x14ac:dyDescent="0.55000000000000004">
      <c r="A92" s="13"/>
      <c r="B92" s="13"/>
      <c r="C92" s="126"/>
      <c r="D92" s="104" t="s">
        <v>865</v>
      </c>
      <c r="E92" s="13" t="s">
        <v>46</v>
      </c>
      <c r="F92" s="15">
        <v>8</v>
      </c>
    </row>
    <row r="93" spans="1:6" ht="17.05" customHeight="1" x14ac:dyDescent="0.55000000000000004">
      <c r="A93" s="13"/>
      <c r="B93" s="13"/>
      <c r="C93" s="126"/>
      <c r="D93" s="104" t="s">
        <v>866</v>
      </c>
      <c r="E93" s="13" t="s">
        <v>46</v>
      </c>
      <c r="F93" s="15">
        <v>8</v>
      </c>
    </row>
    <row r="94" spans="1:6" ht="17.05" customHeight="1" x14ac:dyDescent="0.55000000000000004">
      <c r="A94" s="13"/>
      <c r="B94" s="105"/>
      <c r="C94" s="126"/>
      <c r="D94" s="104" t="s">
        <v>867</v>
      </c>
      <c r="E94" s="13" t="s">
        <v>46</v>
      </c>
      <c r="F94" s="15">
        <v>8</v>
      </c>
    </row>
    <row r="95" spans="1:6" ht="17.05" customHeight="1" x14ac:dyDescent="0.55000000000000004">
      <c r="A95" s="13"/>
      <c r="B95" s="13"/>
      <c r="C95" s="89" t="s">
        <v>583</v>
      </c>
      <c r="D95" s="15"/>
      <c r="E95" s="13" t="s">
        <v>1106</v>
      </c>
      <c r="F95" s="15">
        <v>6</v>
      </c>
    </row>
    <row r="96" spans="1:6" ht="17.05" customHeight="1" x14ac:dyDescent="0.55000000000000004">
      <c r="A96" s="13"/>
      <c r="B96" s="13"/>
      <c r="C96" s="89" t="s">
        <v>584</v>
      </c>
      <c r="D96" s="15"/>
      <c r="E96" s="13" t="s">
        <v>1106</v>
      </c>
      <c r="F96" s="15">
        <v>6</v>
      </c>
    </row>
    <row r="97" spans="1:10" ht="17.05" customHeight="1" x14ac:dyDescent="0.55000000000000004">
      <c r="A97" s="13"/>
      <c r="B97" s="13"/>
      <c r="C97" s="89" t="s">
        <v>585</v>
      </c>
      <c r="D97" s="15"/>
      <c r="E97" s="13" t="s">
        <v>1106</v>
      </c>
      <c r="F97" s="15">
        <v>6</v>
      </c>
    </row>
    <row r="98" spans="1:10" ht="17.05" customHeight="1" x14ac:dyDescent="0.55000000000000004">
      <c r="A98" s="13"/>
      <c r="B98" s="13"/>
      <c r="C98" s="89" t="s">
        <v>586</v>
      </c>
      <c r="D98" s="15"/>
      <c r="E98" s="13" t="s">
        <v>1106</v>
      </c>
      <c r="F98" s="15">
        <v>6</v>
      </c>
    </row>
    <row r="99" spans="1:10" ht="17.05" customHeight="1" x14ac:dyDescent="0.55000000000000004">
      <c r="A99" s="13"/>
      <c r="B99" s="13"/>
      <c r="C99" s="89" t="s">
        <v>587</v>
      </c>
      <c r="D99" s="15"/>
      <c r="E99" s="13" t="s">
        <v>749</v>
      </c>
      <c r="F99" s="15">
        <v>8</v>
      </c>
    </row>
    <row r="100" spans="1:10" ht="17.05" customHeight="1" x14ac:dyDescent="0.55000000000000004">
      <c r="A100" s="13"/>
      <c r="B100" s="13"/>
      <c r="C100" s="89" t="s">
        <v>588</v>
      </c>
      <c r="D100" s="15"/>
      <c r="E100" s="13" t="s">
        <v>749</v>
      </c>
      <c r="F100" s="15">
        <v>8</v>
      </c>
    </row>
    <row r="101" spans="1:10" ht="17.05" customHeight="1" x14ac:dyDescent="0.55000000000000004">
      <c r="A101" s="13"/>
      <c r="B101" s="13"/>
      <c r="C101" s="89" t="s">
        <v>589</v>
      </c>
      <c r="D101" s="15"/>
      <c r="E101" s="13" t="s">
        <v>749</v>
      </c>
      <c r="F101" s="15">
        <v>8</v>
      </c>
    </row>
    <row r="102" spans="1:10" ht="17.05" customHeight="1" x14ac:dyDescent="0.55000000000000004">
      <c r="A102" s="13"/>
      <c r="B102" s="13"/>
      <c r="C102" s="89" t="s">
        <v>590</v>
      </c>
      <c r="D102" s="15"/>
      <c r="E102" s="13" t="s">
        <v>749</v>
      </c>
      <c r="F102" s="15">
        <v>8</v>
      </c>
    </row>
    <row r="103" spans="1:10" ht="17.05" customHeight="1" x14ac:dyDescent="0.55000000000000004">
      <c r="A103" s="13"/>
      <c r="B103" s="13"/>
      <c r="C103" s="89" t="s">
        <v>591</v>
      </c>
      <c r="D103" s="15"/>
      <c r="E103" s="13" t="s">
        <v>749</v>
      </c>
      <c r="F103" s="15">
        <v>8</v>
      </c>
    </row>
    <row r="104" spans="1:10" ht="17.05" customHeight="1" x14ac:dyDescent="0.55000000000000004"/>
    <row r="105" spans="1:10" ht="17.05" customHeight="1" x14ac:dyDescent="0.55000000000000004"/>
    <row r="106" spans="1:10" ht="17.05" customHeight="1" x14ac:dyDescent="0.55000000000000004">
      <c r="A106" s="13"/>
      <c r="B106" s="104" t="s">
        <v>868</v>
      </c>
      <c r="C106" s="122" t="s">
        <v>869</v>
      </c>
      <c r="D106" s="104" t="s">
        <v>870</v>
      </c>
      <c r="E106" s="13" t="s">
        <v>1090</v>
      </c>
      <c r="F106" s="15">
        <v>8</v>
      </c>
      <c r="H106" s="88" t="s">
        <v>40</v>
      </c>
      <c r="I106" s="88" t="s">
        <v>41</v>
      </c>
      <c r="J106" s="88" t="s">
        <v>15</v>
      </c>
    </row>
    <row r="107" spans="1:10" ht="17.05" customHeight="1" x14ac:dyDescent="0.55000000000000004">
      <c r="A107" s="13"/>
      <c r="B107" s="105"/>
      <c r="C107" s="126"/>
      <c r="D107" s="104" t="s">
        <v>871</v>
      </c>
      <c r="E107" s="13" t="s">
        <v>1091</v>
      </c>
      <c r="F107" s="15">
        <v>8</v>
      </c>
      <c r="H107" s="15">
        <f>COUNT(F106:F142)</f>
        <v>37</v>
      </c>
      <c r="I107" s="16">
        <f>SUM(F106:F142)/H107</f>
        <v>7.6756756756756754</v>
      </c>
      <c r="J107" s="16">
        <f>H107/I107</f>
        <v>4.820422535211268</v>
      </c>
    </row>
    <row r="108" spans="1:10" ht="17.05" customHeight="1" x14ac:dyDescent="0.55000000000000004">
      <c r="A108" s="13"/>
      <c r="B108" s="105"/>
      <c r="C108" s="126"/>
      <c r="D108" s="104" t="s">
        <v>872</v>
      </c>
      <c r="E108" s="13" t="s">
        <v>1091</v>
      </c>
      <c r="F108" s="15">
        <v>8</v>
      </c>
    </row>
    <row r="109" spans="1:10" ht="17.05" customHeight="1" x14ac:dyDescent="0.55000000000000004">
      <c r="A109" s="13"/>
      <c r="B109" s="105"/>
      <c r="C109" s="126"/>
      <c r="D109" s="104" t="s">
        <v>873</v>
      </c>
      <c r="E109" s="13" t="s">
        <v>1091</v>
      </c>
      <c r="F109" s="15">
        <v>8</v>
      </c>
    </row>
    <row r="110" spans="1:10" ht="17.05" customHeight="1" x14ac:dyDescent="0.55000000000000004">
      <c r="A110" s="13"/>
      <c r="B110" s="105"/>
      <c r="C110" s="126"/>
      <c r="D110" s="104" t="s">
        <v>874</v>
      </c>
      <c r="E110" s="13" t="s">
        <v>1091</v>
      </c>
      <c r="F110" s="15">
        <v>8</v>
      </c>
    </row>
    <row r="111" spans="1:10" ht="17.05" customHeight="1" x14ac:dyDescent="0.55000000000000004">
      <c r="A111" s="13"/>
      <c r="B111" s="105"/>
      <c r="C111" s="126"/>
      <c r="D111" s="104" t="s">
        <v>875</v>
      </c>
      <c r="E111" s="13" t="s">
        <v>1091</v>
      </c>
      <c r="F111" s="15">
        <v>8</v>
      </c>
    </row>
    <row r="112" spans="1:10" ht="17.05" customHeight="1" x14ac:dyDescent="0.55000000000000004">
      <c r="A112" s="13"/>
      <c r="B112" s="105"/>
      <c r="C112" s="126"/>
      <c r="D112" s="104" t="s">
        <v>876</v>
      </c>
      <c r="E112" s="13" t="s">
        <v>1091</v>
      </c>
      <c r="F112" s="15">
        <v>8</v>
      </c>
    </row>
    <row r="113" spans="1:6" ht="17.05" customHeight="1" x14ac:dyDescent="0.55000000000000004">
      <c r="A113" s="13"/>
      <c r="B113" s="105"/>
      <c r="C113" s="126"/>
      <c r="D113" s="104" t="s">
        <v>877</v>
      </c>
      <c r="E113" s="13" t="s">
        <v>1091</v>
      </c>
      <c r="F113" s="15">
        <v>8</v>
      </c>
    </row>
    <row r="114" spans="1:6" ht="17.05" customHeight="1" x14ac:dyDescent="0.55000000000000004">
      <c r="A114" s="13"/>
      <c r="B114" s="105"/>
      <c r="C114" s="126"/>
      <c r="D114" s="104" t="s">
        <v>878</v>
      </c>
      <c r="E114" s="13" t="s">
        <v>1091</v>
      </c>
      <c r="F114" s="15">
        <v>8</v>
      </c>
    </row>
    <row r="115" spans="1:6" ht="17.05" customHeight="1" x14ac:dyDescent="0.55000000000000004">
      <c r="A115" s="13"/>
      <c r="B115" s="105"/>
      <c r="C115" s="126"/>
      <c r="D115" s="104" t="s">
        <v>879</v>
      </c>
      <c r="E115" s="13" t="s">
        <v>1091</v>
      </c>
      <c r="F115" s="15">
        <v>8</v>
      </c>
    </row>
    <row r="116" spans="1:6" ht="17.05" customHeight="1" x14ac:dyDescent="0.55000000000000004">
      <c r="A116" s="13"/>
      <c r="B116" s="105"/>
      <c r="C116" s="126"/>
      <c r="D116" s="104" t="s">
        <v>880</v>
      </c>
      <c r="E116" s="13" t="s">
        <v>1091</v>
      </c>
      <c r="F116" s="15">
        <v>8</v>
      </c>
    </row>
    <row r="117" spans="1:6" ht="17.05" customHeight="1" x14ac:dyDescent="0.55000000000000004">
      <c r="A117" s="13"/>
      <c r="B117" s="105"/>
      <c r="C117" s="126"/>
      <c r="D117" s="104" t="s">
        <v>881</v>
      </c>
      <c r="E117" s="13" t="s">
        <v>1091</v>
      </c>
      <c r="F117" s="15">
        <v>8</v>
      </c>
    </row>
    <row r="118" spans="1:6" ht="17.05" customHeight="1" x14ac:dyDescent="0.55000000000000004">
      <c r="A118" s="13"/>
      <c r="B118" s="105"/>
      <c r="C118" s="126"/>
      <c r="D118" s="104" t="s">
        <v>882</v>
      </c>
      <c r="E118" s="13" t="s">
        <v>1091</v>
      </c>
      <c r="F118" s="15">
        <v>8</v>
      </c>
    </row>
    <row r="119" spans="1:6" ht="17.05" customHeight="1" x14ac:dyDescent="0.55000000000000004">
      <c r="A119" s="13"/>
      <c r="B119" s="105"/>
      <c r="C119" s="126"/>
      <c r="D119" s="104" t="s">
        <v>883</v>
      </c>
      <c r="E119" s="13" t="s">
        <v>1091</v>
      </c>
      <c r="F119" s="15">
        <v>8</v>
      </c>
    </row>
    <row r="120" spans="1:6" ht="17.05" customHeight="1" x14ac:dyDescent="0.55000000000000004">
      <c r="A120" s="13"/>
      <c r="B120" s="105"/>
      <c r="C120" s="122" t="s">
        <v>884</v>
      </c>
      <c r="D120" s="104" t="s">
        <v>885</v>
      </c>
      <c r="E120" s="13" t="s">
        <v>1091</v>
      </c>
      <c r="F120" s="15">
        <v>8</v>
      </c>
    </row>
    <row r="121" spans="1:6" ht="17.05" customHeight="1" x14ac:dyDescent="0.55000000000000004">
      <c r="A121" s="13"/>
      <c r="B121" s="105"/>
      <c r="C121" s="126"/>
      <c r="D121" s="104" t="s">
        <v>886</v>
      </c>
      <c r="E121" s="13" t="s">
        <v>46</v>
      </c>
      <c r="F121" s="15">
        <v>8</v>
      </c>
    </row>
    <row r="122" spans="1:6" ht="17.05" customHeight="1" x14ac:dyDescent="0.55000000000000004">
      <c r="A122" s="13"/>
      <c r="B122" s="105"/>
      <c r="C122" s="126"/>
      <c r="D122" s="104" t="s">
        <v>887</v>
      </c>
      <c r="E122" s="13" t="s">
        <v>749</v>
      </c>
      <c r="F122" s="15">
        <v>8</v>
      </c>
    </row>
    <row r="123" spans="1:6" ht="17.05" customHeight="1" x14ac:dyDescent="0.55000000000000004">
      <c r="A123" s="13"/>
      <c r="B123" s="105"/>
      <c r="C123" s="126"/>
      <c r="D123" s="104" t="s">
        <v>888</v>
      </c>
      <c r="E123" s="13" t="s">
        <v>749</v>
      </c>
      <c r="F123" s="15">
        <v>8</v>
      </c>
    </row>
    <row r="124" spans="1:6" ht="17.05" customHeight="1" x14ac:dyDescent="0.55000000000000004">
      <c r="A124" s="13"/>
      <c r="B124" s="105"/>
      <c r="C124" s="126"/>
      <c r="D124" s="104" t="s">
        <v>889</v>
      </c>
      <c r="E124" s="13" t="s">
        <v>1092</v>
      </c>
      <c r="F124" s="15">
        <v>8</v>
      </c>
    </row>
    <row r="125" spans="1:6" ht="17.05" customHeight="1" x14ac:dyDescent="0.55000000000000004">
      <c r="A125" s="13"/>
      <c r="B125" s="105"/>
      <c r="C125" s="126"/>
      <c r="D125" s="104" t="s">
        <v>890</v>
      </c>
      <c r="E125" s="13" t="s">
        <v>1093</v>
      </c>
      <c r="F125" s="15">
        <v>8</v>
      </c>
    </row>
    <row r="126" spans="1:6" ht="17.05" customHeight="1" x14ac:dyDescent="0.55000000000000004">
      <c r="A126" s="13"/>
      <c r="B126" s="105"/>
      <c r="C126" s="126"/>
      <c r="D126" s="104" t="s">
        <v>891</v>
      </c>
      <c r="E126" s="13" t="s">
        <v>1092</v>
      </c>
      <c r="F126" s="15">
        <v>8</v>
      </c>
    </row>
    <row r="127" spans="1:6" ht="17.05" customHeight="1" x14ac:dyDescent="0.55000000000000004">
      <c r="A127" s="13"/>
      <c r="B127" s="105"/>
      <c r="C127" s="126"/>
      <c r="D127" s="104" t="s">
        <v>892</v>
      </c>
      <c r="E127" s="13" t="s">
        <v>46</v>
      </c>
      <c r="F127" s="15">
        <v>8</v>
      </c>
    </row>
    <row r="128" spans="1:6" ht="17.05" customHeight="1" x14ac:dyDescent="0.55000000000000004">
      <c r="A128" s="13"/>
      <c r="B128" s="105"/>
      <c r="C128" s="126"/>
      <c r="D128" s="104" t="s">
        <v>893</v>
      </c>
      <c r="E128" s="13" t="s">
        <v>155</v>
      </c>
      <c r="F128" s="15">
        <v>6</v>
      </c>
    </row>
    <row r="129" spans="1:6" ht="17.05" customHeight="1" x14ac:dyDescent="0.55000000000000004">
      <c r="A129" s="13"/>
      <c r="B129" s="105"/>
      <c r="C129" s="126"/>
      <c r="D129" s="104" t="s">
        <v>894</v>
      </c>
      <c r="E129" s="13" t="s">
        <v>155</v>
      </c>
      <c r="F129" s="15">
        <v>6</v>
      </c>
    </row>
    <row r="130" spans="1:6" ht="17.05" customHeight="1" x14ac:dyDescent="0.55000000000000004">
      <c r="A130" s="13"/>
      <c r="B130" s="105"/>
      <c r="C130" s="126"/>
      <c r="D130" s="104" t="s">
        <v>895</v>
      </c>
      <c r="E130" s="13" t="s">
        <v>1094</v>
      </c>
      <c r="F130" s="15">
        <v>6</v>
      </c>
    </row>
    <row r="131" spans="1:6" ht="17.05" customHeight="1" x14ac:dyDescent="0.55000000000000004">
      <c r="A131" s="13"/>
      <c r="B131" s="105"/>
      <c r="C131" s="126"/>
      <c r="D131" s="104" t="s">
        <v>896</v>
      </c>
      <c r="E131" s="13" t="s">
        <v>46</v>
      </c>
      <c r="F131" s="15">
        <v>8</v>
      </c>
    </row>
    <row r="132" spans="1:6" ht="17.05" customHeight="1" x14ac:dyDescent="0.55000000000000004">
      <c r="A132" s="13"/>
      <c r="B132" s="105"/>
      <c r="C132" s="126"/>
      <c r="D132" s="104" t="s">
        <v>897</v>
      </c>
      <c r="E132" s="13" t="s">
        <v>46</v>
      </c>
      <c r="F132" s="15">
        <v>8</v>
      </c>
    </row>
    <row r="133" spans="1:6" ht="17.05" customHeight="1" x14ac:dyDescent="0.55000000000000004">
      <c r="A133" s="13"/>
      <c r="B133" s="105"/>
      <c r="C133" s="126"/>
      <c r="D133" s="104" t="s">
        <v>898</v>
      </c>
      <c r="E133" s="13" t="s">
        <v>1095</v>
      </c>
      <c r="F133" s="15">
        <v>8</v>
      </c>
    </row>
    <row r="134" spans="1:6" ht="17.05" customHeight="1" x14ac:dyDescent="0.55000000000000004">
      <c r="A134" s="13"/>
      <c r="B134" s="105"/>
      <c r="C134" s="126"/>
      <c r="D134" s="104" t="s">
        <v>899</v>
      </c>
      <c r="E134" s="13" t="s">
        <v>749</v>
      </c>
      <c r="F134" s="15">
        <v>8</v>
      </c>
    </row>
    <row r="135" spans="1:6" ht="17.05" customHeight="1" x14ac:dyDescent="0.55000000000000004">
      <c r="A135" s="13"/>
      <c r="B135" s="105"/>
      <c r="C135" s="126"/>
      <c r="D135" s="104" t="s">
        <v>900</v>
      </c>
      <c r="E135" s="13" t="s">
        <v>46</v>
      </c>
      <c r="F135" s="15">
        <v>8</v>
      </c>
    </row>
    <row r="136" spans="1:6" ht="17.05" customHeight="1" x14ac:dyDescent="0.55000000000000004">
      <c r="A136" s="13"/>
      <c r="B136" s="105"/>
      <c r="C136" s="126"/>
      <c r="D136" s="104" t="s">
        <v>901</v>
      </c>
      <c r="E136" s="13" t="s">
        <v>46</v>
      </c>
      <c r="F136" s="15">
        <v>8</v>
      </c>
    </row>
    <row r="137" spans="1:6" ht="17.05" customHeight="1" x14ac:dyDescent="0.55000000000000004">
      <c r="A137" s="13"/>
      <c r="B137" s="13"/>
      <c r="C137" s="89" t="s">
        <v>583</v>
      </c>
      <c r="D137" s="15"/>
      <c r="E137" s="13" t="s">
        <v>1106</v>
      </c>
      <c r="F137" s="15">
        <v>6</v>
      </c>
    </row>
    <row r="138" spans="1:6" ht="17.05" customHeight="1" x14ac:dyDescent="0.55000000000000004">
      <c r="A138" s="13"/>
      <c r="B138" s="13"/>
      <c r="C138" s="89" t="s">
        <v>584</v>
      </c>
      <c r="D138" s="15"/>
      <c r="E138" s="13" t="s">
        <v>1106</v>
      </c>
      <c r="F138" s="15">
        <v>6</v>
      </c>
    </row>
    <row r="139" spans="1:6" ht="17.05" customHeight="1" x14ac:dyDescent="0.55000000000000004">
      <c r="A139" s="13"/>
      <c r="B139" s="13"/>
      <c r="C139" s="89" t="s">
        <v>585</v>
      </c>
      <c r="D139" s="15"/>
      <c r="E139" s="13" t="s">
        <v>1106</v>
      </c>
      <c r="F139" s="15">
        <v>6</v>
      </c>
    </row>
    <row r="140" spans="1:6" ht="17.05" customHeight="1" x14ac:dyDescent="0.55000000000000004">
      <c r="A140" s="13"/>
      <c r="B140" s="13"/>
      <c r="C140" s="89" t="s">
        <v>586</v>
      </c>
      <c r="D140" s="15"/>
      <c r="E140" s="13" t="s">
        <v>46</v>
      </c>
      <c r="F140" s="15">
        <v>8</v>
      </c>
    </row>
    <row r="141" spans="1:6" ht="17.05" customHeight="1" x14ac:dyDescent="0.55000000000000004">
      <c r="A141" s="13"/>
      <c r="B141" s="13"/>
      <c r="C141" s="89" t="s">
        <v>587</v>
      </c>
      <c r="D141" s="15"/>
      <c r="E141" s="13" t="s">
        <v>749</v>
      </c>
      <c r="F141" s="15">
        <v>8</v>
      </c>
    </row>
    <row r="142" spans="1:6" ht="17.05" customHeight="1" x14ac:dyDescent="0.55000000000000004">
      <c r="A142" s="13"/>
      <c r="B142" s="13"/>
      <c r="C142" s="89" t="s">
        <v>588</v>
      </c>
      <c r="D142" s="15"/>
      <c r="E142" s="13" t="s">
        <v>749</v>
      </c>
      <c r="F142" s="15">
        <v>8</v>
      </c>
    </row>
    <row r="143" spans="1:6" ht="17.05" customHeight="1" x14ac:dyDescent="0.55000000000000004"/>
    <row r="144" spans="1:6" ht="17.05" customHeight="1" x14ac:dyDescent="0.55000000000000004"/>
    <row r="145" spans="1:10" ht="17.05" customHeight="1" x14ac:dyDescent="0.55000000000000004">
      <c r="A145" s="13"/>
      <c r="B145" s="104" t="s">
        <v>902</v>
      </c>
      <c r="C145" s="122" t="s">
        <v>903</v>
      </c>
      <c r="D145" s="104" t="s">
        <v>904</v>
      </c>
      <c r="E145" s="13" t="s">
        <v>46</v>
      </c>
      <c r="F145" s="15">
        <v>8</v>
      </c>
      <c r="H145" s="88" t="s">
        <v>40</v>
      </c>
      <c r="I145" s="88" t="s">
        <v>41</v>
      </c>
      <c r="J145" s="88" t="s">
        <v>15</v>
      </c>
    </row>
    <row r="146" spans="1:10" ht="17.05" customHeight="1" x14ac:dyDescent="0.55000000000000004">
      <c r="A146" s="13"/>
      <c r="B146" s="105"/>
      <c r="C146" s="126"/>
      <c r="D146" s="104" t="s">
        <v>905</v>
      </c>
      <c r="E146" s="13" t="s">
        <v>1095</v>
      </c>
      <c r="F146" s="15">
        <v>8</v>
      </c>
      <c r="H146" s="15">
        <f>COUNT(F145:F170)</f>
        <v>26</v>
      </c>
      <c r="I146" s="16">
        <f>SUM(F145:F170)/H146</f>
        <v>7.615384615384615</v>
      </c>
      <c r="J146" s="16">
        <f>H146/I146</f>
        <v>3.4141414141414144</v>
      </c>
    </row>
    <row r="147" spans="1:10" ht="17.05" customHeight="1" x14ac:dyDescent="0.55000000000000004">
      <c r="A147" s="13"/>
      <c r="B147" s="13"/>
      <c r="C147" s="126"/>
      <c r="D147" s="104" t="s">
        <v>906</v>
      </c>
      <c r="E147" s="13" t="s">
        <v>1091</v>
      </c>
      <c r="F147" s="15">
        <v>8</v>
      </c>
    </row>
    <row r="148" spans="1:10" ht="17.05" customHeight="1" x14ac:dyDescent="0.55000000000000004">
      <c r="A148" s="13"/>
      <c r="B148" s="13"/>
      <c r="C148" s="126"/>
      <c r="D148" s="104" t="s">
        <v>907</v>
      </c>
      <c r="E148" s="13" t="s">
        <v>1091</v>
      </c>
      <c r="F148" s="15">
        <v>8</v>
      </c>
    </row>
    <row r="149" spans="1:10" ht="17.05" customHeight="1" x14ac:dyDescent="0.55000000000000004">
      <c r="A149" s="13"/>
      <c r="B149" s="13"/>
      <c r="C149" s="126"/>
      <c r="D149" s="104" t="s">
        <v>908</v>
      </c>
      <c r="E149" s="13" t="s">
        <v>46</v>
      </c>
      <c r="F149" s="15">
        <v>8</v>
      </c>
    </row>
    <row r="150" spans="1:10" ht="17.05" customHeight="1" x14ac:dyDescent="0.55000000000000004">
      <c r="A150" s="13"/>
      <c r="B150" s="13"/>
      <c r="C150" s="126"/>
      <c r="D150" s="104" t="s">
        <v>909</v>
      </c>
      <c r="E150" s="13" t="s">
        <v>46</v>
      </c>
      <c r="F150" s="15">
        <v>8</v>
      </c>
    </row>
    <row r="151" spans="1:10" ht="17.05" customHeight="1" x14ac:dyDescent="0.55000000000000004">
      <c r="A151" s="13"/>
      <c r="B151" s="13"/>
      <c r="C151" s="126"/>
      <c r="D151" s="104" t="s">
        <v>910</v>
      </c>
      <c r="E151" s="13" t="s">
        <v>46</v>
      </c>
      <c r="F151" s="15">
        <v>8</v>
      </c>
    </row>
    <row r="152" spans="1:10" ht="17.05" customHeight="1" x14ac:dyDescent="0.55000000000000004">
      <c r="A152" s="13"/>
      <c r="B152" s="13"/>
      <c r="C152" s="126"/>
      <c r="D152" s="104" t="s">
        <v>911</v>
      </c>
      <c r="E152" s="13" t="s">
        <v>46</v>
      </c>
      <c r="F152" s="15">
        <v>8</v>
      </c>
    </row>
    <row r="153" spans="1:10" ht="17.05" customHeight="1" x14ac:dyDescent="0.55000000000000004">
      <c r="A153" s="13"/>
      <c r="B153" s="13"/>
      <c r="C153" s="126"/>
      <c r="D153" s="104" t="s">
        <v>912</v>
      </c>
      <c r="E153" s="13" t="s">
        <v>749</v>
      </c>
      <c r="F153" s="15">
        <v>8</v>
      </c>
    </row>
    <row r="154" spans="1:10" ht="17.05" customHeight="1" x14ac:dyDescent="0.55000000000000004">
      <c r="A154" s="13"/>
      <c r="B154" s="13"/>
      <c r="C154" s="126"/>
      <c r="D154" s="104" t="s">
        <v>913</v>
      </c>
      <c r="E154" s="13" t="s">
        <v>749</v>
      </c>
      <c r="F154" s="15">
        <v>8</v>
      </c>
    </row>
    <row r="155" spans="1:10" ht="17.05" customHeight="1" x14ac:dyDescent="0.55000000000000004">
      <c r="A155" s="13"/>
      <c r="B155" s="13"/>
      <c r="C155" s="126"/>
      <c r="D155" s="104" t="s">
        <v>914</v>
      </c>
      <c r="E155" s="13" t="s">
        <v>749</v>
      </c>
      <c r="F155" s="15">
        <v>8</v>
      </c>
    </row>
    <row r="156" spans="1:10" ht="17.05" customHeight="1" x14ac:dyDescent="0.55000000000000004">
      <c r="A156" s="13"/>
      <c r="B156" s="13"/>
      <c r="C156" s="126"/>
      <c r="D156" s="104" t="s">
        <v>915</v>
      </c>
      <c r="E156" s="13" t="s">
        <v>749</v>
      </c>
      <c r="F156" s="15">
        <v>8</v>
      </c>
    </row>
    <row r="157" spans="1:10" ht="17.05" customHeight="1" x14ac:dyDescent="0.55000000000000004">
      <c r="A157" s="13"/>
      <c r="B157" s="13"/>
      <c r="C157" s="126"/>
      <c r="D157" s="104" t="s">
        <v>916</v>
      </c>
      <c r="E157" s="13" t="s">
        <v>1091</v>
      </c>
      <c r="F157" s="15">
        <v>8</v>
      </c>
    </row>
    <row r="158" spans="1:10" ht="17.05" customHeight="1" x14ac:dyDescent="0.55000000000000004">
      <c r="A158" s="13"/>
      <c r="B158" s="13"/>
      <c r="C158" s="126"/>
      <c r="D158" s="104" t="s">
        <v>917</v>
      </c>
      <c r="E158" s="13" t="s">
        <v>749</v>
      </c>
      <c r="F158" s="15">
        <v>8</v>
      </c>
    </row>
    <row r="159" spans="1:10" ht="17.05" customHeight="1" x14ac:dyDescent="0.55000000000000004">
      <c r="A159" s="13"/>
      <c r="B159" s="13"/>
      <c r="C159" s="126"/>
      <c r="D159" s="104" t="s">
        <v>918</v>
      </c>
      <c r="E159" s="13" t="s">
        <v>1091</v>
      </c>
      <c r="F159" s="15">
        <v>8</v>
      </c>
    </row>
    <row r="160" spans="1:10" ht="17.05" customHeight="1" x14ac:dyDescent="0.55000000000000004">
      <c r="A160" s="13"/>
      <c r="B160" s="13"/>
      <c r="C160" s="126"/>
      <c r="D160" s="104" t="s">
        <v>919</v>
      </c>
      <c r="E160" s="13" t="s">
        <v>1091</v>
      </c>
      <c r="F160" s="15">
        <v>8</v>
      </c>
    </row>
    <row r="161" spans="1:10" ht="17.05" customHeight="1" x14ac:dyDescent="0.55000000000000004">
      <c r="A161" s="13"/>
      <c r="B161" s="13"/>
      <c r="C161" s="122" t="s">
        <v>920</v>
      </c>
      <c r="D161" s="104" t="s">
        <v>921</v>
      </c>
      <c r="E161" s="13" t="s">
        <v>1091</v>
      </c>
      <c r="F161" s="15">
        <v>8</v>
      </c>
    </row>
    <row r="162" spans="1:10" ht="17.05" customHeight="1" x14ac:dyDescent="0.55000000000000004">
      <c r="A162" s="13"/>
      <c r="B162" s="13"/>
      <c r="C162" s="126"/>
      <c r="D162" s="104" t="s">
        <v>922</v>
      </c>
      <c r="E162" s="13" t="s">
        <v>749</v>
      </c>
      <c r="F162" s="15">
        <v>8</v>
      </c>
    </row>
    <row r="163" spans="1:10" ht="17.05" customHeight="1" x14ac:dyDescent="0.55000000000000004">
      <c r="A163" s="13"/>
      <c r="B163" s="13"/>
      <c r="C163" s="126"/>
      <c r="D163" s="104" t="s">
        <v>923</v>
      </c>
      <c r="E163" s="13" t="s">
        <v>155</v>
      </c>
      <c r="F163" s="15">
        <v>6</v>
      </c>
    </row>
    <row r="164" spans="1:10" ht="17.05" customHeight="1" x14ac:dyDescent="0.55000000000000004">
      <c r="A164" s="13"/>
      <c r="B164" s="13"/>
      <c r="C164" s="126"/>
      <c r="D164" s="104" t="s">
        <v>924</v>
      </c>
      <c r="E164" s="13" t="s">
        <v>155</v>
      </c>
      <c r="F164" s="15">
        <v>6</v>
      </c>
    </row>
    <row r="165" spans="1:10" ht="17.05" customHeight="1" x14ac:dyDescent="0.55000000000000004">
      <c r="A165" s="13"/>
      <c r="B165" s="13"/>
      <c r="C165" s="126"/>
      <c r="D165" s="104" t="s">
        <v>925</v>
      </c>
      <c r="E165" s="13" t="s">
        <v>155</v>
      </c>
      <c r="F165" s="15">
        <v>6</v>
      </c>
    </row>
    <row r="166" spans="1:10" ht="17.05" customHeight="1" x14ac:dyDescent="0.55000000000000004">
      <c r="A166" s="13"/>
      <c r="B166" s="13"/>
      <c r="C166" s="126"/>
      <c r="D166" s="104" t="s">
        <v>926</v>
      </c>
      <c r="E166" s="13" t="s">
        <v>1089</v>
      </c>
      <c r="F166" s="15">
        <v>8</v>
      </c>
    </row>
    <row r="167" spans="1:10" ht="17.05" customHeight="1" x14ac:dyDescent="0.55000000000000004">
      <c r="A167" s="13"/>
      <c r="B167" s="13"/>
      <c r="C167" s="89" t="s">
        <v>583</v>
      </c>
      <c r="D167" s="15"/>
      <c r="E167" s="13" t="s">
        <v>1106</v>
      </c>
      <c r="F167" s="15">
        <v>6</v>
      </c>
    </row>
    <row r="168" spans="1:10" ht="17.05" customHeight="1" x14ac:dyDescent="0.55000000000000004">
      <c r="A168" s="13"/>
      <c r="B168" s="13"/>
      <c r="C168" s="89" t="s">
        <v>584</v>
      </c>
      <c r="D168" s="15"/>
      <c r="E168" s="13" t="s">
        <v>1106</v>
      </c>
      <c r="F168" s="15">
        <v>6</v>
      </c>
    </row>
    <row r="169" spans="1:10" ht="17.05" customHeight="1" x14ac:dyDescent="0.55000000000000004">
      <c r="A169" s="13"/>
      <c r="B169" s="13"/>
      <c r="C169" s="89" t="s">
        <v>585</v>
      </c>
      <c r="D169" s="15"/>
      <c r="E169" s="13" t="s">
        <v>1107</v>
      </c>
      <c r="F169" s="15">
        <v>8</v>
      </c>
    </row>
    <row r="170" spans="1:10" ht="17.05" customHeight="1" x14ac:dyDescent="0.55000000000000004">
      <c r="A170" s="13"/>
      <c r="B170" s="13"/>
      <c r="C170" s="89" t="s">
        <v>586</v>
      </c>
      <c r="D170" s="15"/>
      <c r="E170" s="13" t="s">
        <v>46</v>
      </c>
      <c r="F170" s="15">
        <v>8</v>
      </c>
    </row>
    <row r="171" spans="1:10" ht="17.05" customHeight="1" x14ac:dyDescent="0.55000000000000004"/>
    <row r="172" spans="1:10" ht="17.05" customHeight="1" x14ac:dyDescent="0.55000000000000004"/>
    <row r="173" spans="1:10" ht="17.05" customHeight="1" x14ac:dyDescent="0.55000000000000004">
      <c r="A173" s="13"/>
      <c r="B173" s="104" t="s">
        <v>927</v>
      </c>
      <c r="C173" s="122" t="s">
        <v>928</v>
      </c>
      <c r="D173" s="104" t="s">
        <v>929</v>
      </c>
      <c r="E173" s="13" t="s">
        <v>749</v>
      </c>
      <c r="F173" s="15">
        <v>8</v>
      </c>
      <c r="H173" s="88" t="s">
        <v>40</v>
      </c>
      <c r="I173" s="88" t="s">
        <v>41</v>
      </c>
      <c r="J173" s="88" t="s">
        <v>15</v>
      </c>
    </row>
    <row r="174" spans="1:10" ht="17.05" customHeight="1" x14ac:dyDescent="0.55000000000000004">
      <c r="A174" s="13"/>
      <c r="B174" s="105"/>
      <c r="C174" s="126"/>
      <c r="D174" s="104" t="s">
        <v>930</v>
      </c>
      <c r="E174" s="13" t="s">
        <v>1093</v>
      </c>
      <c r="F174" s="15">
        <v>8</v>
      </c>
      <c r="H174" s="15">
        <f>COUNT(F173:F195)</f>
        <v>23</v>
      </c>
      <c r="I174" s="16">
        <f>SUM(F173:F195)/H174</f>
        <v>7.3043478260869561</v>
      </c>
      <c r="J174" s="16">
        <f>H174/I174</f>
        <v>3.1488095238095242</v>
      </c>
    </row>
    <row r="175" spans="1:10" ht="17.05" customHeight="1" x14ac:dyDescent="0.55000000000000004">
      <c r="A175" s="13"/>
      <c r="B175" s="105"/>
      <c r="C175" s="126"/>
      <c r="D175" s="104" t="s">
        <v>931</v>
      </c>
      <c r="E175" s="13" t="s">
        <v>749</v>
      </c>
      <c r="F175" s="15">
        <v>8</v>
      </c>
    </row>
    <row r="176" spans="1:10" ht="17.05" customHeight="1" x14ac:dyDescent="0.55000000000000004">
      <c r="A176" s="13"/>
      <c r="B176" s="105"/>
      <c r="C176" s="126"/>
      <c r="D176" s="104" t="s">
        <v>932</v>
      </c>
      <c r="E176" s="13" t="s">
        <v>46</v>
      </c>
      <c r="F176" s="15">
        <v>8</v>
      </c>
    </row>
    <row r="177" spans="1:6" ht="17.05" customHeight="1" x14ac:dyDescent="0.55000000000000004">
      <c r="A177" s="13"/>
      <c r="B177" s="105"/>
      <c r="C177" s="126"/>
      <c r="D177" s="104" t="s">
        <v>933</v>
      </c>
      <c r="E177" s="13" t="s">
        <v>46</v>
      </c>
      <c r="F177" s="15">
        <v>8</v>
      </c>
    </row>
    <row r="178" spans="1:6" ht="17.05" customHeight="1" x14ac:dyDescent="0.55000000000000004">
      <c r="A178" s="13"/>
      <c r="B178" s="105"/>
      <c r="C178" s="126"/>
      <c r="D178" s="104" t="s">
        <v>934</v>
      </c>
      <c r="E178" s="13" t="s">
        <v>46</v>
      </c>
      <c r="F178" s="15">
        <v>8</v>
      </c>
    </row>
    <row r="179" spans="1:6" ht="17.05" customHeight="1" x14ac:dyDescent="0.55000000000000004">
      <c r="A179" s="13"/>
      <c r="B179" s="105"/>
      <c r="C179" s="126"/>
      <c r="D179" s="104" t="s">
        <v>935</v>
      </c>
      <c r="E179" s="13" t="s">
        <v>46</v>
      </c>
      <c r="F179" s="15">
        <v>8</v>
      </c>
    </row>
    <row r="180" spans="1:6" ht="17.05" customHeight="1" x14ac:dyDescent="0.55000000000000004">
      <c r="A180" s="13"/>
      <c r="B180" s="105"/>
      <c r="C180" s="126"/>
      <c r="D180" s="104" t="s">
        <v>936</v>
      </c>
      <c r="E180" s="13" t="s">
        <v>46</v>
      </c>
      <c r="F180" s="15">
        <v>8</v>
      </c>
    </row>
    <row r="181" spans="1:6" ht="17.05" customHeight="1" x14ac:dyDescent="0.55000000000000004">
      <c r="A181" s="13"/>
      <c r="B181" s="105"/>
      <c r="C181" s="126"/>
      <c r="D181" s="104" t="s">
        <v>937</v>
      </c>
      <c r="E181" s="13" t="s">
        <v>1084</v>
      </c>
      <c r="F181" s="15">
        <v>8</v>
      </c>
    </row>
    <row r="182" spans="1:6" ht="17.05" customHeight="1" x14ac:dyDescent="0.55000000000000004">
      <c r="A182" s="13"/>
      <c r="B182" s="105"/>
      <c r="C182" s="126"/>
      <c r="D182" s="104" t="s">
        <v>938</v>
      </c>
      <c r="E182" s="13" t="s">
        <v>46</v>
      </c>
      <c r="F182" s="15">
        <v>8</v>
      </c>
    </row>
    <row r="183" spans="1:6" ht="17.05" customHeight="1" x14ac:dyDescent="0.55000000000000004">
      <c r="A183" s="13"/>
      <c r="B183" s="105"/>
      <c r="C183" s="122" t="s">
        <v>939</v>
      </c>
      <c r="D183" s="104" t="s">
        <v>940</v>
      </c>
      <c r="E183" s="13" t="s">
        <v>746</v>
      </c>
      <c r="F183" s="15">
        <v>8</v>
      </c>
    </row>
    <row r="184" spans="1:6" ht="17.05" customHeight="1" x14ac:dyDescent="0.55000000000000004">
      <c r="A184" s="13"/>
      <c r="B184" s="105"/>
      <c r="C184" s="126"/>
      <c r="D184" s="104" t="s">
        <v>941</v>
      </c>
      <c r="E184" s="13" t="s">
        <v>1096</v>
      </c>
      <c r="F184" s="15">
        <v>6</v>
      </c>
    </row>
    <row r="185" spans="1:6" ht="17.05" customHeight="1" x14ac:dyDescent="0.55000000000000004">
      <c r="A185" s="13"/>
      <c r="B185" s="105"/>
      <c r="C185" s="126"/>
      <c r="D185" s="104" t="s">
        <v>942</v>
      </c>
      <c r="E185" s="13" t="s">
        <v>155</v>
      </c>
      <c r="F185" s="15">
        <v>6</v>
      </c>
    </row>
    <row r="186" spans="1:6" ht="17.05" customHeight="1" x14ac:dyDescent="0.55000000000000004">
      <c r="A186" s="13"/>
      <c r="B186" s="105"/>
      <c r="C186" s="126"/>
      <c r="D186" s="104" t="s">
        <v>943</v>
      </c>
      <c r="E186" s="13" t="s">
        <v>1096</v>
      </c>
      <c r="F186" s="15">
        <v>6</v>
      </c>
    </row>
    <row r="187" spans="1:6" ht="17.05" customHeight="1" x14ac:dyDescent="0.55000000000000004">
      <c r="A187" s="13"/>
      <c r="B187" s="13"/>
      <c r="C187" s="63"/>
      <c r="D187" s="104" t="s">
        <v>944</v>
      </c>
      <c r="E187" s="13" t="s">
        <v>1096</v>
      </c>
      <c r="F187" s="15">
        <v>6</v>
      </c>
    </row>
    <row r="188" spans="1:6" ht="17.05" customHeight="1" x14ac:dyDescent="0.55000000000000004">
      <c r="A188" s="13"/>
      <c r="B188" s="13"/>
      <c r="C188" s="63"/>
      <c r="D188" s="104" t="s">
        <v>945</v>
      </c>
      <c r="E188" s="13" t="s">
        <v>1084</v>
      </c>
      <c r="F188" s="15">
        <v>8</v>
      </c>
    </row>
    <row r="189" spans="1:6" ht="17.05" customHeight="1" x14ac:dyDescent="0.55000000000000004">
      <c r="A189" s="13"/>
      <c r="B189" s="13"/>
      <c r="C189" s="63"/>
      <c r="D189" s="104" t="s">
        <v>946</v>
      </c>
      <c r="E189" s="13" t="s">
        <v>1096</v>
      </c>
      <c r="F189" s="15">
        <v>6</v>
      </c>
    </row>
    <row r="190" spans="1:6" ht="17.05" customHeight="1" x14ac:dyDescent="0.55000000000000004">
      <c r="A190" s="13"/>
      <c r="B190" s="13"/>
      <c r="C190" s="63"/>
      <c r="D190" s="104" t="s">
        <v>947</v>
      </c>
      <c r="E190" s="13" t="s">
        <v>1096</v>
      </c>
      <c r="F190" s="15">
        <v>6</v>
      </c>
    </row>
    <row r="191" spans="1:6" ht="17.05" customHeight="1" x14ac:dyDescent="0.55000000000000004">
      <c r="A191" s="13"/>
      <c r="B191" s="13"/>
      <c r="C191" s="63"/>
      <c r="D191" s="104" t="s">
        <v>948</v>
      </c>
      <c r="E191" s="13" t="s">
        <v>1084</v>
      </c>
      <c r="F191" s="15">
        <v>8</v>
      </c>
    </row>
    <row r="192" spans="1:6" ht="17.05" customHeight="1" x14ac:dyDescent="0.55000000000000004">
      <c r="A192" s="13"/>
      <c r="B192" s="13"/>
      <c r="C192" s="89" t="s">
        <v>583</v>
      </c>
      <c r="D192" s="15"/>
      <c r="E192" s="13" t="s">
        <v>1106</v>
      </c>
      <c r="F192" s="15">
        <v>6</v>
      </c>
    </row>
    <row r="193" spans="1:10" ht="17.05" customHeight="1" x14ac:dyDescent="0.55000000000000004">
      <c r="A193" s="13"/>
      <c r="B193" s="13"/>
      <c r="C193" s="89" t="s">
        <v>584</v>
      </c>
      <c r="D193" s="15"/>
      <c r="E193" s="13" t="s">
        <v>1106</v>
      </c>
      <c r="F193" s="15">
        <v>6</v>
      </c>
    </row>
    <row r="194" spans="1:10" ht="17.05" customHeight="1" x14ac:dyDescent="0.55000000000000004">
      <c r="A194" s="13"/>
      <c r="B194" s="13"/>
      <c r="C194" s="89" t="s">
        <v>585</v>
      </c>
      <c r="D194" s="15"/>
      <c r="E194" s="13" t="s">
        <v>1107</v>
      </c>
      <c r="F194" s="15">
        <v>8</v>
      </c>
    </row>
    <row r="195" spans="1:10" ht="17.05" customHeight="1" x14ac:dyDescent="0.55000000000000004">
      <c r="A195" s="13"/>
      <c r="B195" s="13"/>
      <c r="C195" s="89" t="s">
        <v>586</v>
      </c>
      <c r="D195" s="15"/>
      <c r="E195" s="13" t="s">
        <v>46</v>
      </c>
      <c r="F195" s="15">
        <v>8</v>
      </c>
    </row>
    <row r="196" spans="1:10" ht="17.05" customHeight="1" x14ac:dyDescent="0.55000000000000004"/>
    <row r="197" spans="1:10" ht="17.05" customHeight="1" x14ac:dyDescent="0.55000000000000004"/>
    <row r="198" spans="1:10" ht="17.05" customHeight="1" x14ac:dyDescent="0.55000000000000004">
      <c r="A198" s="13"/>
      <c r="B198" s="104" t="s">
        <v>949</v>
      </c>
      <c r="C198" s="122" t="s">
        <v>950</v>
      </c>
      <c r="D198" s="121" t="s">
        <v>951</v>
      </c>
      <c r="E198" s="13" t="s">
        <v>46</v>
      </c>
      <c r="F198" s="15">
        <v>8</v>
      </c>
      <c r="H198" s="88" t="s">
        <v>40</v>
      </c>
      <c r="I198" s="88" t="s">
        <v>41</v>
      </c>
      <c r="J198" s="88" t="s">
        <v>15</v>
      </c>
    </row>
    <row r="199" spans="1:10" ht="17.05" customHeight="1" x14ac:dyDescent="0.55000000000000004">
      <c r="A199" s="13"/>
      <c r="B199" s="105"/>
      <c r="C199" s="126"/>
      <c r="D199" s="121" t="s">
        <v>952</v>
      </c>
      <c r="E199" s="13" t="s">
        <v>46</v>
      </c>
      <c r="F199" s="15">
        <v>8</v>
      </c>
      <c r="H199" s="15">
        <f>COUNT(F198:F219)</f>
        <v>22</v>
      </c>
      <c r="I199" s="16">
        <f>SUM(F198:F219)/H199</f>
        <v>7.8181818181818183</v>
      </c>
      <c r="J199" s="16">
        <f>H199/I199</f>
        <v>2.8139534883720931</v>
      </c>
    </row>
    <row r="200" spans="1:10" ht="17.05" customHeight="1" x14ac:dyDescent="0.55000000000000004">
      <c r="A200" s="13"/>
      <c r="B200" s="105"/>
      <c r="C200" s="126"/>
      <c r="D200" s="104" t="s">
        <v>953</v>
      </c>
      <c r="E200" s="13" t="s">
        <v>749</v>
      </c>
      <c r="F200" s="15">
        <v>8</v>
      </c>
    </row>
    <row r="201" spans="1:10" ht="17.05" customHeight="1" x14ac:dyDescent="0.55000000000000004">
      <c r="A201" s="13"/>
      <c r="B201" s="105"/>
      <c r="C201" s="126"/>
      <c r="D201" s="104" t="s">
        <v>954</v>
      </c>
      <c r="E201" s="13" t="s">
        <v>46</v>
      </c>
      <c r="F201" s="15">
        <v>8</v>
      </c>
    </row>
    <row r="202" spans="1:10" ht="17.05" customHeight="1" x14ac:dyDescent="0.55000000000000004">
      <c r="A202" s="13"/>
      <c r="B202" s="105"/>
      <c r="C202" s="126"/>
      <c r="D202" s="104" t="s">
        <v>955</v>
      </c>
      <c r="E202" s="13" t="s">
        <v>1081</v>
      </c>
      <c r="F202" s="15">
        <v>8</v>
      </c>
    </row>
    <row r="203" spans="1:10" ht="17.05" customHeight="1" x14ac:dyDescent="0.55000000000000004">
      <c r="A203" s="13"/>
      <c r="B203" s="105"/>
      <c r="C203" s="122" t="s">
        <v>956</v>
      </c>
      <c r="D203" s="121" t="s">
        <v>957</v>
      </c>
      <c r="E203" s="13" t="s">
        <v>46</v>
      </c>
      <c r="F203" s="15">
        <v>8</v>
      </c>
    </row>
    <row r="204" spans="1:10" ht="17.05" customHeight="1" x14ac:dyDescent="0.55000000000000004">
      <c r="A204" s="13"/>
      <c r="B204" s="105"/>
      <c r="C204" s="126"/>
      <c r="D204" s="104" t="s">
        <v>958</v>
      </c>
      <c r="E204" s="13" t="s">
        <v>757</v>
      </c>
      <c r="F204" s="15">
        <v>8</v>
      </c>
    </row>
    <row r="205" spans="1:10" ht="17.05" customHeight="1" x14ac:dyDescent="0.55000000000000004">
      <c r="A205" s="13"/>
      <c r="B205" s="105"/>
      <c r="C205" s="126"/>
      <c r="D205" s="104" t="s">
        <v>959</v>
      </c>
      <c r="E205" s="13" t="s">
        <v>749</v>
      </c>
      <c r="F205" s="15">
        <v>8</v>
      </c>
    </row>
    <row r="206" spans="1:10" ht="17.05" customHeight="1" x14ac:dyDescent="0.55000000000000004">
      <c r="A206" s="13"/>
      <c r="B206" s="105"/>
      <c r="C206" s="126"/>
      <c r="D206" s="104" t="s">
        <v>960</v>
      </c>
      <c r="E206" s="13" t="s">
        <v>46</v>
      </c>
      <c r="F206" s="15">
        <v>8</v>
      </c>
    </row>
    <row r="207" spans="1:10" ht="17.05" customHeight="1" x14ac:dyDescent="0.55000000000000004">
      <c r="A207" s="13"/>
      <c r="B207" s="105"/>
      <c r="C207" s="126"/>
      <c r="D207" s="104" t="s">
        <v>961</v>
      </c>
      <c r="E207" s="13" t="s">
        <v>1091</v>
      </c>
      <c r="F207" s="15">
        <v>8</v>
      </c>
    </row>
    <row r="208" spans="1:10" ht="17.05" customHeight="1" x14ac:dyDescent="0.55000000000000004">
      <c r="A208" s="13"/>
      <c r="B208" s="105"/>
      <c r="C208" s="126"/>
      <c r="D208" s="104" t="s">
        <v>962</v>
      </c>
      <c r="E208" s="13" t="s">
        <v>749</v>
      </c>
      <c r="F208" s="15">
        <v>8</v>
      </c>
    </row>
    <row r="209" spans="1:10" ht="17.05" customHeight="1" x14ac:dyDescent="0.55000000000000004">
      <c r="A209" s="13"/>
      <c r="B209" s="105"/>
      <c r="C209" s="126"/>
      <c r="D209" s="104" t="s">
        <v>963</v>
      </c>
      <c r="E209" s="13" t="s">
        <v>46</v>
      </c>
      <c r="F209" s="15">
        <v>8</v>
      </c>
    </row>
    <row r="210" spans="1:10" ht="17.05" customHeight="1" x14ac:dyDescent="0.55000000000000004">
      <c r="A210" s="13"/>
      <c r="B210" s="13"/>
      <c r="C210" s="126"/>
      <c r="D210" s="104" t="s">
        <v>964</v>
      </c>
      <c r="E210" s="13" t="s">
        <v>46</v>
      </c>
      <c r="F210" s="15">
        <v>8</v>
      </c>
    </row>
    <row r="211" spans="1:10" ht="17.05" customHeight="1" x14ac:dyDescent="0.55000000000000004">
      <c r="A211" s="13"/>
      <c r="B211" s="13"/>
      <c r="C211" s="126"/>
      <c r="D211" s="104" t="s">
        <v>965</v>
      </c>
      <c r="E211" s="13" t="s">
        <v>46</v>
      </c>
      <c r="F211" s="15">
        <v>8</v>
      </c>
    </row>
    <row r="212" spans="1:10" ht="17.05" customHeight="1" x14ac:dyDescent="0.55000000000000004">
      <c r="A212" s="13"/>
      <c r="B212" s="13"/>
      <c r="C212" s="126"/>
      <c r="D212" s="104" t="s">
        <v>966</v>
      </c>
      <c r="E212" s="13" t="s">
        <v>46</v>
      </c>
      <c r="F212" s="15">
        <v>8</v>
      </c>
    </row>
    <row r="213" spans="1:10" ht="17.05" customHeight="1" x14ac:dyDescent="0.55000000000000004">
      <c r="A213" s="13"/>
      <c r="B213" s="13"/>
      <c r="C213" s="126"/>
      <c r="D213" s="104" t="s">
        <v>967</v>
      </c>
      <c r="E213" s="13" t="s">
        <v>1095</v>
      </c>
      <c r="F213" s="15">
        <v>8</v>
      </c>
    </row>
    <row r="214" spans="1:10" ht="17.05" customHeight="1" x14ac:dyDescent="0.55000000000000004">
      <c r="A214" s="13"/>
      <c r="B214" s="13"/>
      <c r="C214" s="126"/>
      <c r="D214" s="104" t="s">
        <v>968</v>
      </c>
      <c r="E214" s="13" t="s">
        <v>1097</v>
      </c>
      <c r="F214" s="15">
        <v>8</v>
      </c>
    </row>
    <row r="215" spans="1:10" ht="17.05" customHeight="1" x14ac:dyDescent="0.55000000000000004">
      <c r="A215" s="13"/>
      <c r="B215" s="13"/>
      <c r="C215" s="126"/>
      <c r="D215" s="104" t="s">
        <v>969</v>
      </c>
      <c r="E215" s="13" t="s">
        <v>1097</v>
      </c>
      <c r="F215" s="15">
        <v>8</v>
      </c>
    </row>
    <row r="216" spans="1:10" ht="17.05" customHeight="1" x14ac:dyDescent="0.55000000000000004">
      <c r="A216" s="13"/>
      <c r="B216" s="13"/>
      <c r="C216" s="89" t="s">
        <v>583</v>
      </c>
      <c r="D216" s="15"/>
      <c r="E216" s="13" t="s">
        <v>1106</v>
      </c>
      <c r="F216" s="15">
        <v>6</v>
      </c>
    </row>
    <row r="217" spans="1:10" ht="17.05" customHeight="1" x14ac:dyDescent="0.55000000000000004">
      <c r="A217" s="13"/>
      <c r="B217" s="13"/>
      <c r="C217" s="89" t="s">
        <v>584</v>
      </c>
      <c r="D217" s="15"/>
      <c r="E217" s="13" t="s">
        <v>1106</v>
      </c>
      <c r="F217" s="15">
        <v>6</v>
      </c>
    </row>
    <row r="218" spans="1:10" ht="17.05" customHeight="1" x14ac:dyDescent="0.55000000000000004">
      <c r="A218" s="13"/>
      <c r="B218" s="13"/>
      <c r="C218" s="89" t="s">
        <v>585</v>
      </c>
      <c r="D218" s="15"/>
      <c r="E218" s="13" t="s">
        <v>1107</v>
      </c>
      <c r="F218" s="15">
        <v>8</v>
      </c>
    </row>
    <row r="219" spans="1:10" ht="17.05" customHeight="1" x14ac:dyDescent="0.55000000000000004">
      <c r="A219" s="13"/>
      <c r="B219" s="13"/>
      <c r="C219" s="89" t="s">
        <v>586</v>
      </c>
      <c r="D219" s="15"/>
      <c r="E219" s="13" t="s">
        <v>46</v>
      </c>
      <c r="F219" s="15">
        <v>8</v>
      </c>
    </row>
    <row r="220" spans="1:10" ht="17.05" customHeight="1" x14ac:dyDescent="0.55000000000000004"/>
    <row r="221" spans="1:10" ht="17.05" customHeight="1" x14ac:dyDescent="0.55000000000000004"/>
    <row r="222" spans="1:10" ht="17.05" customHeight="1" x14ac:dyDescent="0.55000000000000004">
      <c r="A222" s="13"/>
      <c r="B222" s="104" t="s">
        <v>970</v>
      </c>
      <c r="C222" s="122" t="s">
        <v>971</v>
      </c>
      <c r="D222" s="104" t="s">
        <v>972</v>
      </c>
      <c r="E222" s="13" t="s">
        <v>46</v>
      </c>
      <c r="F222" s="15">
        <v>8</v>
      </c>
      <c r="H222" s="88" t="s">
        <v>40</v>
      </c>
      <c r="I222" s="88" t="s">
        <v>41</v>
      </c>
      <c r="J222" s="88" t="s">
        <v>15</v>
      </c>
    </row>
    <row r="223" spans="1:10" ht="17.05" customHeight="1" x14ac:dyDescent="0.55000000000000004">
      <c r="A223" s="13"/>
      <c r="B223" s="105"/>
      <c r="C223" s="126"/>
      <c r="D223" s="104" t="s">
        <v>973</v>
      </c>
      <c r="E223" s="13" t="s">
        <v>46</v>
      </c>
      <c r="F223" s="15">
        <v>8</v>
      </c>
      <c r="H223" s="15">
        <f>COUNT(F222:F250)</f>
        <v>29</v>
      </c>
      <c r="I223" s="15">
        <f>SUM(F222:F250)/H223</f>
        <v>8</v>
      </c>
      <c r="J223" s="16">
        <f>H223/I223</f>
        <v>3.625</v>
      </c>
    </row>
    <row r="224" spans="1:10" ht="17.05" customHeight="1" x14ac:dyDescent="0.55000000000000004">
      <c r="A224" s="13"/>
      <c r="B224" s="105"/>
      <c r="C224" s="126"/>
      <c r="D224" s="104" t="s">
        <v>974</v>
      </c>
      <c r="E224" s="13" t="s">
        <v>46</v>
      </c>
      <c r="F224" s="15">
        <v>8</v>
      </c>
    </row>
    <row r="225" spans="1:6" ht="17.05" customHeight="1" x14ac:dyDescent="0.55000000000000004">
      <c r="A225" s="13"/>
      <c r="B225" s="105"/>
      <c r="C225" s="126"/>
      <c r="D225" s="104" t="s">
        <v>975</v>
      </c>
      <c r="E225" s="13" t="s">
        <v>46</v>
      </c>
      <c r="F225" s="15">
        <v>8</v>
      </c>
    </row>
    <row r="226" spans="1:6" ht="17.05" customHeight="1" x14ac:dyDescent="0.55000000000000004">
      <c r="A226" s="13"/>
      <c r="B226" s="105"/>
      <c r="C226" s="126"/>
      <c r="D226" s="104" t="s">
        <v>976</v>
      </c>
      <c r="E226" s="13" t="s">
        <v>46</v>
      </c>
      <c r="F226" s="15">
        <v>8</v>
      </c>
    </row>
    <row r="227" spans="1:6" ht="17.05" customHeight="1" x14ac:dyDescent="0.55000000000000004">
      <c r="A227" s="13"/>
      <c r="B227" s="105"/>
      <c r="C227" s="126"/>
      <c r="D227" s="104" t="s">
        <v>977</v>
      </c>
      <c r="E227" s="13" t="s">
        <v>46</v>
      </c>
      <c r="F227" s="15">
        <v>8</v>
      </c>
    </row>
    <row r="228" spans="1:6" ht="17.05" customHeight="1" x14ac:dyDescent="0.55000000000000004">
      <c r="A228" s="13"/>
      <c r="B228" s="105"/>
      <c r="C228" s="126"/>
      <c r="D228" s="104" t="s">
        <v>978</v>
      </c>
      <c r="E228" s="13" t="s">
        <v>46</v>
      </c>
      <c r="F228" s="15">
        <v>8</v>
      </c>
    </row>
    <row r="229" spans="1:6" ht="17.05" customHeight="1" x14ac:dyDescent="0.55000000000000004">
      <c r="A229" s="13"/>
      <c r="B229" s="105"/>
      <c r="C229" s="126"/>
      <c r="D229" s="104" t="s">
        <v>979</v>
      </c>
      <c r="E229" s="13" t="s">
        <v>46</v>
      </c>
      <c r="F229" s="15">
        <v>8</v>
      </c>
    </row>
    <row r="230" spans="1:6" ht="17.05" customHeight="1" x14ac:dyDescent="0.55000000000000004">
      <c r="A230" s="13"/>
      <c r="B230" s="105"/>
      <c r="C230" s="126"/>
      <c r="D230" s="104" t="s">
        <v>980</v>
      </c>
      <c r="E230" s="13" t="s">
        <v>46</v>
      </c>
      <c r="F230" s="15">
        <v>8</v>
      </c>
    </row>
    <row r="231" spans="1:6" ht="17.05" customHeight="1" x14ac:dyDescent="0.55000000000000004">
      <c r="A231" s="13"/>
      <c r="B231" s="105"/>
      <c r="C231" s="126"/>
      <c r="D231" s="104" t="s">
        <v>981</v>
      </c>
      <c r="E231" s="13" t="s">
        <v>46</v>
      </c>
      <c r="F231" s="15">
        <v>8</v>
      </c>
    </row>
    <row r="232" spans="1:6" ht="17.05" customHeight="1" x14ac:dyDescent="0.55000000000000004">
      <c r="A232" s="13"/>
      <c r="B232" s="105"/>
      <c r="C232" s="126"/>
      <c r="D232" s="104" t="s">
        <v>982</v>
      </c>
      <c r="E232" s="13" t="s">
        <v>46</v>
      </c>
      <c r="F232" s="15">
        <v>8</v>
      </c>
    </row>
    <row r="233" spans="1:6" ht="17.05" customHeight="1" x14ac:dyDescent="0.55000000000000004">
      <c r="A233" s="13"/>
      <c r="B233" s="105"/>
      <c r="C233" s="126"/>
      <c r="D233" s="104" t="s">
        <v>983</v>
      </c>
      <c r="E233" s="13" t="s">
        <v>46</v>
      </c>
      <c r="F233" s="15">
        <v>8</v>
      </c>
    </row>
    <row r="234" spans="1:6" ht="17.05" customHeight="1" x14ac:dyDescent="0.55000000000000004">
      <c r="A234" s="13"/>
      <c r="B234" s="13"/>
      <c r="C234" s="126"/>
      <c r="D234" s="104" t="s">
        <v>984</v>
      </c>
      <c r="E234" s="13" t="s">
        <v>46</v>
      </c>
      <c r="F234" s="15">
        <v>8</v>
      </c>
    </row>
    <row r="235" spans="1:6" ht="17.05" customHeight="1" x14ac:dyDescent="0.55000000000000004">
      <c r="A235" s="13"/>
      <c r="B235" s="13"/>
      <c r="C235" s="126"/>
      <c r="D235" s="104" t="s">
        <v>985</v>
      </c>
      <c r="E235" s="13" t="s">
        <v>46</v>
      </c>
      <c r="F235" s="15">
        <v>8</v>
      </c>
    </row>
    <row r="236" spans="1:6" ht="17.05" customHeight="1" x14ac:dyDescent="0.55000000000000004">
      <c r="A236" s="13"/>
      <c r="B236" s="13"/>
      <c r="C236" s="126"/>
      <c r="D236" s="104" t="s">
        <v>986</v>
      </c>
      <c r="E236" s="13" t="s">
        <v>46</v>
      </c>
      <c r="F236" s="15">
        <v>8</v>
      </c>
    </row>
    <row r="237" spans="1:6" ht="17.05" customHeight="1" x14ac:dyDescent="0.55000000000000004">
      <c r="A237" s="13"/>
      <c r="B237" s="13"/>
      <c r="C237" s="126"/>
      <c r="D237" s="104" t="s">
        <v>987</v>
      </c>
      <c r="E237" s="13" t="s">
        <v>46</v>
      </c>
      <c r="F237" s="15">
        <v>8</v>
      </c>
    </row>
    <row r="238" spans="1:6" ht="17.05" customHeight="1" x14ac:dyDescent="0.55000000000000004">
      <c r="A238" s="13"/>
      <c r="B238" s="13"/>
      <c r="C238" s="126"/>
      <c r="D238" s="104" t="s">
        <v>988</v>
      </c>
      <c r="E238" s="13" t="s">
        <v>46</v>
      </c>
      <c r="F238" s="15">
        <v>8</v>
      </c>
    </row>
    <row r="239" spans="1:6" ht="17.05" customHeight="1" x14ac:dyDescent="0.55000000000000004">
      <c r="A239" s="13"/>
      <c r="B239" s="13"/>
      <c r="C239" s="126"/>
      <c r="D239" s="104" t="s">
        <v>989</v>
      </c>
      <c r="E239" s="13" t="s">
        <v>46</v>
      </c>
      <c r="F239" s="15">
        <v>8</v>
      </c>
    </row>
    <row r="240" spans="1:6" ht="17.05" customHeight="1" x14ac:dyDescent="0.55000000000000004">
      <c r="A240" s="13"/>
      <c r="B240" s="13"/>
      <c r="C240" s="126"/>
      <c r="D240" s="104" t="s">
        <v>990</v>
      </c>
      <c r="E240" s="13" t="s">
        <v>46</v>
      </c>
      <c r="F240" s="15">
        <v>8</v>
      </c>
    </row>
    <row r="241" spans="1:10" ht="17.05" customHeight="1" x14ac:dyDescent="0.55000000000000004">
      <c r="A241" s="13"/>
      <c r="B241" s="13"/>
      <c r="C241" s="126"/>
      <c r="D241" s="104" t="s">
        <v>991</v>
      </c>
      <c r="E241" s="13" t="s">
        <v>46</v>
      </c>
      <c r="F241" s="15">
        <v>8</v>
      </c>
    </row>
    <row r="242" spans="1:10" ht="17.05" customHeight="1" x14ac:dyDescent="0.55000000000000004">
      <c r="A242" s="13"/>
      <c r="B242" s="13"/>
      <c r="C242" s="122" t="s">
        <v>992</v>
      </c>
      <c r="D242" s="104" t="s">
        <v>993</v>
      </c>
      <c r="E242" s="13" t="s">
        <v>46</v>
      </c>
      <c r="F242" s="15">
        <v>8</v>
      </c>
    </row>
    <row r="243" spans="1:10" ht="17.05" customHeight="1" x14ac:dyDescent="0.55000000000000004">
      <c r="A243" s="13"/>
      <c r="B243" s="13"/>
      <c r="C243" s="126"/>
      <c r="D243" s="104" t="s">
        <v>994</v>
      </c>
      <c r="E243" s="13" t="s">
        <v>46</v>
      </c>
      <c r="F243" s="15">
        <v>8</v>
      </c>
    </row>
    <row r="244" spans="1:10" ht="17.05" customHeight="1" x14ac:dyDescent="0.55000000000000004">
      <c r="A244" s="13"/>
      <c r="B244" s="13"/>
      <c r="C244" s="126"/>
      <c r="D244" s="104" t="s">
        <v>995</v>
      </c>
      <c r="E244" s="13" t="s">
        <v>46</v>
      </c>
      <c r="F244" s="15">
        <v>8</v>
      </c>
    </row>
    <row r="245" spans="1:10" ht="17.05" customHeight="1" x14ac:dyDescent="0.55000000000000004">
      <c r="A245" s="13"/>
      <c r="B245" s="13"/>
      <c r="C245" s="126"/>
      <c r="D245" s="104" t="s">
        <v>996</v>
      </c>
      <c r="E245" s="13" t="s">
        <v>46</v>
      </c>
      <c r="F245" s="15">
        <v>8</v>
      </c>
    </row>
    <row r="246" spans="1:10" ht="17.05" customHeight="1" x14ac:dyDescent="0.55000000000000004">
      <c r="A246" s="13"/>
      <c r="B246" s="13"/>
      <c r="C246" s="126"/>
      <c r="D246" s="104" t="s">
        <v>997</v>
      </c>
      <c r="E246" s="13" t="s">
        <v>46</v>
      </c>
      <c r="F246" s="15">
        <v>8</v>
      </c>
    </row>
    <row r="247" spans="1:10" ht="17.05" customHeight="1" x14ac:dyDescent="0.55000000000000004">
      <c r="A247" s="13"/>
      <c r="B247" s="13"/>
      <c r="C247" s="89" t="s">
        <v>583</v>
      </c>
      <c r="D247" s="15"/>
      <c r="E247" s="13" t="s">
        <v>46</v>
      </c>
      <c r="F247" s="15">
        <v>8</v>
      </c>
    </row>
    <row r="248" spans="1:10" ht="17.05" customHeight="1" x14ac:dyDescent="0.55000000000000004">
      <c r="A248" s="13"/>
      <c r="B248" s="13"/>
      <c r="C248" s="89" t="s">
        <v>584</v>
      </c>
      <c r="D248" s="15"/>
      <c r="E248" s="13" t="s">
        <v>46</v>
      </c>
      <c r="F248" s="15">
        <v>8</v>
      </c>
    </row>
    <row r="249" spans="1:10" ht="17.05" customHeight="1" x14ac:dyDescent="0.55000000000000004">
      <c r="A249" s="13"/>
      <c r="B249" s="13"/>
      <c r="C249" s="89" t="s">
        <v>585</v>
      </c>
      <c r="D249" s="15"/>
      <c r="E249" s="13" t="s">
        <v>1107</v>
      </c>
      <c r="F249" s="15">
        <v>8</v>
      </c>
    </row>
    <row r="250" spans="1:10" ht="17.05" customHeight="1" x14ac:dyDescent="0.55000000000000004">
      <c r="A250" s="13"/>
      <c r="B250" s="13"/>
      <c r="C250" s="89" t="s">
        <v>586</v>
      </c>
      <c r="D250" s="15"/>
      <c r="E250" s="13" t="s">
        <v>46</v>
      </c>
      <c r="F250" s="15">
        <v>8</v>
      </c>
    </row>
    <row r="251" spans="1:10" ht="17.05" customHeight="1" x14ac:dyDescent="0.55000000000000004"/>
    <row r="252" spans="1:10" ht="17.05" customHeight="1" x14ac:dyDescent="0.55000000000000004"/>
    <row r="253" spans="1:10" ht="17.05" customHeight="1" x14ac:dyDescent="0.55000000000000004">
      <c r="A253" s="13"/>
      <c r="B253" s="104" t="s">
        <v>998</v>
      </c>
      <c r="C253" s="122" t="s">
        <v>999</v>
      </c>
      <c r="D253" s="104" t="s">
        <v>1000</v>
      </c>
      <c r="E253" s="13" t="s">
        <v>769</v>
      </c>
      <c r="F253" s="15">
        <v>8</v>
      </c>
      <c r="H253" s="88" t="s">
        <v>40</v>
      </c>
      <c r="I253" s="88" t="s">
        <v>41</v>
      </c>
      <c r="J253" s="88" t="s">
        <v>15</v>
      </c>
    </row>
    <row r="254" spans="1:10" ht="17.05" customHeight="1" x14ac:dyDescent="0.55000000000000004">
      <c r="A254" s="13"/>
      <c r="B254" s="105"/>
      <c r="C254" s="126"/>
      <c r="D254" s="104" t="s">
        <v>1001</v>
      </c>
      <c r="E254" s="13" t="s">
        <v>762</v>
      </c>
      <c r="F254" s="15">
        <v>6</v>
      </c>
      <c r="H254" s="15">
        <f>COUNT(F253:F283)</f>
        <v>31</v>
      </c>
      <c r="I254" s="16">
        <f>SUM(F253:F283)/H254</f>
        <v>7.67741935483871</v>
      </c>
      <c r="J254" s="16">
        <f>H254/I254</f>
        <v>4.03781512605042</v>
      </c>
    </row>
    <row r="255" spans="1:10" ht="17.05" customHeight="1" x14ac:dyDescent="0.55000000000000004">
      <c r="A255" s="13"/>
      <c r="B255" s="105"/>
      <c r="C255" s="126"/>
      <c r="D255" s="104" t="s">
        <v>1002</v>
      </c>
      <c r="E255" s="13" t="s">
        <v>758</v>
      </c>
      <c r="F255" s="15">
        <v>8</v>
      </c>
    </row>
    <row r="256" spans="1:10" ht="17.05" customHeight="1" x14ac:dyDescent="0.55000000000000004">
      <c r="A256" s="13"/>
      <c r="B256" s="105"/>
      <c r="C256" s="126"/>
      <c r="D256" s="104" t="s">
        <v>1003</v>
      </c>
      <c r="E256" s="13" t="s">
        <v>758</v>
      </c>
      <c r="F256" s="15">
        <v>8</v>
      </c>
    </row>
    <row r="257" spans="1:6" ht="17.05" customHeight="1" x14ac:dyDescent="0.55000000000000004">
      <c r="A257" s="13"/>
      <c r="B257" s="13"/>
      <c r="C257" s="63"/>
      <c r="D257" s="104" t="s">
        <v>1004</v>
      </c>
      <c r="E257" s="13" t="s">
        <v>46</v>
      </c>
      <c r="F257" s="15">
        <v>8</v>
      </c>
    </row>
    <row r="258" spans="1:6" ht="17.05" customHeight="1" x14ac:dyDescent="0.55000000000000004">
      <c r="A258" s="13"/>
      <c r="B258" s="13"/>
      <c r="C258" s="63"/>
      <c r="D258" s="104" t="s">
        <v>1005</v>
      </c>
      <c r="E258" s="13" t="s">
        <v>758</v>
      </c>
      <c r="F258" s="15">
        <v>8</v>
      </c>
    </row>
    <row r="259" spans="1:6" ht="17.05" customHeight="1" x14ac:dyDescent="0.55000000000000004">
      <c r="A259" s="13"/>
      <c r="B259" s="13"/>
      <c r="C259" s="63"/>
      <c r="D259" s="104" t="s">
        <v>1006</v>
      </c>
      <c r="E259" s="13" t="s">
        <v>1098</v>
      </c>
      <c r="F259" s="15">
        <v>6</v>
      </c>
    </row>
    <row r="260" spans="1:6" ht="17.05" customHeight="1" x14ac:dyDescent="0.55000000000000004">
      <c r="A260" s="13"/>
      <c r="B260" s="13"/>
      <c r="C260" s="63"/>
      <c r="D260" s="104" t="s">
        <v>1007</v>
      </c>
      <c r="E260" s="13" t="s">
        <v>758</v>
      </c>
      <c r="F260" s="15">
        <v>8</v>
      </c>
    </row>
    <row r="261" spans="1:6" ht="17.05" customHeight="1" x14ac:dyDescent="0.55000000000000004">
      <c r="A261" s="13"/>
      <c r="B261" s="13"/>
      <c r="C261" s="63"/>
      <c r="D261" s="104" t="s">
        <v>1008</v>
      </c>
      <c r="E261" s="13" t="s">
        <v>758</v>
      </c>
      <c r="F261" s="15">
        <v>8</v>
      </c>
    </row>
    <row r="262" spans="1:6" ht="17.05" customHeight="1" x14ac:dyDescent="0.55000000000000004">
      <c r="A262" s="13"/>
      <c r="B262" s="13"/>
      <c r="C262" s="63"/>
      <c r="D262" s="104" t="s">
        <v>1009</v>
      </c>
      <c r="E262" s="13" t="s">
        <v>46</v>
      </c>
      <c r="F262" s="15">
        <v>8</v>
      </c>
    </row>
    <row r="263" spans="1:6" ht="17.05" customHeight="1" x14ac:dyDescent="0.55000000000000004">
      <c r="A263" s="13"/>
      <c r="B263" s="13"/>
      <c r="C263" s="63"/>
      <c r="D263" s="104" t="s">
        <v>1010</v>
      </c>
      <c r="E263" s="13" t="s">
        <v>46</v>
      </c>
      <c r="F263" s="15">
        <v>8</v>
      </c>
    </row>
    <row r="264" spans="1:6" ht="17.05" customHeight="1" x14ac:dyDescent="0.55000000000000004">
      <c r="A264" s="13"/>
      <c r="B264" s="13"/>
      <c r="C264" s="63"/>
      <c r="D264" s="104" t="s">
        <v>1011</v>
      </c>
      <c r="E264" s="13" t="s">
        <v>1095</v>
      </c>
      <c r="F264" s="15">
        <v>8</v>
      </c>
    </row>
    <row r="265" spans="1:6" ht="17.05" customHeight="1" x14ac:dyDescent="0.55000000000000004">
      <c r="A265" s="13"/>
      <c r="B265" s="13"/>
      <c r="C265" s="63"/>
      <c r="D265" s="104" t="s">
        <v>1012</v>
      </c>
      <c r="E265" s="13" t="s">
        <v>1095</v>
      </c>
      <c r="F265" s="15">
        <v>8</v>
      </c>
    </row>
    <row r="266" spans="1:6" ht="17.05" customHeight="1" x14ac:dyDescent="0.55000000000000004">
      <c r="A266" s="13"/>
      <c r="B266" s="13"/>
      <c r="C266" s="63"/>
      <c r="D266" s="104" t="s">
        <v>1013</v>
      </c>
      <c r="E266" s="13" t="s">
        <v>46</v>
      </c>
      <c r="F266" s="15">
        <v>8</v>
      </c>
    </row>
    <row r="267" spans="1:6" ht="17.05" customHeight="1" x14ac:dyDescent="0.55000000000000004">
      <c r="A267" s="13"/>
      <c r="B267" s="13"/>
      <c r="C267" s="63"/>
      <c r="D267" s="104" t="s">
        <v>1014</v>
      </c>
      <c r="E267" s="13" t="s">
        <v>46</v>
      </c>
      <c r="F267" s="15">
        <v>8</v>
      </c>
    </row>
    <row r="268" spans="1:6" ht="17.05" customHeight="1" x14ac:dyDescent="0.55000000000000004">
      <c r="A268" s="13"/>
      <c r="B268" s="13"/>
      <c r="C268" s="63"/>
      <c r="D268" s="104" t="s">
        <v>1015</v>
      </c>
      <c r="E268" s="13" t="s">
        <v>1099</v>
      </c>
      <c r="F268" s="15">
        <v>8</v>
      </c>
    </row>
    <row r="269" spans="1:6" ht="17.05" customHeight="1" x14ac:dyDescent="0.55000000000000004">
      <c r="A269" s="13"/>
      <c r="B269" s="13"/>
      <c r="C269" s="63"/>
      <c r="D269" s="104" t="s">
        <v>1016</v>
      </c>
      <c r="E269" s="13" t="s">
        <v>757</v>
      </c>
      <c r="F269" s="15">
        <v>8</v>
      </c>
    </row>
    <row r="270" spans="1:6" ht="17.05" customHeight="1" x14ac:dyDescent="0.55000000000000004">
      <c r="A270" s="13"/>
      <c r="B270" s="13"/>
      <c r="C270" s="63"/>
      <c r="D270" s="104" t="s">
        <v>1017</v>
      </c>
      <c r="E270" s="13" t="s">
        <v>1100</v>
      </c>
      <c r="F270" s="15">
        <v>8</v>
      </c>
    </row>
    <row r="271" spans="1:6" ht="17.05" customHeight="1" x14ac:dyDescent="0.55000000000000004">
      <c r="A271" s="13"/>
      <c r="B271" s="13"/>
      <c r="C271" s="122" t="s">
        <v>1021</v>
      </c>
      <c r="D271" s="104" t="s">
        <v>1018</v>
      </c>
      <c r="E271" s="13" t="s">
        <v>46</v>
      </c>
      <c r="F271" s="15">
        <v>8</v>
      </c>
    </row>
    <row r="272" spans="1:6" ht="17.05" customHeight="1" x14ac:dyDescent="0.55000000000000004">
      <c r="A272" s="13"/>
      <c r="B272" s="13"/>
      <c r="C272" s="126"/>
      <c r="D272" s="104" t="s">
        <v>1019</v>
      </c>
      <c r="E272" s="13" t="s">
        <v>1100</v>
      </c>
      <c r="F272" s="15">
        <v>8</v>
      </c>
    </row>
    <row r="273" spans="1:10" ht="17.05" customHeight="1" x14ac:dyDescent="0.55000000000000004">
      <c r="A273" s="13"/>
      <c r="B273" s="13"/>
      <c r="C273" s="126"/>
      <c r="D273" s="104" t="s">
        <v>1020</v>
      </c>
      <c r="E273" s="13" t="s">
        <v>1100</v>
      </c>
      <c r="F273" s="15">
        <v>8</v>
      </c>
    </row>
    <row r="274" spans="1:10" ht="17.05" customHeight="1" x14ac:dyDescent="0.55000000000000004">
      <c r="A274" s="13"/>
      <c r="B274" s="13"/>
      <c r="C274" s="63"/>
      <c r="D274" s="104" t="s">
        <v>1022</v>
      </c>
      <c r="E274" s="13" t="s">
        <v>749</v>
      </c>
      <c r="F274" s="15">
        <v>8</v>
      </c>
    </row>
    <row r="275" spans="1:10" ht="17.05" customHeight="1" x14ac:dyDescent="0.55000000000000004">
      <c r="A275" s="13"/>
      <c r="B275" s="13"/>
      <c r="C275" s="63"/>
      <c r="D275" s="104" t="s">
        <v>1023</v>
      </c>
      <c r="E275" s="13" t="s">
        <v>749</v>
      </c>
      <c r="F275" s="15">
        <v>8</v>
      </c>
    </row>
    <row r="276" spans="1:10" ht="17.05" customHeight="1" x14ac:dyDescent="0.55000000000000004">
      <c r="A276" s="13"/>
      <c r="B276" s="13"/>
      <c r="C276" s="63"/>
      <c r="D276" s="104" t="s">
        <v>1024</v>
      </c>
      <c r="E276" s="13" t="s">
        <v>1100</v>
      </c>
      <c r="F276" s="15">
        <v>8</v>
      </c>
    </row>
    <row r="277" spans="1:10" ht="17.05" customHeight="1" x14ac:dyDescent="0.55000000000000004">
      <c r="A277" s="13"/>
      <c r="B277" s="13"/>
      <c r="C277" s="63"/>
      <c r="D277" s="104" t="s">
        <v>1025</v>
      </c>
      <c r="E277" s="13" t="s">
        <v>46</v>
      </c>
      <c r="F277" s="15">
        <v>8</v>
      </c>
    </row>
    <row r="278" spans="1:10" ht="17.05" customHeight="1" x14ac:dyDescent="0.55000000000000004">
      <c r="A278" s="13"/>
      <c r="B278" s="13"/>
      <c r="C278" s="63"/>
      <c r="D278" s="104" t="s">
        <v>1026</v>
      </c>
      <c r="E278" s="13" t="s">
        <v>1100</v>
      </c>
      <c r="F278" s="15">
        <v>8</v>
      </c>
    </row>
    <row r="279" spans="1:10" ht="17.05" customHeight="1" x14ac:dyDescent="0.55000000000000004">
      <c r="A279" s="13"/>
      <c r="B279" s="13"/>
      <c r="C279" s="89" t="s">
        <v>583</v>
      </c>
      <c r="D279" s="15"/>
      <c r="E279" s="13" t="s">
        <v>155</v>
      </c>
      <c r="F279" s="15">
        <v>6</v>
      </c>
    </row>
    <row r="280" spans="1:10" ht="17.05" customHeight="1" x14ac:dyDescent="0.55000000000000004">
      <c r="A280" s="13"/>
      <c r="B280" s="13"/>
      <c r="C280" s="89" t="s">
        <v>584</v>
      </c>
      <c r="D280" s="15"/>
      <c r="E280" s="13" t="s">
        <v>762</v>
      </c>
      <c r="F280" s="15">
        <v>6</v>
      </c>
    </row>
    <row r="281" spans="1:10" ht="17.05" customHeight="1" x14ac:dyDescent="0.55000000000000004">
      <c r="A281" s="13"/>
      <c r="B281" s="13"/>
      <c r="C281" s="89" t="s">
        <v>585</v>
      </c>
      <c r="D281" s="15"/>
      <c r="E281" s="13" t="s">
        <v>762</v>
      </c>
      <c r="F281" s="15">
        <v>6</v>
      </c>
    </row>
    <row r="282" spans="1:10" ht="17.05" customHeight="1" x14ac:dyDescent="0.55000000000000004">
      <c r="A282" s="13"/>
      <c r="B282" s="13"/>
      <c r="C282" s="89" t="s">
        <v>586</v>
      </c>
      <c r="D282" s="15"/>
      <c r="E282" s="13" t="s">
        <v>1091</v>
      </c>
      <c r="F282" s="15">
        <v>8</v>
      </c>
    </row>
    <row r="283" spans="1:10" ht="17.05" customHeight="1" x14ac:dyDescent="0.55000000000000004">
      <c r="A283" s="13"/>
      <c r="B283" s="13"/>
      <c r="C283" s="89" t="s">
        <v>587</v>
      </c>
      <c r="D283" s="15"/>
      <c r="E283" s="13" t="s">
        <v>749</v>
      </c>
      <c r="F283" s="15">
        <v>8</v>
      </c>
    </row>
    <row r="284" spans="1:10" ht="17.05" customHeight="1" x14ac:dyDescent="0.55000000000000004"/>
    <row r="285" spans="1:10" ht="17.05" customHeight="1" x14ac:dyDescent="0.55000000000000004"/>
    <row r="286" spans="1:10" ht="17.05" customHeight="1" x14ac:dyDescent="0.55000000000000004">
      <c r="A286" s="13"/>
      <c r="B286" s="104" t="s">
        <v>1027</v>
      </c>
      <c r="C286" s="122" t="s">
        <v>1028</v>
      </c>
      <c r="D286" s="104" t="s">
        <v>1029</v>
      </c>
      <c r="E286" s="13" t="s">
        <v>155</v>
      </c>
      <c r="F286" s="15">
        <v>6</v>
      </c>
      <c r="H286" s="88" t="s">
        <v>40</v>
      </c>
      <c r="I286" s="88" t="s">
        <v>41</v>
      </c>
      <c r="J286" s="88" t="s">
        <v>15</v>
      </c>
    </row>
    <row r="287" spans="1:10" ht="17.05" customHeight="1" x14ac:dyDescent="0.55000000000000004">
      <c r="A287" s="13"/>
      <c r="B287" s="105"/>
      <c r="C287" s="126"/>
      <c r="D287" s="104" t="s">
        <v>1030</v>
      </c>
      <c r="E287" s="13" t="s">
        <v>1101</v>
      </c>
      <c r="F287" s="15">
        <v>8</v>
      </c>
      <c r="H287" s="15">
        <f>COUNT(F286:F303)</f>
        <v>18</v>
      </c>
      <c r="I287" s="16">
        <f>SUM(F286:F303)/H287</f>
        <v>6.4444444444444446</v>
      </c>
      <c r="J287" s="16">
        <f>H287/I287</f>
        <v>2.7931034482758621</v>
      </c>
    </row>
    <row r="288" spans="1:10" ht="17.05" customHeight="1" x14ac:dyDescent="0.55000000000000004">
      <c r="A288" s="13"/>
      <c r="B288" s="105"/>
      <c r="C288" s="126"/>
      <c r="D288" s="104" t="s">
        <v>1031</v>
      </c>
      <c r="E288" s="13" t="s">
        <v>1099</v>
      </c>
      <c r="F288" s="15">
        <v>8</v>
      </c>
    </row>
    <row r="289" spans="1:6" ht="17.05" customHeight="1" x14ac:dyDescent="0.55000000000000004">
      <c r="A289" s="13"/>
      <c r="B289" s="105"/>
      <c r="C289" s="126"/>
      <c r="D289" s="104" t="s">
        <v>1032</v>
      </c>
      <c r="E289" s="13" t="s">
        <v>1102</v>
      </c>
      <c r="F289" s="15">
        <v>8</v>
      </c>
    </row>
    <row r="290" spans="1:6" ht="17.05" customHeight="1" x14ac:dyDescent="0.55000000000000004">
      <c r="A290" s="13"/>
      <c r="B290" s="105"/>
      <c r="C290" s="122" t="s">
        <v>1033</v>
      </c>
      <c r="D290" s="104" t="s">
        <v>1034</v>
      </c>
      <c r="E290" s="13" t="s">
        <v>1097</v>
      </c>
      <c r="F290" s="15">
        <v>8</v>
      </c>
    </row>
    <row r="291" spans="1:6" ht="17.05" customHeight="1" x14ac:dyDescent="0.55000000000000004">
      <c r="A291" s="13"/>
      <c r="B291" s="105"/>
      <c r="C291" s="126"/>
      <c r="D291" s="104" t="s">
        <v>1035</v>
      </c>
      <c r="E291" s="13" t="s">
        <v>1103</v>
      </c>
      <c r="F291" s="15">
        <v>6</v>
      </c>
    </row>
    <row r="292" spans="1:6" ht="17.05" customHeight="1" x14ac:dyDescent="0.55000000000000004">
      <c r="A292" s="13"/>
      <c r="B292" s="105"/>
      <c r="C292" s="126"/>
      <c r="D292" s="104" t="s">
        <v>1036</v>
      </c>
      <c r="E292" s="13" t="s">
        <v>155</v>
      </c>
      <c r="F292" s="15">
        <v>6</v>
      </c>
    </row>
    <row r="293" spans="1:6" ht="17.05" customHeight="1" x14ac:dyDescent="0.55000000000000004">
      <c r="A293" s="13"/>
      <c r="B293" s="105"/>
      <c r="C293" s="126"/>
      <c r="D293" s="104" t="s">
        <v>1037</v>
      </c>
      <c r="E293" s="13" t="s">
        <v>155</v>
      </c>
      <c r="F293" s="15">
        <v>6</v>
      </c>
    </row>
    <row r="294" spans="1:6" ht="17.05" customHeight="1" x14ac:dyDescent="0.55000000000000004">
      <c r="A294" s="13"/>
      <c r="B294" s="105"/>
      <c r="C294" s="126"/>
      <c r="D294" s="104" t="s">
        <v>1038</v>
      </c>
      <c r="E294" s="13" t="s">
        <v>155</v>
      </c>
      <c r="F294" s="15">
        <v>6</v>
      </c>
    </row>
    <row r="295" spans="1:6" ht="17.05" customHeight="1" x14ac:dyDescent="0.55000000000000004">
      <c r="A295" s="13"/>
      <c r="B295" s="105"/>
      <c r="C295" s="126"/>
      <c r="D295" s="104" t="s">
        <v>1039</v>
      </c>
      <c r="E295" s="13" t="s">
        <v>155</v>
      </c>
      <c r="F295" s="15">
        <v>6</v>
      </c>
    </row>
    <row r="296" spans="1:6" ht="17.05" customHeight="1" x14ac:dyDescent="0.55000000000000004">
      <c r="A296" s="13"/>
      <c r="B296" s="105"/>
      <c r="C296" s="126"/>
      <c r="D296" s="104" t="s">
        <v>1040</v>
      </c>
      <c r="E296" s="13" t="s">
        <v>155</v>
      </c>
      <c r="F296" s="15">
        <v>6</v>
      </c>
    </row>
    <row r="297" spans="1:6" ht="17.05" customHeight="1" x14ac:dyDescent="0.55000000000000004">
      <c r="A297" s="13"/>
      <c r="B297" s="105"/>
      <c r="C297" s="126"/>
      <c r="D297" s="104" t="s">
        <v>1041</v>
      </c>
      <c r="E297" s="13" t="s">
        <v>155</v>
      </c>
      <c r="F297" s="15">
        <v>6</v>
      </c>
    </row>
    <row r="298" spans="1:6" ht="17.05" customHeight="1" x14ac:dyDescent="0.55000000000000004">
      <c r="A298" s="13"/>
      <c r="B298" s="13"/>
      <c r="C298" s="126"/>
      <c r="D298" s="104" t="s">
        <v>1042</v>
      </c>
      <c r="E298" s="13" t="s">
        <v>155</v>
      </c>
      <c r="F298" s="15">
        <v>6</v>
      </c>
    </row>
    <row r="299" spans="1:6" ht="17.05" customHeight="1" x14ac:dyDescent="0.55000000000000004">
      <c r="A299" s="13"/>
      <c r="B299" s="13"/>
      <c r="C299" s="126"/>
      <c r="D299" s="104" t="s">
        <v>1043</v>
      </c>
      <c r="E299" s="13" t="s">
        <v>762</v>
      </c>
      <c r="F299" s="15">
        <v>6</v>
      </c>
    </row>
    <row r="300" spans="1:6" ht="17.05" customHeight="1" x14ac:dyDescent="0.55000000000000004">
      <c r="A300" s="13"/>
      <c r="B300" s="13"/>
      <c r="C300" s="126"/>
      <c r="D300" s="104" t="s">
        <v>1044</v>
      </c>
      <c r="E300" s="13" t="s">
        <v>1103</v>
      </c>
      <c r="F300" s="15">
        <v>6</v>
      </c>
    </row>
    <row r="301" spans="1:6" ht="17.05" customHeight="1" x14ac:dyDescent="0.55000000000000004">
      <c r="A301" s="13"/>
      <c r="B301" s="13"/>
      <c r="C301" s="89" t="s">
        <v>583</v>
      </c>
      <c r="D301" s="15"/>
      <c r="E301" s="13" t="s">
        <v>155</v>
      </c>
      <c r="F301" s="15">
        <v>6</v>
      </c>
    </row>
    <row r="302" spans="1:6" ht="17.05" customHeight="1" x14ac:dyDescent="0.55000000000000004">
      <c r="A302" s="13"/>
      <c r="B302" s="13"/>
      <c r="C302" s="89" t="s">
        <v>584</v>
      </c>
      <c r="D302" s="15"/>
      <c r="E302" s="13" t="s">
        <v>762</v>
      </c>
      <c r="F302" s="15">
        <v>6</v>
      </c>
    </row>
    <row r="303" spans="1:6" ht="17.05" customHeight="1" x14ac:dyDescent="0.55000000000000004">
      <c r="A303" s="13"/>
      <c r="B303" s="13"/>
      <c r="C303" s="89" t="s">
        <v>585</v>
      </c>
      <c r="D303" s="15"/>
      <c r="E303" s="13" t="s">
        <v>762</v>
      </c>
      <c r="F303" s="15">
        <v>6</v>
      </c>
    </row>
    <row r="304" spans="1:6" ht="17.05" customHeight="1" x14ac:dyDescent="0.55000000000000004"/>
    <row r="305" spans="1:10" ht="17.05" customHeight="1" x14ac:dyDescent="0.55000000000000004"/>
    <row r="306" spans="1:10" ht="17.05" customHeight="1" x14ac:dyDescent="0.55000000000000004">
      <c r="A306" s="13"/>
      <c r="B306" s="104" t="s">
        <v>1045</v>
      </c>
      <c r="C306" s="122" t="s">
        <v>5</v>
      </c>
      <c r="D306" s="104" t="s">
        <v>1046</v>
      </c>
      <c r="E306" s="13" t="s">
        <v>1073</v>
      </c>
      <c r="F306" s="15">
        <v>8</v>
      </c>
      <c r="H306" s="88" t="s">
        <v>40</v>
      </c>
      <c r="I306" s="88" t="s">
        <v>41</v>
      </c>
      <c r="J306" s="88" t="s">
        <v>15</v>
      </c>
    </row>
    <row r="307" spans="1:10" ht="17.05" customHeight="1" x14ac:dyDescent="0.55000000000000004">
      <c r="A307" s="13"/>
      <c r="B307" s="105"/>
      <c r="C307" s="126"/>
      <c r="D307" s="104" t="s">
        <v>1047</v>
      </c>
      <c r="E307" s="13" t="s">
        <v>46</v>
      </c>
      <c r="F307" s="15">
        <v>8</v>
      </c>
      <c r="H307" s="15">
        <f>COUNT(F306:F332)</f>
        <v>27</v>
      </c>
      <c r="I307" s="16">
        <f>SUM(F306:F332)/H307</f>
        <v>7.7777777777777777</v>
      </c>
      <c r="J307" s="16">
        <f>H307/I307</f>
        <v>3.4714285714285715</v>
      </c>
    </row>
    <row r="308" spans="1:10" ht="17.05" customHeight="1" x14ac:dyDescent="0.55000000000000004">
      <c r="A308" s="13"/>
      <c r="B308" s="105"/>
      <c r="C308" s="126"/>
      <c r="D308" s="104" t="s">
        <v>1048</v>
      </c>
      <c r="E308" s="13" t="s">
        <v>749</v>
      </c>
      <c r="F308" s="15">
        <v>8</v>
      </c>
    </row>
    <row r="309" spans="1:10" ht="17.05" customHeight="1" x14ac:dyDescent="0.55000000000000004">
      <c r="A309" s="13"/>
      <c r="B309" s="105"/>
      <c r="C309" s="126"/>
      <c r="D309" s="104" t="s">
        <v>1049</v>
      </c>
      <c r="E309" s="13" t="s">
        <v>1079</v>
      </c>
      <c r="F309" s="15">
        <v>8</v>
      </c>
    </row>
    <row r="310" spans="1:10" ht="17.05" customHeight="1" x14ac:dyDescent="0.55000000000000004">
      <c r="A310" s="13"/>
      <c r="B310" s="105"/>
      <c r="C310" s="126"/>
      <c r="D310" s="104" t="s">
        <v>1050</v>
      </c>
      <c r="E310" s="13" t="s">
        <v>1079</v>
      </c>
      <c r="F310" s="15">
        <v>8</v>
      </c>
    </row>
    <row r="311" spans="1:10" ht="17.05" customHeight="1" x14ac:dyDescent="0.55000000000000004">
      <c r="A311" s="13"/>
      <c r="B311" s="105"/>
      <c r="C311" s="122" t="s">
        <v>1051</v>
      </c>
      <c r="D311" s="104" t="s">
        <v>1052</v>
      </c>
      <c r="E311" s="13" t="s">
        <v>1079</v>
      </c>
      <c r="F311" s="15">
        <v>8</v>
      </c>
    </row>
    <row r="312" spans="1:10" ht="17.05" customHeight="1" x14ac:dyDescent="0.55000000000000004">
      <c r="A312" s="13"/>
      <c r="B312" s="105"/>
      <c r="C312" s="126"/>
      <c r="D312" s="104" t="s">
        <v>1053</v>
      </c>
      <c r="E312" s="13" t="s">
        <v>1079</v>
      </c>
      <c r="F312" s="15">
        <v>8</v>
      </c>
    </row>
    <row r="313" spans="1:10" ht="17.05" customHeight="1" x14ac:dyDescent="0.55000000000000004">
      <c r="A313" s="13"/>
      <c r="B313" s="105"/>
      <c r="C313" s="126"/>
      <c r="D313" s="104" t="s">
        <v>1054</v>
      </c>
      <c r="E313" s="13" t="s">
        <v>46</v>
      </c>
      <c r="F313" s="15">
        <v>8</v>
      </c>
    </row>
    <row r="314" spans="1:10" ht="17.05" customHeight="1" x14ac:dyDescent="0.55000000000000004">
      <c r="A314" s="13"/>
      <c r="B314" s="105"/>
      <c r="C314" s="126"/>
      <c r="D314" s="104" t="s">
        <v>1055</v>
      </c>
      <c r="E314" s="13" t="s">
        <v>1079</v>
      </c>
      <c r="F314" s="15">
        <v>8</v>
      </c>
    </row>
    <row r="315" spans="1:10" ht="17.05" customHeight="1" x14ac:dyDescent="0.55000000000000004">
      <c r="A315" s="13"/>
      <c r="B315" s="105"/>
      <c r="C315" s="122" t="s">
        <v>1056</v>
      </c>
      <c r="D315" s="104" t="s">
        <v>1057</v>
      </c>
      <c r="E315" s="13" t="s">
        <v>46</v>
      </c>
      <c r="F315" s="15">
        <v>8</v>
      </c>
    </row>
    <row r="316" spans="1:10" ht="17.05" customHeight="1" x14ac:dyDescent="0.55000000000000004">
      <c r="A316" s="13"/>
      <c r="B316" s="105"/>
      <c r="C316" s="126"/>
      <c r="D316" s="104" t="s">
        <v>1058</v>
      </c>
      <c r="E316" s="13" t="s">
        <v>46</v>
      </c>
      <c r="F316" s="15">
        <v>8</v>
      </c>
    </row>
    <row r="317" spans="1:10" ht="17.05" customHeight="1" x14ac:dyDescent="0.55000000000000004">
      <c r="A317" s="13"/>
      <c r="B317" s="105"/>
      <c r="C317" s="126"/>
      <c r="D317" s="104" t="s">
        <v>1059</v>
      </c>
      <c r="E317" s="13" t="s">
        <v>46</v>
      </c>
      <c r="F317" s="15">
        <v>8</v>
      </c>
    </row>
    <row r="318" spans="1:10" ht="17.05" customHeight="1" x14ac:dyDescent="0.55000000000000004">
      <c r="A318" s="13"/>
      <c r="B318" s="105"/>
      <c r="C318" s="126"/>
      <c r="D318" s="104" t="s">
        <v>1060</v>
      </c>
      <c r="E318" s="13" t="s">
        <v>46</v>
      </c>
      <c r="F318" s="15">
        <v>8</v>
      </c>
    </row>
    <row r="319" spans="1:10" ht="17.05" customHeight="1" x14ac:dyDescent="0.55000000000000004">
      <c r="A319" s="13"/>
      <c r="B319" s="105"/>
      <c r="C319" s="122" t="s">
        <v>1061</v>
      </c>
      <c r="D319" s="104" t="s">
        <v>1062</v>
      </c>
      <c r="E319" s="13" t="s">
        <v>46</v>
      </c>
      <c r="F319" s="15">
        <v>8</v>
      </c>
    </row>
    <row r="320" spans="1:10" ht="17.05" customHeight="1" x14ac:dyDescent="0.55000000000000004">
      <c r="A320" s="13"/>
      <c r="B320" s="13"/>
      <c r="C320" s="126"/>
      <c r="D320" s="104" t="s">
        <v>1063</v>
      </c>
      <c r="E320" s="13" t="s">
        <v>46</v>
      </c>
      <c r="F320" s="15">
        <v>8</v>
      </c>
    </row>
    <row r="321" spans="1:6" ht="17.05" customHeight="1" x14ac:dyDescent="0.55000000000000004">
      <c r="A321" s="13"/>
      <c r="B321" s="13"/>
      <c r="C321" s="126"/>
      <c r="D321" s="104" t="s">
        <v>1064</v>
      </c>
      <c r="E321" s="13" t="s">
        <v>46</v>
      </c>
      <c r="F321" s="15">
        <v>8</v>
      </c>
    </row>
    <row r="322" spans="1:6" ht="17.05" customHeight="1" x14ac:dyDescent="0.55000000000000004">
      <c r="A322" s="13"/>
      <c r="B322" s="13"/>
      <c r="C322" s="126"/>
      <c r="D322" s="104" t="s">
        <v>1065</v>
      </c>
      <c r="E322" s="13" t="s">
        <v>46</v>
      </c>
      <c r="F322" s="15">
        <v>8</v>
      </c>
    </row>
    <row r="323" spans="1:6" ht="17.05" customHeight="1" x14ac:dyDescent="0.55000000000000004">
      <c r="A323" s="13"/>
      <c r="B323" s="13"/>
      <c r="C323" s="126"/>
      <c r="D323" s="104" t="s">
        <v>1066</v>
      </c>
      <c r="E323" s="13" t="s">
        <v>46</v>
      </c>
      <c r="F323" s="15">
        <v>8</v>
      </c>
    </row>
    <row r="324" spans="1:6" ht="17.05" customHeight="1" x14ac:dyDescent="0.55000000000000004">
      <c r="A324" s="13"/>
      <c r="B324" s="13"/>
      <c r="C324" s="122" t="s">
        <v>1067</v>
      </c>
      <c r="D324" s="104" t="s">
        <v>1068</v>
      </c>
      <c r="E324" s="13" t="s">
        <v>46</v>
      </c>
      <c r="F324" s="15">
        <v>8</v>
      </c>
    </row>
    <row r="325" spans="1:6" ht="17.05" customHeight="1" x14ac:dyDescent="0.55000000000000004">
      <c r="A325" s="13"/>
      <c r="B325" s="13"/>
      <c r="C325" s="126"/>
      <c r="D325" s="104" t="s">
        <v>1069</v>
      </c>
      <c r="E325" s="13" t="s">
        <v>46</v>
      </c>
      <c r="F325" s="15">
        <v>8</v>
      </c>
    </row>
    <row r="326" spans="1:6" ht="17.05" customHeight="1" x14ac:dyDescent="0.55000000000000004">
      <c r="A326" s="13"/>
      <c r="B326" s="13"/>
      <c r="C326" s="126"/>
      <c r="D326" s="104" t="s">
        <v>1070</v>
      </c>
      <c r="E326" s="13" t="s">
        <v>46</v>
      </c>
      <c r="F326" s="15">
        <v>8</v>
      </c>
    </row>
    <row r="327" spans="1:6" ht="17.05" customHeight="1" x14ac:dyDescent="0.55000000000000004">
      <c r="A327" s="13"/>
      <c r="B327" s="13"/>
      <c r="C327" s="126"/>
      <c r="D327" s="104" t="s">
        <v>1071</v>
      </c>
      <c r="E327" s="13" t="s">
        <v>46</v>
      </c>
      <c r="F327" s="15">
        <v>8</v>
      </c>
    </row>
    <row r="328" spans="1:6" ht="17.05" customHeight="1" x14ac:dyDescent="0.55000000000000004">
      <c r="A328" s="13"/>
      <c r="B328" s="13"/>
      <c r="C328" s="126"/>
      <c r="D328" s="104" t="s">
        <v>1072</v>
      </c>
      <c r="E328" s="13" t="s">
        <v>46</v>
      </c>
      <c r="F328" s="15">
        <v>8</v>
      </c>
    </row>
    <row r="329" spans="1:6" ht="17.05" customHeight="1" x14ac:dyDescent="0.55000000000000004">
      <c r="A329" s="13"/>
      <c r="B329" s="13"/>
      <c r="C329" s="89" t="s">
        <v>583</v>
      </c>
      <c r="D329" s="15"/>
      <c r="E329" s="13" t="s">
        <v>155</v>
      </c>
      <c r="F329" s="15">
        <v>6</v>
      </c>
    </row>
    <row r="330" spans="1:6" ht="17.05" customHeight="1" x14ac:dyDescent="0.55000000000000004">
      <c r="A330" s="13"/>
      <c r="B330" s="13"/>
      <c r="C330" s="89" t="s">
        <v>584</v>
      </c>
      <c r="D330" s="15"/>
      <c r="E330" s="13" t="s">
        <v>762</v>
      </c>
      <c r="F330" s="15">
        <v>6</v>
      </c>
    </row>
    <row r="331" spans="1:6" ht="17.05" customHeight="1" x14ac:dyDescent="0.55000000000000004">
      <c r="A331" s="13"/>
      <c r="B331" s="13"/>
      <c r="C331" s="89" t="s">
        <v>585</v>
      </c>
      <c r="D331" s="15"/>
      <c r="E331" s="13" t="s">
        <v>46</v>
      </c>
      <c r="F331" s="15">
        <v>6</v>
      </c>
    </row>
    <row r="332" spans="1:6" ht="17.05" customHeight="1" x14ac:dyDescent="0.55000000000000004">
      <c r="A332" s="13"/>
      <c r="B332" s="13"/>
      <c r="C332" s="89" t="s">
        <v>586</v>
      </c>
      <c r="D332" s="15"/>
      <c r="E332" s="13" t="s">
        <v>1091</v>
      </c>
      <c r="F332" s="15">
        <v>8</v>
      </c>
    </row>
    <row r="333" spans="1:6" ht="17.05" customHeight="1" x14ac:dyDescent="0.55000000000000004"/>
    <row r="334" spans="1:6" ht="17.05" customHeight="1" x14ac:dyDescent="0.55000000000000004"/>
    <row r="335" spans="1:6" ht="17.05" customHeight="1" x14ac:dyDescent="0.55000000000000004"/>
    <row r="336" spans="1:6" ht="17.05" customHeight="1" x14ac:dyDescent="0.55000000000000004"/>
    <row r="337" ht="17.05" customHeight="1" x14ac:dyDescent="0.55000000000000004"/>
    <row r="338" ht="17.05" customHeight="1" x14ac:dyDescent="0.55000000000000004"/>
    <row r="339" ht="17.05" customHeight="1" x14ac:dyDescent="0.55000000000000004"/>
    <row r="340" ht="17.05" customHeight="1" x14ac:dyDescent="0.55000000000000004"/>
    <row r="341" ht="17.05" customHeight="1" x14ac:dyDescent="0.55000000000000004"/>
    <row r="342" ht="17.05" customHeight="1" x14ac:dyDescent="0.55000000000000004"/>
    <row r="343" ht="17.05" customHeight="1" x14ac:dyDescent="0.55000000000000004"/>
    <row r="344" ht="17.05" customHeight="1" x14ac:dyDescent="0.55000000000000004"/>
    <row r="345" ht="17.05" customHeight="1" x14ac:dyDescent="0.55000000000000004"/>
    <row r="346" ht="17.05" customHeight="1" x14ac:dyDescent="0.55000000000000004"/>
    <row r="347" ht="17.05" customHeight="1" x14ac:dyDescent="0.55000000000000004"/>
    <row r="348" ht="17.05" customHeight="1" x14ac:dyDescent="0.55000000000000004"/>
    <row r="349" ht="17.05" customHeight="1" x14ac:dyDescent="0.55000000000000004"/>
    <row r="350" ht="17.05" customHeight="1" x14ac:dyDescent="0.55000000000000004"/>
    <row r="351" ht="17.05" customHeight="1" x14ac:dyDescent="0.55000000000000004"/>
    <row r="352" ht="17.05" customHeight="1" x14ac:dyDescent="0.55000000000000004"/>
    <row r="353" ht="17.05" customHeight="1" x14ac:dyDescent="0.55000000000000004"/>
    <row r="354" ht="17.05" customHeight="1" x14ac:dyDescent="0.55000000000000004"/>
    <row r="355" ht="17.05" customHeight="1" x14ac:dyDescent="0.55000000000000004"/>
    <row r="356" ht="17.05" customHeight="1" x14ac:dyDescent="0.55000000000000004"/>
    <row r="357" ht="17.05" customHeight="1" x14ac:dyDescent="0.55000000000000004"/>
    <row r="358" ht="17.05" customHeight="1" x14ac:dyDescent="0.55000000000000004"/>
    <row r="359" ht="17.05" customHeight="1" x14ac:dyDescent="0.55000000000000004"/>
    <row r="360" ht="17.05" customHeight="1" x14ac:dyDescent="0.55000000000000004"/>
    <row r="361" ht="17.05" customHeight="1" x14ac:dyDescent="0.55000000000000004"/>
    <row r="362" ht="17.05" customHeight="1" x14ac:dyDescent="0.55000000000000004"/>
    <row r="363" ht="17.05" customHeight="1" x14ac:dyDescent="0.55000000000000004"/>
    <row r="364" ht="17.05" customHeight="1" x14ac:dyDescent="0.55000000000000004"/>
    <row r="365" ht="17.05" customHeight="1" x14ac:dyDescent="0.55000000000000004"/>
    <row r="366" ht="17.05" customHeight="1" x14ac:dyDescent="0.55000000000000004"/>
    <row r="367" ht="17.05" customHeight="1" x14ac:dyDescent="0.55000000000000004"/>
    <row r="368" ht="17.05" customHeight="1" x14ac:dyDescent="0.55000000000000004"/>
    <row r="369" ht="17.05" customHeight="1" x14ac:dyDescent="0.55000000000000004"/>
    <row r="370" ht="17.05" customHeight="1" x14ac:dyDescent="0.55000000000000004"/>
    <row r="371" ht="17.05" customHeight="1" x14ac:dyDescent="0.55000000000000004"/>
    <row r="372" ht="17.05" customHeight="1" x14ac:dyDescent="0.55000000000000004"/>
    <row r="373" ht="17.05" customHeight="1" x14ac:dyDescent="0.55000000000000004"/>
    <row r="374" ht="17.05" customHeight="1" x14ac:dyDescent="0.55000000000000004"/>
    <row r="375" ht="17.05" customHeight="1" x14ac:dyDescent="0.55000000000000004"/>
    <row r="376" ht="17.05" customHeight="1" x14ac:dyDescent="0.55000000000000004"/>
    <row r="377" ht="17.05" customHeight="1" x14ac:dyDescent="0.55000000000000004"/>
    <row r="378" ht="17.05" customHeight="1" x14ac:dyDescent="0.55000000000000004"/>
    <row r="379" ht="17.05" customHeight="1" x14ac:dyDescent="0.55000000000000004"/>
    <row r="380" ht="17.05" customHeight="1" x14ac:dyDescent="0.55000000000000004"/>
    <row r="381" ht="17.05" customHeight="1" x14ac:dyDescent="0.55000000000000004"/>
    <row r="382" ht="17.05" customHeight="1" x14ac:dyDescent="0.55000000000000004"/>
    <row r="383" ht="17.05" customHeight="1" x14ac:dyDescent="0.55000000000000004"/>
    <row r="384" ht="17.05" customHeight="1" x14ac:dyDescent="0.55000000000000004"/>
    <row r="385" ht="17.05" customHeight="1" x14ac:dyDescent="0.55000000000000004"/>
    <row r="386" ht="17.05" customHeight="1" x14ac:dyDescent="0.55000000000000004"/>
    <row r="387" ht="17.05" customHeight="1" x14ac:dyDescent="0.55000000000000004"/>
    <row r="388" ht="17.05" customHeight="1" x14ac:dyDescent="0.55000000000000004"/>
    <row r="389" ht="17.05" customHeight="1" x14ac:dyDescent="0.55000000000000004"/>
    <row r="390" ht="17.05" customHeight="1" x14ac:dyDescent="0.55000000000000004"/>
    <row r="391" ht="17.05" customHeight="1" x14ac:dyDescent="0.55000000000000004"/>
    <row r="392" ht="17.05" customHeight="1" x14ac:dyDescent="0.55000000000000004"/>
    <row r="393" ht="17.05" customHeight="1" x14ac:dyDescent="0.55000000000000004"/>
    <row r="394" ht="17.05" customHeight="1" x14ac:dyDescent="0.55000000000000004"/>
    <row r="395" ht="17.05" customHeight="1" x14ac:dyDescent="0.55000000000000004"/>
    <row r="396" ht="17.05" customHeight="1" x14ac:dyDescent="0.55000000000000004"/>
    <row r="397" ht="17.05" customHeight="1" x14ac:dyDescent="0.55000000000000004"/>
    <row r="398" ht="17.05" customHeight="1" x14ac:dyDescent="0.55000000000000004"/>
    <row r="399" ht="17.05" customHeight="1" x14ac:dyDescent="0.55000000000000004"/>
    <row r="400" ht="17.05" customHeight="1" x14ac:dyDescent="0.55000000000000004"/>
    <row r="401" ht="17.05" customHeight="1" x14ac:dyDescent="0.55000000000000004"/>
    <row r="402" ht="17.05" customHeight="1" x14ac:dyDescent="0.55000000000000004"/>
    <row r="403" ht="17.05" customHeight="1" x14ac:dyDescent="0.55000000000000004"/>
    <row r="404" ht="17.05" customHeight="1" x14ac:dyDescent="0.55000000000000004"/>
    <row r="405" ht="17.05" customHeight="1" x14ac:dyDescent="0.55000000000000004"/>
    <row r="406" ht="17.05" customHeight="1" x14ac:dyDescent="0.55000000000000004"/>
    <row r="407" ht="17.05" customHeight="1" x14ac:dyDescent="0.55000000000000004"/>
    <row r="408" ht="17.05" customHeight="1" x14ac:dyDescent="0.55000000000000004"/>
    <row r="409" ht="17.05" customHeight="1" x14ac:dyDescent="0.55000000000000004"/>
    <row r="410" ht="17.05" customHeight="1" x14ac:dyDescent="0.55000000000000004"/>
    <row r="411" ht="17.05" customHeight="1" x14ac:dyDescent="0.55000000000000004"/>
    <row r="412" ht="17.05" customHeight="1" x14ac:dyDescent="0.55000000000000004"/>
    <row r="413" ht="17.05" customHeight="1" x14ac:dyDescent="0.55000000000000004"/>
    <row r="414" ht="17.05" customHeight="1" x14ac:dyDescent="0.55000000000000004"/>
    <row r="415" ht="17.05" customHeight="1" x14ac:dyDescent="0.55000000000000004"/>
    <row r="416" ht="17.05" customHeight="1" x14ac:dyDescent="0.55000000000000004"/>
    <row r="417" ht="17.05" customHeight="1" x14ac:dyDescent="0.55000000000000004"/>
    <row r="418" ht="17.05" customHeight="1" x14ac:dyDescent="0.55000000000000004"/>
    <row r="419" ht="17.05" customHeight="1" x14ac:dyDescent="0.55000000000000004"/>
    <row r="420" ht="17.05" customHeight="1" x14ac:dyDescent="0.55000000000000004"/>
    <row r="421" ht="17.05" customHeight="1" x14ac:dyDescent="0.55000000000000004"/>
    <row r="422" ht="17.05" customHeight="1" x14ac:dyDescent="0.55000000000000004"/>
    <row r="423" ht="17.05" customHeight="1" x14ac:dyDescent="0.55000000000000004"/>
    <row r="424" ht="17.05" customHeight="1" x14ac:dyDescent="0.55000000000000004"/>
    <row r="425" ht="17.05" customHeight="1" x14ac:dyDescent="0.55000000000000004"/>
    <row r="426" ht="17.05" customHeight="1" x14ac:dyDescent="0.55000000000000004"/>
    <row r="427" ht="17.05" customHeight="1" x14ac:dyDescent="0.55000000000000004"/>
    <row r="428" ht="17.05" customHeight="1" x14ac:dyDescent="0.55000000000000004"/>
    <row r="429" ht="17.05" customHeight="1" x14ac:dyDescent="0.55000000000000004"/>
    <row r="430" ht="17.05" customHeight="1" x14ac:dyDescent="0.55000000000000004"/>
    <row r="431" ht="17.05" customHeight="1" x14ac:dyDescent="0.55000000000000004"/>
    <row r="432" ht="17.05" customHeight="1" x14ac:dyDescent="0.55000000000000004"/>
    <row r="433" ht="17.05" customHeight="1" x14ac:dyDescent="0.55000000000000004"/>
    <row r="434" ht="17.05" customHeight="1" x14ac:dyDescent="0.55000000000000004"/>
    <row r="435" ht="17.05" customHeight="1" x14ac:dyDescent="0.55000000000000004"/>
    <row r="436" ht="17.05" customHeight="1" x14ac:dyDescent="0.55000000000000004"/>
    <row r="437" ht="17.05" customHeight="1" x14ac:dyDescent="0.55000000000000004"/>
    <row r="438" ht="17.05" customHeight="1" x14ac:dyDescent="0.55000000000000004"/>
    <row r="439" ht="17.05" customHeight="1" x14ac:dyDescent="0.55000000000000004"/>
    <row r="440" ht="17.05" customHeight="1" x14ac:dyDescent="0.55000000000000004"/>
    <row r="441" ht="17.05" customHeight="1" x14ac:dyDescent="0.55000000000000004"/>
    <row r="442" ht="17.05" customHeight="1" x14ac:dyDescent="0.55000000000000004"/>
    <row r="443" ht="17.05" customHeight="1" x14ac:dyDescent="0.55000000000000004"/>
    <row r="444" ht="17.05" customHeight="1" x14ac:dyDescent="0.55000000000000004"/>
    <row r="445" ht="17.05" customHeight="1" x14ac:dyDescent="0.55000000000000004"/>
    <row r="446" ht="17.05" customHeight="1" x14ac:dyDescent="0.55000000000000004"/>
    <row r="447" ht="17.05" customHeight="1" x14ac:dyDescent="0.55000000000000004"/>
    <row r="448" ht="17.05" customHeight="1" x14ac:dyDescent="0.55000000000000004"/>
    <row r="449" ht="17.05" customHeight="1" x14ac:dyDescent="0.55000000000000004"/>
    <row r="450" ht="17.05" customHeight="1" x14ac:dyDescent="0.55000000000000004"/>
    <row r="451" ht="17.05" customHeight="1" x14ac:dyDescent="0.55000000000000004"/>
    <row r="452" ht="17.05" customHeight="1" x14ac:dyDescent="0.55000000000000004"/>
    <row r="453" ht="17.05" customHeight="1" x14ac:dyDescent="0.55000000000000004"/>
    <row r="454" ht="17.05" customHeight="1" x14ac:dyDescent="0.55000000000000004"/>
    <row r="455" ht="17.05" customHeight="1" x14ac:dyDescent="0.55000000000000004"/>
    <row r="456" ht="17.05" customHeight="1" x14ac:dyDescent="0.55000000000000004"/>
    <row r="457" ht="17.05" customHeight="1" x14ac:dyDescent="0.55000000000000004"/>
    <row r="458" ht="17.05" customHeight="1" x14ac:dyDescent="0.55000000000000004"/>
    <row r="459" ht="17.05" customHeight="1" x14ac:dyDescent="0.55000000000000004"/>
    <row r="460" ht="17.05" customHeight="1" x14ac:dyDescent="0.55000000000000004"/>
    <row r="461" ht="17.05" customHeight="1" x14ac:dyDescent="0.55000000000000004"/>
    <row r="462" ht="17.05" customHeight="1" x14ac:dyDescent="0.55000000000000004"/>
    <row r="463" ht="17.05" customHeight="1" x14ac:dyDescent="0.55000000000000004"/>
    <row r="464" ht="17.05" customHeight="1" x14ac:dyDescent="0.55000000000000004"/>
    <row r="465" ht="17.05" customHeight="1" x14ac:dyDescent="0.55000000000000004"/>
    <row r="466" ht="17.05" customHeight="1" x14ac:dyDescent="0.55000000000000004"/>
    <row r="467" ht="17.05" customHeight="1" x14ac:dyDescent="0.55000000000000004"/>
    <row r="468" ht="17.05" customHeight="1" x14ac:dyDescent="0.55000000000000004"/>
    <row r="469" ht="17.05" customHeight="1" x14ac:dyDescent="0.55000000000000004"/>
    <row r="470" ht="17.05" customHeight="1" x14ac:dyDescent="0.55000000000000004"/>
    <row r="471" ht="17.05" customHeight="1" x14ac:dyDescent="0.55000000000000004"/>
    <row r="472" ht="17.05" customHeight="1" x14ac:dyDescent="0.55000000000000004"/>
    <row r="473" ht="17.05" customHeight="1" x14ac:dyDescent="0.55000000000000004"/>
    <row r="474" ht="17.05" customHeight="1" x14ac:dyDescent="0.55000000000000004"/>
    <row r="475" ht="17.05" customHeight="1" x14ac:dyDescent="0.55000000000000004"/>
    <row r="476" ht="17.05" customHeight="1" x14ac:dyDescent="0.55000000000000004"/>
    <row r="477" ht="17.05" customHeight="1" x14ac:dyDescent="0.55000000000000004"/>
    <row r="478" ht="17.05" customHeight="1" x14ac:dyDescent="0.55000000000000004"/>
    <row r="479" ht="17.05" customHeight="1" x14ac:dyDescent="0.55000000000000004"/>
    <row r="480" ht="17.05" customHeight="1" x14ac:dyDescent="0.55000000000000004"/>
    <row r="481" ht="17.05" customHeight="1" x14ac:dyDescent="0.55000000000000004"/>
    <row r="482" ht="17.05" customHeight="1" x14ac:dyDescent="0.55000000000000004"/>
    <row r="483" ht="17.05" customHeight="1" x14ac:dyDescent="0.55000000000000004"/>
    <row r="484" ht="17.05" customHeight="1" x14ac:dyDescent="0.55000000000000004"/>
    <row r="485" ht="17.05" customHeight="1" x14ac:dyDescent="0.55000000000000004"/>
    <row r="486" ht="17.05" customHeight="1" x14ac:dyDescent="0.55000000000000004"/>
    <row r="487" ht="17.05" customHeight="1" x14ac:dyDescent="0.55000000000000004"/>
    <row r="488" ht="17.05" customHeight="1" x14ac:dyDescent="0.55000000000000004"/>
    <row r="489" ht="17.05" customHeight="1" x14ac:dyDescent="0.55000000000000004"/>
    <row r="490" ht="17.05" customHeight="1" x14ac:dyDescent="0.55000000000000004"/>
    <row r="491" ht="17.05" customHeight="1" x14ac:dyDescent="0.55000000000000004"/>
    <row r="492" ht="17.05" customHeight="1" x14ac:dyDescent="0.55000000000000004"/>
    <row r="493" ht="17.05" customHeight="1" x14ac:dyDescent="0.55000000000000004"/>
    <row r="494" ht="17.05" customHeight="1" x14ac:dyDescent="0.55000000000000004"/>
    <row r="495" ht="17.05" customHeight="1" x14ac:dyDescent="0.55000000000000004"/>
    <row r="496" ht="17.05" customHeight="1" x14ac:dyDescent="0.55000000000000004"/>
    <row r="497" ht="17.05" customHeight="1" x14ac:dyDescent="0.55000000000000004"/>
    <row r="498" ht="17.05" customHeight="1" x14ac:dyDescent="0.55000000000000004"/>
    <row r="499" ht="17.05" customHeight="1" x14ac:dyDescent="0.55000000000000004"/>
    <row r="500" ht="17.05" customHeight="1" x14ac:dyDescent="0.55000000000000004"/>
    <row r="501" ht="17.05" customHeight="1" x14ac:dyDescent="0.55000000000000004"/>
    <row r="502" ht="17.05" customHeight="1" x14ac:dyDescent="0.55000000000000004"/>
    <row r="503" ht="17.05" customHeight="1" x14ac:dyDescent="0.55000000000000004"/>
    <row r="504" ht="17.05" customHeight="1" x14ac:dyDescent="0.55000000000000004"/>
    <row r="505" ht="17.05" customHeight="1" x14ac:dyDescent="0.55000000000000004"/>
    <row r="506" ht="17.05" customHeight="1" x14ac:dyDescent="0.55000000000000004"/>
    <row r="507" ht="17.05" customHeight="1" x14ac:dyDescent="0.55000000000000004"/>
    <row r="508" ht="17.05" customHeight="1" x14ac:dyDescent="0.55000000000000004"/>
    <row r="509" ht="17.05" customHeight="1" x14ac:dyDescent="0.55000000000000004"/>
    <row r="510" ht="17.05" customHeight="1" x14ac:dyDescent="0.55000000000000004"/>
    <row r="511" ht="17.05" customHeight="1" x14ac:dyDescent="0.55000000000000004"/>
    <row r="512" ht="17.05" customHeight="1" x14ac:dyDescent="0.55000000000000004"/>
    <row r="513" ht="17.05" customHeight="1" x14ac:dyDescent="0.55000000000000004"/>
    <row r="514" ht="17.05" customHeight="1" x14ac:dyDescent="0.55000000000000004"/>
    <row r="515" ht="17.05" customHeight="1" x14ac:dyDescent="0.55000000000000004"/>
    <row r="516" ht="17.05" customHeight="1" x14ac:dyDescent="0.55000000000000004"/>
    <row r="517" ht="17.05" customHeight="1" x14ac:dyDescent="0.55000000000000004"/>
    <row r="518" ht="17.05" customHeight="1" x14ac:dyDescent="0.55000000000000004"/>
    <row r="519" ht="17.05" customHeight="1" x14ac:dyDescent="0.55000000000000004"/>
    <row r="520" ht="17.05" customHeight="1" x14ac:dyDescent="0.55000000000000004"/>
    <row r="521" ht="17.05" customHeight="1" x14ac:dyDescent="0.55000000000000004"/>
    <row r="522" ht="17.05" customHeight="1" x14ac:dyDescent="0.55000000000000004"/>
    <row r="523" ht="17.05" customHeight="1" x14ac:dyDescent="0.55000000000000004"/>
    <row r="524" ht="17.05" customHeight="1" x14ac:dyDescent="0.55000000000000004"/>
    <row r="525" ht="17.05" customHeight="1" x14ac:dyDescent="0.55000000000000004"/>
    <row r="526" ht="17.05" customHeight="1" x14ac:dyDescent="0.55000000000000004"/>
    <row r="527" ht="17.05" customHeight="1" x14ac:dyDescent="0.55000000000000004"/>
    <row r="528" ht="17.05" customHeight="1" x14ac:dyDescent="0.55000000000000004"/>
    <row r="529" ht="17.05" customHeight="1" x14ac:dyDescent="0.55000000000000004"/>
    <row r="530" ht="17.05" customHeight="1" x14ac:dyDescent="0.55000000000000004"/>
    <row r="531" ht="17.05" customHeight="1" x14ac:dyDescent="0.55000000000000004"/>
    <row r="532" ht="17.05" customHeight="1" x14ac:dyDescent="0.55000000000000004"/>
    <row r="533" ht="17.05" customHeight="1" x14ac:dyDescent="0.55000000000000004"/>
    <row r="534" ht="17.05" customHeight="1" x14ac:dyDescent="0.55000000000000004"/>
    <row r="535" ht="17.05" customHeight="1" x14ac:dyDescent="0.55000000000000004"/>
    <row r="536" ht="17.05" customHeight="1" x14ac:dyDescent="0.55000000000000004"/>
    <row r="537" ht="17.05" customHeight="1" x14ac:dyDescent="0.55000000000000004"/>
    <row r="538" ht="17.05" customHeight="1" x14ac:dyDescent="0.55000000000000004"/>
    <row r="539" ht="17.05" customHeight="1" x14ac:dyDescent="0.55000000000000004"/>
    <row r="540" ht="17.05" customHeight="1" x14ac:dyDescent="0.55000000000000004"/>
    <row r="541" ht="17.05" customHeight="1" x14ac:dyDescent="0.55000000000000004"/>
    <row r="542" ht="17.05" customHeight="1" x14ac:dyDescent="0.55000000000000004"/>
    <row r="543" ht="17.05" customHeight="1" x14ac:dyDescent="0.55000000000000004"/>
    <row r="544" ht="17.05" customHeight="1" x14ac:dyDescent="0.55000000000000004"/>
    <row r="545" ht="17.05" customHeight="1" x14ac:dyDescent="0.55000000000000004"/>
    <row r="546" ht="17.05" customHeight="1" x14ac:dyDescent="0.55000000000000004"/>
    <row r="547" ht="17.05" customHeight="1" x14ac:dyDescent="0.55000000000000004"/>
    <row r="548" ht="17.05" customHeight="1" x14ac:dyDescent="0.55000000000000004"/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0" sqref="F10"/>
    </sheetView>
  </sheetViews>
  <sheetFormatPr defaultRowHeight="17.600000000000001" x14ac:dyDescent="0.55000000000000004"/>
  <cols>
    <col min="2" max="2" width="16.85546875" customWidth="1"/>
    <col min="3" max="3" width="11.35546875" customWidth="1"/>
  </cols>
  <sheetData>
    <row r="1" spans="1:5" s="26" customFormat="1" ht="25" customHeight="1" x14ac:dyDescent="0.55000000000000004">
      <c r="A1" s="213" t="s">
        <v>638</v>
      </c>
      <c r="B1" s="203"/>
      <c r="C1" s="7" t="s">
        <v>40</v>
      </c>
      <c r="D1" s="7" t="s">
        <v>41</v>
      </c>
      <c r="E1" s="7" t="s">
        <v>15</v>
      </c>
    </row>
    <row r="2" spans="1:5" s="26" customFormat="1" ht="25" customHeight="1" x14ac:dyDescent="0.55000000000000004">
      <c r="A2" s="88" t="s">
        <v>792</v>
      </c>
      <c r="B2" s="54" t="s">
        <v>1108</v>
      </c>
      <c r="C2" s="29">
        <f>회계상세!H3</f>
        <v>14</v>
      </c>
      <c r="D2" s="38">
        <f>회계상세!I3</f>
        <v>8.7142857142857135</v>
      </c>
      <c r="E2" s="38">
        <f>회계상세!J3</f>
        <v>1.6065573770491806</v>
      </c>
    </row>
    <row r="3" spans="1:5" s="26" customFormat="1" ht="25" customHeight="1" x14ac:dyDescent="0.55000000000000004">
      <c r="A3" s="43"/>
      <c r="B3" s="43" t="s">
        <v>1109</v>
      </c>
      <c r="C3" s="29">
        <f>회계상세!H19</f>
        <v>31</v>
      </c>
      <c r="D3" s="38">
        <f>회계상세!I19</f>
        <v>7.4838709677419351</v>
      </c>
      <c r="E3" s="38">
        <f>회계상세!J19</f>
        <v>4.1422413793103452</v>
      </c>
    </row>
    <row r="4" spans="1:5" s="26" customFormat="1" ht="25" customHeight="1" x14ac:dyDescent="0.55000000000000004">
      <c r="A4" s="43"/>
      <c r="B4" s="43" t="s">
        <v>1110</v>
      </c>
      <c r="C4" s="29">
        <f>회계상세!H52</f>
        <v>53</v>
      </c>
      <c r="D4" s="38">
        <f>회계상세!I52</f>
        <v>8.1132075471698109</v>
      </c>
      <c r="E4" s="38">
        <f>회계상세!J52</f>
        <v>6.532558139534884</v>
      </c>
    </row>
    <row r="5" spans="1:5" s="26" customFormat="1" ht="25" customHeight="1" x14ac:dyDescent="0.55000000000000004">
      <c r="A5" s="43"/>
      <c r="B5" s="43" t="s">
        <v>1111</v>
      </c>
      <c r="C5" s="29">
        <f>회계상세!H107</f>
        <v>37</v>
      </c>
      <c r="D5" s="38">
        <f>회계상세!I107</f>
        <v>7.6756756756756754</v>
      </c>
      <c r="E5" s="38">
        <f>회계상세!J107</f>
        <v>4.820422535211268</v>
      </c>
    </row>
    <row r="6" spans="1:5" s="26" customFormat="1" ht="25" customHeight="1" x14ac:dyDescent="0.55000000000000004">
      <c r="A6" s="43"/>
      <c r="B6" s="43" t="s">
        <v>1112</v>
      </c>
      <c r="C6" s="29">
        <f>회계상세!H146</f>
        <v>26</v>
      </c>
      <c r="D6" s="38">
        <f>회계상세!I146</f>
        <v>7.615384615384615</v>
      </c>
      <c r="E6" s="38">
        <f>회계상세!J146</f>
        <v>3.4141414141414144</v>
      </c>
    </row>
    <row r="7" spans="1:5" s="26" customFormat="1" ht="25" customHeight="1" x14ac:dyDescent="0.55000000000000004">
      <c r="A7" s="43"/>
      <c r="B7" s="43" t="s">
        <v>1113</v>
      </c>
      <c r="C7" s="29">
        <f>회계상세!H174</f>
        <v>23</v>
      </c>
      <c r="D7" s="38">
        <f>회계상세!I174</f>
        <v>7.3043478260869561</v>
      </c>
      <c r="E7" s="38">
        <f>회계상세!J174</f>
        <v>3.1488095238095242</v>
      </c>
    </row>
    <row r="8" spans="1:5" s="26" customFormat="1" ht="25" customHeight="1" x14ac:dyDescent="0.55000000000000004">
      <c r="A8" s="43"/>
      <c r="B8" s="43" t="s">
        <v>1114</v>
      </c>
      <c r="C8" s="29">
        <f>회계상세!H199</f>
        <v>22</v>
      </c>
      <c r="D8" s="38">
        <f>회계상세!I199</f>
        <v>7.8181818181818183</v>
      </c>
      <c r="E8" s="38">
        <f>회계상세!J199</f>
        <v>2.8139534883720931</v>
      </c>
    </row>
    <row r="9" spans="1:5" s="26" customFormat="1" ht="25" customHeight="1" x14ac:dyDescent="0.55000000000000004">
      <c r="A9" s="43"/>
      <c r="B9" s="43" t="s">
        <v>1115</v>
      </c>
      <c r="C9" s="29">
        <f>회계상세!H223</f>
        <v>29</v>
      </c>
      <c r="D9" s="38">
        <f>회계상세!I223</f>
        <v>8</v>
      </c>
      <c r="E9" s="38">
        <f>회계상세!J223</f>
        <v>3.625</v>
      </c>
    </row>
    <row r="10" spans="1:5" s="26" customFormat="1" ht="25" customHeight="1" x14ac:dyDescent="0.55000000000000004">
      <c r="A10" s="43"/>
      <c r="B10" s="43" t="s">
        <v>1116</v>
      </c>
      <c r="C10" s="29">
        <f>회계상세!H254</f>
        <v>31</v>
      </c>
      <c r="D10" s="38">
        <f>회계상세!I254</f>
        <v>7.67741935483871</v>
      </c>
      <c r="E10" s="38">
        <f>회계상세!J254</f>
        <v>4.03781512605042</v>
      </c>
    </row>
    <row r="11" spans="1:5" s="26" customFormat="1" ht="25" customHeight="1" x14ac:dyDescent="0.55000000000000004">
      <c r="A11" s="43"/>
      <c r="B11" s="43" t="s">
        <v>1117</v>
      </c>
      <c r="C11" s="29">
        <f>회계상세!H287</f>
        <v>18</v>
      </c>
      <c r="D11" s="38">
        <f>회계상세!I287</f>
        <v>6.4444444444444446</v>
      </c>
      <c r="E11" s="38">
        <f>회계상세!J287</f>
        <v>2.7931034482758621</v>
      </c>
    </row>
    <row r="12" spans="1:5" s="26" customFormat="1" ht="25" customHeight="1" x14ac:dyDescent="0.55000000000000004">
      <c r="A12" s="43"/>
      <c r="B12" s="43" t="s">
        <v>1118</v>
      </c>
      <c r="C12" s="29">
        <f>회계상세!H307</f>
        <v>27</v>
      </c>
      <c r="D12" s="38">
        <f>회계상세!I307</f>
        <v>7.7777777777777777</v>
      </c>
      <c r="E12" s="38">
        <f>회계상세!J307</f>
        <v>3.4714285714285715</v>
      </c>
    </row>
    <row r="13" spans="1:5" s="26" customFormat="1" ht="25" customHeight="1" x14ac:dyDescent="0.55000000000000004">
      <c r="A13" s="29"/>
      <c r="B13" s="7"/>
      <c r="C13" s="29">
        <f>SUM(C2:C12)</f>
        <v>311</v>
      </c>
      <c r="D13" s="38">
        <f>AVERAGE(D2:D12)</f>
        <v>7.6931450674170403</v>
      </c>
      <c r="E13" s="38">
        <f>SUM(E2:E12)</f>
        <v>40.406031003183571</v>
      </c>
    </row>
  </sheetData>
  <mergeCells count="1">
    <mergeCell ref="A1:B1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topLeftCell="A52" workbookViewId="0">
      <selection activeCell="H61" sqref="H61:J61"/>
    </sheetView>
  </sheetViews>
  <sheetFormatPr defaultRowHeight="15" x14ac:dyDescent="0.55000000000000004"/>
  <cols>
    <col min="1" max="1" width="12" style="138" customWidth="1"/>
    <col min="2" max="2" width="10.5" style="138" customWidth="1"/>
    <col min="3" max="3" width="19.2109375" style="136" customWidth="1"/>
    <col min="4" max="4" width="18.0703125" style="136" customWidth="1"/>
    <col min="5" max="5" width="12.5703125" style="138" customWidth="1"/>
    <col min="6" max="7" width="9.140625" style="136"/>
    <col min="8" max="8" width="13.28515625" style="136" customWidth="1"/>
    <col min="9" max="16384" width="9.140625" style="136"/>
  </cols>
  <sheetData>
    <row r="1" spans="1:10" ht="17.05" customHeight="1" x14ac:dyDescent="0.55000000000000004">
      <c r="A1" s="133" t="s">
        <v>32</v>
      </c>
      <c r="B1" s="133" t="s">
        <v>33</v>
      </c>
      <c r="C1" s="135" t="s">
        <v>34</v>
      </c>
      <c r="D1" s="133" t="s">
        <v>582</v>
      </c>
      <c r="E1" s="133" t="s">
        <v>35</v>
      </c>
      <c r="F1" s="133" t="s">
        <v>39</v>
      </c>
    </row>
    <row r="2" spans="1:10" ht="17.05" customHeight="1" x14ac:dyDescent="0.55000000000000004">
      <c r="A2" s="133" t="s">
        <v>1165</v>
      </c>
      <c r="B2" s="120" t="s">
        <v>183</v>
      </c>
      <c r="C2" s="141" t="s">
        <v>577</v>
      </c>
      <c r="D2" s="140"/>
      <c r="E2" s="133" t="s">
        <v>755</v>
      </c>
      <c r="F2" s="137">
        <v>12</v>
      </c>
      <c r="H2" s="133" t="s">
        <v>40</v>
      </c>
      <c r="I2" s="133" t="s">
        <v>41</v>
      </c>
      <c r="J2" s="133" t="s">
        <v>15</v>
      </c>
    </row>
    <row r="3" spans="1:10" ht="17.05" customHeight="1" x14ac:dyDescent="0.55000000000000004">
      <c r="A3" s="133"/>
      <c r="B3" s="142"/>
      <c r="C3" s="141" t="s">
        <v>577</v>
      </c>
      <c r="D3" s="141" t="s">
        <v>578</v>
      </c>
      <c r="E3" s="133" t="s">
        <v>36</v>
      </c>
      <c r="F3" s="137">
        <v>12</v>
      </c>
      <c r="H3" s="137">
        <f>COUNT(F2:F6)</f>
        <v>5</v>
      </c>
      <c r="I3" s="137">
        <f>SUM(F2:F6)/H3</f>
        <v>12</v>
      </c>
      <c r="J3" s="139">
        <f>H3/I3</f>
        <v>0.41666666666666669</v>
      </c>
    </row>
    <row r="4" spans="1:10" ht="17.05" customHeight="1" x14ac:dyDescent="0.55000000000000004">
      <c r="A4" s="133"/>
      <c r="B4" s="142"/>
      <c r="C4" s="141" t="s">
        <v>579</v>
      </c>
      <c r="D4" s="140"/>
      <c r="E4" s="133" t="s">
        <v>1166</v>
      </c>
      <c r="F4" s="137">
        <v>12</v>
      </c>
    </row>
    <row r="5" spans="1:10" ht="17.05" customHeight="1" x14ac:dyDescent="0.55000000000000004">
      <c r="A5" s="133"/>
      <c r="B5" s="142"/>
      <c r="C5" s="141" t="s">
        <v>1119</v>
      </c>
      <c r="D5" s="140"/>
      <c r="E5" s="133" t="s">
        <v>755</v>
      </c>
      <c r="F5" s="137">
        <v>12</v>
      </c>
    </row>
    <row r="6" spans="1:10" ht="17.05" customHeight="1" x14ac:dyDescent="0.55000000000000004">
      <c r="A6" s="133"/>
      <c r="B6" s="142"/>
      <c r="C6" s="141" t="s">
        <v>1120</v>
      </c>
      <c r="D6" s="140"/>
      <c r="E6" s="133" t="s">
        <v>755</v>
      </c>
      <c r="F6" s="137">
        <v>12</v>
      </c>
    </row>
    <row r="7" spans="1:10" ht="17.05" customHeight="1" x14ac:dyDescent="0.55000000000000004"/>
    <row r="8" spans="1:10" ht="17.05" customHeight="1" x14ac:dyDescent="0.55000000000000004"/>
    <row r="9" spans="1:10" ht="17.05" customHeight="1" x14ac:dyDescent="0.55000000000000004">
      <c r="A9" s="133"/>
      <c r="B9" s="120" t="s">
        <v>1121</v>
      </c>
      <c r="C9" s="141" t="s">
        <v>1122</v>
      </c>
      <c r="D9" s="140"/>
      <c r="E9" s="133" t="s">
        <v>755</v>
      </c>
      <c r="F9" s="137">
        <v>12</v>
      </c>
      <c r="H9" s="133" t="s">
        <v>40</v>
      </c>
      <c r="I9" s="133" t="s">
        <v>41</v>
      </c>
      <c r="J9" s="133" t="s">
        <v>15</v>
      </c>
    </row>
    <row r="10" spans="1:10" ht="17.05" customHeight="1" x14ac:dyDescent="0.55000000000000004">
      <c r="A10" s="133"/>
      <c r="B10" s="142"/>
      <c r="C10" s="141" t="s">
        <v>1123</v>
      </c>
      <c r="D10" s="141" t="s">
        <v>496</v>
      </c>
      <c r="E10" s="133" t="s">
        <v>755</v>
      </c>
      <c r="F10" s="137">
        <v>12</v>
      </c>
      <c r="H10" s="137">
        <f>COUNT(F9:F19)</f>
        <v>11</v>
      </c>
      <c r="I10" s="139">
        <f>SUM(F9:F19)/H10</f>
        <v>12</v>
      </c>
      <c r="J10" s="139">
        <f>H10/I10</f>
        <v>0.91666666666666663</v>
      </c>
    </row>
    <row r="11" spans="1:10" ht="17.05" customHeight="1" x14ac:dyDescent="0.55000000000000004">
      <c r="A11" s="133"/>
      <c r="B11" s="142"/>
      <c r="C11" s="140"/>
      <c r="D11" s="141" t="s">
        <v>1124</v>
      </c>
      <c r="E11" s="133" t="s">
        <v>755</v>
      </c>
      <c r="F11" s="137">
        <v>12</v>
      </c>
    </row>
    <row r="12" spans="1:10" ht="17.05" customHeight="1" x14ac:dyDescent="0.55000000000000004">
      <c r="A12" s="133"/>
      <c r="B12" s="142"/>
      <c r="C12" s="140"/>
      <c r="D12" s="141" t="s">
        <v>1125</v>
      </c>
      <c r="E12" s="133" t="s">
        <v>755</v>
      </c>
      <c r="F12" s="137">
        <v>12</v>
      </c>
    </row>
    <row r="13" spans="1:10" ht="17.05" customHeight="1" x14ac:dyDescent="0.55000000000000004">
      <c r="A13" s="133"/>
      <c r="B13" s="142"/>
      <c r="C13" s="140"/>
      <c r="D13" s="141" t="s">
        <v>1126</v>
      </c>
      <c r="E13" s="133" t="s">
        <v>755</v>
      </c>
      <c r="F13" s="137">
        <v>12</v>
      </c>
    </row>
    <row r="14" spans="1:10" ht="17.05" customHeight="1" x14ac:dyDescent="0.55000000000000004">
      <c r="A14" s="133"/>
      <c r="B14" s="142"/>
      <c r="C14" s="140"/>
      <c r="D14" s="141" t="s">
        <v>1127</v>
      </c>
      <c r="E14" s="133" t="s">
        <v>755</v>
      </c>
      <c r="F14" s="137">
        <v>12</v>
      </c>
    </row>
    <row r="15" spans="1:10" ht="17.05" customHeight="1" x14ac:dyDescent="0.55000000000000004">
      <c r="A15" s="133"/>
      <c r="B15" s="142"/>
      <c r="C15" s="140"/>
      <c r="D15" s="141" t="s">
        <v>645</v>
      </c>
      <c r="E15" s="133" t="s">
        <v>755</v>
      </c>
      <c r="F15" s="137">
        <v>12</v>
      </c>
    </row>
    <row r="16" spans="1:10" ht="17.05" customHeight="1" x14ac:dyDescent="0.55000000000000004">
      <c r="A16" s="133"/>
      <c r="B16" s="142"/>
      <c r="C16" s="140"/>
      <c r="D16" s="141" t="s">
        <v>519</v>
      </c>
      <c r="E16" s="133" t="s">
        <v>755</v>
      </c>
      <c r="F16" s="137">
        <v>12</v>
      </c>
    </row>
    <row r="17" spans="1:10" ht="17.05" customHeight="1" x14ac:dyDescent="0.55000000000000004">
      <c r="A17" s="143"/>
      <c r="B17" s="150"/>
      <c r="C17" s="152"/>
      <c r="D17" s="151" t="s">
        <v>1128</v>
      </c>
      <c r="E17" s="143" t="s">
        <v>755</v>
      </c>
      <c r="F17" s="144">
        <v>12</v>
      </c>
    </row>
    <row r="18" spans="1:10" ht="17.05" customHeight="1" x14ac:dyDescent="0.55000000000000004">
      <c r="A18" s="133"/>
      <c r="B18" s="142"/>
      <c r="C18" s="140"/>
      <c r="D18" s="141" t="s">
        <v>1129</v>
      </c>
      <c r="E18" s="133" t="s">
        <v>755</v>
      </c>
      <c r="F18" s="137">
        <v>12</v>
      </c>
    </row>
    <row r="19" spans="1:10" ht="17.05" customHeight="1" x14ac:dyDescent="0.55000000000000004">
      <c r="A19" s="133"/>
      <c r="B19" s="142"/>
      <c r="C19" s="141" t="s">
        <v>1130</v>
      </c>
      <c r="D19" s="140"/>
      <c r="E19" s="133" t="s">
        <v>755</v>
      </c>
      <c r="F19" s="137">
        <v>12</v>
      </c>
    </row>
    <row r="20" spans="1:10" ht="17.05" customHeight="1" x14ac:dyDescent="0.55000000000000004">
      <c r="A20" s="102"/>
      <c r="B20" s="153"/>
      <c r="C20" s="154"/>
      <c r="D20" s="155"/>
      <c r="E20" s="102"/>
      <c r="F20" s="156"/>
    </row>
    <row r="21" spans="1:10" ht="17.05" customHeight="1" x14ac:dyDescent="0.55000000000000004">
      <c r="A21" s="102"/>
      <c r="B21" s="153"/>
      <c r="C21" s="154"/>
      <c r="D21" s="155"/>
      <c r="E21" s="102"/>
      <c r="F21" s="156"/>
    </row>
    <row r="22" spans="1:10" ht="17.05" customHeight="1" x14ac:dyDescent="0.55000000000000004">
      <c r="A22" s="133"/>
      <c r="B22" s="120" t="s">
        <v>1131</v>
      </c>
      <c r="C22" s="141" t="s">
        <v>1132</v>
      </c>
      <c r="D22" s="141" t="s">
        <v>1133</v>
      </c>
      <c r="E22" s="133" t="s">
        <v>755</v>
      </c>
      <c r="F22" s="137">
        <v>12</v>
      </c>
      <c r="H22" s="133" t="s">
        <v>40</v>
      </c>
      <c r="I22" s="133" t="s">
        <v>41</v>
      </c>
      <c r="J22" s="133" t="s">
        <v>15</v>
      </c>
    </row>
    <row r="23" spans="1:10" ht="17.05" customHeight="1" x14ac:dyDescent="0.55000000000000004">
      <c r="A23" s="133"/>
      <c r="B23" s="142"/>
      <c r="C23" s="141" t="s">
        <v>1132</v>
      </c>
      <c r="D23" s="141" t="s">
        <v>1134</v>
      </c>
      <c r="E23" s="133" t="s">
        <v>755</v>
      </c>
      <c r="F23" s="137">
        <v>12</v>
      </c>
      <c r="H23" s="137">
        <f>COUNT(F22:F29)</f>
        <v>8</v>
      </c>
      <c r="I23" s="137">
        <f>SUM(F22:F29)/H23</f>
        <v>11.5</v>
      </c>
      <c r="J23" s="139">
        <f>H23/I23</f>
        <v>0.69565217391304346</v>
      </c>
    </row>
    <row r="24" spans="1:10" ht="17.05" customHeight="1" x14ac:dyDescent="0.55000000000000004">
      <c r="A24" s="133"/>
      <c r="B24" s="142"/>
      <c r="C24" s="141" t="s">
        <v>1132</v>
      </c>
      <c r="D24" s="141" t="s">
        <v>1135</v>
      </c>
      <c r="E24" s="133" t="s">
        <v>755</v>
      </c>
      <c r="F24" s="137">
        <v>12</v>
      </c>
    </row>
    <row r="25" spans="1:10" ht="17.05" customHeight="1" x14ac:dyDescent="0.55000000000000004">
      <c r="A25" s="133"/>
      <c r="B25" s="142"/>
      <c r="C25" s="141" t="s">
        <v>1136</v>
      </c>
      <c r="D25" s="140"/>
      <c r="E25" s="133" t="s">
        <v>755</v>
      </c>
      <c r="F25" s="137">
        <v>12</v>
      </c>
    </row>
    <row r="26" spans="1:10" ht="17.05" customHeight="1" x14ac:dyDescent="0.55000000000000004">
      <c r="A26" s="133"/>
      <c r="B26" s="142"/>
      <c r="C26" s="141" t="s">
        <v>1137</v>
      </c>
      <c r="D26" s="140"/>
      <c r="E26" s="133" t="s">
        <v>755</v>
      </c>
      <c r="F26" s="137">
        <v>12</v>
      </c>
    </row>
    <row r="27" spans="1:10" ht="17.05" customHeight="1" x14ac:dyDescent="0.55000000000000004">
      <c r="A27" s="133"/>
      <c r="B27" s="142"/>
      <c r="C27" s="141" t="s">
        <v>1138</v>
      </c>
      <c r="D27" s="140"/>
      <c r="E27" s="133" t="s">
        <v>755</v>
      </c>
      <c r="F27" s="137">
        <v>12</v>
      </c>
    </row>
    <row r="28" spans="1:10" ht="17.05" customHeight="1" x14ac:dyDescent="0.55000000000000004">
      <c r="A28" s="133"/>
      <c r="B28" s="142"/>
      <c r="C28" s="141" t="s">
        <v>1139</v>
      </c>
      <c r="D28" s="140"/>
      <c r="E28" s="133" t="s">
        <v>755</v>
      </c>
      <c r="F28" s="137">
        <v>12</v>
      </c>
    </row>
    <row r="29" spans="1:10" ht="17.05" customHeight="1" x14ac:dyDescent="0.55000000000000004">
      <c r="A29" s="133"/>
      <c r="B29" s="142"/>
      <c r="C29" s="141" t="s">
        <v>1129</v>
      </c>
      <c r="D29" s="140"/>
      <c r="E29" s="133" t="s">
        <v>1167</v>
      </c>
      <c r="F29" s="137">
        <v>8</v>
      </c>
    </row>
    <row r="30" spans="1:10" ht="17.05" customHeight="1" x14ac:dyDescent="0.55000000000000004"/>
    <row r="31" spans="1:10" ht="17.05" customHeight="1" x14ac:dyDescent="0.55000000000000004"/>
    <row r="32" spans="1:10" ht="17.05" customHeight="1" x14ac:dyDescent="0.55000000000000004">
      <c r="A32" s="133"/>
      <c r="B32" s="120" t="s">
        <v>1140</v>
      </c>
      <c r="C32" s="141" t="s">
        <v>1141</v>
      </c>
      <c r="D32" s="140"/>
      <c r="E32" s="133" t="s">
        <v>755</v>
      </c>
      <c r="F32" s="137">
        <v>12</v>
      </c>
      <c r="H32" s="133" t="s">
        <v>40</v>
      </c>
      <c r="I32" s="133" t="s">
        <v>41</v>
      </c>
      <c r="J32" s="133" t="s">
        <v>15</v>
      </c>
    </row>
    <row r="33" spans="1:10" ht="17.05" customHeight="1" x14ac:dyDescent="0.55000000000000004">
      <c r="A33" s="133"/>
      <c r="B33" s="142"/>
      <c r="C33" s="141" t="s">
        <v>1142</v>
      </c>
      <c r="D33" s="140"/>
      <c r="E33" s="133" t="s">
        <v>755</v>
      </c>
      <c r="F33" s="137">
        <v>12</v>
      </c>
      <c r="H33" s="137">
        <f>COUNT(F32:F34)</f>
        <v>3</v>
      </c>
      <c r="I33" s="137">
        <f>SUM(F32:F34)/H33</f>
        <v>12</v>
      </c>
      <c r="J33" s="139">
        <f>H33/I33</f>
        <v>0.25</v>
      </c>
    </row>
    <row r="34" spans="1:10" ht="17.05" customHeight="1" x14ac:dyDescent="0.55000000000000004">
      <c r="A34" s="133"/>
      <c r="B34" s="142"/>
      <c r="C34" s="141" t="s">
        <v>1143</v>
      </c>
      <c r="D34" s="140"/>
      <c r="E34" s="133" t="s">
        <v>755</v>
      </c>
      <c r="F34" s="137">
        <v>12</v>
      </c>
    </row>
    <row r="35" spans="1:10" ht="17.05" customHeight="1" x14ac:dyDescent="0.55000000000000004"/>
    <row r="36" spans="1:10" ht="17.05" customHeight="1" x14ac:dyDescent="0.55000000000000004"/>
    <row r="37" spans="1:10" ht="17.05" customHeight="1" x14ac:dyDescent="0.55000000000000004">
      <c r="A37" s="133"/>
      <c r="B37" s="120" t="s">
        <v>548</v>
      </c>
      <c r="C37" s="141" t="s">
        <v>1144</v>
      </c>
      <c r="D37" s="140"/>
      <c r="E37" s="133" t="s">
        <v>1168</v>
      </c>
      <c r="F37" s="137">
        <v>8</v>
      </c>
      <c r="H37" s="133" t="s">
        <v>40</v>
      </c>
      <c r="I37" s="133" t="s">
        <v>41</v>
      </c>
      <c r="J37" s="133" t="s">
        <v>15</v>
      </c>
    </row>
    <row r="38" spans="1:10" ht="17.05" customHeight="1" x14ac:dyDescent="0.55000000000000004">
      <c r="A38" s="133"/>
      <c r="B38" s="142"/>
      <c r="C38" s="141" t="s">
        <v>1145</v>
      </c>
      <c r="D38" s="140"/>
      <c r="E38" s="133" t="s">
        <v>46</v>
      </c>
      <c r="F38" s="137">
        <v>8</v>
      </c>
      <c r="H38" s="137">
        <f>COUNT(F37:F41)</f>
        <v>5</v>
      </c>
      <c r="I38" s="137">
        <f>SUM(F37:F41)/H38</f>
        <v>8</v>
      </c>
      <c r="J38" s="139">
        <f>H38/I38</f>
        <v>0.625</v>
      </c>
    </row>
    <row r="39" spans="1:10" ht="17.05" customHeight="1" x14ac:dyDescent="0.55000000000000004">
      <c r="A39" s="133"/>
      <c r="B39" s="142"/>
      <c r="C39" s="141" t="s">
        <v>1146</v>
      </c>
      <c r="D39" s="140"/>
      <c r="E39" s="133" t="s">
        <v>46</v>
      </c>
      <c r="F39" s="137">
        <v>8</v>
      </c>
    </row>
    <row r="40" spans="1:10" ht="17.05" customHeight="1" x14ac:dyDescent="0.55000000000000004">
      <c r="A40" s="133"/>
      <c r="B40" s="142"/>
      <c r="C40" s="141" t="s">
        <v>1147</v>
      </c>
      <c r="D40" s="140"/>
      <c r="E40" s="133" t="s">
        <v>46</v>
      </c>
      <c r="F40" s="137">
        <v>8</v>
      </c>
    </row>
    <row r="41" spans="1:10" ht="17.05" customHeight="1" x14ac:dyDescent="0.55000000000000004">
      <c r="A41" s="133"/>
      <c r="B41" s="142"/>
      <c r="C41" s="141" t="s">
        <v>1148</v>
      </c>
      <c r="D41" s="140"/>
      <c r="E41" s="133" t="s">
        <v>749</v>
      </c>
      <c r="F41" s="137">
        <v>8</v>
      </c>
    </row>
    <row r="42" spans="1:10" ht="17.05" customHeight="1" x14ac:dyDescent="0.55000000000000004"/>
    <row r="43" spans="1:10" ht="17.05" customHeight="1" x14ac:dyDescent="0.55000000000000004"/>
    <row r="44" spans="1:10" ht="17.05" customHeight="1" x14ac:dyDescent="0.55000000000000004">
      <c r="A44" s="133"/>
      <c r="B44" s="120" t="s">
        <v>1149</v>
      </c>
      <c r="C44" s="141" t="s">
        <v>1150</v>
      </c>
      <c r="D44" s="140"/>
      <c r="E44" s="133" t="s">
        <v>755</v>
      </c>
      <c r="F44" s="137">
        <v>12</v>
      </c>
      <c r="H44" s="133" t="s">
        <v>40</v>
      </c>
      <c r="I44" s="133" t="s">
        <v>41</v>
      </c>
      <c r="J44" s="133" t="s">
        <v>15</v>
      </c>
    </row>
    <row r="45" spans="1:10" ht="17.05" customHeight="1" x14ac:dyDescent="0.55000000000000004">
      <c r="A45" s="133"/>
      <c r="B45" s="142"/>
      <c r="C45" s="141" t="s">
        <v>1151</v>
      </c>
      <c r="D45" s="140"/>
      <c r="E45" s="133" t="s">
        <v>755</v>
      </c>
      <c r="F45" s="137">
        <v>12</v>
      </c>
      <c r="H45" s="137">
        <f>COUNT(F44:F58)</f>
        <v>15</v>
      </c>
      <c r="I45" s="137">
        <f>SUM(F44:F58)/H45</f>
        <v>12</v>
      </c>
      <c r="J45" s="139">
        <f>H45/I45</f>
        <v>1.25</v>
      </c>
    </row>
    <row r="46" spans="1:10" ht="17.05" customHeight="1" x14ac:dyDescent="0.55000000000000004">
      <c r="A46" s="133"/>
      <c r="B46" s="133"/>
      <c r="C46" s="141" t="s">
        <v>1152</v>
      </c>
      <c r="D46" s="137"/>
      <c r="E46" s="133" t="s">
        <v>755</v>
      </c>
      <c r="F46" s="137">
        <v>12</v>
      </c>
    </row>
    <row r="47" spans="1:10" ht="17.05" customHeight="1" x14ac:dyDescent="0.55000000000000004">
      <c r="A47" s="133"/>
      <c r="B47" s="133"/>
      <c r="C47" s="141" t="s">
        <v>1153</v>
      </c>
      <c r="D47" s="137"/>
      <c r="E47" s="133" t="s">
        <v>755</v>
      </c>
      <c r="F47" s="137">
        <v>12</v>
      </c>
    </row>
    <row r="48" spans="1:10" ht="17.05" customHeight="1" x14ac:dyDescent="0.55000000000000004">
      <c r="A48" s="133"/>
      <c r="B48" s="133"/>
      <c r="C48" s="141" t="s">
        <v>1154</v>
      </c>
      <c r="D48" s="137"/>
      <c r="E48" s="133" t="s">
        <v>755</v>
      </c>
      <c r="F48" s="137">
        <v>12</v>
      </c>
    </row>
    <row r="49" spans="1:10" ht="17.05" customHeight="1" x14ac:dyDescent="0.55000000000000004">
      <c r="A49" s="133"/>
      <c r="B49" s="133"/>
      <c r="C49" s="141" t="s">
        <v>1155</v>
      </c>
      <c r="D49" s="137"/>
      <c r="E49" s="133" t="s">
        <v>755</v>
      </c>
      <c r="F49" s="137">
        <v>12</v>
      </c>
    </row>
    <row r="50" spans="1:10" ht="17.05" customHeight="1" x14ac:dyDescent="0.55000000000000004">
      <c r="A50" s="133"/>
      <c r="B50" s="133"/>
      <c r="C50" s="141" t="s">
        <v>1156</v>
      </c>
      <c r="D50" s="137"/>
      <c r="E50" s="133" t="s">
        <v>755</v>
      </c>
      <c r="F50" s="137">
        <v>12</v>
      </c>
    </row>
    <row r="51" spans="1:10" ht="17.05" customHeight="1" x14ac:dyDescent="0.55000000000000004">
      <c r="A51" s="133"/>
      <c r="B51" s="133"/>
      <c r="C51" s="141" t="s">
        <v>1157</v>
      </c>
      <c r="D51" s="137"/>
      <c r="E51" s="133" t="s">
        <v>755</v>
      </c>
      <c r="F51" s="137">
        <v>12</v>
      </c>
    </row>
    <row r="52" spans="1:10" ht="17.05" customHeight="1" x14ac:dyDescent="0.55000000000000004">
      <c r="A52" s="133"/>
      <c r="B52" s="133"/>
      <c r="C52" s="141" t="s">
        <v>1158</v>
      </c>
      <c r="D52" s="137"/>
      <c r="E52" s="133" t="s">
        <v>755</v>
      </c>
      <c r="F52" s="137">
        <v>12</v>
      </c>
    </row>
    <row r="53" spans="1:10" ht="17.05" customHeight="1" x14ac:dyDescent="0.55000000000000004">
      <c r="A53" s="133"/>
      <c r="B53" s="133"/>
      <c r="C53" s="141" t="s">
        <v>1159</v>
      </c>
      <c r="D53" s="137"/>
      <c r="E53" s="133" t="s">
        <v>755</v>
      </c>
      <c r="F53" s="137">
        <v>12</v>
      </c>
    </row>
    <row r="54" spans="1:10" ht="17.05" customHeight="1" x14ac:dyDescent="0.55000000000000004">
      <c r="A54" s="133"/>
      <c r="B54" s="133"/>
      <c r="C54" s="141" t="s">
        <v>1160</v>
      </c>
      <c r="D54" s="137"/>
      <c r="E54" s="133" t="s">
        <v>755</v>
      </c>
      <c r="F54" s="137">
        <v>12</v>
      </c>
    </row>
    <row r="55" spans="1:10" ht="17.05" customHeight="1" x14ac:dyDescent="0.55000000000000004">
      <c r="A55" s="133"/>
      <c r="B55" s="133"/>
      <c r="C55" s="141" t="s">
        <v>1161</v>
      </c>
      <c r="D55" s="137"/>
      <c r="E55" s="133" t="s">
        <v>755</v>
      </c>
      <c r="F55" s="137">
        <v>12</v>
      </c>
    </row>
    <row r="56" spans="1:10" ht="17.05" customHeight="1" x14ac:dyDescent="0.55000000000000004">
      <c r="A56" s="133"/>
      <c r="B56" s="133"/>
      <c r="C56" s="141" t="s">
        <v>1162</v>
      </c>
      <c r="D56" s="137"/>
      <c r="E56" s="133" t="s">
        <v>755</v>
      </c>
      <c r="F56" s="137">
        <v>12</v>
      </c>
    </row>
    <row r="57" spans="1:10" ht="17.05" customHeight="1" x14ac:dyDescent="0.55000000000000004">
      <c r="A57" s="133"/>
      <c r="B57" s="133"/>
      <c r="C57" s="141" t="s">
        <v>1163</v>
      </c>
      <c r="D57" s="137"/>
      <c r="E57" s="133" t="s">
        <v>755</v>
      </c>
      <c r="F57" s="137">
        <v>12</v>
      </c>
    </row>
    <row r="58" spans="1:10" ht="17.05" customHeight="1" x14ac:dyDescent="0.55000000000000004">
      <c r="A58" s="133"/>
      <c r="B58" s="133"/>
      <c r="C58" s="141" t="s">
        <v>1164</v>
      </c>
      <c r="D58" s="137"/>
      <c r="E58" s="133" t="s">
        <v>755</v>
      </c>
      <c r="F58" s="137">
        <v>12</v>
      </c>
    </row>
    <row r="59" spans="1:10" ht="17.05" customHeight="1" x14ac:dyDescent="0.55000000000000004"/>
    <row r="60" spans="1:10" ht="17.05" customHeight="1" x14ac:dyDescent="0.55000000000000004"/>
    <row r="61" spans="1:10" ht="17.05" customHeight="1" x14ac:dyDescent="0.55000000000000004">
      <c r="A61" s="133"/>
      <c r="B61" s="142" t="s">
        <v>177</v>
      </c>
      <c r="C61" s="135" t="s">
        <v>583</v>
      </c>
      <c r="D61" s="141"/>
      <c r="E61" s="133" t="s">
        <v>1104</v>
      </c>
      <c r="F61" s="137">
        <v>8</v>
      </c>
      <c r="H61" s="133" t="s">
        <v>40</v>
      </c>
      <c r="I61" s="133" t="s">
        <v>41</v>
      </c>
      <c r="J61" s="133" t="s">
        <v>15</v>
      </c>
    </row>
    <row r="62" spans="1:10" ht="17.05" customHeight="1" x14ac:dyDescent="0.55000000000000004">
      <c r="A62" s="133"/>
      <c r="B62" s="142"/>
      <c r="C62" s="135" t="s">
        <v>584</v>
      </c>
      <c r="D62" s="141"/>
      <c r="E62" s="133" t="s">
        <v>46</v>
      </c>
      <c r="F62" s="137">
        <v>8</v>
      </c>
      <c r="H62" s="137">
        <f>COUNT(F61:F70)</f>
        <v>10</v>
      </c>
      <c r="I62" s="137">
        <f>SUM(F61:F70)/H62</f>
        <v>10.8</v>
      </c>
      <c r="J62" s="139">
        <f>H62/I62</f>
        <v>0.92592592592592582</v>
      </c>
    </row>
    <row r="63" spans="1:10" ht="17.05" customHeight="1" x14ac:dyDescent="0.55000000000000004">
      <c r="A63" s="133"/>
      <c r="B63" s="142"/>
      <c r="C63" s="135" t="s">
        <v>585</v>
      </c>
      <c r="D63" s="141"/>
      <c r="E63" s="133" t="s">
        <v>751</v>
      </c>
      <c r="F63" s="137">
        <v>8</v>
      </c>
    </row>
    <row r="64" spans="1:10" ht="17.05" customHeight="1" x14ac:dyDescent="0.55000000000000004">
      <c r="A64" s="133"/>
      <c r="B64" s="133"/>
      <c r="C64" s="135" t="s">
        <v>586</v>
      </c>
      <c r="D64" s="137"/>
      <c r="E64" s="133" t="s">
        <v>1169</v>
      </c>
      <c r="F64" s="137">
        <v>12</v>
      </c>
    </row>
    <row r="65" spans="1:6" ht="17.05" customHeight="1" x14ac:dyDescent="0.55000000000000004">
      <c r="A65" s="133"/>
      <c r="B65" s="133"/>
      <c r="C65" s="135" t="s">
        <v>587</v>
      </c>
      <c r="D65" s="137"/>
      <c r="E65" s="133" t="s">
        <v>1169</v>
      </c>
      <c r="F65" s="137">
        <v>12</v>
      </c>
    </row>
    <row r="66" spans="1:6" ht="17.05" customHeight="1" x14ac:dyDescent="0.55000000000000004">
      <c r="A66" s="133"/>
      <c r="B66" s="133"/>
      <c r="C66" s="135" t="s">
        <v>588</v>
      </c>
      <c r="D66" s="137"/>
      <c r="E66" s="133" t="s">
        <v>1169</v>
      </c>
      <c r="F66" s="137">
        <v>12</v>
      </c>
    </row>
    <row r="67" spans="1:6" ht="17.05" customHeight="1" x14ac:dyDescent="0.55000000000000004">
      <c r="A67" s="133"/>
      <c r="B67" s="133"/>
      <c r="C67" s="135" t="s">
        <v>589</v>
      </c>
      <c r="D67" s="137"/>
      <c r="E67" s="133" t="s">
        <v>1169</v>
      </c>
      <c r="F67" s="137">
        <v>12</v>
      </c>
    </row>
    <row r="68" spans="1:6" ht="17.05" customHeight="1" x14ac:dyDescent="0.55000000000000004">
      <c r="A68" s="133"/>
      <c r="B68" s="133"/>
      <c r="C68" s="135" t="s">
        <v>590</v>
      </c>
      <c r="D68" s="137"/>
      <c r="E68" s="133" t="s">
        <v>1169</v>
      </c>
      <c r="F68" s="137">
        <v>12</v>
      </c>
    </row>
    <row r="69" spans="1:6" ht="17.05" customHeight="1" x14ac:dyDescent="0.55000000000000004">
      <c r="A69" s="133"/>
      <c r="B69" s="133"/>
      <c r="C69" s="135" t="s">
        <v>591</v>
      </c>
      <c r="D69" s="137"/>
      <c r="E69" s="133" t="s">
        <v>1169</v>
      </c>
      <c r="F69" s="137">
        <v>12</v>
      </c>
    </row>
    <row r="70" spans="1:6" ht="17.05" customHeight="1" x14ac:dyDescent="0.55000000000000004">
      <c r="A70" s="133"/>
      <c r="B70" s="133"/>
      <c r="C70" s="135" t="s">
        <v>592</v>
      </c>
      <c r="D70" s="137"/>
      <c r="E70" s="133" t="s">
        <v>1169</v>
      </c>
      <c r="F70" s="137">
        <v>12</v>
      </c>
    </row>
    <row r="71" spans="1:6" ht="17.05" customHeight="1" x14ac:dyDescent="0.55000000000000004"/>
    <row r="72" spans="1:6" ht="17.05" customHeight="1" x14ac:dyDescent="0.55000000000000004"/>
    <row r="73" spans="1:6" ht="17.05" customHeight="1" x14ac:dyDescent="0.55000000000000004"/>
    <row r="74" spans="1:6" ht="17.05" customHeight="1" x14ac:dyDescent="0.55000000000000004"/>
    <row r="75" spans="1:6" ht="17.05" customHeight="1" x14ac:dyDescent="0.55000000000000004"/>
    <row r="76" spans="1:6" ht="17.05" customHeight="1" x14ac:dyDescent="0.55000000000000004"/>
    <row r="77" spans="1:6" ht="17.05" customHeight="1" x14ac:dyDescent="0.55000000000000004"/>
    <row r="78" spans="1:6" ht="17.05" customHeight="1" x14ac:dyDescent="0.55000000000000004"/>
    <row r="79" spans="1:6" ht="17.05" customHeight="1" x14ac:dyDescent="0.55000000000000004"/>
    <row r="80" spans="1:6" ht="17.05" customHeight="1" x14ac:dyDescent="0.55000000000000004"/>
    <row r="81" ht="17.05" customHeight="1" x14ac:dyDescent="0.55000000000000004"/>
    <row r="82" ht="17.05" customHeight="1" x14ac:dyDescent="0.55000000000000004"/>
    <row r="83" ht="17.05" customHeight="1" x14ac:dyDescent="0.55000000000000004"/>
    <row r="84" ht="17.05" customHeight="1" x14ac:dyDescent="0.55000000000000004"/>
    <row r="85" ht="17.05" customHeight="1" x14ac:dyDescent="0.55000000000000004"/>
    <row r="86" ht="17.05" customHeight="1" x14ac:dyDescent="0.55000000000000004"/>
    <row r="87" ht="17.05" customHeight="1" x14ac:dyDescent="0.55000000000000004"/>
    <row r="88" ht="17.05" customHeight="1" x14ac:dyDescent="0.55000000000000004"/>
    <row r="89" ht="17.05" customHeight="1" x14ac:dyDescent="0.55000000000000004"/>
    <row r="90" ht="17.05" customHeight="1" x14ac:dyDescent="0.55000000000000004"/>
    <row r="91" ht="17.05" customHeight="1" x14ac:dyDescent="0.55000000000000004"/>
    <row r="92" ht="17.05" customHeight="1" x14ac:dyDescent="0.55000000000000004"/>
    <row r="93" ht="17.05" customHeight="1" x14ac:dyDescent="0.55000000000000004"/>
    <row r="94" ht="17.05" customHeight="1" x14ac:dyDescent="0.55000000000000004"/>
    <row r="95" ht="17.05" customHeight="1" x14ac:dyDescent="0.55000000000000004"/>
    <row r="96" ht="17.05" customHeight="1" x14ac:dyDescent="0.55000000000000004"/>
    <row r="97" ht="17.05" customHeight="1" x14ac:dyDescent="0.55000000000000004"/>
    <row r="98" ht="17.05" customHeight="1" x14ac:dyDescent="0.55000000000000004"/>
    <row r="99" ht="17.05" customHeight="1" x14ac:dyDescent="0.55000000000000004"/>
    <row r="100" ht="17.05" customHeight="1" x14ac:dyDescent="0.55000000000000004"/>
    <row r="101" ht="17.05" customHeight="1" x14ac:dyDescent="0.55000000000000004"/>
    <row r="102" ht="17.05" customHeight="1" x14ac:dyDescent="0.55000000000000004"/>
    <row r="103" ht="17.05" customHeight="1" x14ac:dyDescent="0.55000000000000004"/>
    <row r="104" ht="17.05" customHeight="1" x14ac:dyDescent="0.55000000000000004"/>
    <row r="105" ht="17.05" customHeight="1" x14ac:dyDescent="0.55000000000000004"/>
    <row r="106" ht="17.05" customHeight="1" x14ac:dyDescent="0.55000000000000004"/>
    <row r="107" ht="17.05" customHeight="1" x14ac:dyDescent="0.55000000000000004"/>
    <row r="108" ht="17.05" customHeight="1" x14ac:dyDescent="0.55000000000000004"/>
    <row r="109" ht="17.05" customHeight="1" x14ac:dyDescent="0.55000000000000004"/>
    <row r="110" ht="17.05" customHeight="1" x14ac:dyDescent="0.55000000000000004"/>
    <row r="111" ht="17.05" customHeight="1" x14ac:dyDescent="0.55000000000000004"/>
    <row r="112" ht="17.05" customHeight="1" x14ac:dyDescent="0.55000000000000004"/>
    <row r="113" ht="17.05" customHeight="1" x14ac:dyDescent="0.55000000000000004"/>
    <row r="114" ht="17.05" customHeight="1" x14ac:dyDescent="0.55000000000000004"/>
    <row r="115" ht="17.05" customHeight="1" x14ac:dyDescent="0.55000000000000004"/>
    <row r="116" ht="17.05" customHeight="1" x14ac:dyDescent="0.55000000000000004"/>
    <row r="117" ht="17.05" customHeight="1" x14ac:dyDescent="0.55000000000000004"/>
    <row r="118" ht="17.05" customHeight="1" x14ac:dyDescent="0.55000000000000004"/>
    <row r="119" ht="17.05" customHeight="1" x14ac:dyDescent="0.55000000000000004"/>
    <row r="120" ht="17.05" customHeight="1" x14ac:dyDescent="0.55000000000000004"/>
    <row r="121" ht="17.05" customHeight="1" x14ac:dyDescent="0.55000000000000004"/>
    <row r="122" ht="17.05" customHeight="1" x14ac:dyDescent="0.55000000000000004"/>
    <row r="123" ht="17.05" customHeight="1" x14ac:dyDescent="0.55000000000000004"/>
    <row r="124" ht="17.05" customHeight="1" x14ac:dyDescent="0.55000000000000004"/>
    <row r="125" ht="17.05" customHeight="1" x14ac:dyDescent="0.55000000000000004"/>
    <row r="126" ht="17.05" customHeight="1" x14ac:dyDescent="0.55000000000000004"/>
    <row r="127" ht="17.05" customHeight="1" x14ac:dyDescent="0.55000000000000004"/>
    <row r="128" ht="17.05" customHeight="1" x14ac:dyDescent="0.55000000000000004"/>
    <row r="129" ht="17.05" customHeight="1" x14ac:dyDescent="0.55000000000000004"/>
    <row r="130" ht="17.05" customHeight="1" x14ac:dyDescent="0.55000000000000004"/>
    <row r="131" ht="17.05" customHeight="1" x14ac:dyDescent="0.55000000000000004"/>
    <row r="132" ht="17.05" customHeight="1" x14ac:dyDescent="0.55000000000000004"/>
    <row r="133" ht="17.05" customHeight="1" x14ac:dyDescent="0.55000000000000004"/>
    <row r="134" ht="17.05" customHeight="1" x14ac:dyDescent="0.55000000000000004"/>
    <row r="135" ht="17.05" customHeight="1" x14ac:dyDescent="0.55000000000000004"/>
    <row r="136" ht="17.05" customHeight="1" x14ac:dyDescent="0.55000000000000004"/>
    <row r="137" ht="17.05" customHeight="1" x14ac:dyDescent="0.55000000000000004"/>
    <row r="138" ht="17.05" customHeight="1" x14ac:dyDescent="0.55000000000000004"/>
    <row r="139" ht="17.05" customHeight="1" x14ac:dyDescent="0.55000000000000004"/>
    <row r="140" ht="17.05" customHeight="1" x14ac:dyDescent="0.55000000000000004"/>
    <row r="141" ht="17.05" customHeight="1" x14ac:dyDescent="0.55000000000000004"/>
    <row r="142" ht="17.05" customHeight="1" x14ac:dyDescent="0.55000000000000004"/>
    <row r="143" ht="17.05" customHeight="1" x14ac:dyDescent="0.55000000000000004"/>
    <row r="144" ht="17.05" customHeight="1" x14ac:dyDescent="0.55000000000000004"/>
    <row r="145" ht="17.05" customHeight="1" x14ac:dyDescent="0.55000000000000004"/>
    <row r="146" ht="17.05" customHeight="1" x14ac:dyDescent="0.55000000000000004"/>
    <row r="147" ht="17.05" customHeight="1" x14ac:dyDescent="0.55000000000000004"/>
    <row r="148" ht="17.05" customHeight="1" x14ac:dyDescent="0.55000000000000004"/>
    <row r="149" ht="17.05" customHeight="1" x14ac:dyDescent="0.55000000000000004"/>
    <row r="150" ht="17.05" customHeight="1" x14ac:dyDescent="0.55000000000000004"/>
    <row r="151" ht="17.05" customHeight="1" x14ac:dyDescent="0.55000000000000004"/>
    <row r="152" ht="17.05" customHeight="1" x14ac:dyDescent="0.55000000000000004"/>
    <row r="153" ht="17.05" customHeight="1" x14ac:dyDescent="0.55000000000000004"/>
    <row r="154" ht="17.05" customHeight="1" x14ac:dyDescent="0.55000000000000004"/>
    <row r="155" ht="17.05" customHeight="1" x14ac:dyDescent="0.55000000000000004"/>
    <row r="156" ht="17.05" customHeight="1" x14ac:dyDescent="0.55000000000000004"/>
    <row r="157" ht="17.05" customHeight="1" x14ac:dyDescent="0.55000000000000004"/>
    <row r="158" ht="17.05" customHeight="1" x14ac:dyDescent="0.55000000000000004"/>
    <row r="159" ht="17.05" customHeight="1" x14ac:dyDescent="0.55000000000000004"/>
    <row r="160" ht="17.05" customHeight="1" x14ac:dyDescent="0.55000000000000004"/>
    <row r="161" ht="17.05" customHeight="1" x14ac:dyDescent="0.55000000000000004"/>
    <row r="162" ht="17.05" customHeight="1" x14ac:dyDescent="0.55000000000000004"/>
    <row r="163" ht="17.05" customHeight="1" x14ac:dyDescent="0.55000000000000004"/>
    <row r="164" ht="17.05" customHeight="1" x14ac:dyDescent="0.55000000000000004"/>
    <row r="165" ht="17.05" customHeight="1" x14ac:dyDescent="0.55000000000000004"/>
    <row r="166" ht="17.05" customHeight="1" x14ac:dyDescent="0.55000000000000004"/>
    <row r="167" ht="17.05" customHeight="1" x14ac:dyDescent="0.55000000000000004"/>
    <row r="168" ht="17.05" customHeight="1" x14ac:dyDescent="0.55000000000000004"/>
    <row r="169" ht="17.05" customHeight="1" x14ac:dyDescent="0.55000000000000004"/>
    <row r="170" ht="17.05" customHeight="1" x14ac:dyDescent="0.55000000000000004"/>
    <row r="171" ht="17.05" customHeight="1" x14ac:dyDescent="0.55000000000000004"/>
    <row r="172" ht="17.05" customHeight="1" x14ac:dyDescent="0.55000000000000004"/>
    <row r="173" ht="17.05" customHeight="1" x14ac:dyDescent="0.55000000000000004"/>
    <row r="174" ht="17.05" customHeight="1" x14ac:dyDescent="0.55000000000000004"/>
    <row r="175" ht="17.05" customHeight="1" x14ac:dyDescent="0.55000000000000004"/>
    <row r="176" ht="17.05" customHeight="1" x14ac:dyDescent="0.55000000000000004"/>
    <row r="177" ht="17.05" customHeight="1" x14ac:dyDescent="0.55000000000000004"/>
    <row r="178" ht="17.05" customHeight="1" x14ac:dyDescent="0.55000000000000004"/>
    <row r="179" ht="17.05" customHeight="1" x14ac:dyDescent="0.55000000000000004"/>
    <row r="180" ht="17.05" customHeight="1" x14ac:dyDescent="0.55000000000000004"/>
    <row r="181" ht="17.05" customHeight="1" x14ac:dyDescent="0.55000000000000004"/>
    <row r="182" ht="17.05" customHeight="1" x14ac:dyDescent="0.55000000000000004"/>
    <row r="183" ht="17.05" customHeight="1" x14ac:dyDescent="0.55000000000000004"/>
    <row r="184" ht="17.05" customHeight="1" x14ac:dyDescent="0.55000000000000004"/>
    <row r="185" ht="17.05" customHeight="1" x14ac:dyDescent="0.55000000000000004"/>
    <row r="186" ht="17.05" customHeight="1" x14ac:dyDescent="0.55000000000000004"/>
    <row r="187" ht="17.05" customHeight="1" x14ac:dyDescent="0.55000000000000004"/>
    <row r="188" ht="17.05" customHeight="1" x14ac:dyDescent="0.55000000000000004"/>
    <row r="189" ht="17.05" customHeight="1" x14ac:dyDescent="0.55000000000000004"/>
    <row r="190" ht="17.05" customHeight="1" x14ac:dyDescent="0.55000000000000004"/>
    <row r="191" ht="17.05" customHeight="1" x14ac:dyDescent="0.55000000000000004"/>
    <row r="192" ht="17.05" customHeight="1" x14ac:dyDescent="0.55000000000000004"/>
    <row r="193" ht="17.05" customHeight="1" x14ac:dyDescent="0.55000000000000004"/>
    <row r="194" ht="17.05" customHeight="1" x14ac:dyDescent="0.55000000000000004"/>
    <row r="195" ht="17.05" customHeight="1" x14ac:dyDescent="0.55000000000000004"/>
    <row r="196" ht="17.05" customHeight="1" x14ac:dyDescent="0.55000000000000004"/>
    <row r="197" ht="17.05" customHeight="1" x14ac:dyDescent="0.55000000000000004"/>
    <row r="198" ht="17.05" customHeight="1" x14ac:dyDescent="0.55000000000000004"/>
    <row r="199" ht="17.05" customHeight="1" x14ac:dyDescent="0.55000000000000004"/>
    <row r="200" ht="17.05" customHeight="1" x14ac:dyDescent="0.55000000000000004"/>
    <row r="201" ht="17.05" customHeight="1" x14ac:dyDescent="0.55000000000000004"/>
    <row r="202" ht="17.05" customHeight="1" x14ac:dyDescent="0.55000000000000004"/>
    <row r="203" ht="17.05" customHeight="1" x14ac:dyDescent="0.55000000000000004"/>
    <row r="204" ht="17.05" customHeight="1" x14ac:dyDescent="0.55000000000000004"/>
    <row r="205" ht="17.05" customHeight="1" x14ac:dyDescent="0.55000000000000004"/>
    <row r="206" ht="17.05" customHeight="1" x14ac:dyDescent="0.55000000000000004"/>
    <row r="207" ht="17.05" customHeight="1" x14ac:dyDescent="0.55000000000000004"/>
    <row r="208" ht="17.05" customHeight="1" x14ac:dyDescent="0.55000000000000004"/>
    <row r="209" ht="17.05" customHeight="1" x14ac:dyDescent="0.55000000000000004"/>
    <row r="210" ht="17.05" customHeight="1" x14ac:dyDescent="0.55000000000000004"/>
    <row r="211" ht="17.05" customHeight="1" x14ac:dyDescent="0.55000000000000004"/>
    <row r="212" ht="17.05" customHeight="1" x14ac:dyDescent="0.55000000000000004"/>
    <row r="213" ht="17.05" customHeight="1" x14ac:dyDescent="0.55000000000000004"/>
    <row r="214" ht="17.05" customHeight="1" x14ac:dyDescent="0.55000000000000004"/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17"/>
  <sheetViews>
    <sheetView topLeftCell="A13" workbookViewId="0">
      <selection activeCell="E19" sqref="E19"/>
    </sheetView>
  </sheetViews>
  <sheetFormatPr defaultRowHeight="17.600000000000001" x14ac:dyDescent="0.55000000000000004"/>
  <cols>
    <col min="1" max="1" width="12.5" style="130" customWidth="1"/>
    <col min="2" max="3" width="9.140625" style="130"/>
    <col min="7" max="7" width="16.92578125" customWidth="1"/>
    <col min="8" max="8" width="13.5" style="130" customWidth="1"/>
  </cols>
  <sheetData>
    <row r="1" spans="1:8" ht="30" customHeight="1" x14ac:dyDescent="0.55000000000000004">
      <c r="A1" s="199" t="s">
        <v>638</v>
      </c>
      <c r="B1" s="199"/>
      <c r="C1" s="199"/>
      <c r="D1" s="129" t="s">
        <v>1332</v>
      </c>
      <c r="E1" s="129" t="s">
        <v>1333</v>
      </c>
      <c r="F1" s="129" t="s">
        <v>1334</v>
      </c>
      <c r="G1" s="129" t="s">
        <v>1335</v>
      </c>
      <c r="H1" s="129"/>
    </row>
    <row r="2" spans="1:8" ht="30" customHeight="1" x14ac:dyDescent="0.55000000000000004">
      <c r="A2" s="129" t="s">
        <v>1324</v>
      </c>
      <c r="B2" s="129"/>
      <c r="C2" s="129" t="s">
        <v>1331</v>
      </c>
      <c r="D2" s="128"/>
      <c r="E2" s="128"/>
      <c r="F2" s="128"/>
      <c r="G2" s="128">
        <v>135.6</v>
      </c>
      <c r="H2" s="129"/>
    </row>
    <row r="3" spans="1:8" ht="30" customHeight="1" x14ac:dyDescent="0.55000000000000004">
      <c r="A3" s="129" t="s">
        <v>1325</v>
      </c>
      <c r="B3" s="129"/>
      <c r="C3" s="129" t="s">
        <v>1331</v>
      </c>
      <c r="D3" s="128"/>
      <c r="E3" s="128"/>
      <c r="F3" s="128"/>
      <c r="G3" s="128">
        <v>115.5</v>
      </c>
      <c r="H3" s="129"/>
    </row>
    <row r="4" spans="1:8" ht="30" customHeight="1" x14ac:dyDescent="0.55000000000000004">
      <c r="A4" s="129" t="s">
        <v>1326</v>
      </c>
      <c r="B4" s="129"/>
      <c r="C4" s="129" t="s">
        <v>1331</v>
      </c>
      <c r="D4" s="128"/>
      <c r="E4" s="128"/>
      <c r="F4" s="128"/>
      <c r="G4" s="128">
        <v>110</v>
      </c>
      <c r="H4" s="129"/>
    </row>
    <row r="5" spans="1:8" ht="30" customHeight="1" x14ac:dyDescent="0.55000000000000004">
      <c r="A5" s="129" t="s">
        <v>1327</v>
      </c>
      <c r="B5" s="129"/>
      <c r="C5" s="129" t="s">
        <v>1331</v>
      </c>
      <c r="D5" s="128"/>
      <c r="E5" s="128"/>
      <c r="F5" s="128"/>
      <c r="G5" s="128">
        <v>72.400000000000006</v>
      </c>
      <c r="H5" s="129"/>
    </row>
    <row r="6" spans="1:8" ht="30" customHeight="1" x14ac:dyDescent="0.55000000000000004">
      <c r="A6" s="129" t="s">
        <v>1328</v>
      </c>
      <c r="B6" s="129"/>
      <c r="C6" s="129"/>
      <c r="D6" s="128"/>
      <c r="E6" s="128"/>
      <c r="F6" s="128"/>
      <c r="G6" s="128">
        <v>292.8</v>
      </c>
      <c r="H6" s="129" t="s">
        <v>1329</v>
      </c>
    </row>
    <row r="7" spans="1:8" ht="30" customHeight="1" x14ac:dyDescent="0.55000000000000004">
      <c r="A7" s="129"/>
      <c r="B7" s="129"/>
      <c r="C7" s="129"/>
      <c r="D7" s="128"/>
      <c r="E7" s="128"/>
      <c r="F7" s="128"/>
      <c r="G7" s="128"/>
      <c r="H7" s="129" t="s">
        <v>1329</v>
      </c>
    </row>
    <row r="8" spans="1:8" ht="30" customHeight="1" x14ac:dyDescent="0.55000000000000004">
      <c r="A8" s="129"/>
      <c r="B8" s="129"/>
      <c r="C8" s="129"/>
      <c r="D8" s="128"/>
      <c r="E8" s="128"/>
      <c r="F8" s="128"/>
      <c r="G8" s="128"/>
      <c r="H8" s="129" t="s">
        <v>1329</v>
      </c>
    </row>
    <row r="9" spans="1:8" ht="30" customHeight="1" x14ac:dyDescent="0.55000000000000004">
      <c r="A9" s="129"/>
      <c r="B9" s="129"/>
      <c r="C9" s="129"/>
      <c r="D9" s="128"/>
      <c r="E9" s="128"/>
      <c r="F9" s="128"/>
      <c r="G9" s="128"/>
      <c r="H9" s="129" t="s">
        <v>1329</v>
      </c>
    </row>
    <row r="10" spans="1:8" ht="30" customHeight="1" x14ac:dyDescent="0.55000000000000004">
      <c r="A10" s="129"/>
      <c r="B10" s="129"/>
      <c r="C10" s="129"/>
      <c r="D10" s="128"/>
      <c r="E10" s="128"/>
      <c r="F10" s="128"/>
      <c r="G10" s="128"/>
      <c r="H10" s="129" t="s">
        <v>1329</v>
      </c>
    </row>
    <row r="11" spans="1:8" ht="30" customHeight="1" x14ac:dyDescent="0.55000000000000004">
      <c r="A11" s="129"/>
      <c r="B11" s="129"/>
      <c r="C11" s="129"/>
      <c r="D11" s="128"/>
      <c r="E11" s="128"/>
      <c r="F11" s="128"/>
      <c r="G11" s="128"/>
      <c r="H11" s="129" t="s">
        <v>1329</v>
      </c>
    </row>
    <row r="12" spans="1:8" ht="30" customHeight="1" x14ac:dyDescent="0.55000000000000004">
      <c r="A12" s="129"/>
      <c r="B12" s="129"/>
      <c r="C12" s="129"/>
      <c r="D12" s="128"/>
      <c r="E12" s="128"/>
      <c r="F12" s="128"/>
      <c r="G12" s="128"/>
      <c r="H12" s="129" t="s">
        <v>1330</v>
      </c>
    </row>
    <row r="13" spans="1:8" ht="30" customHeight="1" x14ac:dyDescent="0.55000000000000004">
      <c r="A13" s="129"/>
      <c r="B13" s="129"/>
      <c r="C13" s="129"/>
      <c r="D13" s="128"/>
      <c r="E13" s="128"/>
      <c r="F13" s="128"/>
      <c r="G13" s="128">
        <f>SUM(G2:G12)</f>
        <v>726.3</v>
      </c>
      <c r="H13" s="129" t="s">
        <v>1336</v>
      </c>
    </row>
    <row r="14" spans="1:8" ht="30" customHeight="1" x14ac:dyDescent="0.55000000000000004">
      <c r="A14" s="129"/>
      <c r="B14" s="129"/>
      <c r="C14" s="129"/>
      <c r="D14" s="128"/>
      <c r="E14" s="128"/>
      <c r="F14" s="128"/>
      <c r="G14" s="181">
        <f>G13*1.1</f>
        <v>798.93000000000006</v>
      </c>
      <c r="H14" s="129" t="s">
        <v>1337</v>
      </c>
    </row>
    <row r="15" spans="1:8" x14ac:dyDescent="0.55000000000000004">
      <c r="G15" s="200" t="s">
        <v>1341</v>
      </c>
      <c r="H15" s="200"/>
    </row>
    <row r="17" spans="1:7" x14ac:dyDescent="0.55000000000000004">
      <c r="A17" s="129"/>
      <c r="B17" s="199" t="s">
        <v>1379</v>
      </c>
      <c r="C17" s="199"/>
      <c r="D17" s="199"/>
      <c r="E17" s="199"/>
      <c r="F17" s="199"/>
      <c r="G17" s="128">
        <f>G14*0.8</f>
        <v>639.14400000000012</v>
      </c>
    </row>
  </sheetData>
  <mergeCells count="3">
    <mergeCell ref="A1:C1"/>
    <mergeCell ref="G15:H15"/>
    <mergeCell ref="B17:F17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4" workbookViewId="0">
      <selection activeCell="E27" sqref="E27"/>
    </sheetView>
  </sheetViews>
  <sheetFormatPr defaultRowHeight="17.600000000000001" x14ac:dyDescent="0.55000000000000004"/>
  <cols>
    <col min="1" max="1" width="11.35546875" customWidth="1"/>
    <col min="2" max="2" width="13.5703125" customWidth="1"/>
    <col min="3" max="3" width="12.92578125" customWidth="1"/>
  </cols>
  <sheetData>
    <row r="1" spans="1:9" s="127" customFormat="1" ht="25" customHeight="1" x14ac:dyDescent="0.55000000000000004">
      <c r="A1" s="213" t="s">
        <v>638</v>
      </c>
      <c r="B1" s="203"/>
      <c r="C1" s="129" t="s">
        <v>40</v>
      </c>
      <c r="D1" s="129" t="s">
        <v>41</v>
      </c>
      <c r="E1" s="129" t="s">
        <v>15</v>
      </c>
    </row>
    <row r="2" spans="1:9" s="127" customFormat="1" ht="25" customHeight="1" x14ac:dyDescent="0.55000000000000004">
      <c r="A2" s="133" t="s">
        <v>1170</v>
      </c>
      <c r="B2" s="134" t="s">
        <v>1171</v>
      </c>
      <c r="C2" s="128">
        <f>자산시스템상세!H3</f>
        <v>5</v>
      </c>
      <c r="D2" s="131">
        <f>자산시스템상세!I3</f>
        <v>12</v>
      </c>
      <c r="E2" s="131">
        <f>자산시스템상세!J3</f>
        <v>0.41666666666666669</v>
      </c>
    </row>
    <row r="3" spans="1:9" s="127" customFormat="1" ht="25" customHeight="1" x14ac:dyDescent="0.55000000000000004">
      <c r="A3" s="132"/>
      <c r="B3" s="132" t="s">
        <v>1172</v>
      </c>
      <c r="C3" s="128">
        <f>자산시스템상세!H10</f>
        <v>11</v>
      </c>
      <c r="D3" s="131">
        <f>자산시스템상세!I10</f>
        <v>12</v>
      </c>
      <c r="E3" s="131">
        <f>자산시스템상세!J10</f>
        <v>0.91666666666666663</v>
      </c>
    </row>
    <row r="4" spans="1:9" s="127" customFormat="1" ht="25" customHeight="1" x14ac:dyDescent="0.55000000000000004">
      <c r="A4" s="132"/>
      <c r="B4" s="132" t="s">
        <v>1173</v>
      </c>
      <c r="C4" s="128">
        <f>자산시스템상세!H23</f>
        <v>8</v>
      </c>
      <c r="D4" s="131">
        <f>자산시스템상세!I23</f>
        <v>11.5</v>
      </c>
      <c r="E4" s="131">
        <f>자산시스템상세!J23</f>
        <v>0.69565217391304346</v>
      </c>
    </row>
    <row r="5" spans="1:9" s="127" customFormat="1" ht="25" customHeight="1" x14ac:dyDescent="0.55000000000000004">
      <c r="A5" s="132"/>
      <c r="B5" s="132" t="s">
        <v>1174</v>
      </c>
      <c r="C5" s="128">
        <f>자산시스템상세!H33</f>
        <v>3</v>
      </c>
      <c r="D5" s="131">
        <f>자산시스템상세!I33</f>
        <v>12</v>
      </c>
      <c r="E5" s="131">
        <f>자산시스템상세!J33</f>
        <v>0.25</v>
      </c>
    </row>
    <row r="6" spans="1:9" s="127" customFormat="1" ht="25" customHeight="1" x14ac:dyDescent="0.55000000000000004">
      <c r="A6" s="132"/>
      <c r="B6" s="132" t="s">
        <v>1175</v>
      </c>
      <c r="C6" s="128">
        <f>자산시스템상세!H38</f>
        <v>5</v>
      </c>
      <c r="D6" s="131">
        <f>자산시스템상세!I38</f>
        <v>8</v>
      </c>
      <c r="E6" s="131">
        <f>자산시스템상세!J38</f>
        <v>0.625</v>
      </c>
    </row>
    <row r="7" spans="1:9" s="127" customFormat="1" ht="25" customHeight="1" x14ac:dyDescent="0.55000000000000004">
      <c r="A7" s="132"/>
      <c r="B7" s="132" t="s">
        <v>1176</v>
      </c>
      <c r="C7" s="128">
        <f>자산시스템상세!H45</f>
        <v>15</v>
      </c>
      <c r="D7" s="131">
        <f>자산시스템상세!I45</f>
        <v>12</v>
      </c>
      <c r="E7" s="131">
        <f>자산시스템상세!J45</f>
        <v>1.25</v>
      </c>
    </row>
    <row r="8" spans="1:9" s="127" customFormat="1" ht="25" customHeight="1" x14ac:dyDescent="0.55000000000000004">
      <c r="A8" s="132"/>
      <c r="B8" s="132" t="s">
        <v>1177</v>
      </c>
      <c r="C8" s="128">
        <f>자산시스템상세!H62</f>
        <v>10</v>
      </c>
      <c r="D8" s="131">
        <f>자산시스템상세!I62</f>
        <v>10.8</v>
      </c>
      <c r="E8" s="131">
        <f>자산시스템상세!J62</f>
        <v>0.92592592592592582</v>
      </c>
    </row>
    <row r="9" spans="1:9" s="127" customFormat="1" ht="25" customHeight="1" x14ac:dyDescent="0.55000000000000004">
      <c r="A9" s="128"/>
      <c r="B9" s="129"/>
      <c r="C9" s="128">
        <f>SUM(C2:C8)</f>
        <v>57</v>
      </c>
      <c r="D9" s="131">
        <f>AVERAGE(D2:D8)</f>
        <v>11.185714285714285</v>
      </c>
      <c r="E9" s="131">
        <f>SUM(E2:E8)</f>
        <v>5.0799114331723025</v>
      </c>
      <c r="I9" s="127" t="s">
        <v>1386</v>
      </c>
    </row>
  </sheetData>
  <mergeCells count="1">
    <mergeCell ref="A1:B1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workbookViewId="0">
      <selection activeCell="H44" sqref="H44"/>
    </sheetView>
  </sheetViews>
  <sheetFormatPr defaultRowHeight="17.600000000000001" x14ac:dyDescent="0.55000000000000004"/>
  <cols>
    <col min="2" max="2" width="9.140625" style="130"/>
    <col min="3" max="3" width="13.42578125" style="130" customWidth="1"/>
    <col min="4" max="4" width="25.2109375" customWidth="1"/>
    <col min="5" max="5" width="10.92578125" style="130" customWidth="1"/>
    <col min="6" max="6" width="10.2109375" customWidth="1"/>
    <col min="8" max="8" width="14.2109375" customWidth="1"/>
  </cols>
  <sheetData>
    <row r="1" spans="1:10" ht="17.05" customHeight="1" x14ac:dyDescent="0.55000000000000004">
      <c r="A1" s="133" t="s">
        <v>32</v>
      </c>
      <c r="B1" s="133" t="s">
        <v>33</v>
      </c>
      <c r="C1" s="133" t="s">
        <v>34</v>
      </c>
      <c r="D1" s="133" t="s">
        <v>582</v>
      </c>
      <c r="E1" s="133" t="s">
        <v>35</v>
      </c>
      <c r="F1" s="133" t="s">
        <v>39</v>
      </c>
    </row>
    <row r="2" spans="1:10" ht="17.05" customHeight="1" x14ac:dyDescent="0.55000000000000004">
      <c r="A2" s="128"/>
      <c r="B2" s="148" t="s">
        <v>1178</v>
      </c>
      <c r="C2" s="148" t="s">
        <v>1179</v>
      </c>
      <c r="D2" s="146"/>
      <c r="E2" s="129" t="s">
        <v>36</v>
      </c>
      <c r="F2" s="128">
        <v>12</v>
      </c>
      <c r="H2" s="133" t="s">
        <v>40</v>
      </c>
      <c r="I2" s="133" t="s">
        <v>41</v>
      </c>
      <c r="J2" s="133" t="s">
        <v>15</v>
      </c>
    </row>
    <row r="3" spans="1:10" ht="17.05" customHeight="1" x14ac:dyDescent="0.55000000000000004">
      <c r="A3" s="128"/>
      <c r="B3" s="149"/>
      <c r="C3" s="148" t="s">
        <v>1180</v>
      </c>
      <c r="D3" s="145" t="s">
        <v>1181</v>
      </c>
      <c r="E3" s="129" t="s">
        <v>36</v>
      </c>
      <c r="F3" s="128">
        <v>12</v>
      </c>
      <c r="H3" s="128">
        <f>COUNT(F2:F45)</f>
        <v>44</v>
      </c>
      <c r="I3" s="131">
        <f>SUM(F2:F45)/H3</f>
        <v>10.636363636363637</v>
      </c>
      <c r="J3" s="131">
        <f>H3/I3</f>
        <v>4.1367521367521363</v>
      </c>
    </row>
    <row r="4" spans="1:10" ht="17.05" customHeight="1" x14ac:dyDescent="0.55000000000000004">
      <c r="A4" s="128"/>
      <c r="B4" s="149"/>
      <c r="C4" s="149"/>
      <c r="D4" s="145" t="s">
        <v>1182</v>
      </c>
      <c r="E4" s="129" t="s">
        <v>36</v>
      </c>
      <c r="F4" s="128">
        <v>12</v>
      </c>
    </row>
    <row r="5" spans="1:10" ht="17.05" customHeight="1" x14ac:dyDescent="0.55000000000000004">
      <c r="A5" s="128"/>
      <c r="B5" s="149"/>
      <c r="C5" s="149"/>
      <c r="D5" s="145" t="s">
        <v>1183</v>
      </c>
      <c r="E5" s="129" t="s">
        <v>36</v>
      </c>
      <c r="F5" s="128">
        <v>12</v>
      </c>
    </row>
    <row r="6" spans="1:10" ht="17.05" customHeight="1" x14ac:dyDescent="0.55000000000000004">
      <c r="A6" s="128"/>
      <c r="B6" s="149"/>
      <c r="C6" s="149"/>
      <c r="D6" s="145" t="s">
        <v>1184</v>
      </c>
      <c r="E6" s="129" t="s">
        <v>36</v>
      </c>
      <c r="F6" s="128">
        <v>12</v>
      </c>
    </row>
    <row r="7" spans="1:10" ht="17.05" customHeight="1" x14ac:dyDescent="0.55000000000000004">
      <c r="A7" s="128"/>
      <c r="B7" s="149"/>
      <c r="C7" s="149"/>
      <c r="D7" s="145" t="s">
        <v>1185</v>
      </c>
      <c r="E7" s="129" t="s">
        <v>36</v>
      </c>
      <c r="F7" s="128">
        <v>12</v>
      </c>
    </row>
    <row r="8" spans="1:10" ht="17.05" customHeight="1" x14ac:dyDescent="0.55000000000000004">
      <c r="A8" s="128"/>
      <c r="B8" s="149"/>
      <c r="C8" s="149"/>
      <c r="D8" s="145" t="s">
        <v>1186</v>
      </c>
      <c r="E8" s="129" t="s">
        <v>36</v>
      </c>
      <c r="F8" s="128">
        <v>12</v>
      </c>
    </row>
    <row r="9" spans="1:10" ht="17.05" customHeight="1" x14ac:dyDescent="0.55000000000000004">
      <c r="A9" s="128"/>
      <c r="B9" s="149"/>
      <c r="C9" s="149"/>
      <c r="D9" s="145" t="s">
        <v>1187</v>
      </c>
      <c r="E9" s="129" t="s">
        <v>36</v>
      </c>
      <c r="F9" s="128">
        <v>12</v>
      </c>
    </row>
    <row r="10" spans="1:10" ht="17.05" customHeight="1" x14ac:dyDescent="0.55000000000000004">
      <c r="A10" s="128"/>
      <c r="B10" s="149"/>
      <c r="C10" s="149"/>
      <c r="D10" s="145" t="s">
        <v>1188</v>
      </c>
      <c r="E10" s="129" t="s">
        <v>36</v>
      </c>
      <c r="F10" s="128">
        <v>12</v>
      </c>
    </row>
    <row r="11" spans="1:10" ht="17.05" customHeight="1" x14ac:dyDescent="0.55000000000000004">
      <c r="A11" s="128"/>
      <c r="B11" s="149"/>
      <c r="C11" s="149"/>
      <c r="D11" s="145" t="s">
        <v>1189</v>
      </c>
      <c r="E11" s="129" t="s">
        <v>36</v>
      </c>
      <c r="F11" s="128">
        <v>12</v>
      </c>
    </row>
    <row r="12" spans="1:10" ht="17.05" customHeight="1" x14ac:dyDescent="0.55000000000000004">
      <c r="A12" s="128"/>
      <c r="B12" s="149"/>
      <c r="C12" s="149"/>
      <c r="D12" s="145" t="s">
        <v>1190</v>
      </c>
      <c r="E12" s="129" t="s">
        <v>36</v>
      </c>
      <c r="F12" s="128">
        <v>12</v>
      </c>
    </row>
    <row r="13" spans="1:10" ht="17.05" customHeight="1" x14ac:dyDescent="0.55000000000000004">
      <c r="A13" s="128"/>
      <c r="B13" s="149"/>
      <c r="C13" s="149"/>
      <c r="D13" s="145" t="s">
        <v>1191</v>
      </c>
      <c r="E13" s="129" t="s">
        <v>36</v>
      </c>
      <c r="F13" s="128">
        <v>12</v>
      </c>
    </row>
    <row r="14" spans="1:10" ht="17.05" customHeight="1" x14ac:dyDescent="0.55000000000000004">
      <c r="A14" s="128"/>
      <c r="B14" s="149"/>
      <c r="C14" s="149"/>
      <c r="D14" s="145" t="s">
        <v>1192</v>
      </c>
      <c r="E14" s="129" t="s">
        <v>36</v>
      </c>
      <c r="F14" s="128">
        <v>12</v>
      </c>
    </row>
    <row r="15" spans="1:10" ht="17.05" customHeight="1" x14ac:dyDescent="0.55000000000000004">
      <c r="A15" s="128"/>
      <c r="B15" s="149"/>
      <c r="C15" s="148" t="s">
        <v>1193</v>
      </c>
      <c r="D15" s="145" t="s">
        <v>1194</v>
      </c>
      <c r="E15" s="129" t="s">
        <v>36</v>
      </c>
      <c r="F15" s="128">
        <v>12</v>
      </c>
    </row>
    <row r="16" spans="1:10" ht="17.05" customHeight="1" x14ac:dyDescent="0.55000000000000004">
      <c r="A16" s="128"/>
      <c r="B16" s="149"/>
      <c r="C16" s="149"/>
      <c r="D16" s="145" t="s">
        <v>1195</v>
      </c>
      <c r="E16" s="129" t="s">
        <v>36</v>
      </c>
      <c r="F16" s="128">
        <v>12</v>
      </c>
    </row>
    <row r="17" spans="1:6" ht="17.05" customHeight="1" x14ac:dyDescent="0.55000000000000004">
      <c r="A17" s="128"/>
      <c r="B17" s="149"/>
      <c r="C17" s="149"/>
      <c r="D17" s="145" t="s">
        <v>1196</v>
      </c>
      <c r="E17" s="129" t="s">
        <v>36</v>
      </c>
      <c r="F17" s="128">
        <v>12</v>
      </c>
    </row>
    <row r="18" spans="1:6" ht="17.05" customHeight="1" x14ac:dyDescent="0.55000000000000004">
      <c r="A18" s="128"/>
      <c r="B18" s="149"/>
      <c r="C18" s="149"/>
      <c r="D18" s="145" t="s">
        <v>1197</v>
      </c>
      <c r="E18" s="129" t="s">
        <v>36</v>
      </c>
      <c r="F18" s="128">
        <v>12</v>
      </c>
    </row>
    <row r="19" spans="1:6" ht="17.05" customHeight="1" x14ac:dyDescent="0.55000000000000004">
      <c r="A19" s="128"/>
      <c r="B19" s="129"/>
      <c r="C19" s="149"/>
      <c r="D19" s="145" t="s">
        <v>1198</v>
      </c>
      <c r="E19" s="129" t="s">
        <v>36</v>
      </c>
      <c r="F19" s="128">
        <v>12</v>
      </c>
    </row>
    <row r="20" spans="1:6" ht="17.05" customHeight="1" x14ac:dyDescent="0.55000000000000004">
      <c r="A20" s="128"/>
      <c r="B20" s="129"/>
      <c r="C20" s="149"/>
      <c r="D20" s="145" t="s">
        <v>1199</v>
      </c>
      <c r="E20" s="129" t="s">
        <v>36</v>
      </c>
      <c r="F20" s="128">
        <v>12</v>
      </c>
    </row>
    <row r="21" spans="1:6" ht="17.05" customHeight="1" x14ac:dyDescent="0.55000000000000004">
      <c r="A21" s="128"/>
      <c r="B21" s="129"/>
      <c r="C21" s="149"/>
      <c r="D21" s="145" t="s">
        <v>1200</v>
      </c>
      <c r="E21" s="129" t="s">
        <v>36</v>
      </c>
      <c r="F21" s="128">
        <v>12</v>
      </c>
    </row>
    <row r="22" spans="1:6" ht="17.05" customHeight="1" x14ac:dyDescent="0.55000000000000004">
      <c r="A22" s="128"/>
      <c r="B22" s="129"/>
      <c r="C22" s="149"/>
      <c r="D22" s="145" t="s">
        <v>1201</v>
      </c>
      <c r="E22" s="129" t="s">
        <v>36</v>
      </c>
      <c r="F22" s="128">
        <v>12</v>
      </c>
    </row>
    <row r="23" spans="1:6" ht="17.05" customHeight="1" x14ac:dyDescent="0.55000000000000004">
      <c r="A23" s="128"/>
      <c r="B23" s="129"/>
      <c r="C23" s="148" t="s">
        <v>1202</v>
      </c>
      <c r="D23" s="145" t="s">
        <v>1203</v>
      </c>
      <c r="E23" s="129" t="s">
        <v>36</v>
      </c>
      <c r="F23" s="128">
        <v>12</v>
      </c>
    </row>
    <row r="24" spans="1:6" ht="17.05" customHeight="1" x14ac:dyDescent="0.55000000000000004">
      <c r="A24" s="128"/>
      <c r="B24" s="129"/>
      <c r="C24" s="149"/>
      <c r="D24" s="145" t="s">
        <v>1204</v>
      </c>
      <c r="E24" s="129" t="s">
        <v>36</v>
      </c>
      <c r="F24" s="128">
        <v>12</v>
      </c>
    </row>
    <row r="25" spans="1:6" ht="17.05" customHeight="1" x14ac:dyDescent="0.55000000000000004">
      <c r="A25" s="128"/>
      <c r="B25" s="148" t="s">
        <v>1205</v>
      </c>
      <c r="C25" s="148" t="s">
        <v>1206</v>
      </c>
      <c r="D25" s="145" t="s">
        <v>1207</v>
      </c>
      <c r="E25" s="129" t="s">
        <v>1222</v>
      </c>
      <c r="F25" s="128">
        <v>8</v>
      </c>
    </row>
    <row r="26" spans="1:6" ht="17.05" customHeight="1" x14ac:dyDescent="0.55000000000000004">
      <c r="A26" s="128"/>
      <c r="B26" s="149"/>
      <c r="C26" s="149"/>
      <c r="D26" s="145" t="s">
        <v>1208</v>
      </c>
      <c r="E26" s="129" t="s">
        <v>1223</v>
      </c>
      <c r="F26" s="128">
        <v>8</v>
      </c>
    </row>
    <row r="27" spans="1:6" ht="17.05" customHeight="1" x14ac:dyDescent="0.55000000000000004">
      <c r="A27" s="128"/>
      <c r="B27" s="149"/>
      <c r="C27" s="149"/>
      <c r="D27" s="145" t="s">
        <v>1209</v>
      </c>
      <c r="E27" s="129" t="s">
        <v>1224</v>
      </c>
      <c r="F27" s="128">
        <v>12</v>
      </c>
    </row>
    <row r="28" spans="1:6" ht="17.05" customHeight="1" x14ac:dyDescent="0.55000000000000004">
      <c r="A28" s="128"/>
      <c r="B28" s="149"/>
      <c r="C28" s="149"/>
      <c r="D28" s="145" t="s">
        <v>1210</v>
      </c>
      <c r="E28" s="129" t="s">
        <v>1225</v>
      </c>
      <c r="F28" s="128">
        <v>8</v>
      </c>
    </row>
    <row r="29" spans="1:6" ht="17.05" customHeight="1" x14ac:dyDescent="0.55000000000000004">
      <c r="A29" s="128"/>
      <c r="B29" s="149"/>
      <c r="C29" s="149"/>
      <c r="D29" s="145" t="s">
        <v>1211</v>
      </c>
      <c r="E29" s="129" t="s">
        <v>1090</v>
      </c>
      <c r="F29" s="128">
        <v>8</v>
      </c>
    </row>
    <row r="30" spans="1:6" ht="17.05" customHeight="1" x14ac:dyDescent="0.55000000000000004">
      <c r="A30" s="128"/>
      <c r="B30" s="149"/>
      <c r="C30" s="149"/>
      <c r="D30" s="145" t="s">
        <v>1212</v>
      </c>
      <c r="E30" s="129" t="s">
        <v>46</v>
      </c>
      <c r="F30" s="128">
        <v>8</v>
      </c>
    </row>
    <row r="31" spans="1:6" ht="17.05" customHeight="1" x14ac:dyDescent="0.55000000000000004">
      <c r="A31" s="128"/>
      <c r="B31" s="149"/>
      <c r="C31" s="148" t="s">
        <v>1213</v>
      </c>
      <c r="D31" s="145" t="s">
        <v>1214</v>
      </c>
      <c r="E31" s="129" t="s">
        <v>749</v>
      </c>
      <c r="F31" s="128">
        <v>8</v>
      </c>
    </row>
    <row r="32" spans="1:6" ht="17.05" customHeight="1" x14ac:dyDescent="0.55000000000000004">
      <c r="A32" s="128"/>
      <c r="B32" s="149"/>
      <c r="C32" s="149"/>
      <c r="D32" s="145" t="s">
        <v>1215</v>
      </c>
      <c r="E32" s="129" t="s">
        <v>1224</v>
      </c>
      <c r="F32" s="128">
        <v>12</v>
      </c>
    </row>
    <row r="33" spans="1:6" ht="17.05" customHeight="1" x14ac:dyDescent="0.55000000000000004">
      <c r="A33" s="128"/>
      <c r="B33" s="149"/>
      <c r="C33" s="149"/>
      <c r="D33" s="145" t="s">
        <v>1216</v>
      </c>
      <c r="E33" s="129" t="s">
        <v>1226</v>
      </c>
      <c r="F33" s="128">
        <v>8</v>
      </c>
    </row>
    <row r="34" spans="1:6" ht="17.05" customHeight="1" x14ac:dyDescent="0.55000000000000004">
      <c r="A34" s="128"/>
      <c r="B34" s="149"/>
      <c r="C34" s="149"/>
      <c r="D34" s="145" t="s">
        <v>1217</v>
      </c>
      <c r="E34" s="129" t="s">
        <v>1227</v>
      </c>
      <c r="F34" s="128">
        <v>8</v>
      </c>
    </row>
    <row r="35" spans="1:6" ht="17.05" customHeight="1" x14ac:dyDescent="0.55000000000000004">
      <c r="A35" s="128"/>
      <c r="B35" s="149"/>
      <c r="C35" s="149"/>
      <c r="D35" s="145" t="s">
        <v>1218</v>
      </c>
      <c r="E35" s="129" t="s">
        <v>1101</v>
      </c>
      <c r="F35" s="128">
        <v>8</v>
      </c>
    </row>
    <row r="36" spans="1:6" ht="17.05" customHeight="1" x14ac:dyDescent="0.55000000000000004">
      <c r="A36" s="128"/>
      <c r="B36" s="129"/>
      <c r="C36" s="149"/>
      <c r="D36" s="145" t="s">
        <v>1219</v>
      </c>
      <c r="E36" s="129" t="s">
        <v>749</v>
      </c>
      <c r="F36" s="128">
        <v>8</v>
      </c>
    </row>
    <row r="37" spans="1:6" ht="17.05" customHeight="1" x14ac:dyDescent="0.55000000000000004">
      <c r="A37" s="128"/>
      <c r="B37" s="129"/>
      <c r="C37" s="148" t="s">
        <v>1220</v>
      </c>
      <c r="D37" s="146"/>
      <c r="E37" s="129" t="s">
        <v>46</v>
      </c>
      <c r="F37" s="128">
        <v>8</v>
      </c>
    </row>
    <row r="38" spans="1:6" ht="17.05" customHeight="1" x14ac:dyDescent="0.55000000000000004">
      <c r="A38" s="128"/>
      <c r="B38" s="129"/>
      <c r="C38" s="149"/>
      <c r="D38" s="145" t="s">
        <v>1221</v>
      </c>
      <c r="E38" s="129" t="s">
        <v>1080</v>
      </c>
      <c r="F38" s="128">
        <v>8</v>
      </c>
    </row>
    <row r="39" spans="1:6" ht="17.05" customHeight="1" x14ac:dyDescent="0.55000000000000004">
      <c r="A39" s="133"/>
      <c r="B39" s="142" t="s">
        <v>177</v>
      </c>
      <c r="C39" s="135" t="s">
        <v>583</v>
      </c>
      <c r="D39" s="141"/>
      <c r="E39" s="133" t="s">
        <v>1104</v>
      </c>
      <c r="F39" s="137">
        <v>8</v>
      </c>
    </row>
    <row r="40" spans="1:6" ht="17.05" customHeight="1" x14ac:dyDescent="0.55000000000000004">
      <c r="A40" s="133"/>
      <c r="B40" s="142"/>
      <c r="C40" s="135" t="s">
        <v>584</v>
      </c>
      <c r="D40" s="141"/>
      <c r="E40" s="133" t="s">
        <v>46</v>
      </c>
      <c r="F40" s="137">
        <v>8</v>
      </c>
    </row>
    <row r="41" spans="1:6" ht="17.05" customHeight="1" x14ac:dyDescent="0.55000000000000004">
      <c r="A41" s="133"/>
      <c r="B41" s="142"/>
      <c r="C41" s="135" t="s">
        <v>585</v>
      </c>
      <c r="D41" s="141"/>
      <c r="E41" s="133" t="s">
        <v>751</v>
      </c>
      <c r="F41" s="137">
        <v>8</v>
      </c>
    </row>
    <row r="42" spans="1:6" ht="17.05" customHeight="1" x14ac:dyDescent="0.55000000000000004">
      <c r="A42" s="133"/>
      <c r="B42" s="133"/>
      <c r="C42" s="135" t="s">
        <v>586</v>
      </c>
      <c r="D42" s="137"/>
      <c r="E42" s="133" t="s">
        <v>1169</v>
      </c>
      <c r="F42" s="137">
        <v>12</v>
      </c>
    </row>
    <row r="43" spans="1:6" ht="17.05" customHeight="1" x14ac:dyDescent="0.55000000000000004">
      <c r="A43" s="133"/>
      <c r="B43" s="133"/>
      <c r="C43" s="135" t="s">
        <v>587</v>
      </c>
      <c r="D43" s="137"/>
      <c r="E43" s="133" t="s">
        <v>1169</v>
      </c>
      <c r="F43" s="137">
        <v>12</v>
      </c>
    </row>
    <row r="44" spans="1:6" ht="17.05" customHeight="1" x14ac:dyDescent="0.55000000000000004">
      <c r="A44" s="133"/>
      <c r="B44" s="133"/>
      <c r="C44" s="135" t="s">
        <v>588</v>
      </c>
      <c r="D44" s="137"/>
      <c r="E44" s="133" t="s">
        <v>1169</v>
      </c>
      <c r="F44" s="137">
        <v>12</v>
      </c>
    </row>
    <row r="45" spans="1:6" ht="17.05" customHeight="1" x14ac:dyDescent="0.55000000000000004">
      <c r="A45" s="133"/>
      <c r="B45" s="133"/>
      <c r="C45" s="135" t="s">
        <v>589</v>
      </c>
      <c r="D45" s="137"/>
      <c r="E45" s="133" t="s">
        <v>1169</v>
      </c>
      <c r="F45" s="137">
        <v>12</v>
      </c>
    </row>
    <row r="46" spans="1:6" ht="17.05" customHeight="1" x14ac:dyDescent="0.55000000000000004"/>
    <row r="47" spans="1:6" ht="17.05" customHeight="1" x14ac:dyDescent="0.55000000000000004"/>
    <row r="48" spans="1:6" ht="17.05" customHeight="1" x14ac:dyDescent="0.55000000000000004"/>
    <row r="49" ht="17.05" customHeight="1" x14ac:dyDescent="0.55000000000000004"/>
    <row r="50" ht="17.05" customHeight="1" x14ac:dyDescent="0.55000000000000004"/>
    <row r="51" ht="17.05" customHeight="1" x14ac:dyDescent="0.55000000000000004"/>
    <row r="52" ht="17.05" customHeight="1" x14ac:dyDescent="0.55000000000000004"/>
    <row r="53" ht="17.05" customHeight="1" x14ac:dyDescent="0.55000000000000004"/>
    <row r="54" ht="17.05" customHeight="1" x14ac:dyDescent="0.55000000000000004"/>
    <row r="55" ht="17.05" customHeight="1" x14ac:dyDescent="0.55000000000000004"/>
    <row r="56" ht="17.05" customHeight="1" x14ac:dyDescent="0.55000000000000004"/>
    <row r="57" ht="17.05" customHeight="1" x14ac:dyDescent="0.55000000000000004"/>
    <row r="58" ht="17.05" customHeight="1" x14ac:dyDescent="0.55000000000000004"/>
    <row r="59" ht="17.05" customHeight="1" x14ac:dyDescent="0.55000000000000004"/>
    <row r="60" ht="17.05" customHeight="1" x14ac:dyDescent="0.55000000000000004"/>
    <row r="61" ht="17.05" customHeight="1" x14ac:dyDescent="0.55000000000000004"/>
    <row r="62" ht="17.05" customHeight="1" x14ac:dyDescent="0.55000000000000004"/>
    <row r="63" ht="17.05" customHeight="1" x14ac:dyDescent="0.55000000000000004"/>
    <row r="64" ht="17.05" customHeight="1" x14ac:dyDescent="0.55000000000000004"/>
    <row r="65" ht="17.05" customHeight="1" x14ac:dyDescent="0.55000000000000004"/>
    <row r="66" ht="17.05" customHeight="1" x14ac:dyDescent="0.55000000000000004"/>
    <row r="67" ht="17.05" customHeight="1" x14ac:dyDescent="0.55000000000000004"/>
    <row r="68" ht="17.05" customHeight="1" x14ac:dyDescent="0.55000000000000004"/>
    <row r="69" ht="17.05" customHeight="1" x14ac:dyDescent="0.55000000000000004"/>
    <row r="70" ht="17.05" customHeight="1" x14ac:dyDescent="0.55000000000000004"/>
    <row r="71" ht="17.05" customHeight="1" x14ac:dyDescent="0.55000000000000004"/>
    <row r="72" ht="17.05" customHeight="1" x14ac:dyDescent="0.55000000000000004"/>
    <row r="73" ht="17.05" customHeight="1" x14ac:dyDescent="0.55000000000000004"/>
    <row r="74" ht="17.05" customHeight="1" x14ac:dyDescent="0.55000000000000004"/>
    <row r="75" ht="17.05" customHeight="1" x14ac:dyDescent="0.55000000000000004"/>
    <row r="76" ht="17.05" customHeight="1" x14ac:dyDescent="0.55000000000000004"/>
    <row r="77" ht="17.05" customHeight="1" x14ac:dyDescent="0.55000000000000004"/>
    <row r="78" ht="17.05" customHeight="1" x14ac:dyDescent="0.55000000000000004"/>
    <row r="79" ht="17.05" customHeight="1" x14ac:dyDescent="0.55000000000000004"/>
    <row r="80" ht="17.05" customHeight="1" x14ac:dyDescent="0.55000000000000004"/>
    <row r="81" ht="17.05" customHeight="1" x14ac:dyDescent="0.55000000000000004"/>
    <row r="82" ht="17.05" customHeight="1" x14ac:dyDescent="0.55000000000000004"/>
    <row r="83" ht="17.05" customHeight="1" x14ac:dyDescent="0.55000000000000004"/>
    <row r="84" ht="17.05" customHeight="1" x14ac:dyDescent="0.55000000000000004"/>
    <row r="85" ht="17.05" customHeight="1" x14ac:dyDescent="0.55000000000000004"/>
    <row r="86" ht="17.05" customHeight="1" x14ac:dyDescent="0.55000000000000004"/>
    <row r="87" ht="17.05" customHeight="1" x14ac:dyDescent="0.55000000000000004"/>
    <row r="88" ht="17.05" customHeight="1" x14ac:dyDescent="0.55000000000000004"/>
    <row r="89" ht="17.05" customHeight="1" x14ac:dyDescent="0.55000000000000004"/>
    <row r="90" ht="17.05" customHeight="1" x14ac:dyDescent="0.55000000000000004"/>
    <row r="91" ht="17.05" customHeight="1" x14ac:dyDescent="0.55000000000000004"/>
    <row r="92" ht="17.05" customHeight="1" x14ac:dyDescent="0.55000000000000004"/>
    <row r="93" ht="17.05" customHeight="1" x14ac:dyDescent="0.55000000000000004"/>
    <row r="94" ht="17.05" customHeight="1" x14ac:dyDescent="0.55000000000000004"/>
    <row r="95" ht="17.05" customHeight="1" x14ac:dyDescent="0.55000000000000004"/>
    <row r="96" ht="17.05" customHeight="1" x14ac:dyDescent="0.55000000000000004"/>
    <row r="97" ht="17.05" customHeight="1" x14ac:dyDescent="0.55000000000000004"/>
    <row r="98" ht="17.05" customHeight="1" x14ac:dyDescent="0.55000000000000004"/>
    <row r="99" ht="17.05" customHeight="1" x14ac:dyDescent="0.55000000000000004"/>
    <row r="100" ht="17.05" customHeight="1" x14ac:dyDescent="0.55000000000000004"/>
    <row r="101" ht="17.05" customHeight="1" x14ac:dyDescent="0.55000000000000004"/>
    <row r="102" ht="17.05" customHeight="1" x14ac:dyDescent="0.55000000000000004"/>
    <row r="103" ht="17.05" customHeight="1" x14ac:dyDescent="0.55000000000000004"/>
    <row r="104" ht="17.05" customHeight="1" x14ac:dyDescent="0.55000000000000004"/>
    <row r="105" ht="17.05" customHeight="1" x14ac:dyDescent="0.55000000000000004"/>
    <row r="106" ht="17.05" customHeight="1" x14ac:dyDescent="0.55000000000000004"/>
    <row r="107" ht="17.05" customHeight="1" x14ac:dyDescent="0.55000000000000004"/>
    <row r="108" ht="17.05" customHeight="1" x14ac:dyDescent="0.55000000000000004"/>
    <row r="109" ht="17.05" customHeight="1" x14ac:dyDescent="0.55000000000000004"/>
    <row r="110" ht="17.05" customHeight="1" x14ac:dyDescent="0.55000000000000004"/>
    <row r="111" ht="17.05" customHeight="1" x14ac:dyDescent="0.55000000000000004"/>
    <row r="112" ht="17.05" customHeight="1" x14ac:dyDescent="0.55000000000000004"/>
    <row r="113" ht="17.05" customHeight="1" x14ac:dyDescent="0.55000000000000004"/>
    <row r="114" ht="17.05" customHeight="1" x14ac:dyDescent="0.55000000000000004"/>
    <row r="115" ht="17.05" customHeight="1" x14ac:dyDescent="0.55000000000000004"/>
    <row r="116" ht="17.05" customHeight="1" x14ac:dyDescent="0.55000000000000004"/>
    <row r="117" ht="17.05" customHeight="1" x14ac:dyDescent="0.55000000000000004"/>
    <row r="118" ht="17.05" customHeight="1" x14ac:dyDescent="0.55000000000000004"/>
    <row r="119" ht="17.05" customHeight="1" x14ac:dyDescent="0.55000000000000004"/>
    <row r="120" ht="17.05" customHeight="1" x14ac:dyDescent="0.55000000000000004"/>
    <row r="121" ht="17.05" customHeight="1" x14ac:dyDescent="0.55000000000000004"/>
    <row r="122" ht="17.05" customHeight="1" x14ac:dyDescent="0.55000000000000004"/>
    <row r="123" ht="17.05" customHeight="1" x14ac:dyDescent="0.55000000000000004"/>
    <row r="124" ht="17.05" customHeight="1" x14ac:dyDescent="0.55000000000000004"/>
    <row r="125" ht="17.05" customHeight="1" x14ac:dyDescent="0.55000000000000004"/>
    <row r="126" ht="17.05" customHeight="1" x14ac:dyDescent="0.55000000000000004"/>
    <row r="127" ht="17.05" customHeight="1" x14ac:dyDescent="0.55000000000000004"/>
    <row r="128" ht="17.05" customHeight="1" x14ac:dyDescent="0.55000000000000004"/>
    <row r="129" ht="17.05" customHeight="1" x14ac:dyDescent="0.55000000000000004"/>
    <row r="130" ht="17.05" customHeight="1" x14ac:dyDescent="0.55000000000000004"/>
    <row r="131" ht="17.05" customHeight="1" x14ac:dyDescent="0.55000000000000004"/>
    <row r="132" ht="17.05" customHeight="1" x14ac:dyDescent="0.55000000000000004"/>
    <row r="133" ht="17.05" customHeight="1" x14ac:dyDescent="0.55000000000000004"/>
    <row r="134" ht="17.05" customHeight="1" x14ac:dyDescent="0.55000000000000004"/>
    <row r="135" ht="17.05" customHeight="1" x14ac:dyDescent="0.55000000000000004"/>
    <row r="136" ht="17.05" customHeight="1" x14ac:dyDescent="0.55000000000000004"/>
    <row r="137" ht="17.05" customHeight="1" x14ac:dyDescent="0.55000000000000004"/>
    <row r="138" ht="17.05" customHeight="1" x14ac:dyDescent="0.55000000000000004"/>
    <row r="139" ht="17.05" customHeight="1" x14ac:dyDescent="0.55000000000000004"/>
    <row r="140" ht="17.05" customHeight="1" x14ac:dyDescent="0.55000000000000004"/>
    <row r="141" ht="17.05" customHeight="1" x14ac:dyDescent="0.55000000000000004"/>
    <row r="142" ht="17.05" customHeight="1" x14ac:dyDescent="0.55000000000000004"/>
    <row r="143" ht="17.05" customHeight="1" x14ac:dyDescent="0.55000000000000004"/>
    <row r="144" ht="17.05" customHeight="1" x14ac:dyDescent="0.55000000000000004"/>
    <row r="145" ht="17.05" customHeight="1" x14ac:dyDescent="0.55000000000000004"/>
    <row r="146" ht="17.05" customHeight="1" x14ac:dyDescent="0.55000000000000004"/>
    <row r="147" ht="17.05" customHeight="1" x14ac:dyDescent="0.55000000000000004"/>
    <row r="148" ht="17.05" customHeight="1" x14ac:dyDescent="0.55000000000000004"/>
    <row r="149" ht="17.05" customHeight="1" x14ac:dyDescent="0.55000000000000004"/>
    <row r="150" ht="17.05" customHeight="1" x14ac:dyDescent="0.55000000000000004"/>
    <row r="151" ht="17.05" customHeight="1" x14ac:dyDescent="0.55000000000000004"/>
    <row r="152" ht="17.05" customHeight="1" x14ac:dyDescent="0.55000000000000004"/>
    <row r="153" ht="17.05" customHeight="1" x14ac:dyDescent="0.55000000000000004"/>
    <row r="154" ht="17.05" customHeight="1" x14ac:dyDescent="0.55000000000000004"/>
    <row r="155" ht="17.05" customHeight="1" x14ac:dyDescent="0.55000000000000004"/>
    <row r="156" ht="17.05" customHeight="1" x14ac:dyDescent="0.55000000000000004"/>
    <row r="157" ht="17.05" customHeight="1" x14ac:dyDescent="0.55000000000000004"/>
    <row r="158" ht="17.05" customHeight="1" x14ac:dyDescent="0.55000000000000004"/>
    <row r="159" ht="17.05" customHeight="1" x14ac:dyDescent="0.55000000000000004"/>
    <row r="160" ht="17.05" customHeight="1" x14ac:dyDescent="0.55000000000000004"/>
    <row r="161" ht="17.05" customHeight="1" x14ac:dyDescent="0.55000000000000004"/>
    <row r="162" ht="17.05" customHeight="1" x14ac:dyDescent="0.55000000000000004"/>
    <row r="163" ht="17.05" customHeight="1" x14ac:dyDescent="0.55000000000000004"/>
    <row r="164" ht="17.05" customHeight="1" x14ac:dyDescent="0.55000000000000004"/>
    <row r="165" ht="17.05" customHeight="1" x14ac:dyDescent="0.55000000000000004"/>
    <row r="166" ht="17.05" customHeight="1" x14ac:dyDescent="0.55000000000000004"/>
    <row r="167" ht="17.05" customHeight="1" x14ac:dyDescent="0.55000000000000004"/>
    <row r="168" ht="17.05" customHeight="1" x14ac:dyDescent="0.55000000000000004"/>
    <row r="169" ht="17.05" customHeight="1" x14ac:dyDescent="0.55000000000000004"/>
    <row r="170" ht="17.05" customHeight="1" x14ac:dyDescent="0.55000000000000004"/>
    <row r="171" ht="17.05" customHeight="1" x14ac:dyDescent="0.55000000000000004"/>
    <row r="172" ht="17.05" customHeight="1" x14ac:dyDescent="0.55000000000000004"/>
    <row r="173" ht="17.05" customHeight="1" x14ac:dyDescent="0.55000000000000004"/>
    <row r="174" ht="17.05" customHeight="1" x14ac:dyDescent="0.55000000000000004"/>
    <row r="175" ht="17.05" customHeight="1" x14ac:dyDescent="0.55000000000000004"/>
    <row r="176" ht="17.05" customHeight="1" x14ac:dyDescent="0.55000000000000004"/>
    <row r="177" ht="17.05" customHeight="1" x14ac:dyDescent="0.55000000000000004"/>
    <row r="178" ht="17.05" customHeight="1" x14ac:dyDescent="0.55000000000000004"/>
    <row r="179" ht="17.05" customHeight="1" x14ac:dyDescent="0.55000000000000004"/>
    <row r="180" ht="17.05" customHeight="1" x14ac:dyDescent="0.55000000000000004"/>
    <row r="181" ht="17.05" customHeight="1" x14ac:dyDescent="0.55000000000000004"/>
    <row r="182" ht="17.05" customHeight="1" x14ac:dyDescent="0.55000000000000004"/>
    <row r="183" ht="17.05" customHeight="1" x14ac:dyDescent="0.55000000000000004"/>
    <row r="184" ht="17.05" customHeight="1" x14ac:dyDescent="0.55000000000000004"/>
    <row r="185" ht="17.05" customHeight="1" x14ac:dyDescent="0.55000000000000004"/>
    <row r="186" ht="17.05" customHeight="1" x14ac:dyDescent="0.55000000000000004"/>
    <row r="187" ht="17.05" customHeight="1" x14ac:dyDescent="0.55000000000000004"/>
    <row r="188" ht="17.05" customHeight="1" x14ac:dyDescent="0.55000000000000004"/>
    <row r="189" ht="17.05" customHeight="1" x14ac:dyDescent="0.55000000000000004"/>
    <row r="190" ht="17.05" customHeight="1" x14ac:dyDescent="0.55000000000000004"/>
    <row r="191" ht="17.05" customHeight="1" x14ac:dyDescent="0.55000000000000004"/>
    <row r="192" ht="17.05" customHeight="1" x14ac:dyDescent="0.55000000000000004"/>
    <row r="193" ht="17.05" customHeight="1" x14ac:dyDescent="0.55000000000000004"/>
    <row r="194" ht="17.05" customHeight="1" x14ac:dyDescent="0.55000000000000004"/>
    <row r="195" ht="17.05" customHeight="1" x14ac:dyDescent="0.55000000000000004"/>
    <row r="196" ht="17.05" customHeight="1" x14ac:dyDescent="0.55000000000000004"/>
    <row r="197" ht="17.05" customHeight="1" x14ac:dyDescent="0.55000000000000004"/>
    <row r="198" ht="17.05" customHeight="1" x14ac:dyDescent="0.55000000000000004"/>
    <row r="199" ht="17.05" customHeight="1" x14ac:dyDescent="0.55000000000000004"/>
    <row r="200" ht="17.05" customHeight="1" x14ac:dyDescent="0.55000000000000004"/>
    <row r="201" ht="17.05" customHeight="1" x14ac:dyDescent="0.55000000000000004"/>
    <row r="202" ht="17.05" customHeight="1" x14ac:dyDescent="0.55000000000000004"/>
    <row r="203" ht="17.05" customHeight="1" x14ac:dyDescent="0.55000000000000004"/>
    <row r="204" ht="17.05" customHeight="1" x14ac:dyDescent="0.55000000000000004"/>
    <row r="205" ht="17.05" customHeight="1" x14ac:dyDescent="0.55000000000000004"/>
    <row r="206" ht="17.05" customHeight="1" x14ac:dyDescent="0.55000000000000004"/>
    <row r="207" ht="17.05" customHeight="1" x14ac:dyDescent="0.55000000000000004"/>
    <row r="208" ht="17.05" customHeight="1" x14ac:dyDescent="0.55000000000000004"/>
    <row r="209" ht="17.05" customHeight="1" x14ac:dyDescent="0.55000000000000004"/>
    <row r="210" ht="17.05" customHeight="1" x14ac:dyDescent="0.55000000000000004"/>
    <row r="211" ht="17.05" customHeight="1" x14ac:dyDescent="0.55000000000000004"/>
    <row r="212" ht="17.05" customHeight="1" x14ac:dyDescent="0.55000000000000004"/>
    <row r="213" ht="17.05" customHeight="1" x14ac:dyDescent="0.55000000000000004"/>
    <row r="214" ht="17.05" customHeight="1" x14ac:dyDescent="0.55000000000000004"/>
    <row r="215" ht="17.05" customHeight="1" x14ac:dyDescent="0.55000000000000004"/>
    <row r="216" ht="17.05" customHeight="1" x14ac:dyDescent="0.55000000000000004"/>
    <row r="217" ht="17.05" customHeight="1" x14ac:dyDescent="0.55000000000000004"/>
    <row r="218" ht="17.05" customHeight="1" x14ac:dyDescent="0.55000000000000004"/>
    <row r="219" ht="17.05" customHeight="1" x14ac:dyDescent="0.55000000000000004"/>
    <row r="220" ht="17.05" customHeight="1" x14ac:dyDescent="0.55000000000000004"/>
    <row r="221" ht="17.05" customHeight="1" x14ac:dyDescent="0.55000000000000004"/>
    <row r="222" ht="17.05" customHeight="1" x14ac:dyDescent="0.55000000000000004"/>
    <row r="223" ht="17.05" customHeight="1" x14ac:dyDescent="0.55000000000000004"/>
    <row r="224" ht="17.05" customHeight="1" x14ac:dyDescent="0.55000000000000004"/>
    <row r="225" ht="17.05" customHeight="1" x14ac:dyDescent="0.55000000000000004"/>
    <row r="226" ht="17.05" customHeight="1" x14ac:dyDescent="0.55000000000000004"/>
    <row r="227" ht="17.05" customHeight="1" x14ac:dyDescent="0.55000000000000004"/>
    <row r="228" ht="17.05" customHeight="1" x14ac:dyDescent="0.55000000000000004"/>
    <row r="229" ht="17.05" customHeight="1" x14ac:dyDescent="0.55000000000000004"/>
    <row r="230" ht="17.05" customHeight="1" x14ac:dyDescent="0.55000000000000004"/>
    <row r="231" ht="17.05" customHeight="1" x14ac:dyDescent="0.55000000000000004"/>
    <row r="232" ht="17.05" customHeight="1" x14ac:dyDescent="0.55000000000000004"/>
    <row r="233" ht="17.05" customHeight="1" x14ac:dyDescent="0.55000000000000004"/>
    <row r="234" ht="17.05" customHeight="1" x14ac:dyDescent="0.55000000000000004"/>
    <row r="235" ht="17.05" customHeight="1" x14ac:dyDescent="0.55000000000000004"/>
    <row r="236" ht="17.05" customHeight="1" x14ac:dyDescent="0.55000000000000004"/>
    <row r="237" ht="17.05" customHeight="1" x14ac:dyDescent="0.55000000000000004"/>
    <row r="238" ht="17.05" customHeight="1" x14ac:dyDescent="0.55000000000000004"/>
    <row r="239" ht="17.05" customHeight="1" x14ac:dyDescent="0.55000000000000004"/>
    <row r="240" ht="17.05" customHeight="1" x14ac:dyDescent="0.55000000000000004"/>
    <row r="241" ht="17.05" customHeight="1" x14ac:dyDescent="0.55000000000000004"/>
    <row r="242" ht="17.05" customHeight="1" x14ac:dyDescent="0.55000000000000004"/>
    <row r="243" ht="17.05" customHeight="1" x14ac:dyDescent="0.55000000000000004"/>
    <row r="244" ht="17.05" customHeight="1" x14ac:dyDescent="0.55000000000000004"/>
    <row r="245" ht="17.05" customHeight="1" x14ac:dyDescent="0.55000000000000004"/>
    <row r="246" ht="17.05" customHeight="1" x14ac:dyDescent="0.55000000000000004"/>
    <row r="247" ht="17.05" customHeight="1" x14ac:dyDescent="0.55000000000000004"/>
    <row r="248" ht="17.05" customHeight="1" x14ac:dyDescent="0.55000000000000004"/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workbookViewId="0">
      <selection activeCell="I7" sqref="I7"/>
    </sheetView>
  </sheetViews>
  <sheetFormatPr defaultRowHeight="17.600000000000001" x14ac:dyDescent="0.55000000000000004"/>
  <cols>
    <col min="1" max="2" width="9.140625" style="130"/>
    <col min="3" max="3" width="13.5" style="130" customWidth="1"/>
    <col min="4" max="4" width="33.78515625" customWidth="1"/>
    <col min="5" max="5" width="10" style="130" customWidth="1"/>
    <col min="8" max="8" width="13.35546875" customWidth="1"/>
  </cols>
  <sheetData>
    <row r="1" spans="1:10" ht="17.05" customHeight="1" x14ac:dyDescent="0.55000000000000004">
      <c r="A1" s="133" t="s">
        <v>32</v>
      </c>
      <c r="B1" s="133" t="s">
        <v>33</v>
      </c>
      <c r="C1" s="133" t="s">
        <v>34</v>
      </c>
      <c r="D1" s="133" t="s">
        <v>582</v>
      </c>
      <c r="E1" s="133" t="s">
        <v>35</v>
      </c>
      <c r="F1" s="133" t="s">
        <v>39</v>
      </c>
    </row>
    <row r="2" spans="1:10" ht="17.05" customHeight="1" x14ac:dyDescent="0.55000000000000004">
      <c r="A2" s="129" t="s">
        <v>1270</v>
      </c>
      <c r="B2" s="148" t="s">
        <v>1228</v>
      </c>
      <c r="C2" s="148" t="s">
        <v>1229</v>
      </c>
      <c r="D2" s="146"/>
      <c r="E2" s="129" t="s">
        <v>1223</v>
      </c>
      <c r="F2" s="128">
        <v>8</v>
      </c>
      <c r="H2" s="133" t="s">
        <v>40</v>
      </c>
      <c r="I2" s="133" t="s">
        <v>41</v>
      </c>
      <c r="J2" s="133" t="s">
        <v>15</v>
      </c>
    </row>
    <row r="3" spans="1:10" ht="17.05" customHeight="1" x14ac:dyDescent="0.55000000000000004">
      <c r="A3" s="129"/>
      <c r="B3" s="149"/>
      <c r="C3" s="148" t="s">
        <v>1230</v>
      </c>
      <c r="D3" s="145" t="s">
        <v>1231</v>
      </c>
      <c r="E3" s="129" t="s">
        <v>749</v>
      </c>
      <c r="F3" s="128">
        <v>8</v>
      </c>
      <c r="H3" s="128">
        <f>COUNT(F2:F49)</f>
        <v>48</v>
      </c>
      <c r="I3" s="131">
        <f>SUM(F2:F49)/H3</f>
        <v>7.25</v>
      </c>
      <c r="J3" s="131">
        <f>H3/I3</f>
        <v>6.6206896551724137</v>
      </c>
    </row>
    <row r="4" spans="1:10" ht="17.05" customHeight="1" x14ac:dyDescent="0.55000000000000004">
      <c r="A4" s="129"/>
      <c r="B4" s="149"/>
      <c r="C4" s="149"/>
      <c r="D4" s="145" t="s">
        <v>1232</v>
      </c>
      <c r="E4" s="129" t="s">
        <v>1223</v>
      </c>
      <c r="F4" s="128">
        <v>8</v>
      </c>
    </row>
    <row r="5" spans="1:10" ht="17.05" customHeight="1" x14ac:dyDescent="0.55000000000000004">
      <c r="A5" s="129"/>
      <c r="B5" s="149"/>
      <c r="C5" s="149"/>
      <c r="D5" s="145" t="s">
        <v>1233</v>
      </c>
      <c r="E5" s="129" t="s">
        <v>1223</v>
      </c>
      <c r="F5" s="128">
        <v>8</v>
      </c>
    </row>
    <row r="6" spans="1:10" ht="17.05" customHeight="1" x14ac:dyDescent="0.55000000000000004">
      <c r="A6" s="129"/>
      <c r="B6" s="149"/>
      <c r="C6" s="149"/>
      <c r="D6" s="145" t="s">
        <v>1234</v>
      </c>
      <c r="E6" s="129" t="s">
        <v>1223</v>
      </c>
      <c r="F6" s="128">
        <v>8</v>
      </c>
    </row>
    <row r="7" spans="1:10" ht="17.05" customHeight="1" x14ac:dyDescent="0.55000000000000004">
      <c r="A7" s="129"/>
      <c r="B7" s="149"/>
      <c r="C7" s="149"/>
      <c r="D7" s="145" t="s">
        <v>1235</v>
      </c>
      <c r="E7" s="129" t="s">
        <v>46</v>
      </c>
      <c r="F7" s="128">
        <v>8</v>
      </c>
    </row>
    <row r="8" spans="1:10" ht="17.05" customHeight="1" x14ac:dyDescent="0.55000000000000004">
      <c r="A8" s="129"/>
      <c r="B8" s="149"/>
      <c r="C8" s="149"/>
      <c r="D8" s="145" t="s">
        <v>1236</v>
      </c>
      <c r="E8" s="129" t="s">
        <v>1223</v>
      </c>
      <c r="F8" s="128">
        <v>8</v>
      </c>
    </row>
    <row r="9" spans="1:10" ht="17.05" customHeight="1" x14ac:dyDescent="0.55000000000000004">
      <c r="A9" s="129"/>
      <c r="B9" s="149"/>
      <c r="C9" s="149"/>
      <c r="D9" s="145" t="s">
        <v>1237</v>
      </c>
      <c r="E9" s="129" t="s">
        <v>1223</v>
      </c>
      <c r="F9" s="128">
        <v>8</v>
      </c>
    </row>
    <row r="10" spans="1:10" ht="17.05" customHeight="1" x14ac:dyDescent="0.55000000000000004">
      <c r="A10" s="129"/>
      <c r="B10" s="149"/>
      <c r="C10" s="149"/>
      <c r="D10" s="145" t="s">
        <v>1238</v>
      </c>
      <c r="E10" s="129" t="s">
        <v>749</v>
      </c>
      <c r="F10" s="128">
        <v>8</v>
      </c>
    </row>
    <row r="11" spans="1:10" ht="17.05" customHeight="1" x14ac:dyDescent="0.55000000000000004">
      <c r="A11" s="129"/>
      <c r="B11" s="149"/>
      <c r="C11" s="149"/>
      <c r="D11" s="145" t="s">
        <v>1239</v>
      </c>
      <c r="E11" s="129" t="s">
        <v>1223</v>
      </c>
      <c r="F11" s="128">
        <v>8</v>
      </c>
    </row>
    <row r="12" spans="1:10" ht="17.05" customHeight="1" x14ac:dyDescent="0.55000000000000004">
      <c r="A12" s="129"/>
      <c r="B12" s="149"/>
      <c r="C12" s="148" t="s">
        <v>1240</v>
      </c>
      <c r="D12" s="145" t="s">
        <v>1241</v>
      </c>
      <c r="E12" s="129" t="s">
        <v>1223</v>
      </c>
      <c r="F12" s="128">
        <v>8</v>
      </c>
    </row>
    <row r="13" spans="1:10" ht="17.05" customHeight="1" x14ac:dyDescent="0.55000000000000004">
      <c r="A13" s="129"/>
      <c r="B13" s="149"/>
      <c r="C13" s="149"/>
      <c r="D13" s="145" t="s">
        <v>1242</v>
      </c>
      <c r="E13" s="129" t="s">
        <v>155</v>
      </c>
      <c r="F13" s="128">
        <v>6</v>
      </c>
    </row>
    <row r="14" spans="1:10" ht="17.05" customHeight="1" x14ac:dyDescent="0.55000000000000004">
      <c r="A14" s="129"/>
      <c r="B14" s="149"/>
      <c r="C14" s="149"/>
      <c r="D14" s="145" t="s">
        <v>1036</v>
      </c>
      <c r="E14" s="129" t="s">
        <v>762</v>
      </c>
      <c r="F14" s="128">
        <v>6</v>
      </c>
    </row>
    <row r="15" spans="1:10" ht="17.05" customHeight="1" x14ac:dyDescent="0.55000000000000004">
      <c r="A15" s="129"/>
      <c r="B15" s="149"/>
      <c r="C15" s="149"/>
      <c r="D15" s="145" t="s">
        <v>1243</v>
      </c>
      <c r="E15" s="129" t="s">
        <v>1271</v>
      </c>
      <c r="F15" s="128">
        <v>6</v>
      </c>
    </row>
    <row r="16" spans="1:10" ht="17.05" customHeight="1" x14ac:dyDescent="0.55000000000000004">
      <c r="A16" s="129"/>
      <c r="B16" s="149"/>
      <c r="C16" s="149"/>
      <c r="D16" s="145" t="s">
        <v>1244</v>
      </c>
      <c r="E16" s="129" t="s">
        <v>1271</v>
      </c>
      <c r="F16" s="128">
        <v>6</v>
      </c>
    </row>
    <row r="17" spans="1:6" ht="17.05" customHeight="1" x14ac:dyDescent="0.55000000000000004">
      <c r="A17" s="129"/>
      <c r="B17" s="149"/>
      <c r="C17" s="149"/>
      <c r="D17" s="145" t="s">
        <v>1245</v>
      </c>
      <c r="E17" s="129" t="s">
        <v>155</v>
      </c>
      <c r="F17" s="128">
        <v>6</v>
      </c>
    </row>
    <row r="18" spans="1:6" ht="17.05" customHeight="1" x14ac:dyDescent="0.55000000000000004">
      <c r="A18" s="129"/>
      <c r="B18" s="149"/>
      <c r="C18" s="149"/>
      <c r="D18" s="145" t="s">
        <v>1246</v>
      </c>
      <c r="E18" s="129" t="s">
        <v>155</v>
      </c>
      <c r="F18" s="128">
        <v>6</v>
      </c>
    </row>
    <row r="19" spans="1:6" ht="17.05" customHeight="1" x14ac:dyDescent="0.55000000000000004">
      <c r="A19" s="129"/>
      <c r="B19" s="129"/>
      <c r="C19" s="129"/>
      <c r="D19" s="145" t="s">
        <v>1247</v>
      </c>
      <c r="E19" s="129" t="s">
        <v>155</v>
      </c>
      <c r="F19" s="128">
        <v>6</v>
      </c>
    </row>
    <row r="20" spans="1:6" ht="17.05" customHeight="1" x14ac:dyDescent="0.55000000000000004">
      <c r="A20" s="129"/>
      <c r="B20" s="129"/>
      <c r="C20" s="129"/>
      <c r="D20" s="145" t="s">
        <v>1248</v>
      </c>
      <c r="E20" s="129" t="s">
        <v>155</v>
      </c>
      <c r="F20" s="128">
        <v>6</v>
      </c>
    </row>
    <row r="21" spans="1:6" ht="17.05" customHeight="1" x14ac:dyDescent="0.55000000000000004">
      <c r="A21" s="129"/>
      <c r="B21" s="129"/>
      <c r="C21" s="129"/>
      <c r="D21" s="145" t="s">
        <v>1249</v>
      </c>
      <c r="E21" s="129" t="s">
        <v>155</v>
      </c>
      <c r="F21" s="128">
        <v>6</v>
      </c>
    </row>
    <row r="22" spans="1:6" ht="17.05" customHeight="1" x14ac:dyDescent="0.55000000000000004">
      <c r="A22" s="129"/>
      <c r="B22" s="129"/>
      <c r="C22" s="129"/>
      <c r="D22" s="145" t="s">
        <v>855</v>
      </c>
      <c r="E22" s="129" t="s">
        <v>155</v>
      </c>
      <c r="F22" s="128">
        <v>6</v>
      </c>
    </row>
    <row r="23" spans="1:6" ht="17.05" customHeight="1" x14ac:dyDescent="0.55000000000000004">
      <c r="A23" s="129"/>
      <c r="B23" s="129"/>
      <c r="C23" s="129"/>
      <c r="D23" s="145" t="s">
        <v>1250</v>
      </c>
      <c r="E23" s="129" t="s">
        <v>1272</v>
      </c>
      <c r="F23" s="128">
        <v>6</v>
      </c>
    </row>
    <row r="24" spans="1:6" ht="17.05" customHeight="1" x14ac:dyDescent="0.55000000000000004">
      <c r="A24" s="129"/>
      <c r="B24" s="129"/>
      <c r="C24" s="129"/>
      <c r="D24" s="145" t="s">
        <v>1251</v>
      </c>
      <c r="E24" s="129" t="s">
        <v>155</v>
      </c>
      <c r="F24" s="128">
        <v>6</v>
      </c>
    </row>
    <row r="25" spans="1:6" ht="17.05" customHeight="1" x14ac:dyDescent="0.55000000000000004">
      <c r="A25" s="129"/>
      <c r="B25" s="129"/>
      <c r="C25" s="129"/>
      <c r="D25" s="145" t="s">
        <v>1252</v>
      </c>
      <c r="E25" s="129" t="s">
        <v>1272</v>
      </c>
      <c r="F25" s="128">
        <v>6</v>
      </c>
    </row>
    <row r="26" spans="1:6" ht="17.05" customHeight="1" x14ac:dyDescent="0.55000000000000004">
      <c r="A26" s="129"/>
      <c r="B26" s="129"/>
      <c r="C26" s="129"/>
      <c r="D26" s="145" t="s">
        <v>1253</v>
      </c>
      <c r="E26" s="129" t="s">
        <v>762</v>
      </c>
      <c r="F26" s="128">
        <v>6</v>
      </c>
    </row>
    <row r="27" spans="1:6" ht="17.05" customHeight="1" x14ac:dyDescent="0.55000000000000004">
      <c r="A27" s="129"/>
      <c r="B27" s="129"/>
      <c r="C27" s="129"/>
      <c r="D27" s="145" t="s">
        <v>1254</v>
      </c>
      <c r="E27" s="129" t="s">
        <v>1272</v>
      </c>
      <c r="F27" s="128">
        <v>6</v>
      </c>
    </row>
    <row r="28" spans="1:6" ht="17.05" customHeight="1" x14ac:dyDescent="0.55000000000000004">
      <c r="A28" s="129"/>
      <c r="B28" s="129"/>
      <c r="C28" s="148" t="s">
        <v>1240</v>
      </c>
      <c r="D28" s="145" t="s">
        <v>1255</v>
      </c>
      <c r="E28" s="129" t="s">
        <v>749</v>
      </c>
      <c r="F28" s="128">
        <v>8</v>
      </c>
    </row>
    <row r="29" spans="1:6" ht="17.05" customHeight="1" x14ac:dyDescent="0.55000000000000004">
      <c r="A29" s="129"/>
      <c r="B29" s="129"/>
      <c r="C29" s="149"/>
      <c r="D29" s="145" t="s">
        <v>1256</v>
      </c>
      <c r="E29" s="129" t="s">
        <v>746</v>
      </c>
      <c r="F29" s="128">
        <v>8</v>
      </c>
    </row>
    <row r="30" spans="1:6" ht="17.05" customHeight="1" x14ac:dyDescent="0.55000000000000004">
      <c r="A30" s="129"/>
      <c r="B30" s="129"/>
      <c r="C30" s="149"/>
      <c r="D30" s="145" t="s">
        <v>1257</v>
      </c>
      <c r="E30" s="129" t="s">
        <v>1274</v>
      </c>
      <c r="F30" s="128">
        <v>8</v>
      </c>
    </row>
    <row r="31" spans="1:6" ht="17.05" customHeight="1" x14ac:dyDescent="0.55000000000000004">
      <c r="A31" s="129"/>
      <c r="B31" s="129"/>
      <c r="C31" s="149"/>
      <c r="D31" s="145" t="s">
        <v>1258</v>
      </c>
      <c r="E31" s="129" t="s">
        <v>1223</v>
      </c>
      <c r="F31" s="128">
        <v>8</v>
      </c>
    </row>
    <row r="32" spans="1:6" ht="17.05" customHeight="1" x14ac:dyDescent="0.55000000000000004">
      <c r="A32" s="129"/>
      <c r="B32" s="129"/>
      <c r="C32" s="148" t="s">
        <v>502</v>
      </c>
      <c r="D32" s="145" t="s">
        <v>513</v>
      </c>
      <c r="E32" s="129" t="s">
        <v>46</v>
      </c>
      <c r="F32" s="128">
        <v>8</v>
      </c>
    </row>
    <row r="33" spans="1:6" ht="17.05" customHeight="1" x14ac:dyDescent="0.55000000000000004">
      <c r="A33" s="129"/>
      <c r="B33" s="129"/>
      <c r="C33" s="149"/>
      <c r="D33" s="145" t="s">
        <v>1259</v>
      </c>
      <c r="E33" s="129" t="s">
        <v>46</v>
      </c>
      <c r="F33" s="128">
        <v>8</v>
      </c>
    </row>
    <row r="34" spans="1:6" ht="17.05" customHeight="1" x14ac:dyDescent="0.55000000000000004">
      <c r="A34" s="129"/>
      <c r="B34" s="129"/>
      <c r="C34" s="149"/>
      <c r="D34" s="145" t="s">
        <v>1260</v>
      </c>
      <c r="E34" s="129" t="s">
        <v>749</v>
      </c>
      <c r="F34" s="128">
        <v>8</v>
      </c>
    </row>
    <row r="35" spans="1:6" ht="17.05" customHeight="1" x14ac:dyDescent="0.55000000000000004">
      <c r="A35" s="129"/>
      <c r="B35" s="129"/>
      <c r="C35" s="148" t="s">
        <v>1261</v>
      </c>
      <c r="D35" s="145" t="s">
        <v>1261</v>
      </c>
      <c r="E35" s="129" t="s">
        <v>1223</v>
      </c>
      <c r="F35" s="128">
        <v>8</v>
      </c>
    </row>
    <row r="36" spans="1:6" ht="17.05" customHeight="1" x14ac:dyDescent="0.55000000000000004">
      <c r="A36" s="129"/>
      <c r="B36" s="129"/>
      <c r="C36" s="148" t="s">
        <v>1262</v>
      </c>
      <c r="D36" s="145" t="s">
        <v>1263</v>
      </c>
      <c r="E36" s="129" t="s">
        <v>46</v>
      </c>
      <c r="F36" s="128">
        <v>8</v>
      </c>
    </row>
    <row r="37" spans="1:6" ht="17.05" customHeight="1" x14ac:dyDescent="0.55000000000000004">
      <c r="A37" s="129"/>
      <c r="B37" s="129"/>
      <c r="C37" s="149"/>
      <c r="D37" s="145" t="s">
        <v>1264</v>
      </c>
      <c r="E37" s="129" t="s">
        <v>749</v>
      </c>
      <c r="F37" s="128">
        <v>8</v>
      </c>
    </row>
    <row r="38" spans="1:6" ht="17.05" customHeight="1" x14ac:dyDescent="0.55000000000000004">
      <c r="A38" s="129"/>
      <c r="B38" s="129"/>
      <c r="C38" s="149"/>
      <c r="D38" s="145" t="s">
        <v>1265</v>
      </c>
      <c r="E38" s="129" t="s">
        <v>1273</v>
      </c>
      <c r="F38" s="128">
        <v>8</v>
      </c>
    </row>
    <row r="39" spans="1:6" ht="17.05" customHeight="1" x14ac:dyDescent="0.55000000000000004">
      <c r="A39" s="129"/>
      <c r="B39" s="129"/>
      <c r="C39" s="148" t="s">
        <v>1266</v>
      </c>
      <c r="D39" s="145" t="s">
        <v>1267</v>
      </c>
      <c r="E39" s="129" t="s">
        <v>1089</v>
      </c>
      <c r="F39" s="128">
        <v>8</v>
      </c>
    </row>
    <row r="40" spans="1:6" ht="17.05" customHeight="1" x14ac:dyDescent="0.55000000000000004">
      <c r="A40" s="129"/>
      <c r="B40" s="129"/>
      <c r="C40" s="149"/>
      <c r="D40" s="145" t="s">
        <v>1268</v>
      </c>
      <c r="E40" s="129" t="s">
        <v>46</v>
      </c>
      <c r="F40" s="128">
        <v>8</v>
      </c>
    </row>
    <row r="41" spans="1:6" ht="17.05" customHeight="1" x14ac:dyDescent="0.55000000000000004">
      <c r="A41" s="129"/>
      <c r="B41" s="129"/>
      <c r="C41" s="149"/>
      <c r="D41" s="145" t="s">
        <v>1269</v>
      </c>
      <c r="E41" s="129" t="s">
        <v>1223</v>
      </c>
      <c r="F41" s="128">
        <v>8</v>
      </c>
    </row>
    <row r="42" spans="1:6" ht="17.05" customHeight="1" x14ac:dyDescent="0.55000000000000004">
      <c r="A42" s="133"/>
      <c r="B42" s="142" t="s">
        <v>177</v>
      </c>
      <c r="C42" s="135" t="s">
        <v>583</v>
      </c>
      <c r="D42" s="141"/>
      <c r="E42" s="133" t="s">
        <v>762</v>
      </c>
      <c r="F42" s="137">
        <v>6</v>
      </c>
    </row>
    <row r="43" spans="1:6" ht="17.05" customHeight="1" x14ac:dyDescent="0.55000000000000004">
      <c r="A43" s="133"/>
      <c r="B43" s="142"/>
      <c r="C43" s="135" t="s">
        <v>584</v>
      </c>
      <c r="D43" s="141"/>
      <c r="E43" s="133" t="s">
        <v>1275</v>
      </c>
      <c r="F43" s="137">
        <v>6</v>
      </c>
    </row>
    <row r="44" spans="1:6" ht="17.05" customHeight="1" x14ac:dyDescent="0.55000000000000004">
      <c r="A44" s="133"/>
      <c r="B44" s="142"/>
      <c r="C44" s="135" t="s">
        <v>585</v>
      </c>
      <c r="D44" s="141"/>
      <c r="E44" s="133" t="s">
        <v>155</v>
      </c>
      <c r="F44" s="137">
        <v>6</v>
      </c>
    </row>
    <row r="45" spans="1:6" ht="17.05" customHeight="1" x14ac:dyDescent="0.55000000000000004">
      <c r="A45" s="133"/>
      <c r="B45" s="133"/>
      <c r="C45" s="135" t="s">
        <v>586</v>
      </c>
      <c r="D45" s="137"/>
      <c r="E45" s="133" t="s">
        <v>1227</v>
      </c>
      <c r="F45" s="137">
        <v>8</v>
      </c>
    </row>
    <row r="46" spans="1:6" ht="17.05" customHeight="1" x14ac:dyDescent="0.55000000000000004">
      <c r="A46" s="133"/>
      <c r="B46" s="133"/>
      <c r="C46" s="135" t="s">
        <v>587</v>
      </c>
      <c r="D46" s="137"/>
      <c r="E46" s="133" t="s">
        <v>749</v>
      </c>
      <c r="F46" s="137">
        <v>8</v>
      </c>
    </row>
    <row r="47" spans="1:6" ht="17.05" customHeight="1" x14ac:dyDescent="0.55000000000000004">
      <c r="A47" s="133"/>
      <c r="B47" s="133"/>
      <c r="C47" s="135" t="s">
        <v>588</v>
      </c>
      <c r="D47" s="137"/>
      <c r="E47" s="133" t="s">
        <v>1227</v>
      </c>
      <c r="F47" s="137">
        <v>8</v>
      </c>
    </row>
    <row r="48" spans="1:6" ht="17.05" customHeight="1" x14ac:dyDescent="0.55000000000000004">
      <c r="A48" s="133"/>
      <c r="B48" s="133"/>
      <c r="C48" s="135" t="s">
        <v>589</v>
      </c>
      <c r="D48" s="137"/>
      <c r="E48" s="133" t="s">
        <v>1227</v>
      </c>
      <c r="F48" s="137">
        <v>8</v>
      </c>
    </row>
    <row r="49" spans="1:6" ht="17.05" customHeight="1" x14ac:dyDescent="0.55000000000000004">
      <c r="A49" s="129"/>
      <c r="B49" s="129"/>
      <c r="C49" s="135" t="s">
        <v>590</v>
      </c>
      <c r="D49" s="128"/>
      <c r="E49" s="157" t="s">
        <v>1227</v>
      </c>
      <c r="F49" s="158">
        <v>8</v>
      </c>
    </row>
    <row r="50" spans="1:6" ht="17.05" customHeight="1" x14ac:dyDescent="0.55000000000000004"/>
    <row r="51" spans="1:6" ht="17.05" customHeight="1" x14ac:dyDescent="0.55000000000000004"/>
    <row r="52" spans="1:6" ht="17.05" customHeight="1" x14ac:dyDescent="0.55000000000000004"/>
    <row r="53" spans="1:6" ht="17.05" customHeight="1" x14ac:dyDescent="0.55000000000000004"/>
    <row r="54" spans="1:6" ht="17.05" customHeight="1" x14ac:dyDescent="0.55000000000000004"/>
    <row r="55" spans="1:6" ht="17.05" customHeight="1" x14ac:dyDescent="0.55000000000000004"/>
    <row r="56" spans="1:6" ht="17.05" customHeight="1" x14ac:dyDescent="0.55000000000000004"/>
    <row r="57" spans="1:6" ht="17.05" customHeight="1" x14ac:dyDescent="0.55000000000000004"/>
    <row r="58" spans="1:6" ht="17.05" customHeight="1" x14ac:dyDescent="0.55000000000000004"/>
    <row r="59" spans="1:6" ht="17.05" customHeight="1" x14ac:dyDescent="0.55000000000000004"/>
    <row r="60" spans="1:6" ht="17.05" customHeight="1" x14ac:dyDescent="0.55000000000000004"/>
    <row r="61" spans="1:6" ht="17.05" customHeight="1" x14ac:dyDescent="0.55000000000000004"/>
    <row r="62" spans="1:6" ht="17.05" customHeight="1" x14ac:dyDescent="0.55000000000000004"/>
    <row r="63" spans="1:6" ht="17.05" customHeight="1" x14ac:dyDescent="0.55000000000000004"/>
    <row r="64" spans="1:6" ht="17.05" customHeight="1" x14ac:dyDescent="0.55000000000000004"/>
    <row r="65" ht="17.05" customHeight="1" x14ac:dyDescent="0.55000000000000004"/>
    <row r="66" ht="17.05" customHeight="1" x14ac:dyDescent="0.55000000000000004"/>
    <row r="67" ht="17.05" customHeight="1" x14ac:dyDescent="0.55000000000000004"/>
    <row r="68" ht="17.05" customHeight="1" x14ac:dyDescent="0.55000000000000004"/>
    <row r="69" ht="17.05" customHeight="1" x14ac:dyDescent="0.55000000000000004"/>
    <row r="70" ht="17.05" customHeight="1" x14ac:dyDescent="0.55000000000000004"/>
    <row r="71" ht="17.05" customHeight="1" x14ac:dyDescent="0.55000000000000004"/>
    <row r="72" ht="17.05" customHeight="1" x14ac:dyDescent="0.55000000000000004"/>
    <row r="73" ht="17.05" customHeight="1" x14ac:dyDescent="0.55000000000000004"/>
    <row r="74" ht="17.05" customHeight="1" x14ac:dyDescent="0.55000000000000004"/>
    <row r="75" ht="17.05" customHeight="1" x14ac:dyDescent="0.55000000000000004"/>
    <row r="76" ht="17.05" customHeight="1" x14ac:dyDescent="0.55000000000000004"/>
    <row r="77" ht="17.05" customHeight="1" x14ac:dyDescent="0.55000000000000004"/>
    <row r="78" ht="17.05" customHeight="1" x14ac:dyDescent="0.55000000000000004"/>
    <row r="79" ht="17.05" customHeight="1" x14ac:dyDescent="0.55000000000000004"/>
    <row r="80" ht="17.05" customHeight="1" x14ac:dyDescent="0.55000000000000004"/>
    <row r="81" ht="17.05" customHeight="1" x14ac:dyDescent="0.55000000000000004"/>
    <row r="82" ht="17.05" customHeight="1" x14ac:dyDescent="0.55000000000000004"/>
    <row r="83" ht="17.05" customHeight="1" x14ac:dyDescent="0.55000000000000004"/>
    <row r="84" ht="17.05" customHeight="1" x14ac:dyDescent="0.55000000000000004"/>
    <row r="85" ht="17.05" customHeight="1" x14ac:dyDescent="0.55000000000000004"/>
    <row r="86" ht="17.05" customHeight="1" x14ac:dyDescent="0.55000000000000004"/>
    <row r="87" ht="17.05" customHeight="1" x14ac:dyDescent="0.55000000000000004"/>
    <row r="88" ht="17.05" customHeight="1" x14ac:dyDescent="0.55000000000000004"/>
    <row r="89" ht="17.05" customHeight="1" x14ac:dyDescent="0.55000000000000004"/>
    <row r="90" ht="17.05" customHeight="1" x14ac:dyDescent="0.55000000000000004"/>
    <row r="91" ht="17.05" customHeight="1" x14ac:dyDescent="0.55000000000000004"/>
    <row r="92" ht="17.05" customHeight="1" x14ac:dyDescent="0.55000000000000004"/>
    <row r="93" ht="17.05" customHeight="1" x14ac:dyDescent="0.55000000000000004"/>
    <row r="94" ht="17.05" customHeight="1" x14ac:dyDescent="0.55000000000000004"/>
    <row r="95" ht="17.05" customHeight="1" x14ac:dyDescent="0.55000000000000004"/>
    <row r="96" ht="17.05" customHeight="1" x14ac:dyDescent="0.55000000000000004"/>
    <row r="97" ht="17.05" customHeight="1" x14ac:dyDescent="0.55000000000000004"/>
    <row r="98" ht="17.05" customHeight="1" x14ac:dyDescent="0.55000000000000004"/>
    <row r="99" ht="17.05" customHeight="1" x14ac:dyDescent="0.55000000000000004"/>
    <row r="100" ht="17.05" customHeight="1" x14ac:dyDescent="0.55000000000000004"/>
    <row r="101" ht="17.05" customHeight="1" x14ac:dyDescent="0.55000000000000004"/>
    <row r="102" ht="17.05" customHeight="1" x14ac:dyDescent="0.55000000000000004"/>
    <row r="103" ht="17.05" customHeight="1" x14ac:dyDescent="0.55000000000000004"/>
    <row r="104" ht="17.05" customHeight="1" x14ac:dyDescent="0.55000000000000004"/>
    <row r="105" ht="17.05" customHeight="1" x14ac:dyDescent="0.55000000000000004"/>
    <row r="106" ht="17.05" customHeight="1" x14ac:dyDescent="0.55000000000000004"/>
    <row r="107" ht="17.05" customHeight="1" x14ac:dyDescent="0.55000000000000004"/>
    <row r="108" ht="17.05" customHeight="1" x14ac:dyDescent="0.55000000000000004"/>
    <row r="109" ht="17.05" customHeight="1" x14ac:dyDescent="0.55000000000000004"/>
    <row r="110" ht="17.05" customHeight="1" x14ac:dyDescent="0.55000000000000004"/>
    <row r="111" ht="17.05" customHeight="1" x14ac:dyDescent="0.55000000000000004"/>
    <row r="112" ht="17.05" customHeight="1" x14ac:dyDescent="0.55000000000000004"/>
    <row r="113" ht="17.05" customHeight="1" x14ac:dyDescent="0.55000000000000004"/>
    <row r="114" ht="17.05" customHeight="1" x14ac:dyDescent="0.55000000000000004"/>
    <row r="115" ht="17.05" customHeight="1" x14ac:dyDescent="0.55000000000000004"/>
    <row r="116" ht="17.05" customHeight="1" x14ac:dyDescent="0.55000000000000004"/>
    <row r="117" ht="17.05" customHeight="1" x14ac:dyDescent="0.55000000000000004"/>
    <row r="118" ht="17.05" customHeight="1" x14ac:dyDescent="0.55000000000000004"/>
    <row r="119" ht="17.05" customHeight="1" x14ac:dyDescent="0.55000000000000004"/>
    <row r="120" ht="17.05" customHeight="1" x14ac:dyDescent="0.55000000000000004"/>
    <row r="121" ht="17.05" customHeight="1" x14ac:dyDescent="0.55000000000000004"/>
    <row r="122" ht="17.05" customHeight="1" x14ac:dyDescent="0.55000000000000004"/>
    <row r="123" ht="17.05" customHeight="1" x14ac:dyDescent="0.55000000000000004"/>
    <row r="124" ht="17.05" customHeight="1" x14ac:dyDescent="0.55000000000000004"/>
    <row r="125" ht="17.05" customHeight="1" x14ac:dyDescent="0.55000000000000004"/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3" sqref="C23"/>
    </sheetView>
  </sheetViews>
  <sheetFormatPr defaultRowHeight="17.600000000000001" x14ac:dyDescent="0.55000000000000004"/>
  <cols>
    <col min="1" max="2" width="16.78515625" customWidth="1"/>
    <col min="3" max="3" width="12.28515625" customWidth="1"/>
    <col min="4" max="4" width="9.42578125" customWidth="1"/>
    <col min="5" max="6" width="16.78515625" customWidth="1"/>
  </cols>
  <sheetData>
    <row r="1" spans="1:6" x14ac:dyDescent="0.55000000000000004">
      <c r="A1" s="5" t="s">
        <v>0</v>
      </c>
      <c r="B1" s="5" t="s">
        <v>1</v>
      </c>
      <c r="C1" s="5" t="s">
        <v>2</v>
      </c>
      <c r="D1" s="5" t="s">
        <v>16</v>
      </c>
      <c r="E1" s="5" t="s">
        <v>15</v>
      </c>
      <c r="F1" s="5" t="s">
        <v>3</v>
      </c>
    </row>
    <row r="2" spans="1:6" ht="17.05" customHeight="1" x14ac:dyDescent="0.55000000000000004">
      <c r="A2" s="1" t="s">
        <v>4</v>
      </c>
      <c r="B2" s="1" t="s">
        <v>5</v>
      </c>
      <c r="C2" s="2">
        <v>15</v>
      </c>
      <c r="D2" s="2">
        <v>12</v>
      </c>
      <c r="E2" s="1">
        <f>D2/C2</f>
        <v>0.8</v>
      </c>
      <c r="F2" s="1"/>
    </row>
    <row r="3" spans="1:6" ht="17.05" customHeight="1" x14ac:dyDescent="0.55000000000000004">
      <c r="A3" s="1"/>
      <c r="B3" s="1" t="s">
        <v>6</v>
      </c>
      <c r="C3" s="2">
        <v>10</v>
      </c>
      <c r="D3" s="2" t="s">
        <v>167</v>
      </c>
      <c r="E3" s="1"/>
      <c r="F3" s="1"/>
    </row>
    <row r="4" spans="1:6" ht="17.05" customHeight="1" x14ac:dyDescent="0.55000000000000004">
      <c r="A4" s="1"/>
      <c r="B4" s="1" t="s">
        <v>7</v>
      </c>
      <c r="C4" s="2">
        <v>50</v>
      </c>
      <c r="D4" s="2"/>
      <c r="E4" s="1"/>
      <c r="F4" s="1"/>
    </row>
    <row r="5" spans="1:6" ht="17.05" customHeight="1" x14ac:dyDescent="0.55000000000000004">
      <c r="A5" s="1"/>
      <c r="B5" s="1" t="s">
        <v>8</v>
      </c>
      <c r="C5" s="2">
        <v>10</v>
      </c>
      <c r="D5" s="2"/>
      <c r="E5" s="1"/>
      <c r="F5" s="1"/>
    </row>
    <row r="6" spans="1:6" ht="17.05" customHeight="1" x14ac:dyDescent="0.55000000000000004">
      <c r="A6" s="1"/>
      <c r="B6" s="1" t="s">
        <v>9</v>
      </c>
      <c r="C6" s="2">
        <v>10</v>
      </c>
      <c r="D6" s="2"/>
      <c r="E6" s="1"/>
      <c r="F6" s="1"/>
    </row>
    <row r="7" spans="1:6" ht="17.05" customHeight="1" x14ac:dyDescent="0.55000000000000004">
      <c r="A7" s="1"/>
      <c r="B7" s="1" t="s">
        <v>10</v>
      </c>
      <c r="C7" s="2">
        <v>5</v>
      </c>
      <c r="D7" s="2"/>
      <c r="E7" s="1"/>
      <c r="F7" s="1"/>
    </row>
    <row r="8" spans="1:6" ht="17.05" customHeight="1" x14ac:dyDescent="0.55000000000000004">
      <c r="A8" s="1"/>
      <c r="B8" s="1" t="s">
        <v>11</v>
      </c>
      <c r="C8" s="2">
        <v>30</v>
      </c>
      <c r="D8" s="2"/>
      <c r="E8" s="1"/>
      <c r="F8" s="1"/>
    </row>
    <row r="9" spans="1:6" ht="17.05" customHeight="1" x14ac:dyDescent="0.55000000000000004">
      <c r="A9" s="1"/>
      <c r="B9" s="1" t="s">
        <v>12</v>
      </c>
      <c r="C9" s="2">
        <v>5</v>
      </c>
      <c r="D9" s="2"/>
      <c r="E9" s="1"/>
      <c r="F9" s="1"/>
    </row>
    <row r="10" spans="1:6" ht="17.05" customHeight="1" x14ac:dyDescent="0.55000000000000004">
      <c r="A10" s="1"/>
      <c r="B10" s="1" t="s">
        <v>13</v>
      </c>
      <c r="C10" s="2">
        <v>5</v>
      </c>
      <c r="D10" s="2"/>
      <c r="E10" s="1"/>
      <c r="F10" s="1"/>
    </row>
    <row r="11" spans="1:6" ht="17.05" customHeight="1" x14ac:dyDescent="0.55000000000000004">
      <c r="A11" s="3"/>
      <c r="B11" s="3"/>
      <c r="C11" s="4">
        <v>140</v>
      </c>
      <c r="D11" s="4"/>
      <c r="E11" s="3"/>
      <c r="F11" s="4" t="s">
        <v>14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K35"/>
  <sheetViews>
    <sheetView workbookViewId="0">
      <selection activeCell="D13" sqref="D13"/>
    </sheetView>
  </sheetViews>
  <sheetFormatPr defaultRowHeight="11.6" x14ac:dyDescent="0.55000000000000004"/>
  <cols>
    <col min="1" max="1" width="7.35546875" style="172" customWidth="1"/>
    <col min="2" max="2" width="6.28515625" style="172" customWidth="1"/>
    <col min="3" max="3" width="7.7109375" style="172" customWidth="1"/>
    <col min="4" max="4" width="5.92578125" style="172" customWidth="1"/>
    <col min="5" max="5" width="5" style="172" customWidth="1"/>
    <col min="6" max="6" width="4.140625" style="172" customWidth="1"/>
    <col min="7" max="7" width="5" style="172" customWidth="1"/>
    <col min="8" max="8" width="6.42578125" style="172" bestFit="1" customWidth="1"/>
    <col min="9" max="9" width="7.5" style="186" customWidth="1"/>
    <col min="10" max="10" width="6.85546875" style="172" customWidth="1"/>
    <col min="11" max="32" width="1.640625" style="172" customWidth="1"/>
    <col min="33" max="33" width="9.140625" style="172"/>
    <col min="34" max="16384" width="9.140625" style="170"/>
  </cols>
  <sheetData>
    <row r="1" spans="1:35" ht="19" customHeight="1" x14ac:dyDescent="0.55000000000000004">
      <c r="A1" s="195" t="s">
        <v>638</v>
      </c>
      <c r="B1" s="195" t="s">
        <v>1288</v>
      </c>
      <c r="C1" s="195" t="s">
        <v>1289</v>
      </c>
      <c r="D1" s="195" t="s">
        <v>1290</v>
      </c>
      <c r="E1" s="195" t="s">
        <v>15</v>
      </c>
      <c r="F1" s="195"/>
      <c r="G1" s="195" t="s">
        <v>1298</v>
      </c>
      <c r="H1" s="195" t="s">
        <v>1295</v>
      </c>
      <c r="I1" s="195" t="s">
        <v>1296</v>
      </c>
      <c r="J1" s="195" t="s">
        <v>1297</v>
      </c>
      <c r="K1" s="201">
        <v>1</v>
      </c>
      <c r="L1" s="203"/>
      <c r="M1" s="201">
        <v>2</v>
      </c>
      <c r="N1" s="202"/>
      <c r="O1" s="201">
        <v>3</v>
      </c>
      <c r="P1" s="202"/>
      <c r="Q1" s="201">
        <v>4</v>
      </c>
      <c r="R1" s="202"/>
      <c r="S1" s="201">
        <v>5</v>
      </c>
      <c r="T1" s="202"/>
      <c r="U1" s="201">
        <v>6</v>
      </c>
      <c r="V1" s="202"/>
      <c r="W1" s="201">
        <v>7</v>
      </c>
      <c r="X1" s="202"/>
      <c r="Y1" s="201">
        <v>8</v>
      </c>
      <c r="Z1" s="202"/>
      <c r="AA1" s="201">
        <v>9</v>
      </c>
      <c r="AB1" s="202"/>
      <c r="AC1" s="201">
        <v>10</v>
      </c>
      <c r="AD1" s="202"/>
      <c r="AE1" s="201">
        <v>11</v>
      </c>
      <c r="AF1" s="202"/>
    </row>
    <row r="2" spans="1:35" ht="19" customHeight="1" x14ac:dyDescent="0.55000000000000004">
      <c r="A2" s="174" t="s">
        <v>1292</v>
      </c>
      <c r="B2" s="174" t="s">
        <v>1293</v>
      </c>
      <c r="C2" s="174"/>
      <c r="D2" s="174"/>
      <c r="E2" s="175">
        <v>11</v>
      </c>
      <c r="F2" s="174" t="s">
        <v>1294</v>
      </c>
      <c r="G2" s="175">
        <v>1</v>
      </c>
      <c r="H2" s="175">
        <v>11</v>
      </c>
      <c r="I2" s="183">
        <v>12</v>
      </c>
      <c r="J2" s="175">
        <f t="shared" ref="J2:J18" si="0">H2*I2</f>
        <v>132</v>
      </c>
      <c r="K2" s="204"/>
      <c r="L2" s="205"/>
      <c r="M2" s="204"/>
      <c r="N2" s="205"/>
      <c r="O2" s="204"/>
      <c r="P2" s="205"/>
      <c r="Q2" s="204"/>
      <c r="R2" s="205"/>
      <c r="S2" s="204"/>
      <c r="T2" s="205"/>
      <c r="U2" s="204"/>
      <c r="V2" s="205"/>
      <c r="W2" s="204"/>
      <c r="X2" s="205"/>
      <c r="Y2" s="204"/>
      <c r="Z2" s="205"/>
      <c r="AA2" s="204"/>
      <c r="AB2" s="205"/>
      <c r="AC2" s="204"/>
      <c r="AD2" s="205"/>
      <c r="AE2" s="204"/>
      <c r="AF2" s="205"/>
      <c r="AG2" s="172" t="s">
        <v>1354</v>
      </c>
      <c r="AH2" s="170">
        <v>8</v>
      </c>
      <c r="AI2" s="170">
        <f>AH2*H2</f>
        <v>88</v>
      </c>
    </row>
    <row r="3" spans="1:35" ht="18" customHeight="1" x14ac:dyDescent="0.55000000000000004">
      <c r="A3" s="174"/>
      <c r="B3" s="174" t="s">
        <v>1292</v>
      </c>
      <c r="C3" s="174"/>
      <c r="D3" s="174"/>
      <c r="E3" s="175">
        <v>11</v>
      </c>
      <c r="F3" s="174" t="s">
        <v>1294</v>
      </c>
      <c r="G3" s="175">
        <v>1</v>
      </c>
      <c r="H3" s="175">
        <v>5</v>
      </c>
      <c r="I3" s="183">
        <v>11</v>
      </c>
      <c r="J3" s="175">
        <f t="shared" si="0"/>
        <v>55</v>
      </c>
      <c r="K3" s="206"/>
      <c r="L3" s="207"/>
      <c r="M3" s="204"/>
      <c r="N3" s="205"/>
      <c r="O3" s="204"/>
      <c r="P3" s="205"/>
      <c r="Q3" s="204"/>
      <c r="R3" s="205"/>
      <c r="S3" s="206"/>
      <c r="T3" s="207"/>
      <c r="U3" s="206"/>
      <c r="V3" s="207"/>
      <c r="W3" s="206"/>
      <c r="X3" s="207"/>
      <c r="Y3" s="206"/>
      <c r="Z3" s="207"/>
      <c r="AA3" s="206"/>
      <c r="AB3" s="207"/>
      <c r="AC3" s="204"/>
      <c r="AD3" s="205"/>
      <c r="AE3" s="204"/>
      <c r="AF3" s="205"/>
      <c r="AG3" s="172" t="s">
        <v>1355</v>
      </c>
      <c r="AH3" s="170">
        <v>8</v>
      </c>
      <c r="AI3" s="170">
        <f t="shared" ref="AI3:AI18" si="1">AH3*H3</f>
        <v>40</v>
      </c>
    </row>
    <row r="4" spans="1:35" ht="19" customHeight="1" x14ac:dyDescent="0.55000000000000004">
      <c r="A4" s="174"/>
      <c r="B4" s="174" t="s">
        <v>1352</v>
      </c>
      <c r="C4" s="174"/>
      <c r="D4" s="174"/>
      <c r="E4" s="175">
        <v>2</v>
      </c>
      <c r="F4" s="174" t="s">
        <v>1294</v>
      </c>
      <c r="G4" s="175">
        <v>1</v>
      </c>
      <c r="H4" s="175">
        <v>2</v>
      </c>
      <c r="I4" s="183">
        <v>25</v>
      </c>
      <c r="J4" s="175">
        <f t="shared" si="0"/>
        <v>50</v>
      </c>
      <c r="K4" s="204"/>
      <c r="L4" s="205"/>
      <c r="M4" s="204"/>
      <c r="N4" s="205"/>
      <c r="O4" s="206"/>
      <c r="P4" s="207"/>
      <c r="Q4" s="206"/>
      <c r="R4" s="207"/>
      <c r="S4" s="206"/>
      <c r="T4" s="207"/>
      <c r="U4" s="206"/>
      <c r="V4" s="207"/>
      <c r="W4" s="206"/>
      <c r="X4" s="207"/>
      <c r="Y4" s="206"/>
      <c r="Z4" s="207"/>
      <c r="AA4" s="206"/>
      <c r="AB4" s="207"/>
      <c r="AC4" s="206"/>
      <c r="AD4" s="207"/>
      <c r="AE4" s="206"/>
      <c r="AF4" s="207"/>
      <c r="AI4" s="170">
        <f t="shared" si="1"/>
        <v>0</v>
      </c>
    </row>
    <row r="5" spans="1:35" ht="19" customHeight="1" x14ac:dyDescent="0.55000000000000004">
      <c r="A5" s="174" t="s">
        <v>1302</v>
      </c>
      <c r="B5" s="174" t="s">
        <v>1305</v>
      </c>
      <c r="C5" s="174" t="s">
        <v>1303</v>
      </c>
      <c r="D5" s="177">
        <v>312</v>
      </c>
      <c r="E5" s="175">
        <v>32</v>
      </c>
      <c r="F5" s="174" t="s">
        <v>1304</v>
      </c>
      <c r="G5" s="175">
        <v>1</v>
      </c>
      <c r="H5" s="175">
        <v>11</v>
      </c>
      <c r="I5" s="183">
        <v>9</v>
      </c>
      <c r="J5" s="175">
        <f t="shared" si="0"/>
        <v>99</v>
      </c>
      <c r="K5" s="204"/>
      <c r="L5" s="205"/>
      <c r="M5" s="204"/>
      <c r="N5" s="205"/>
      <c r="O5" s="204"/>
      <c r="P5" s="205"/>
      <c r="Q5" s="204"/>
      <c r="R5" s="205"/>
      <c r="S5" s="204"/>
      <c r="T5" s="205"/>
      <c r="U5" s="204"/>
      <c r="V5" s="205"/>
      <c r="W5" s="204"/>
      <c r="X5" s="205"/>
      <c r="Y5" s="204"/>
      <c r="Z5" s="205"/>
      <c r="AA5" s="204"/>
      <c r="AB5" s="205"/>
      <c r="AC5" s="204"/>
      <c r="AD5" s="205"/>
      <c r="AE5" s="204"/>
      <c r="AF5" s="205"/>
      <c r="AG5" s="172" t="s">
        <v>1357</v>
      </c>
      <c r="AH5" s="170">
        <v>7.5</v>
      </c>
      <c r="AI5" s="170">
        <f t="shared" si="1"/>
        <v>82.5</v>
      </c>
    </row>
    <row r="6" spans="1:35" ht="19" customHeight="1" x14ac:dyDescent="0.55000000000000004">
      <c r="A6" s="174"/>
      <c r="B6" s="174"/>
      <c r="C6" s="174" t="s">
        <v>1381</v>
      </c>
      <c r="D6" s="177"/>
      <c r="E6" s="175"/>
      <c r="F6" s="174" t="s">
        <v>1306</v>
      </c>
      <c r="G6" s="175">
        <v>1</v>
      </c>
      <c r="H6" s="175">
        <v>8</v>
      </c>
      <c r="I6" s="183">
        <v>8</v>
      </c>
      <c r="J6" s="175">
        <f t="shared" si="0"/>
        <v>64</v>
      </c>
      <c r="K6" s="206"/>
      <c r="L6" s="207"/>
      <c r="M6" s="206"/>
      <c r="N6" s="207"/>
      <c r="O6" s="204"/>
      <c r="P6" s="205"/>
      <c r="Q6" s="204"/>
      <c r="R6" s="205"/>
      <c r="S6" s="204"/>
      <c r="T6" s="205"/>
      <c r="U6" s="204"/>
      <c r="V6" s="205"/>
      <c r="W6" s="204"/>
      <c r="X6" s="205"/>
      <c r="Y6" s="204"/>
      <c r="Z6" s="205"/>
      <c r="AA6" s="204"/>
      <c r="AB6" s="205"/>
      <c r="AC6" s="204"/>
      <c r="AD6" s="205"/>
      <c r="AE6" s="206"/>
      <c r="AF6" s="207"/>
      <c r="AG6" s="172" t="s">
        <v>1358</v>
      </c>
      <c r="AH6" s="170">
        <v>7</v>
      </c>
      <c r="AI6" s="170">
        <f t="shared" si="1"/>
        <v>56</v>
      </c>
    </row>
    <row r="7" spans="1:35" ht="19" customHeight="1" x14ac:dyDescent="0.55000000000000004">
      <c r="A7" s="174"/>
      <c r="B7" s="174"/>
      <c r="C7" s="174"/>
      <c r="D7" s="177"/>
      <c r="E7" s="175"/>
      <c r="F7" s="174" t="s">
        <v>1306</v>
      </c>
      <c r="G7" s="175">
        <v>1</v>
      </c>
      <c r="H7" s="175">
        <v>6</v>
      </c>
      <c r="I7" s="183">
        <v>8</v>
      </c>
      <c r="J7" s="175">
        <f t="shared" si="0"/>
        <v>48</v>
      </c>
      <c r="K7" s="206"/>
      <c r="L7" s="207"/>
      <c r="M7" s="206"/>
      <c r="N7" s="207"/>
      <c r="O7" s="206"/>
      <c r="P7" s="207"/>
      <c r="Q7" s="204"/>
      <c r="R7" s="205"/>
      <c r="S7" s="204"/>
      <c r="T7" s="205"/>
      <c r="U7" s="204"/>
      <c r="V7" s="205"/>
      <c r="W7" s="204"/>
      <c r="X7" s="205"/>
      <c r="Y7" s="204"/>
      <c r="Z7" s="205"/>
      <c r="AA7" s="204"/>
      <c r="AB7" s="205"/>
      <c r="AC7" s="206"/>
      <c r="AD7" s="207"/>
      <c r="AE7" s="206"/>
      <c r="AF7" s="207"/>
      <c r="AG7" s="172" t="s">
        <v>1359</v>
      </c>
      <c r="AH7" s="170">
        <v>7</v>
      </c>
      <c r="AI7" s="170">
        <f t="shared" si="1"/>
        <v>42</v>
      </c>
    </row>
    <row r="8" spans="1:35" ht="19" customHeight="1" x14ac:dyDescent="0.55000000000000004">
      <c r="A8" s="174"/>
      <c r="B8" s="174"/>
      <c r="C8" s="174"/>
      <c r="D8" s="177"/>
      <c r="E8" s="175"/>
      <c r="F8" s="174" t="s">
        <v>1308</v>
      </c>
      <c r="G8" s="175">
        <v>1</v>
      </c>
      <c r="H8" s="175">
        <v>6</v>
      </c>
      <c r="I8" s="183">
        <v>7</v>
      </c>
      <c r="J8" s="175">
        <f t="shared" si="0"/>
        <v>42</v>
      </c>
      <c r="K8" s="206"/>
      <c r="L8" s="207"/>
      <c r="M8" s="206"/>
      <c r="N8" s="207"/>
      <c r="O8" s="206"/>
      <c r="P8" s="207"/>
      <c r="Q8" s="204"/>
      <c r="R8" s="205"/>
      <c r="S8" s="204"/>
      <c r="T8" s="205"/>
      <c r="U8" s="204"/>
      <c r="V8" s="205"/>
      <c r="W8" s="204"/>
      <c r="X8" s="205"/>
      <c r="Y8" s="204"/>
      <c r="Z8" s="205"/>
      <c r="AA8" s="204"/>
      <c r="AB8" s="205"/>
      <c r="AC8" s="206"/>
      <c r="AD8" s="207"/>
      <c r="AE8" s="206"/>
      <c r="AF8" s="207"/>
      <c r="AG8" s="172" t="s">
        <v>1360</v>
      </c>
      <c r="AH8" s="170">
        <v>5</v>
      </c>
      <c r="AI8" s="170">
        <f t="shared" si="1"/>
        <v>30</v>
      </c>
    </row>
    <row r="9" spans="1:35" ht="19" customHeight="1" x14ac:dyDescent="0.55000000000000004">
      <c r="A9" s="174"/>
      <c r="B9" s="174" t="s">
        <v>1305</v>
      </c>
      <c r="C9" s="174" t="s">
        <v>1390</v>
      </c>
      <c r="D9" s="177">
        <v>88</v>
      </c>
      <c r="E9" s="175">
        <v>51.6</v>
      </c>
      <c r="F9" s="174" t="s">
        <v>1304</v>
      </c>
      <c r="G9" s="175">
        <v>1</v>
      </c>
      <c r="H9" s="175">
        <v>9</v>
      </c>
      <c r="I9" s="183">
        <v>9</v>
      </c>
      <c r="J9" s="175">
        <f t="shared" si="0"/>
        <v>81</v>
      </c>
      <c r="K9" s="204"/>
      <c r="L9" s="205"/>
      <c r="M9" s="204"/>
      <c r="N9" s="205"/>
      <c r="O9" s="204"/>
      <c r="P9" s="205"/>
      <c r="Q9" s="204"/>
      <c r="R9" s="205"/>
      <c r="S9" s="204"/>
      <c r="T9" s="205"/>
      <c r="U9" s="204"/>
      <c r="V9" s="205"/>
      <c r="W9" s="204"/>
      <c r="X9" s="205"/>
      <c r="Y9" s="204"/>
      <c r="Z9" s="205"/>
      <c r="AA9" s="206"/>
      <c r="AB9" s="207"/>
      <c r="AC9" s="206"/>
      <c r="AD9" s="207"/>
      <c r="AE9" s="204"/>
      <c r="AF9" s="205"/>
      <c r="AG9" s="172" t="s">
        <v>1362</v>
      </c>
      <c r="AH9" s="170">
        <v>7.5</v>
      </c>
      <c r="AI9" s="170">
        <f t="shared" si="1"/>
        <v>67.5</v>
      </c>
    </row>
    <row r="10" spans="1:35" ht="19" customHeight="1" x14ac:dyDescent="0.55000000000000004">
      <c r="A10" s="174"/>
      <c r="B10" s="174"/>
      <c r="C10" s="174"/>
      <c r="D10" s="177"/>
      <c r="E10" s="175"/>
      <c r="F10" s="174" t="s">
        <v>1306</v>
      </c>
      <c r="G10" s="175">
        <v>1</v>
      </c>
      <c r="H10" s="175">
        <v>6</v>
      </c>
      <c r="I10" s="183">
        <v>8</v>
      </c>
      <c r="J10" s="175">
        <f t="shared" si="0"/>
        <v>48</v>
      </c>
      <c r="K10" s="206"/>
      <c r="L10" s="207"/>
      <c r="M10" s="206"/>
      <c r="N10" s="207"/>
      <c r="O10" s="204"/>
      <c r="P10" s="205"/>
      <c r="Q10" s="204"/>
      <c r="R10" s="205"/>
      <c r="S10" s="204"/>
      <c r="T10" s="205"/>
      <c r="U10" s="204"/>
      <c r="V10" s="205"/>
      <c r="W10" s="204"/>
      <c r="X10" s="205"/>
      <c r="Y10" s="204"/>
      <c r="Z10" s="205"/>
      <c r="AA10" s="206"/>
      <c r="AB10" s="207"/>
      <c r="AC10" s="206"/>
      <c r="AD10" s="207"/>
      <c r="AE10" s="206"/>
      <c r="AF10" s="207"/>
      <c r="AG10" s="172" t="s">
        <v>1365</v>
      </c>
      <c r="AH10" s="170">
        <v>7</v>
      </c>
      <c r="AI10" s="170">
        <f t="shared" si="1"/>
        <v>42</v>
      </c>
    </row>
    <row r="11" spans="1:35" ht="19" customHeight="1" x14ac:dyDescent="0.55000000000000004">
      <c r="A11" s="174"/>
      <c r="B11" s="174"/>
      <c r="C11" s="174"/>
      <c r="D11" s="177"/>
      <c r="E11" s="175"/>
      <c r="F11" s="174" t="s">
        <v>1308</v>
      </c>
      <c r="G11" s="175">
        <v>1</v>
      </c>
      <c r="H11" s="175">
        <v>5</v>
      </c>
      <c r="I11" s="183">
        <v>7</v>
      </c>
      <c r="J11" s="175">
        <f t="shared" si="0"/>
        <v>35</v>
      </c>
      <c r="K11" s="206"/>
      <c r="L11" s="207"/>
      <c r="M11" s="206"/>
      <c r="N11" s="207"/>
      <c r="O11" s="204"/>
      <c r="P11" s="205"/>
      <c r="Q11" s="204"/>
      <c r="R11" s="205"/>
      <c r="S11" s="204"/>
      <c r="T11" s="205"/>
      <c r="U11" s="204"/>
      <c r="V11" s="205"/>
      <c r="W11" s="204"/>
      <c r="X11" s="205"/>
      <c r="Y11" s="206"/>
      <c r="Z11" s="207"/>
      <c r="AA11" s="206"/>
      <c r="AB11" s="207"/>
      <c r="AC11" s="206"/>
      <c r="AD11" s="207"/>
      <c r="AE11" s="206"/>
      <c r="AF11" s="207"/>
      <c r="AG11" s="172" t="s">
        <v>1366</v>
      </c>
      <c r="AH11" s="170">
        <v>5</v>
      </c>
      <c r="AI11" s="170">
        <f t="shared" si="1"/>
        <v>25</v>
      </c>
    </row>
    <row r="12" spans="1:35" ht="19" customHeight="1" x14ac:dyDescent="0.55000000000000004">
      <c r="A12" s="174"/>
      <c r="B12" s="174" t="s">
        <v>1305</v>
      </c>
      <c r="C12" s="174" t="s">
        <v>1389</v>
      </c>
      <c r="D12" s="177">
        <v>311</v>
      </c>
      <c r="E12" s="175"/>
      <c r="F12" s="174" t="s">
        <v>1304</v>
      </c>
      <c r="G12" s="175">
        <v>1</v>
      </c>
      <c r="H12" s="175">
        <v>11</v>
      </c>
      <c r="I12" s="183">
        <v>9</v>
      </c>
      <c r="J12" s="175">
        <f t="shared" ref="J12:J14" si="2">H12*I12</f>
        <v>99</v>
      </c>
      <c r="K12" s="204"/>
      <c r="L12" s="205"/>
      <c r="M12" s="204"/>
      <c r="N12" s="205"/>
      <c r="O12" s="204"/>
      <c r="P12" s="205"/>
      <c r="Q12" s="204"/>
      <c r="R12" s="205"/>
      <c r="S12" s="204"/>
      <c r="T12" s="205"/>
      <c r="U12" s="204"/>
      <c r="V12" s="205"/>
      <c r="W12" s="204"/>
      <c r="X12" s="205"/>
      <c r="Y12" s="204"/>
      <c r="Z12" s="205"/>
      <c r="AA12" s="204"/>
      <c r="AB12" s="205"/>
      <c r="AC12" s="204"/>
      <c r="AD12" s="205"/>
      <c r="AE12" s="204"/>
      <c r="AF12" s="205"/>
      <c r="AG12" s="172" t="s">
        <v>1356</v>
      </c>
      <c r="AH12" s="170">
        <v>7</v>
      </c>
      <c r="AI12" s="170">
        <f t="shared" ref="AI12:AI14" si="3">AH12*H12</f>
        <v>77</v>
      </c>
    </row>
    <row r="13" spans="1:35" ht="19" customHeight="1" x14ac:dyDescent="0.55000000000000004">
      <c r="A13" s="174"/>
      <c r="B13" s="174"/>
      <c r="C13" s="174"/>
      <c r="D13" s="177"/>
      <c r="E13" s="175"/>
      <c r="F13" s="174" t="s">
        <v>1306</v>
      </c>
      <c r="G13" s="175">
        <v>1</v>
      </c>
      <c r="H13" s="175">
        <v>8</v>
      </c>
      <c r="I13" s="183">
        <v>8</v>
      </c>
      <c r="J13" s="175">
        <f t="shared" si="2"/>
        <v>64</v>
      </c>
      <c r="K13" s="206"/>
      <c r="L13" s="207"/>
      <c r="M13" s="206"/>
      <c r="N13" s="207"/>
      <c r="O13" s="204"/>
      <c r="P13" s="205"/>
      <c r="Q13" s="204"/>
      <c r="R13" s="205"/>
      <c r="S13" s="204"/>
      <c r="T13" s="205"/>
      <c r="U13" s="204"/>
      <c r="V13" s="205"/>
      <c r="W13" s="204"/>
      <c r="X13" s="205"/>
      <c r="Y13" s="204"/>
      <c r="Z13" s="205"/>
      <c r="AA13" s="204"/>
      <c r="AB13" s="205"/>
      <c r="AC13" s="204"/>
      <c r="AD13" s="205"/>
      <c r="AE13" s="206"/>
      <c r="AF13" s="207"/>
      <c r="AG13" s="172" t="s">
        <v>1364</v>
      </c>
      <c r="AH13" s="170">
        <v>5</v>
      </c>
      <c r="AI13" s="170">
        <f t="shared" si="3"/>
        <v>40</v>
      </c>
    </row>
    <row r="14" spans="1:35" ht="19" customHeight="1" x14ac:dyDescent="0.55000000000000004">
      <c r="A14" s="174"/>
      <c r="B14" s="174"/>
      <c r="C14" s="174"/>
      <c r="D14" s="177"/>
      <c r="E14" s="175"/>
      <c r="F14" s="174" t="s">
        <v>1308</v>
      </c>
      <c r="G14" s="175">
        <v>1</v>
      </c>
      <c r="H14" s="175">
        <v>6</v>
      </c>
      <c r="I14" s="183">
        <v>7</v>
      </c>
      <c r="J14" s="175">
        <f t="shared" si="2"/>
        <v>42</v>
      </c>
      <c r="K14" s="206"/>
      <c r="L14" s="207"/>
      <c r="M14" s="206"/>
      <c r="N14" s="207"/>
      <c r="O14" s="206"/>
      <c r="P14" s="207"/>
      <c r="Q14" s="204"/>
      <c r="R14" s="205"/>
      <c r="S14" s="204"/>
      <c r="T14" s="205"/>
      <c r="U14" s="204"/>
      <c r="V14" s="205"/>
      <c r="W14" s="204"/>
      <c r="X14" s="205"/>
      <c r="Y14" s="204"/>
      <c r="Z14" s="205"/>
      <c r="AA14" s="204"/>
      <c r="AB14" s="205"/>
      <c r="AC14" s="206"/>
      <c r="AD14" s="207"/>
      <c r="AE14" s="206"/>
      <c r="AF14" s="207"/>
      <c r="AG14" s="172" t="s">
        <v>1387</v>
      </c>
      <c r="AH14" s="170">
        <v>5</v>
      </c>
      <c r="AI14" s="170">
        <f t="shared" si="3"/>
        <v>30</v>
      </c>
    </row>
    <row r="15" spans="1:35" ht="19" customHeight="1" x14ac:dyDescent="0.55000000000000004">
      <c r="A15" s="174"/>
      <c r="B15" s="174" t="s">
        <v>1391</v>
      </c>
      <c r="C15" s="174" t="s">
        <v>177</v>
      </c>
      <c r="D15" s="177">
        <v>328</v>
      </c>
      <c r="E15" s="175">
        <v>33.4</v>
      </c>
      <c r="F15" s="174" t="s">
        <v>1304</v>
      </c>
      <c r="G15" s="175">
        <v>1</v>
      </c>
      <c r="H15" s="175">
        <v>11</v>
      </c>
      <c r="I15" s="183">
        <v>9</v>
      </c>
      <c r="J15" s="175">
        <f t="shared" si="0"/>
        <v>99</v>
      </c>
      <c r="K15" s="204"/>
      <c r="L15" s="205"/>
      <c r="M15" s="204"/>
      <c r="N15" s="205"/>
      <c r="O15" s="204"/>
      <c r="P15" s="205"/>
      <c r="Q15" s="204"/>
      <c r="R15" s="205"/>
      <c r="S15" s="204"/>
      <c r="T15" s="205"/>
      <c r="U15" s="204"/>
      <c r="V15" s="205"/>
      <c r="W15" s="204"/>
      <c r="X15" s="205"/>
      <c r="Y15" s="204"/>
      <c r="Z15" s="205"/>
      <c r="AA15" s="204"/>
      <c r="AB15" s="205"/>
      <c r="AC15" s="204"/>
      <c r="AD15" s="205"/>
      <c r="AE15" s="204"/>
      <c r="AF15" s="205"/>
      <c r="AG15" s="172" t="s">
        <v>1362</v>
      </c>
      <c r="AH15" s="170">
        <v>7.5</v>
      </c>
      <c r="AI15" s="170">
        <f t="shared" si="1"/>
        <v>82.5</v>
      </c>
    </row>
    <row r="16" spans="1:35" ht="19" customHeight="1" x14ac:dyDescent="0.55000000000000004">
      <c r="A16" s="174"/>
      <c r="B16" s="174"/>
      <c r="C16" s="174" t="s">
        <v>1383</v>
      </c>
      <c r="D16" s="177"/>
      <c r="E16" s="175"/>
      <c r="F16" s="174" t="s">
        <v>1306</v>
      </c>
      <c r="G16" s="175">
        <v>1</v>
      </c>
      <c r="H16" s="175">
        <v>8</v>
      </c>
      <c r="I16" s="183">
        <v>8</v>
      </c>
      <c r="J16" s="175">
        <f t="shared" si="0"/>
        <v>64</v>
      </c>
      <c r="K16" s="206"/>
      <c r="L16" s="207"/>
      <c r="M16" s="206"/>
      <c r="N16" s="207"/>
      <c r="O16" s="204"/>
      <c r="P16" s="205"/>
      <c r="Q16" s="204"/>
      <c r="R16" s="205"/>
      <c r="S16" s="204"/>
      <c r="T16" s="205"/>
      <c r="U16" s="204"/>
      <c r="V16" s="205"/>
      <c r="W16" s="204"/>
      <c r="X16" s="205"/>
      <c r="Y16" s="204"/>
      <c r="Z16" s="205"/>
      <c r="AA16" s="204"/>
      <c r="AB16" s="205"/>
      <c r="AC16" s="204"/>
      <c r="AD16" s="205"/>
      <c r="AE16" s="206"/>
      <c r="AF16" s="207"/>
      <c r="AG16" s="172" t="s">
        <v>1370</v>
      </c>
      <c r="AH16" s="170">
        <v>7</v>
      </c>
      <c r="AI16" s="170">
        <f t="shared" si="1"/>
        <v>56</v>
      </c>
    </row>
    <row r="17" spans="1:37" ht="19" customHeight="1" x14ac:dyDescent="0.55000000000000004">
      <c r="A17" s="174"/>
      <c r="B17" s="174"/>
      <c r="C17" s="174" t="s">
        <v>1384</v>
      </c>
      <c r="D17" s="177"/>
      <c r="E17" s="175"/>
      <c r="F17" s="174" t="s">
        <v>1308</v>
      </c>
      <c r="G17" s="175">
        <v>1</v>
      </c>
      <c r="H17" s="175">
        <v>7</v>
      </c>
      <c r="I17" s="183">
        <v>7</v>
      </c>
      <c r="J17" s="175">
        <f t="shared" si="0"/>
        <v>49</v>
      </c>
      <c r="K17" s="206"/>
      <c r="L17" s="207"/>
      <c r="M17" s="206"/>
      <c r="N17" s="207"/>
      <c r="O17" s="204"/>
      <c r="P17" s="205"/>
      <c r="Q17" s="204"/>
      <c r="R17" s="205"/>
      <c r="S17" s="204"/>
      <c r="T17" s="205"/>
      <c r="U17" s="204"/>
      <c r="V17" s="205"/>
      <c r="W17" s="204"/>
      <c r="X17" s="205"/>
      <c r="Y17" s="204"/>
      <c r="Z17" s="205"/>
      <c r="AA17" s="204"/>
      <c r="AB17" s="205"/>
      <c r="AC17" s="206"/>
      <c r="AD17" s="207"/>
      <c r="AE17" s="206"/>
      <c r="AF17" s="207"/>
      <c r="AG17" s="172" t="s">
        <v>1388</v>
      </c>
      <c r="AH17" s="170">
        <v>5</v>
      </c>
      <c r="AI17" s="170">
        <f t="shared" si="1"/>
        <v>35</v>
      </c>
    </row>
    <row r="18" spans="1:37" ht="19" customHeight="1" x14ac:dyDescent="0.55000000000000004">
      <c r="A18" s="174"/>
      <c r="B18" s="174"/>
      <c r="C18" s="174" t="s">
        <v>1172</v>
      </c>
      <c r="D18" s="177"/>
      <c r="E18" s="175"/>
      <c r="F18" s="174" t="s">
        <v>1308</v>
      </c>
      <c r="G18" s="175">
        <v>1</v>
      </c>
      <c r="H18" s="175">
        <v>6</v>
      </c>
      <c r="I18" s="183">
        <v>7</v>
      </c>
      <c r="J18" s="175">
        <f t="shared" si="0"/>
        <v>42</v>
      </c>
      <c r="K18" s="206"/>
      <c r="L18" s="207"/>
      <c r="M18" s="206"/>
      <c r="N18" s="207"/>
      <c r="O18" s="206"/>
      <c r="P18" s="207"/>
      <c r="Q18" s="204"/>
      <c r="R18" s="205"/>
      <c r="S18" s="204"/>
      <c r="T18" s="205"/>
      <c r="U18" s="204"/>
      <c r="V18" s="205"/>
      <c r="W18" s="204"/>
      <c r="X18" s="205"/>
      <c r="Y18" s="204"/>
      <c r="Z18" s="205"/>
      <c r="AA18" s="204"/>
      <c r="AB18" s="205"/>
      <c r="AC18" s="206"/>
      <c r="AD18" s="207"/>
      <c r="AE18" s="206"/>
      <c r="AF18" s="207"/>
      <c r="AG18" s="172" t="s">
        <v>1372</v>
      </c>
      <c r="AH18" s="170">
        <v>5</v>
      </c>
      <c r="AI18" s="170">
        <f t="shared" si="1"/>
        <v>30</v>
      </c>
    </row>
    <row r="19" spans="1:37" ht="19" customHeight="1" x14ac:dyDescent="0.55000000000000004">
      <c r="A19" s="174" t="s">
        <v>1320</v>
      </c>
      <c r="B19" s="174"/>
      <c r="C19" s="174" t="s">
        <v>1321</v>
      </c>
      <c r="D19" s="177"/>
      <c r="E19" s="175">
        <v>2</v>
      </c>
      <c r="F19" s="174" t="s">
        <v>1306</v>
      </c>
      <c r="G19" s="175">
        <v>1</v>
      </c>
      <c r="H19" s="175">
        <v>0</v>
      </c>
      <c r="I19" s="183">
        <v>7</v>
      </c>
      <c r="J19" s="175">
        <v>0</v>
      </c>
      <c r="K19" s="206"/>
      <c r="L19" s="207"/>
      <c r="M19" s="206"/>
      <c r="N19" s="207"/>
      <c r="O19" s="206"/>
      <c r="P19" s="207"/>
      <c r="Q19" s="204"/>
      <c r="R19" s="205"/>
      <c r="S19" s="206"/>
      <c r="T19" s="207"/>
      <c r="U19" s="206"/>
      <c r="V19" s="207"/>
      <c r="W19" s="206"/>
      <c r="X19" s="207"/>
      <c r="Y19" s="206"/>
      <c r="Z19" s="207"/>
      <c r="AA19" s="204"/>
      <c r="AB19" s="205"/>
      <c r="AC19" s="206"/>
      <c r="AD19" s="207"/>
      <c r="AE19" s="206"/>
      <c r="AF19" s="207"/>
      <c r="AG19" s="172" t="s">
        <v>1374</v>
      </c>
      <c r="AH19" s="170">
        <v>0</v>
      </c>
    </row>
    <row r="20" spans="1:37" ht="19" customHeight="1" x14ac:dyDescent="0.55000000000000004">
      <c r="A20" s="174"/>
      <c r="B20" s="174"/>
      <c r="C20" s="174" t="s">
        <v>1322</v>
      </c>
      <c r="D20" s="177"/>
      <c r="E20" s="175">
        <v>2</v>
      </c>
      <c r="F20" s="174" t="s">
        <v>1308</v>
      </c>
      <c r="G20" s="175">
        <v>1</v>
      </c>
      <c r="H20" s="175">
        <v>0</v>
      </c>
      <c r="I20" s="183">
        <v>7</v>
      </c>
      <c r="J20" s="175">
        <v>0</v>
      </c>
      <c r="K20" s="206"/>
      <c r="L20" s="207"/>
      <c r="M20" s="206"/>
      <c r="N20" s="207"/>
      <c r="O20" s="206"/>
      <c r="P20" s="207"/>
      <c r="Q20" s="204"/>
      <c r="R20" s="205"/>
      <c r="S20" s="204"/>
      <c r="T20" s="205"/>
      <c r="U20" s="206"/>
      <c r="V20" s="207"/>
      <c r="W20" s="206"/>
      <c r="X20" s="207"/>
      <c r="Y20" s="206"/>
      <c r="Z20" s="207"/>
      <c r="AA20" s="206"/>
      <c r="AB20" s="207"/>
      <c r="AC20" s="206"/>
      <c r="AD20" s="207"/>
      <c r="AE20" s="206"/>
      <c r="AF20" s="207"/>
      <c r="AG20" s="172" t="s">
        <v>1375</v>
      </c>
      <c r="AH20" s="170">
        <v>0</v>
      </c>
    </row>
    <row r="21" spans="1:37" ht="19" customHeight="1" x14ac:dyDescent="0.55000000000000004">
      <c r="A21" s="174"/>
      <c r="B21" s="174"/>
      <c r="C21" s="174"/>
      <c r="D21" s="177"/>
      <c r="E21" s="175"/>
      <c r="F21" s="174"/>
      <c r="G21" s="175"/>
      <c r="H21" s="194">
        <f>SUM(H2:H20)</f>
        <v>126</v>
      </c>
      <c r="I21" s="194"/>
      <c r="J21" s="194">
        <f>SUM(J2:J20)</f>
        <v>1113</v>
      </c>
      <c r="K21" s="206"/>
      <c r="L21" s="207"/>
      <c r="M21" s="206"/>
      <c r="N21" s="207"/>
      <c r="O21" s="206"/>
      <c r="P21" s="207"/>
      <c r="Q21" s="206"/>
      <c r="R21" s="207"/>
      <c r="S21" s="206"/>
      <c r="T21" s="207"/>
      <c r="U21" s="206"/>
      <c r="V21" s="207"/>
      <c r="W21" s="206"/>
      <c r="X21" s="207"/>
      <c r="Y21" s="206"/>
      <c r="Z21" s="207"/>
      <c r="AA21" s="206"/>
      <c r="AB21" s="207"/>
      <c r="AC21" s="206"/>
      <c r="AD21" s="207"/>
      <c r="AE21" s="206"/>
      <c r="AF21" s="207"/>
      <c r="AG21" s="170">
        <f>J21/H21</f>
        <v>8.8333333333333339</v>
      </c>
      <c r="AI21" s="194">
        <f>SUM(AI2:AI20)</f>
        <v>823.5</v>
      </c>
      <c r="AJ21" s="170">
        <f>AI21/H21</f>
        <v>6.5357142857142856</v>
      </c>
    </row>
    <row r="22" spans="1:37" ht="19" customHeight="1" x14ac:dyDescent="0.55000000000000004">
      <c r="D22" s="173"/>
      <c r="E22" s="171"/>
      <c r="G22" s="171"/>
      <c r="H22" s="171"/>
      <c r="I22" s="185"/>
      <c r="J22" s="171"/>
      <c r="K22" s="197" t="s">
        <v>1342</v>
      </c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8"/>
    </row>
    <row r="23" spans="1:37" ht="15" customHeight="1" x14ac:dyDescent="0.55000000000000004">
      <c r="D23" s="173"/>
      <c r="E23" s="171"/>
      <c r="G23" s="171"/>
      <c r="H23" s="171">
        <v>33.5</v>
      </c>
      <c r="I23" s="185"/>
      <c r="J23" s="171"/>
      <c r="AI23" s="170">
        <v>824</v>
      </c>
      <c r="AJ23" s="170">
        <v>812</v>
      </c>
      <c r="AK23" s="170">
        <v>2600</v>
      </c>
    </row>
    <row r="24" spans="1:37" ht="15" customHeight="1" x14ac:dyDescent="0.55000000000000004">
      <c r="E24" s="171"/>
      <c r="G24" s="171"/>
      <c r="H24" s="171">
        <v>159.5</v>
      </c>
      <c r="I24" s="185"/>
      <c r="J24" s="171"/>
      <c r="AI24" s="170">
        <v>300</v>
      </c>
      <c r="AJ24" s="170">
        <v>300</v>
      </c>
    </row>
    <row r="25" spans="1:37" ht="15" customHeight="1" x14ac:dyDescent="0.55000000000000004">
      <c r="E25" s="171"/>
      <c r="G25" s="171"/>
      <c r="H25" s="171"/>
      <c r="I25" s="185"/>
      <c r="J25" s="171"/>
      <c r="AI25" s="170">
        <v>800</v>
      </c>
      <c r="AJ25" s="170">
        <v>800</v>
      </c>
    </row>
    <row r="26" spans="1:37" ht="15" customHeight="1" x14ac:dyDescent="0.55000000000000004">
      <c r="E26" s="171"/>
      <c r="G26" s="171"/>
      <c r="H26" s="171"/>
      <c r="I26" s="185"/>
      <c r="J26" s="171"/>
      <c r="AI26" s="170">
        <v>50</v>
      </c>
      <c r="AJ26" s="170">
        <v>50</v>
      </c>
    </row>
    <row r="27" spans="1:37" ht="15" customHeight="1" x14ac:dyDescent="0.55000000000000004">
      <c r="E27" s="171"/>
      <c r="G27" s="171"/>
      <c r="H27" s="171"/>
      <c r="I27" s="185"/>
      <c r="J27" s="171"/>
    </row>
    <row r="28" spans="1:37" s="172" customFormat="1" ht="15" customHeight="1" x14ac:dyDescent="0.55000000000000004">
      <c r="E28" s="171"/>
      <c r="G28" s="171"/>
      <c r="H28" s="171"/>
      <c r="I28" s="185"/>
      <c r="J28" s="171"/>
      <c r="AG28" s="172">
        <f>AH28/AK28</f>
        <v>0.15641025641025641</v>
      </c>
      <c r="AH28" s="172">
        <f>AK28-AI28</f>
        <v>366</v>
      </c>
      <c r="AI28" s="172">
        <f>SUM(AI23:AI26)</f>
        <v>1974</v>
      </c>
      <c r="AJ28" s="172">
        <f>SUM(AJ23:AJ26)</f>
        <v>1962</v>
      </c>
      <c r="AK28" s="172">
        <f>AK23*0.9</f>
        <v>2340</v>
      </c>
    </row>
    <row r="29" spans="1:37" s="172" customFormat="1" ht="15" customHeight="1" x14ac:dyDescent="0.55000000000000004">
      <c r="E29" s="171"/>
      <c r="G29" s="171"/>
      <c r="H29" s="171"/>
      <c r="I29" s="185"/>
      <c r="J29" s="171"/>
    </row>
    <row r="30" spans="1:37" s="172" customFormat="1" ht="15" customHeight="1" x14ac:dyDescent="0.55000000000000004">
      <c r="E30" s="171"/>
      <c r="G30" s="171"/>
      <c r="H30" s="171"/>
      <c r="I30" s="185"/>
      <c r="J30" s="171"/>
    </row>
    <row r="31" spans="1:37" s="172" customFormat="1" ht="15" customHeight="1" x14ac:dyDescent="0.55000000000000004">
      <c r="E31" s="171"/>
      <c r="G31" s="171"/>
      <c r="H31" s="171"/>
      <c r="I31" s="185"/>
      <c r="J31" s="171"/>
    </row>
    <row r="32" spans="1:37" s="172" customFormat="1" ht="15" customHeight="1" x14ac:dyDescent="0.55000000000000004">
      <c r="E32" s="171"/>
      <c r="G32" s="171"/>
      <c r="H32" s="171"/>
      <c r="I32" s="185"/>
      <c r="J32" s="171"/>
    </row>
    <row r="33" spans="5:10" s="172" customFormat="1" ht="15" customHeight="1" x14ac:dyDescent="0.55000000000000004">
      <c r="E33" s="171"/>
      <c r="G33" s="171"/>
      <c r="H33" s="171"/>
      <c r="I33" s="185"/>
      <c r="J33" s="171"/>
    </row>
    <row r="34" spans="5:10" s="172" customFormat="1" x14ac:dyDescent="0.55000000000000004">
      <c r="E34" s="171"/>
      <c r="G34" s="171"/>
      <c r="H34" s="171"/>
      <c r="I34" s="185"/>
      <c r="J34" s="171"/>
    </row>
    <row r="35" spans="5:10" s="172" customFormat="1" x14ac:dyDescent="0.55000000000000004">
      <c r="E35" s="171"/>
      <c r="G35" s="171"/>
      <c r="H35" s="171"/>
      <c r="I35" s="185"/>
      <c r="J35" s="171"/>
    </row>
  </sheetData>
  <mergeCells count="231">
    <mergeCell ref="K15:L15"/>
    <mergeCell ref="S14:T14"/>
    <mergeCell ref="S16:T16"/>
    <mergeCell ref="S18:T18"/>
    <mergeCell ref="M15:N15"/>
    <mergeCell ref="O15:P15"/>
    <mergeCell ref="AA20:AB20"/>
    <mergeCell ref="K14:L14"/>
    <mergeCell ref="M14:N14"/>
    <mergeCell ref="W14:X14"/>
    <mergeCell ref="Y14:Z14"/>
    <mergeCell ref="AA14:AB14"/>
    <mergeCell ref="S15:T15"/>
    <mergeCell ref="U15:V15"/>
    <mergeCell ref="W15:X15"/>
    <mergeCell ref="Y15:Z15"/>
    <mergeCell ref="AA15:AB15"/>
    <mergeCell ref="Q17:R17"/>
    <mergeCell ref="AA19:AB19"/>
    <mergeCell ref="S20:T20"/>
    <mergeCell ref="U16:V16"/>
    <mergeCell ref="W16:X16"/>
    <mergeCell ref="Y16:Z16"/>
    <mergeCell ref="AA16:AB16"/>
    <mergeCell ref="O14:P14"/>
    <mergeCell ref="AC14:AD14"/>
    <mergeCell ref="AE14:AF14"/>
    <mergeCell ref="Q14:R14"/>
    <mergeCell ref="Q15:R15"/>
    <mergeCell ref="Q16:R16"/>
    <mergeCell ref="U14:V14"/>
    <mergeCell ref="Q19:R19"/>
    <mergeCell ref="Q20:R20"/>
    <mergeCell ref="S17:T17"/>
    <mergeCell ref="U17:V17"/>
    <mergeCell ref="W17:X17"/>
    <mergeCell ref="Y17:Z17"/>
    <mergeCell ref="AA17:AB17"/>
    <mergeCell ref="AC15:AD15"/>
    <mergeCell ref="AE15:AF15"/>
    <mergeCell ref="AC16:AD16"/>
    <mergeCell ref="O16:P16"/>
    <mergeCell ref="O17:P17"/>
    <mergeCell ref="U18:V18"/>
    <mergeCell ref="W18:X18"/>
    <mergeCell ref="Y18:Z18"/>
    <mergeCell ref="AA18:AB18"/>
    <mergeCell ref="Q18:R18"/>
    <mergeCell ref="AC21:AD21"/>
    <mergeCell ref="AE21:AF21"/>
    <mergeCell ref="AE16:AF16"/>
    <mergeCell ref="AC17:AD17"/>
    <mergeCell ref="AE17:AF17"/>
    <mergeCell ref="AC18:AD18"/>
    <mergeCell ref="AE18:AF18"/>
    <mergeCell ref="AC19:AD19"/>
    <mergeCell ref="AE19:AF19"/>
    <mergeCell ref="AC20:AD20"/>
    <mergeCell ref="AE20:AF20"/>
    <mergeCell ref="Q21:R21"/>
    <mergeCell ref="S21:T21"/>
    <mergeCell ref="U21:V21"/>
    <mergeCell ref="W21:X21"/>
    <mergeCell ref="Y21:Z21"/>
    <mergeCell ref="AA21:AB21"/>
    <mergeCell ref="O18:P18"/>
    <mergeCell ref="O19:P19"/>
    <mergeCell ref="O20:P20"/>
    <mergeCell ref="S19:T19"/>
    <mergeCell ref="U19:V19"/>
    <mergeCell ref="W19:X19"/>
    <mergeCell ref="Y19:Z19"/>
    <mergeCell ref="U20:V20"/>
    <mergeCell ref="W20:X20"/>
    <mergeCell ref="Y20:Z20"/>
    <mergeCell ref="K21:L21"/>
    <mergeCell ref="M21:N21"/>
    <mergeCell ref="O21:P21"/>
    <mergeCell ref="K17:L17"/>
    <mergeCell ref="K18:L18"/>
    <mergeCell ref="K19:L19"/>
    <mergeCell ref="K20:L20"/>
    <mergeCell ref="M16:N16"/>
    <mergeCell ref="M17:N17"/>
    <mergeCell ref="M18:N18"/>
    <mergeCell ref="M19:N19"/>
    <mergeCell ref="M20:N20"/>
    <mergeCell ref="K16:L16"/>
    <mergeCell ref="W12:X12"/>
    <mergeCell ref="Y12:Z12"/>
    <mergeCell ref="AA12:AB12"/>
    <mergeCell ref="AC12:AD12"/>
    <mergeCell ref="AE12:AF12"/>
    <mergeCell ref="K13:L13"/>
    <mergeCell ref="M13:N13"/>
    <mergeCell ref="AE13:AF13"/>
    <mergeCell ref="AC13:AD13"/>
    <mergeCell ref="K12:L12"/>
    <mergeCell ref="M12:N12"/>
    <mergeCell ref="O12:P12"/>
    <mergeCell ref="Q12:R12"/>
    <mergeCell ref="S12:T12"/>
    <mergeCell ref="U12:V12"/>
    <mergeCell ref="O13:P13"/>
    <mergeCell ref="Q13:R13"/>
    <mergeCell ref="S13:T13"/>
    <mergeCell ref="U13:V13"/>
    <mergeCell ref="W13:X13"/>
    <mergeCell ref="Y13:Z13"/>
    <mergeCell ref="AA13:AB13"/>
    <mergeCell ref="U9:V9"/>
    <mergeCell ref="W9:X9"/>
    <mergeCell ref="Y9:Z9"/>
    <mergeCell ref="S8:T8"/>
    <mergeCell ref="U8:V8"/>
    <mergeCell ref="W8:X8"/>
    <mergeCell ref="Y8:Z8"/>
    <mergeCell ref="AA8:AB8"/>
    <mergeCell ref="O11:P11"/>
    <mergeCell ref="Q11:R11"/>
    <mergeCell ref="S11:T11"/>
    <mergeCell ref="U11:V11"/>
    <mergeCell ref="W11:X11"/>
    <mergeCell ref="AA11:AB11"/>
    <mergeCell ref="AC7:AD7"/>
    <mergeCell ref="AE7:AF7"/>
    <mergeCell ref="AC8:AD8"/>
    <mergeCell ref="AE8:AF8"/>
    <mergeCell ref="AA6:AB6"/>
    <mergeCell ref="AC6:AD6"/>
    <mergeCell ref="S7:T7"/>
    <mergeCell ref="U7:V7"/>
    <mergeCell ref="W7:X7"/>
    <mergeCell ref="Y7:Z7"/>
    <mergeCell ref="AA7:AB7"/>
    <mergeCell ref="AC11:AD11"/>
    <mergeCell ref="AE11:AF11"/>
    <mergeCell ref="K9:L9"/>
    <mergeCell ref="M9:N9"/>
    <mergeCell ref="O9:P9"/>
    <mergeCell ref="Q9:R9"/>
    <mergeCell ref="S9:T9"/>
    <mergeCell ref="K10:L10"/>
    <mergeCell ref="M10:N10"/>
    <mergeCell ref="K11:L11"/>
    <mergeCell ref="M11:N11"/>
    <mergeCell ref="AA10:AB10"/>
    <mergeCell ref="Y11:Z11"/>
    <mergeCell ref="AA9:AB9"/>
    <mergeCell ref="AC9:AD9"/>
    <mergeCell ref="O10:P10"/>
    <mergeCell ref="Q10:R10"/>
    <mergeCell ref="S10:T10"/>
    <mergeCell ref="U10:V10"/>
    <mergeCell ref="W10:X10"/>
    <mergeCell ref="Y10:Z10"/>
    <mergeCell ref="AE9:AF9"/>
    <mergeCell ref="AC10:AD10"/>
    <mergeCell ref="AE10:AF10"/>
    <mergeCell ref="K7:L7"/>
    <mergeCell ref="M7:N7"/>
    <mergeCell ref="O7:P7"/>
    <mergeCell ref="K8:L8"/>
    <mergeCell ref="M8:N8"/>
    <mergeCell ref="O8:P8"/>
    <mergeCell ref="W5:X5"/>
    <mergeCell ref="Y5:Z5"/>
    <mergeCell ref="AA5:AB5"/>
    <mergeCell ref="O6:P6"/>
    <mergeCell ref="Q8:R8"/>
    <mergeCell ref="Q7:R7"/>
    <mergeCell ref="Q6:R6"/>
    <mergeCell ref="S6:T6"/>
    <mergeCell ref="U6:V6"/>
    <mergeCell ref="AC5:AD5"/>
    <mergeCell ref="AE5:AF5"/>
    <mergeCell ref="K6:L6"/>
    <mergeCell ref="M6:N6"/>
    <mergeCell ref="AE6:AF6"/>
    <mergeCell ref="W6:X6"/>
    <mergeCell ref="Y6:Z6"/>
    <mergeCell ref="K5:L5"/>
    <mergeCell ref="M5:N5"/>
    <mergeCell ref="O5:P5"/>
    <mergeCell ref="Q5:R5"/>
    <mergeCell ref="S5:T5"/>
    <mergeCell ref="U5:V5"/>
    <mergeCell ref="W4:X4"/>
    <mergeCell ref="Y4:Z4"/>
    <mergeCell ref="AA4:AB4"/>
    <mergeCell ref="AC4:AD4"/>
    <mergeCell ref="AE4:AF4"/>
    <mergeCell ref="Y3:Z3"/>
    <mergeCell ref="AA3:AB3"/>
    <mergeCell ref="AC3:AD3"/>
    <mergeCell ref="AE3:AF3"/>
    <mergeCell ref="K4:L4"/>
    <mergeCell ref="M4:N4"/>
    <mergeCell ref="O4:P4"/>
    <mergeCell ref="Q4:R4"/>
    <mergeCell ref="S4:T4"/>
    <mergeCell ref="U4:V4"/>
    <mergeCell ref="AC1:AD1"/>
    <mergeCell ref="AE1:AF1"/>
    <mergeCell ref="AE2:AF2"/>
    <mergeCell ref="K3:L3"/>
    <mergeCell ref="M3:N3"/>
    <mergeCell ref="O3:P3"/>
    <mergeCell ref="Q3:R3"/>
    <mergeCell ref="S3:T3"/>
    <mergeCell ref="U3:V3"/>
    <mergeCell ref="W3:X3"/>
    <mergeCell ref="AA2:AB2"/>
    <mergeCell ref="AC2:AD2"/>
    <mergeCell ref="M1:N1"/>
    <mergeCell ref="O1:P1"/>
    <mergeCell ref="Q1:R1"/>
    <mergeCell ref="S1:T1"/>
    <mergeCell ref="U1:V1"/>
    <mergeCell ref="W1:X1"/>
    <mergeCell ref="Y1:Z1"/>
    <mergeCell ref="AA1:AB1"/>
    <mergeCell ref="K1:L1"/>
    <mergeCell ref="K2:L2"/>
    <mergeCell ref="M2:N2"/>
    <mergeCell ref="O2:P2"/>
    <mergeCell ref="Q2:R2"/>
    <mergeCell ref="S2:T2"/>
    <mergeCell ref="U2:V2"/>
    <mergeCell ref="W2:X2"/>
    <mergeCell ref="Y2:Z2"/>
  </mergeCells>
  <phoneticPr fontId="3" type="noConversion"/>
  <pageMargins left="0.25" right="0.25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2:V8"/>
  <sheetViews>
    <sheetView workbookViewId="0">
      <selection activeCell="D14" sqref="D14"/>
    </sheetView>
  </sheetViews>
  <sheetFormatPr defaultRowHeight="17.600000000000001" x14ac:dyDescent="0.55000000000000004"/>
  <cols>
    <col min="11" max="21" width="4.78515625" customWidth="1"/>
  </cols>
  <sheetData>
    <row r="2" spans="1:22" s="170" customFormat="1" ht="19" customHeight="1" x14ac:dyDescent="0.55000000000000004">
      <c r="A2" s="174" t="s">
        <v>1302</v>
      </c>
      <c r="B2" s="174" t="s">
        <v>1305</v>
      </c>
      <c r="C2" s="174" t="s">
        <v>1303</v>
      </c>
      <c r="D2" s="177">
        <v>312</v>
      </c>
      <c r="E2" s="175">
        <v>32</v>
      </c>
      <c r="F2" s="174" t="s">
        <v>1304</v>
      </c>
      <c r="G2" s="175">
        <v>1</v>
      </c>
      <c r="H2" s="175">
        <v>11</v>
      </c>
      <c r="I2" s="183">
        <v>9</v>
      </c>
      <c r="J2" s="175">
        <f t="shared" ref="J2:J5" si="0">H2*I2</f>
        <v>99</v>
      </c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2" t="s">
        <v>1357</v>
      </c>
    </row>
    <row r="3" spans="1:22" s="170" customFormat="1" ht="19" customHeight="1" x14ac:dyDescent="0.55000000000000004">
      <c r="A3" s="174"/>
      <c r="B3" s="174"/>
      <c r="C3" s="174" t="s">
        <v>1381</v>
      </c>
      <c r="D3" s="177"/>
      <c r="E3" s="175"/>
      <c r="F3" s="174" t="s">
        <v>1306</v>
      </c>
      <c r="G3" s="175">
        <v>1</v>
      </c>
      <c r="H3" s="175">
        <v>8</v>
      </c>
      <c r="I3" s="183">
        <v>8</v>
      </c>
      <c r="J3" s="175">
        <f t="shared" si="0"/>
        <v>64</v>
      </c>
      <c r="K3" s="174"/>
      <c r="L3" s="174"/>
      <c r="M3" s="176"/>
      <c r="N3" s="176"/>
      <c r="O3" s="176"/>
      <c r="P3" s="176"/>
      <c r="Q3" s="176"/>
      <c r="R3" s="176"/>
      <c r="S3" s="176"/>
      <c r="T3" s="176"/>
      <c r="U3" s="174"/>
      <c r="V3" s="172" t="s">
        <v>1358</v>
      </c>
    </row>
    <row r="4" spans="1:22" s="170" customFormat="1" ht="19" customHeight="1" x14ac:dyDescent="0.55000000000000004">
      <c r="A4" s="174"/>
      <c r="B4" s="174"/>
      <c r="C4" s="174"/>
      <c r="D4" s="177"/>
      <c r="E4" s="175"/>
      <c r="F4" s="174" t="s">
        <v>1306</v>
      </c>
      <c r="G4" s="175">
        <v>1</v>
      </c>
      <c r="H4" s="175">
        <v>6</v>
      </c>
      <c r="I4" s="183">
        <v>8</v>
      </c>
      <c r="J4" s="175">
        <f t="shared" si="0"/>
        <v>48</v>
      </c>
      <c r="K4" s="174"/>
      <c r="L4" s="174"/>
      <c r="M4" s="174"/>
      <c r="N4" s="176"/>
      <c r="O4" s="176"/>
      <c r="P4" s="176"/>
      <c r="Q4" s="176"/>
      <c r="R4" s="176"/>
      <c r="S4" s="176"/>
      <c r="T4" s="174"/>
      <c r="U4" s="174"/>
      <c r="V4" s="172" t="s">
        <v>1359</v>
      </c>
    </row>
    <row r="5" spans="1:22" s="170" customFormat="1" ht="19" customHeight="1" x14ac:dyDescent="0.55000000000000004">
      <c r="A5" s="174"/>
      <c r="B5" s="174"/>
      <c r="C5" s="174"/>
      <c r="D5" s="177"/>
      <c r="E5" s="175"/>
      <c r="F5" s="174" t="s">
        <v>1308</v>
      </c>
      <c r="G5" s="175">
        <v>1</v>
      </c>
      <c r="H5" s="175">
        <v>6</v>
      </c>
      <c r="I5" s="183">
        <v>7</v>
      </c>
      <c r="J5" s="175">
        <f t="shared" si="0"/>
        <v>42</v>
      </c>
      <c r="K5" s="174"/>
      <c r="L5" s="174"/>
      <c r="M5" s="180"/>
      <c r="N5" s="176"/>
      <c r="O5" s="176"/>
      <c r="P5" s="176"/>
      <c r="Q5" s="176"/>
      <c r="R5" s="176"/>
      <c r="S5" s="176"/>
      <c r="T5" s="174"/>
      <c r="U5" s="174"/>
      <c r="V5" s="172" t="s">
        <v>1360</v>
      </c>
    </row>
    <row r="7" spans="1:22" x14ac:dyDescent="0.55000000000000004">
      <c r="E7">
        <f>D2/6</f>
        <v>52</v>
      </c>
    </row>
    <row r="8" spans="1:22" x14ac:dyDescent="0.55000000000000004">
      <c r="E8">
        <f>E7/4</f>
        <v>13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V40"/>
  <sheetViews>
    <sheetView workbookViewId="0">
      <selection activeCell="O24" sqref="O24"/>
    </sheetView>
  </sheetViews>
  <sheetFormatPr defaultRowHeight="11.6" x14ac:dyDescent="0.55000000000000004"/>
  <cols>
    <col min="1" max="1" width="7.35546875" style="172" customWidth="1"/>
    <col min="2" max="2" width="6.28515625" style="172" customWidth="1"/>
    <col min="3" max="3" width="7.7109375" style="172" customWidth="1"/>
    <col min="4" max="4" width="5.92578125" style="172" customWidth="1"/>
    <col min="5" max="5" width="5" style="172" customWidth="1"/>
    <col min="6" max="6" width="4.140625" style="172" customWidth="1"/>
    <col min="7" max="7" width="5" style="172" customWidth="1"/>
    <col min="8" max="8" width="6.42578125" style="172" bestFit="1" customWidth="1"/>
    <col min="9" max="9" width="7.5" style="186" customWidth="1"/>
    <col min="10" max="10" width="6.85546875" style="172" customWidth="1"/>
    <col min="11" max="20" width="2.640625" style="172" customWidth="1"/>
    <col min="21" max="21" width="2.42578125" style="172" bestFit="1" customWidth="1"/>
    <col min="22" max="22" width="9.140625" style="172"/>
    <col min="23" max="16384" width="9.140625" style="170"/>
  </cols>
  <sheetData>
    <row r="1" spans="1:22" ht="19" customHeight="1" x14ac:dyDescent="0.55000000000000004">
      <c r="A1" s="195" t="s">
        <v>638</v>
      </c>
      <c r="B1" s="195" t="s">
        <v>1288</v>
      </c>
      <c r="C1" s="195" t="s">
        <v>1289</v>
      </c>
      <c r="D1" s="195" t="s">
        <v>1290</v>
      </c>
      <c r="E1" s="195" t="s">
        <v>15</v>
      </c>
      <c r="F1" s="195"/>
      <c r="G1" s="195" t="s">
        <v>1298</v>
      </c>
      <c r="H1" s="195" t="s">
        <v>1295</v>
      </c>
      <c r="I1" s="195" t="s">
        <v>1296</v>
      </c>
      <c r="J1" s="195" t="s">
        <v>1297</v>
      </c>
      <c r="K1" s="195">
        <v>1</v>
      </c>
      <c r="L1" s="195">
        <v>2</v>
      </c>
      <c r="M1" s="195">
        <v>3</v>
      </c>
      <c r="N1" s="195">
        <v>4</v>
      </c>
      <c r="O1" s="195">
        <v>5</v>
      </c>
      <c r="P1" s="195">
        <v>6</v>
      </c>
      <c r="Q1" s="195">
        <v>7</v>
      </c>
      <c r="R1" s="195">
        <v>8</v>
      </c>
      <c r="S1" s="195">
        <v>9</v>
      </c>
      <c r="T1" s="195">
        <v>10</v>
      </c>
      <c r="U1" s="195">
        <v>11</v>
      </c>
    </row>
    <row r="2" spans="1:22" ht="19" customHeight="1" x14ac:dyDescent="0.55000000000000004">
      <c r="A2" s="174" t="s">
        <v>1292</v>
      </c>
      <c r="B2" s="174" t="s">
        <v>1293</v>
      </c>
      <c r="C2" s="174"/>
      <c r="D2" s="174"/>
      <c r="E2" s="175">
        <v>11</v>
      </c>
      <c r="F2" s="174" t="s">
        <v>1294</v>
      </c>
      <c r="G2" s="175">
        <v>1</v>
      </c>
      <c r="H2" s="175">
        <v>12</v>
      </c>
      <c r="I2" s="183">
        <v>11</v>
      </c>
      <c r="J2" s="175">
        <f t="shared" ref="J2:J25" si="0">H2*I2</f>
        <v>132</v>
      </c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2" t="s">
        <v>1354</v>
      </c>
    </row>
    <row r="3" spans="1:22" ht="19" customHeight="1" x14ac:dyDescent="0.55000000000000004">
      <c r="A3" s="174"/>
      <c r="B3" s="174" t="s">
        <v>1292</v>
      </c>
      <c r="C3" s="174"/>
      <c r="D3" s="174"/>
      <c r="E3" s="175">
        <v>11</v>
      </c>
      <c r="F3" s="174" t="s">
        <v>1294</v>
      </c>
      <c r="G3" s="175">
        <v>1</v>
      </c>
      <c r="H3" s="175">
        <v>12</v>
      </c>
      <c r="I3" s="183">
        <v>10</v>
      </c>
      <c r="J3" s="175">
        <f t="shared" si="0"/>
        <v>120</v>
      </c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2" t="s">
        <v>1355</v>
      </c>
    </row>
    <row r="4" spans="1:22" ht="19" customHeight="1" x14ac:dyDescent="0.55000000000000004">
      <c r="A4" s="174"/>
      <c r="B4" s="174" t="s">
        <v>1301</v>
      </c>
      <c r="C4" s="174"/>
      <c r="D4" s="174"/>
      <c r="E4" s="175">
        <v>6</v>
      </c>
      <c r="F4" s="174" t="s">
        <v>1294</v>
      </c>
      <c r="G4" s="175">
        <v>1</v>
      </c>
      <c r="H4" s="175">
        <v>6</v>
      </c>
      <c r="I4" s="183">
        <v>10</v>
      </c>
      <c r="J4" s="175">
        <f t="shared" si="0"/>
        <v>60</v>
      </c>
      <c r="K4" s="176"/>
      <c r="L4" s="176"/>
      <c r="M4" s="176"/>
      <c r="N4" s="176"/>
      <c r="O4" s="174"/>
      <c r="P4" s="174"/>
      <c r="Q4" s="174"/>
      <c r="R4" s="174"/>
      <c r="S4" s="174"/>
      <c r="T4" s="176"/>
      <c r="U4" s="176"/>
      <c r="V4" s="172" t="s">
        <v>1356</v>
      </c>
    </row>
    <row r="5" spans="1:22" ht="19" customHeight="1" x14ac:dyDescent="0.55000000000000004">
      <c r="A5" s="174"/>
      <c r="B5" s="174" t="s">
        <v>1349</v>
      </c>
      <c r="C5" s="174"/>
      <c r="D5" s="174"/>
      <c r="E5" s="175">
        <v>2</v>
      </c>
      <c r="F5" s="174" t="s">
        <v>1350</v>
      </c>
      <c r="G5" s="175">
        <v>1</v>
      </c>
      <c r="H5" s="175">
        <v>2</v>
      </c>
      <c r="I5" s="183">
        <v>11</v>
      </c>
      <c r="J5" s="175">
        <f t="shared" si="0"/>
        <v>22</v>
      </c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72" t="s">
        <v>1380</v>
      </c>
    </row>
    <row r="6" spans="1:22" ht="19" customHeight="1" x14ac:dyDescent="0.55000000000000004">
      <c r="A6" s="174"/>
      <c r="B6" s="174" t="s">
        <v>1352</v>
      </c>
      <c r="C6" s="174"/>
      <c r="D6" s="174"/>
      <c r="E6" s="175">
        <v>2</v>
      </c>
      <c r="F6" s="174" t="s">
        <v>1353</v>
      </c>
      <c r="G6" s="175">
        <v>1</v>
      </c>
      <c r="H6" s="175">
        <v>2</v>
      </c>
      <c r="I6" s="183">
        <v>25</v>
      </c>
      <c r="J6" s="175">
        <f t="shared" si="0"/>
        <v>50</v>
      </c>
      <c r="K6" s="176"/>
      <c r="L6" s="176"/>
      <c r="M6" s="180"/>
      <c r="N6" s="180"/>
      <c r="O6" s="180"/>
      <c r="P6" s="180"/>
      <c r="Q6" s="180"/>
      <c r="R6" s="180"/>
      <c r="S6" s="180"/>
      <c r="T6" s="180"/>
      <c r="U6" s="180"/>
    </row>
    <row r="7" spans="1:22" ht="19" customHeight="1" x14ac:dyDescent="0.55000000000000004">
      <c r="A7" s="174" t="s">
        <v>1302</v>
      </c>
      <c r="B7" s="174" t="s">
        <v>1305</v>
      </c>
      <c r="C7" s="174" t="s">
        <v>1303</v>
      </c>
      <c r="D7" s="177">
        <v>312</v>
      </c>
      <c r="E7" s="175">
        <v>32</v>
      </c>
      <c r="F7" s="174" t="s">
        <v>1304</v>
      </c>
      <c r="G7" s="175">
        <v>1</v>
      </c>
      <c r="H7" s="175">
        <v>11</v>
      </c>
      <c r="I7" s="183">
        <v>9</v>
      </c>
      <c r="J7" s="175">
        <f t="shared" si="0"/>
        <v>99</v>
      </c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2" t="s">
        <v>1357</v>
      </c>
    </row>
    <row r="8" spans="1:22" ht="19" customHeight="1" x14ac:dyDescent="0.55000000000000004">
      <c r="A8" s="174"/>
      <c r="B8" s="174"/>
      <c r="C8" s="174" t="s">
        <v>1381</v>
      </c>
      <c r="D8" s="177"/>
      <c r="E8" s="175"/>
      <c r="F8" s="174" t="s">
        <v>1306</v>
      </c>
      <c r="G8" s="175">
        <v>1</v>
      </c>
      <c r="H8" s="175">
        <v>8</v>
      </c>
      <c r="I8" s="183">
        <v>8</v>
      </c>
      <c r="J8" s="175">
        <f t="shared" si="0"/>
        <v>64</v>
      </c>
      <c r="K8" s="174"/>
      <c r="L8" s="174"/>
      <c r="M8" s="176"/>
      <c r="N8" s="176"/>
      <c r="O8" s="176"/>
      <c r="P8" s="176"/>
      <c r="Q8" s="176"/>
      <c r="R8" s="176"/>
      <c r="S8" s="176"/>
      <c r="T8" s="176"/>
      <c r="U8" s="174"/>
      <c r="V8" s="172" t="s">
        <v>1358</v>
      </c>
    </row>
    <row r="9" spans="1:22" ht="19" customHeight="1" x14ac:dyDescent="0.55000000000000004">
      <c r="A9" s="174"/>
      <c r="B9" s="174"/>
      <c r="C9" s="174"/>
      <c r="D9" s="177"/>
      <c r="E9" s="175"/>
      <c r="F9" s="174" t="s">
        <v>1306</v>
      </c>
      <c r="G9" s="175">
        <v>1</v>
      </c>
      <c r="H9" s="175">
        <v>6</v>
      </c>
      <c r="I9" s="183">
        <v>8</v>
      </c>
      <c r="J9" s="175">
        <f t="shared" si="0"/>
        <v>48</v>
      </c>
      <c r="K9" s="174"/>
      <c r="L9" s="174"/>
      <c r="M9" s="174"/>
      <c r="N9" s="176"/>
      <c r="O9" s="176"/>
      <c r="P9" s="176"/>
      <c r="Q9" s="176"/>
      <c r="R9" s="176"/>
      <c r="S9" s="176"/>
      <c r="T9" s="174"/>
      <c r="U9" s="174"/>
      <c r="V9" s="172" t="s">
        <v>1359</v>
      </c>
    </row>
    <row r="10" spans="1:22" ht="19" customHeight="1" x14ac:dyDescent="0.55000000000000004">
      <c r="A10" s="174"/>
      <c r="B10" s="174"/>
      <c r="C10" s="174"/>
      <c r="D10" s="177"/>
      <c r="E10" s="175"/>
      <c r="F10" s="174" t="s">
        <v>1308</v>
      </c>
      <c r="G10" s="175">
        <v>1</v>
      </c>
      <c r="H10" s="175">
        <v>6</v>
      </c>
      <c r="I10" s="183">
        <v>7</v>
      </c>
      <c r="J10" s="175">
        <f t="shared" si="0"/>
        <v>42</v>
      </c>
      <c r="K10" s="174"/>
      <c r="L10" s="174"/>
      <c r="M10" s="180"/>
      <c r="N10" s="176"/>
      <c r="O10" s="176"/>
      <c r="P10" s="176"/>
      <c r="Q10" s="176"/>
      <c r="R10" s="176"/>
      <c r="S10" s="176"/>
      <c r="T10" s="174"/>
      <c r="U10" s="174"/>
      <c r="V10" s="172" t="s">
        <v>1360</v>
      </c>
    </row>
    <row r="11" spans="1:22" ht="19" customHeight="1" x14ac:dyDescent="0.55000000000000004">
      <c r="A11" s="174"/>
      <c r="B11" s="174"/>
      <c r="C11" s="174"/>
      <c r="D11" s="177"/>
      <c r="E11" s="175"/>
      <c r="F11" s="174" t="s">
        <v>1308</v>
      </c>
      <c r="G11" s="175">
        <v>1</v>
      </c>
      <c r="H11" s="175">
        <v>6</v>
      </c>
      <c r="I11" s="183">
        <v>7</v>
      </c>
      <c r="J11" s="175">
        <f t="shared" si="0"/>
        <v>42</v>
      </c>
      <c r="K11" s="174"/>
      <c r="L11" s="174"/>
      <c r="M11" s="174"/>
      <c r="N11" s="176"/>
      <c r="O11" s="176"/>
      <c r="P11" s="176"/>
      <c r="Q11" s="176"/>
      <c r="R11" s="176"/>
      <c r="S11" s="176"/>
      <c r="T11" s="174"/>
      <c r="U11" s="174"/>
      <c r="V11" s="172" t="s">
        <v>1361</v>
      </c>
    </row>
    <row r="12" spans="1:22" ht="19" customHeight="1" x14ac:dyDescent="0.55000000000000004">
      <c r="A12" s="174"/>
      <c r="B12" s="174" t="s">
        <v>1305</v>
      </c>
      <c r="C12" s="174" t="s">
        <v>1311</v>
      </c>
      <c r="D12" s="177">
        <v>399</v>
      </c>
      <c r="E12" s="175">
        <v>51.6</v>
      </c>
      <c r="F12" s="174" t="s">
        <v>1351</v>
      </c>
      <c r="G12" s="175">
        <v>1</v>
      </c>
      <c r="H12" s="175">
        <v>11</v>
      </c>
      <c r="I12" s="183">
        <v>9</v>
      </c>
      <c r="J12" s="175">
        <f t="shared" si="0"/>
        <v>99</v>
      </c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2" t="s">
        <v>1362</v>
      </c>
    </row>
    <row r="13" spans="1:22" ht="19" customHeight="1" x14ac:dyDescent="0.55000000000000004">
      <c r="A13" s="174"/>
      <c r="B13" s="174"/>
      <c r="C13" s="174" t="s">
        <v>1382</v>
      </c>
      <c r="D13" s="177"/>
      <c r="E13" s="175"/>
      <c r="F13" s="174" t="s">
        <v>1304</v>
      </c>
      <c r="G13" s="175">
        <v>1</v>
      </c>
      <c r="H13" s="175">
        <v>8</v>
      </c>
      <c r="I13" s="183">
        <v>9</v>
      </c>
      <c r="J13" s="175">
        <f t="shared" si="0"/>
        <v>72</v>
      </c>
      <c r="K13" s="174"/>
      <c r="L13" s="174"/>
      <c r="M13" s="176"/>
      <c r="N13" s="176"/>
      <c r="O13" s="176"/>
      <c r="P13" s="176"/>
      <c r="Q13" s="176"/>
      <c r="R13" s="176"/>
      <c r="S13" s="176"/>
      <c r="T13" s="176"/>
      <c r="U13" s="174"/>
      <c r="V13" s="172" t="s">
        <v>1363</v>
      </c>
    </row>
    <row r="14" spans="1:22" ht="19" customHeight="1" x14ac:dyDescent="0.55000000000000004">
      <c r="A14" s="174"/>
      <c r="B14" s="174"/>
      <c r="C14" s="174"/>
      <c r="D14" s="177"/>
      <c r="E14" s="175"/>
      <c r="F14" s="174" t="s">
        <v>1306</v>
      </c>
      <c r="G14" s="175">
        <v>1</v>
      </c>
      <c r="H14" s="175">
        <v>8</v>
      </c>
      <c r="I14" s="183">
        <v>8</v>
      </c>
      <c r="J14" s="175">
        <f t="shared" si="0"/>
        <v>64</v>
      </c>
      <c r="K14" s="174"/>
      <c r="L14" s="174"/>
      <c r="M14" s="176"/>
      <c r="N14" s="176"/>
      <c r="O14" s="176"/>
      <c r="P14" s="176"/>
      <c r="Q14" s="176"/>
      <c r="R14" s="176"/>
      <c r="S14" s="176"/>
      <c r="T14" s="176"/>
      <c r="U14" s="174"/>
      <c r="V14" s="172" t="s">
        <v>1364</v>
      </c>
    </row>
    <row r="15" spans="1:22" ht="19" customHeight="1" x14ac:dyDescent="0.55000000000000004">
      <c r="A15" s="174"/>
      <c r="B15" s="174"/>
      <c r="C15" s="174"/>
      <c r="D15" s="177"/>
      <c r="E15" s="175"/>
      <c r="F15" s="174" t="s">
        <v>1306</v>
      </c>
      <c r="G15" s="175">
        <v>1</v>
      </c>
      <c r="H15" s="175">
        <v>6</v>
      </c>
      <c r="I15" s="183">
        <v>8</v>
      </c>
      <c r="J15" s="175">
        <f t="shared" si="0"/>
        <v>48</v>
      </c>
      <c r="K15" s="174"/>
      <c r="L15" s="174"/>
      <c r="M15" s="174"/>
      <c r="N15" s="176"/>
      <c r="O15" s="176"/>
      <c r="P15" s="176"/>
      <c r="Q15" s="176"/>
      <c r="R15" s="176"/>
      <c r="S15" s="176"/>
      <c r="T15" s="174"/>
      <c r="U15" s="174"/>
      <c r="V15" s="172" t="s">
        <v>1365</v>
      </c>
    </row>
    <row r="16" spans="1:22" ht="19" customHeight="1" x14ac:dyDescent="0.55000000000000004">
      <c r="A16" s="174"/>
      <c r="B16" s="174"/>
      <c r="C16" s="174"/>
      <c r="D16" s="177"/>
      <c r="E16" s="175"/>
      <c r="F16" s="174" t="s">
        <v>1308</v>
      </c>
      <c r="G16" s="175">
        <v>1</v>
      </c>
      <c r="H16" s="175">
        <v>6</v>
      </c>
      <c r="I16" s="183">
        <v>7</v>
      </c>
      <c r="J16" s="175">
        <f t="shared" si="0"/>
        <v>42</v>
      </c>
      <c r="K16" s="174"/>
      <c r="L16" s="174"/>
      <c r="M16" s="174"/>
      <c r="N16" s="176"/>
      <c r="O16" s="176"/>
      <c r="P16" s="176"/>
      <c r="Q16" s="176"/>
      <c r="R16" s="176"/>
      <c r="S16" s="176"/>
      <c r="T16" s="174"/>
      <c r="U16" s="174"/>
      <c r="V16" s="172" t="s">
        <v>1366</v>
      </c>
    </row>
    <row r="17" spans="1:22" ht="19" customHeight="1" x14ac:dyDescent="0.55000000000000004">
      <c r="A17" s="174"/>
      <c r="B17" s="174"/>
      <c r="C17" s="174"/>
      <c r="D17" s="177"/>
      <c r="E17" s="175"/>
      <c r="F17" s="174" t="s">
        <v>1308</v>
      </c>
      <c r="G17" s="175">
        <v>1</v>
      </c>
      <c r="H17" s="175">
        <v>6</v>
      </c>
      <c r="I17" s="183">
        <v>7</v>
      </c>
      <c r="J17" s="175">
        <f t="shared" si="0"/>
        <v>42</v>
      </c>
      <c r="K17" s="174"/>
      <c r="L17" s="174"/>
      <c r="M17" s="174"/>
      <c r="N17" s="176"/>
      <c r="O17" s="176"/>
      <c r="P17" s="176"/>
      <c r="Q17" s="176"/>
      <c r="R17" s="176"/>
      <c r="S17" s="176"/>
      <c r="T17" s="174"/>
      <c r="U17" s="174"/>
      <c r="V17" s="172" t="s">
        <v>1367</v>
      </c>
    </row>
    <row r="18" spans="1:22" ht="19" customHeight="1" x14ac:dyDescent="0.55000000000000004">
      <c r="A18" s="174"/>
      <c r="B18" s="174"/>
      <c r="C18" s="174"/>
      <c r="D18" s="177"/>
      <c r="E18" s="175"/>
      <c r="F18" s="174" t="s">
        <v>1308</v>
      </c>
      <c r="G18" s="175">
        <v>1</v>
      </c>
      <c r="H18" s="175">
        <v>5</v>
      </c>
      <c r="I18" s="183">
        <v>7</v>
      </c>
      <c r="J18" s="175">
        <f t="shared" si="0"/>
        <v>35</v>
      </c>
      <c r="K18" s="174"/>
      <c r="L18" s="174"/>
      <c r="M18" s="174"/>
      <c r="N18" s="178"/>
      <c r="O18" s="179"/>
      <c r="P18" s="179"/>
      <c r="Q18" s="176"/>
      <c r="R18" s="176"/>
      <c r="S18" s="176"/>
      <c r="T18" s="174"/>
      <c r="U18" s="174"/>
      <c r="V18" s="172" t="s">
        <v>1368</v>
      </c>
    </row>
    <row r="19" spans="1:22" ht="19" customHeight="1" x14ac:dyDescent="0.55000000000000004">
      <c r="A19" s="174"/>
      <c r="B19" s="174" t="s">
        <v>1305</v>
      </c>
      <c r="C19" s="174" t="s">
        <v>177</v>
      </c>
      <c r="D19" s="177">
        <v>328</v>
      </c>
      <c r="E19" s="175">
        <v>33.4</v>
      </c>
      <c r="F19" s="174" t="s">
        <v>1304</v>
      </c>
      <c r="G19" s="175">
        <v>1</v>
      </c>
      <c r="H19" s="175">
        <v>11</v>
      </c>
      <c r="I19" s="183">
        <v>9</v>
      </c>
      <c r="J19" s="175">
        <f t="shared" si="0"/>
        <v>99</v>
      </c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2" t="s">
        <v>1369</v>
      </c>
    </row>
    <row r="20" spans="1:22" ht="19" customHeight="1" x14ac:dyDescent="0.55000000000000004">
      <c r="A20" s="174"/>
      <c r="B20" s="174"/>
      <c r="C20" s="174" t="s">
        <v>1383</v>
      </c>
      <c r="D20" s="177"/>
      <c r="E20" s="175"/>
      <c r="F20" s="174" t="s">
        <v>1306</v>
      </c>
      <c r="G20" s="175">
        <v>1</v>
      </c>
      <c r="H20" s="175">
        <v>8</v>
      </c>
      <c r="I20" s="183">
        <v>8</v>
      </c>
      <c r="J20" s="175">
        <f t="shared" si="0"/>
        <v>64</v>
      </c>
      <c r="K20" s="174"/>
      <c r="L20" s="174"/>
      <c r="M20" s="176"/>
      <c r="N20" s="176"/>
      <c r="O20" s="176"/>
      <c r="P20" s="176"/>
      <c r="Q20" s="176"/>
      <c r="R20" s="176"/>
      <c r="S20" s="176"/>
      <c r="T20" s="176"/>
      <c r="U20" s="174"/>
      <c r="V20" s="172" t="s">
        <v>1370</v>
      </c>
    </row>
    <row r="21" spans="1:22" ht="19" customHeight="1" x14ac:dyDescent="0.55000000000000004">
      <c r="A21" s="174"/>
      <c r="B21" s="174"/>
      <c r="C21" s="174" t="s">
        <v>1384</v>
      </c>
      <c r="D21" s="177"/>
      <c r="E21" s="175"/>
      <c r="F21" s="174" t="s">
        <v>1306</v>
      </c>
      <c r="G21" s="175">
        <v>1</v>
      </c>
      <c r="H21" s="175">
        <v>7</v>
      </c>
      <c r="I21" s="183">
        <v>8</v>
      </c>
      <c r="J21" s="175">
        <f t="shared" si="0"/>
        <v>56</v>
      </c>
      <c r="K21" s="174"/>
      <c r="L21" s="174"/>
      <c r="M21" s="176"/>
      <c r="N21" s="176"/>
      <c r="O21" s="176"/>
      <c r="P21" s="176"/>
      <c r="Q21" s="176"/>
      <c r="R21" s="176"/>
      <c r="S21" s="176"/>
      <c r="T21" s="174"/>
      <c r="U21" s="174"/>
      <c r="V21" s="172" t="s">
        <v>1371</v>
      </c>
    </row>
    <row r="22" spans="1:22" ht="19" customHeight="1" x14ac:dyDescent="0.55000000000000004">
      <c r="A22" s="174"/>
      <c r="B22" s="174"/>
      <c r="C22" s="174" t="s">
        <v>1385</v>
      </c>
      <c r="D22" s="177"/>
      <c r="E22" s="175"/>
      <c r="F22" s="174" t="s">
        <v>1308</v>
      </c>
      <c r="G22" s="175">
        <v>1</v>
      </c>
      <c r="H22" s="175">
        <v>6</v>
      </c>
      <c r="I22" s="183">
        <v>7</v>
      </c>
      <c r="J22" s="175">
        <f t="shared" si="0"/>
        <v>42</v>
      </c>
      <c r="K22" s="174"/>
      <c r="L22" s="174"/>
      <c r="M22" s="174"/>
      <c r="N22" s="176"/>
      <c r="O22" s="176"/>
      <c r="P22" s="176"/>
      <c r="Q22" s="176"/>
      <c r="R22" s="176"/>
      <c r="S22" s="176"/>
      <c r="T22" s="174"/>
      <c r="U22" s="174"/>
      <c r="V22" s="172" t="s">
        <v>1372</v>
      </c>
    </row>
    <row r="23" spans="1:22" ht="19" customHeight="1" x14ac:dyDescent="0.55000000000000004">
      <c r="A23" s="174"/>
      <c r="B23" s="174"/>
      <c r="C23" s="174"/>
      <c r="D23" s="177"/>
      <c r="E23" s="175"/>
      <c r="F23" s="174" t="s">
        <v>1308</v>
      </c>
      <c r="G23" s="175">
        <v>1</v>
      </c>
      <c r="H23" s="175">
        <v>6</v>
      </c>
      <c r="I23" s="183">
        <v>7</v>
      </c>
      <c r="J23" s="175">
        <f t="shared" si="0"/>
        <v>42</v>
      </c>
      <c r="K23" s="174"/>
      <c r="L23" s="174"/>
      <c r="M23" s="174"/>
      <c r="N23" s="176"/>
      <c r="O23" s="176"/>
      <c r="P23" s="176"/>
      <c r="Q23" s="176"/>
      <c r="R23" s="176"/>
      <c r="S23" s="176"/>
      <c r="T23" s="174"/>
      <c r="U23" s="174"/>
      <c r="V23" s="172" t="s">
        <v>1373</v>
      </c>
    </row>
    <row r="24" spans="1:22" ht="19" customHeight="1" x14ac:dyDescent="0.55000000000000004">
      <c r="A24" s="174" t="s">
        <v>1320</v>
      </c>
      <c r="B24" s="174"/>
      <c r="C24" s="174" t="s">
        <v>1321</v>
      </c>
      <c r="D24" s="177"/>
      <c r="E24" s="175">
        <v>2</v>
      </c>
      <c r="F24" s="174" t="s">
        <v>1306</v>
      </c>
      <c r="G24" s="175">
        <v>1</v>
      </c>
      <c r="H24" s="175">
        <v>2</v>
      </c>
      <c r="I24" s="183">
        <v>7</v>
      </c>
      <c r="J24" s="175">
        <f t="shared" si="0"/>
        <v>14</v>
      </c>
      <c r="K24" s="174"/>
      <c r="L24" s="174"/>
      <c r="M24" s="174"/>
      <c r="N24" s="176"/>
      <c r="O24" s="174"/>
      <c r="P24" s="174"/>
      <c r="Q24" s="174"/>
      <c r="R24" s="174"/>
      <c r="S24" s="176"/>
      <c r="T24" s="174"/>
      <c r="U24" s="174"/>
      <c r="V24" s="172" t="s">
        <v>1374</v>
      </c>
    </row>
    <row r="25" spans="1:22" ht="19" customHeight="1" x14ac:dyDescent="0.55000000000000004">
      <c r="A25" s="174"/>
      <c r="B25" s="174"/>
      <c r="C25" s="174" t="s">
        <v>1322</v>
      </c>
      <c r="D25" s="177"/>
      <c r="E25" s="175">
        <v>2</v>
      </c>
      <c r="F25" s="174" t="s">
        <v>1308</v>
      </c>
      <c r="G25" s="175">
        <v>1</v>
      </c>
      <c r="H25" s="175">
        <v>2</v>
      </c>
      <c r="I25" s="183">
        <v>7</v>
      </c>
      <c r="J25" s="175">
        <f t="shared" si="0"/>
        <v>14</v>
      </c>
      <c r="K25" s="174"/>
      <c r="L25" s="174"/>
      <c r="M25" s="174"/>
      <c r="N25" s="176"/>
      <c r="O25" s="176"/>
      <c r="P25" s="174"/>
      <c r="Q25" s="174"/>
      <c r="R25" s="174"/>
      <c r="S25" s="174"/>
      <c r="T25" s="174"/>
      <c r="U25" s="174"/>
      <c r="V25" s="172" t="s">
        <v>1375</v>
      </c>
    </row>
    <row r="26" spans="1:22" ht="19" customHeight="1" x14ac:dyDescent="0.55000000000000004">
      <c r="A26" s="174"/>
      <c r="B26" s="174"/>
      <c r="C26" s="174"/>
      <c r="D26" s="177"/>
      <c r="E26" s="175"/>
      <c r="F26" s="174"/>
      <c r="G26" s="175"/>
      <c r="H26" s="175"/>
      <c r="I26" s="184"/>
      <c r="J26" s="194">
        <f>SUM(J2:J25)</f>
        <v>1412</v>
      </c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</row>
    <row r="27" spans="1:22" ht="19" customHeight="1" x14ac:dyDescent="0.55000000000000004">
      <c r="D27" s="173"/>
      <c r="E27" s="171"/>
      <c r="G27" s="171"/>
      <c r="H27" s="171"/>
      <c r="I27" s="185"/>
      <c r="J27" s="171"/>
      <c r="K27" s="208" t="s">
        <v>1342</v>
      </c>
      <c r="L27" s="208"/>
      <c r="M27" s="208"/>
      <c r="N27" s="208"/>
      <c r="O27" s="208"/>
      <c r="P27" s="208"/>
      <c r="Q27" s="208"/>
      <c r="R27" s="208"/>
      <c r="S27" s="208"/>
      <c r="T27" s="208"/>
      <c r="U27" s="208"/>
    </row>
    <row r="28" spans="1:22" ht="15" customHeight="1" x14ac:dyDescent="0.55000000000000004">
      <c r="D28" s="173"/>
      <c r="E28" s="171"/>
      <c r="G28" s="171"/>
      <c r="H28" s="171"/>
      <c r="I28" s="185"/>
      <c r="J28" s="171"/>
    </row>
    <row r="29" spans="1:22" ht="15" customHeight="1" x14ac:dyDescent="0.55000000000000004">
      <c r="E29" s="171"/>
      <c r="G29" s="171"/>
      <c r="H29" s="171"/>
      <c r="I29" s="185"/>
      <c r="J29" s="171"/>
    </row>
    <row r="30" spans="1:22" ht="15" customHeight="1" x14ac:dyDescent="0.55000000000000004">
      <c r="E30" s="171"/>
      <c r="G30" s="171"/>
      <c r="H30" s="171"/>
      <c r="I30" s="185"/>
      <c r="J30" s="171"/>
    </row>
    <row r="31" spans="1:22" ht="15" customHeight="1" x14ac:dyDescent="0.55000000000000004">
      <c r="E31" s="171"/>
      <c r="G31" s="171"/>
      <c r="H31" s="171"/>
      <c r="I31" s="185"/>
      <c r="J31" s="171"/>
    </row>
    <row r="32" spans="1:22" ht="15" customHeight="1" x14ac:dyDescent="0.55000000000000004">
      <c r="E32" s="171"/>
      <c r="G32" s="171"/>
      <c r="H32" s="171"/>
      <c r="I32" s="185"/>
      <c r="J32" s="171"/>
    </row>
    <row r="33" spans="5:10" ht="15" customHeight="1" x14ac:dyDescent="0.55000000000000004">
      <c r="E33" s="171"/>
      <c r="G33" s="171"/>
      <c r="H33" s="171"/>
      <c r="I33" s="185"/>
      <c r="J33" s="171"/>
    </row>
    <row r="34" spans="5:10" ht="15" customHeight="1" x14ac:dyDescent="0.55000000000000004">
      <c r="E34" s="171"/>
      <c r="G34" s="171"/>
      <c r="H34" s="171"/>
      <c r="I34" s="185"/>
      <c r="J34" s="171"/>
    </row>
    <row r="35" spans="5:10" ht="15" customHeight="1" x14ac:dyDescent="0.55000000000000004">
      <c r="E35" s="171"/>
      <c r="G35" s="171"/>
      <c r="H35" s="171"/>
      <c r="I35" s="185"/>
      <c r="J35" s="171"/>
    </row>
    <row r="36" spans="5:10" ht="15" customHeight="1" x14ac:dyDescent="0.55000000000000004">
      <c r="E36" s="171"/>
      <c r="G36" s="171"/>
      <c r="H36" s="171"/>
      <c r="I36" s="185"/>
      <c r="J36" s="171"/>
    </row>
    <row r="37" spans="5:10" ht="15" customHeight="1" x14ac:dyDescent="0.55000000000000004">
      <c r="E37" s="171"/>
      <c r="G37" s="171"/>
      <c r="H37" s="171"/>
      <c r="I37" s="185"/>
      <c r="J37" s="171"/>
    </row>
    <row r="38" spans="5:10" ht="15" customHeight="1" x14ac:dyDescent="0.55000000000000004">
      <c r="E38" s="171"/>
      <c r="G38" s="171"/>
      <c r="H38" s="171"/>
      <c r="I38" s="185"/>
      <c r="J38" s="171"/>
    </row>
    <row r="39" spans="5:10" x14ac:dyDescent="0.55000000000000004">
      <c r="E39" s="171"/>
      <c r="G39" s="171"/>
      <c r="H39" s="171"/>
      <c r="I39" s="185"/>
      <c r="J39" s="171"/>
    </row>
    <row r="40" spans="5:10" x14ac:dyDescent="0.55000000000000004">
      <c r="E40" s="171"/>
      <c r="G40" s="171"/>
      <c r="H40" s="171"/>
      <c r="I40" s="185"/>
      <c r="J40" s="171"/>
    </row>
  </sheetData>
  <mergeCells count="1">
    <mergeCell ref="K27:U27"/>
  </mergeCells>
  <phoneticPr fontId="3" type="noConversion"/>
  <pageMargins left="0.25" right="0.25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41"/>
  <sheetViews>
    <sheetView workbookViewId="0">
      <selection activeCell="B2" sqref="B2:U6"/>
    </sheetView>
  </sheetViews>
  <sheetFormatPr defaultRowHeight="11.6" x14ac:dyDescent="0.55000000000000004"/>
  <cols>
    <col min="1" max="1" width="7.35546875" style="172" customWidth="1"/>
    <col min="2" max="2" width="6.28515625" style="172" customWidth="1"/>
    <col min="3" max="3" width="7.7109375" style="172" customWidth="1"/>
    <col min="4" max="4" width="5.92578125" style="172" customWidth="1"/>
    <col min="5" max="5" width="5" style="172" customWidth="1"/>
    <col min="6" max="6" width="4.140625" style="172" customWidth="1"/>
    <col min="7" max="7" width="5" style="172" customWidth="1"/>
    <col min="8" max="8" width="6.42578125" style="172" bestFit="1" customWidth="1"/>
    <col min="9" max="9" width="7.5" style="172" customWidth="1"/>
    <col min="10" max="10" width="6.85546875" style="172" customWidth="1"/>
    <col min="11" max="20" width="2.640625" style="172" customWidth="1"/>
    <col min="21" max="21" width="2.42578125" style="172" bestFit="1" customWidth="1"/>
    <col min="22" max="16384" width="9.140625" style="170"/>
  </cols>
  <sheetData>
    <row r="1" spans="1:21" ht="19" customHeight="1" x14ac:dyDescent="0.55000000000000004">
      <c r="A1" s="195" t="s">
        <v>1287</v>
      </c>
      <c r="B1" s="195" t="s">
        <v>1288</v>
      </c>
      <c r="C1" s="195" t="s">
        <v>1289</v>
      </c>
      <c r="D1" s="195" t="s">
        <v>1290</v>
      </c>
      <c r="E1" s="195" t="s">
        <v>1291</v>
      </c>
      <c r="F1" s="195"/>
      <c r="G1" s="195" t="s">
        <v>1298</v>
      </c>
      <c r="H1" s="195" t="s">
        <v>1295</v>
      </c>
      <c r="I1" s="195" t="s">
        <v>1296</v>
      </c>
      <c r="J1" s="195" t="s">
        <v>1297</v>
      </c>
      <c r="K1" s="195">
        <v>1</v>
      </c>
      <c r="L1" s="195">
        <v>2</v>
      </c>
      <c r="M1" s="195">
        <v>3</v>
      </c>
      <c r="N1" s="195">
        <v>4</v>
      </c>
      <c r="O1" s="195">
        <v>5</v>
      </c>
      <c r="P1" s="195">
        <v>6</v>
      </c>
      <c r="Q1" s="195">
        <v>7</v>
      </c>
      <c r="R1" s="195">
        <v>8</v>
      </c>
      <c r="S1" s="195">
        <v>9</v>
      </c>
      <c r="T1" s="195">
        <v>10</v>
      </c>
      <c r="U1" s="195">
        <v>11</v>
      </c>
    </row>
    <row r="2" spans="1:21" ht="19" customHeight="1" x14ac:dyDescent="0.55000000000000004">
      <c r="A2" s="174" t="s">
        <v>1292</v>
      </c>
      <c r="B2" s="174" t="s">
        <v>1293</v>
      </c>
      <c r="C2" s="174"/>
      <c r="D2" s="174"/>
      <c r="E2" s="175">
        <v>11</v>
      </c>
      <c r="F2" s="174" t="s">
        <v>1294</v>
      </c>
      <c r="G2" s="175">
        <v>1</v>
      </c>
      <c r="H2" s="175">
        <v>11</v>
      </c>
      <c r="I2" s="196">
        <v>13</v>
      </c>
      <c r="J2" s="175">
        <f t="shared" ref="J2:J26" si="0">H2*I2</f>
        <v>143</v>
      </c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</row>
    <row r="3" spans="1:21" ht="19" customHeight="1" x14ac:dyDescent="0.55000000000000004">
      <c r="A3" s="174"/>
      <c r="B3" s="174" t="s">
        <v>1299</v>
      </c>
      <c r="C3" s="174"/>
      <c r="D3" s="174"/>
      <c r="E3" s="175">
        <v>11</v>
      </c>
      <c r="F3" s="174" t="s">
        <v>1300</v>
      </c>
      <c r="G3" s="175">
        <v>1</v>
      </c>
      <c r="H3" s="175">
        <v>11</v>
      </c>
      <c r="I3" s="196">
        <v>12</v>
      </c>
      <c r="J3" s="175">
        <f t="shared" si="0"/>
        <v>132</v>
      </c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</row>
    <row r="4" spans="1:21" ht="19" customHeight="1" x14ac:dyDescent="0.55000000000000004">
      <c r="A4" s="174"/>
      <c r="B4" s="174" t="s">
        <v>1301</v>
      </c>
      <c r="C4" s="174"/>
      <c r="D4" s="174"/>
      <c r="E4" s="175">
        <v>6</v>
      </c>
      <c r="F4" s="174" t="s">
        <v>1300</v>
      </c>
      <c r="G4" s="175">
        <v>1</v>
      </c>
      <c r="H4" s="175">
        <v>6</v>
      </c>
      <c r="I4" s="196">
        <v>13</v>
      </c>
      <c r="J4" s="175">
        <f t="shared" si="0"/>
        <v>78</v>
      </c>
      <c r="K4" s="176"/>
      <c r="L4" s="176"/>
      <c r="M4" s="176"/>
      <c r="N4" s="176"/>
      <c r="O4" s="174"/>
      <c r="P4" s="174"/>
      <c r="Q4" s="174"/>
      <c r="R4" s="174"/>
      <c r="S4" s="174"/>
      <c r="T4" s="176"/>
      <c r="U4" s="176"/>
    </row>
    <row r="5" spans="1:21" ht="19" customHeight="1" x14ac:dyDescent="0.55000000000000004">
      <c r="A5" s="174"/>
      <c r="B5" s="174" t="s">
        <v>1376</v>
      </c>
      <c r="C5" s="174"/>
      <c r="D5" s="174"/>
      <c r="E5" s="175">
        <v>2</v>
      </c>
      <c r="F5" s="174" t="s">
        <v>1377</v>
      </c>
      <c r="G5" s="175">
        <v>1</v>
      </c>
      <c r="H5" s="175">
        <v>2</v>
      </c>
      <c r="I5" s="196">
        <v>13</v>
      </c>
      <c r="J5" s="175">
        <f t="shared" si="0"/>
        <v>26</v>
      </c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</row>
    <row r="6" spans="1:21" ht="19" customHeight="1" x14ac:dyDescent="0.55000000000000004">
      <c r="A6" s="174"/>
      <c r="B6" s="174" t="s">
        <v>1378</v>
      </c>
      <c r="C6" s="174"/>
      <c r="D6" s="174"/>
      <c r="E6" s="175">
        <v>2</v>
      </c>
      <c r="F6" s="174" t="s">
        <v>1377</v>
      </c>
      <c r="G6" s="175">
        <v>1</v>
      </c>
      <c r="H6" s="175">
        <v>2</v>
      </c>
      <c r="I6" s="196">
        <v>25</v>
      </c>
      <c r="J6" s="175">
        <f t="shared" si="0"/>
        <v>50</v>
      </c>
      <c r="K6" s="176"/>
      <c r="L6" s="176"/>
      <c r="M6" s="180"/>
      <c r="N6" s="180"/>
      <c r="O6" s="180"/>
      <c r="P6" s="180"/>
      <c r="Q6" s="180"/>
      <c r="R6" s="180"/>
      <c r="S6" s="180"/>
      <c r="T6" s="180"/>
      <c r="U6" s="180"/>
    </row>
    <row r="7" spans="1:21" ht="19" customHeight="1" x14ac:dyDescent="0.55000000000000004">
      <c r="A7" s="174" t="s">
        <v>1302</v>
      </c>
      <c r="B7" s="174" t="s">
        <v>1305</v>
      </c>
      <c r="C7" s="174" t="s">
        <v>1303</v>
      </c>
      <c r="D7" s="177">
        <v>312</v>
      </c>
      <c r="E7" s="175">
        <v>32</v>
      </c>
      <c r="F7" s="174" t="s">
        <v>1304</v>
      </c>
      <c r="G7" s="175">
        <v>1</v>
      </c>
      <c r="H7" s="175">
        <v>11</v>
      </c>
      <c r="I7" s="196">
        <v>11</v>
      </c>
      <c r="J7" s="175">
        <f t="shared" si="0"/>
        <v>121</v>
      </c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</row>
    <row r="8" spans="1:21" ht="19" customHeight="1" x14ac:dyDescent="0.55000000000000004">
      <c r="A8" s="174"/>
      <c r="B8" s="174"/>
      <c r="C8" s="174"/>
      <c r="D8" s="177"/>
      <c r="E8" s="175"/>
      <c r="F8" s="174" t="s">
        <v>1306</v>
      </c>
      <c r="G8" s="175">
        <v>1</v>
      </c>
      <c r="H8" s="175">
        <v>8</v>
      </c>
      <c r="I8" s="196">
        <v>9</v>
      </c>
      <c r="J8" s="175">
        <f t="shared" si="0"/>
        <v>72</v>
      </c>
      <c r="K8" s="174"/>
      <c r="L8" s="174"/>
      <c r="M8" s="176"/>
      <c r="N8" s="176"/>
      <c r="O8" s="176"/>
      <c r="P8" s="176"/>
      <c r="Q8" s="176"/>
      <c r="R8" s="176"/>
      <c r="S8" s="176"/>
      <c r="T8" s="176"/>
      <c r="U8" s="174"/>
    </row>
    <row r="9" spans="1:21" ht="19" customHeight="1" x14ac:dyDescent="0.55000000000000004">
      <c r="A9" s="174"/>
      <c r="B9" s="174"/>
      <c r="C9" s="174"/>
      <c r="D9" s="177"/>
      <c r="E9" s="175"/>
      <c r="F9" s="174" t="s">
        <v>1307</v>
      </c>
      <c r="G9" s="175">
        <v>1</v>
      </c>
      <c r="H9" s="175">
        <v>6</v>
      </c>
      <c r="I9" s="196">
        <v>9</v>
      </c>
      <c r="J9" s="175">
        <f t="shared" si="0"/>
        <v>54</v>
      </c>
      <c r="K9" s="174"/>
      <c r="L9" s="174"/>
      <c r="M9" s="174"/>
      <c r="N9" s="176"/>
      <c r="O9" s="176"/>
      <c r="P9" s="176"/>
      <c r="Q9" s="176"/>
      <c r="R9" s="176"/>
      <c r="S9" s="176"/>
      <c r="T9" s="174"/>
      <c r="U9" s="174"/>
    </row>
    <row r="10" spans="1:21" ht="19" customHeight="1" x14ac:dyDescent="0.55000000000000004">
      <c r="A10" s="174"/>
      <c r="B10" s="174"/>
      <c r="C10" s="174"/>
      <c r="D10" s="177"/>
      <c r="E10" s="175"/>
      <c r="F10" s="174" t="s">
        <v>1310</v>
      </c>
      <c r="G10" s="175">
        <v>1</v>
      </c>
      <c r="H10" s="175">
        <v>6</v>
      </c>
      <c r="I10" s="196">
        <v>8</v>
      </c>
      <c r="J10" s="175">
        <f t="shared" si="0"/>
        <v>48</v>
      </c>
      <c r="K10" s="174"/>
      <c r="L10" s="174"/>
      <c r="M10" s="180"/>
      <c r="N10" s="176"/>
      <c r="O10" s="176"/>
      <c r="P10" s="176"/>
      <c r="Q10" s="176"/>
      <c r="R10" s="176"/>
      <c r="S10" s="176"/>
      <c r="T10" s="174"/>
      <c r="U10" s="174"/>
    </row>
    <row r="11" spans="1:21" ht="19" customHeight="1" x14ac:dyDescent="0.55000000000000004">
      <c r="A11" s="174"/>
      <c r="B11" s="174"/>
      <c r="C11" s="174"/>
      <c r="D11" s="177"/>
      <c r="E11" s="175"/>
      <c r="F11" s="174" t="s">
        <v>1308</v>
      </c>
      <c r="G11" s="175">
        <v>1</v>
      </c>
      <c r="H11" s="175">
        <v>6</v>
      </c>
      <c r="I11" s="196">
        <v>8</v>
      </c>
      <c r="J11" s="175">
        <f t="shared" si="0"/>
        <v>48</v>
      </c>
      <c r="K11" s="174"/>
      <c r="L11" s="174"/>
      <c r="M11" s="174"/>
      <c r="N11" s="176"/>
      <c r="O11" s="176"/>
      <c r="P11" s="176"/>
      <c r="Q11" s="176"/>
      <c r="R11" s="176"/>
      <c r="S11" s="176"/>
      <c r="T11" s="174"/>
      <c r="U11" s="174"/>
    </row>
    <row r="12" spans="1:21" ht="19" customHeight="1" x14ac:dyDescent="0.55000000000000004">
      <c r="A12" s="174"/>
      <c r="B12" s="174" t="s">
        <v>1312</v>
      </c>
      <c r="C12" s="174" t="s">
        <v>1311</v>
      </c>
      <c r="D12" s="177">
        <v>399</v>
      </c>
      <c r="E12" s="175">
        <v>51.6</v>
      </c>
      <c r="F12" s="174" t="s">
        <v>1313</v>
      </c>
      <c r="G12" s="175">
        <v>1</v>
      </c>
      <c r="H12" s="175">
        <v>11</v>
      </c>
      <c r="I12" s="196">
        <v>12</v>
      </c>
      <c r="J12" s="175">
        <f t="shared" si="0"/>
        <v>132</v>
      </c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</row>
    <row r="13" spans="1:21" ht="19" customHeight="1" x14ac:dyDescent="0.55000000000000004">
      <c r="A13" s="174"/>
      <c r="B13" s="174"/>
      <c r="C13" s="174"/>
      <c r="D13" s="177"/>
      <c r="E13" s="175"/>
      <c r="F13" s="174" t="s">
        <v>1314</v>
      </c>
      <c r="G13" s="175">
        <v>1</v>
      </c>
      <c r="H13" s="175">
        <v>8</v>
      </c>
      <c r="I13" s="196">
        <v>10</v>
      </c>
      <c r="J13" s="175">
        <f t="shared" si="0"/>
        <v>80</v>
      </c>
      <c r="K13" s="174"/>
      <c r="L13" s="174"/>
      <c r="M13" s="176"/>
      <c r="N13" s="176"/>
      <c r="O13" s="176"/>
      <c r="P13" s="176"/>
      <c r="Q13" s="176"/>
      <c r="R13" s="176"/>
      <c r="S13" s="176"/>
      <c r="T13" s="176"/>
      <c r="U13" s="174"/>
    </row>
    <row r="14" spans="1:21" ht="19" customHeight="1" x14ac:dyDescent="0.55000000000000004">
      <c r="A14" s="174"/>
      <c r="B14" s="174"/>
      <c r="C14" s="174"/>
      <c r="D14" s="177"/>
      <c r="E14" s="175"/>
      <c r="F14" s="174" t="s">
        <v>1315</v>
      </c>
      <c r="G14" s="175">
        <v>1</v>
      </c>
      <c r="H14" s="175">
        <v>8</v>
      </c>
      <c r="I14" s="196">
        <v>9</v>
      </c>
      <c r="J14" s="175">
        <f t="shared" si="0"/>
        <v>72</v>
      </c>
      <c r="K14" s="174"/>
      <c r="L14" s="174"/>
      <c r="M14" s="176"/>
      <c r="N14" s="176"/>
      <c r="O14" s="176"/>
      <c r="P14" s="176"/>
      <c r="Q14" s="176"/>
      <c r="R14" s="176"/>
      <c r="S14" s="176"/>
      <c r="T14" s="176"/>
      <c r="U14" s="174"/>
    </row>
    <row r="15" spans="1:21" ht="19" customHeight="1" x14ac:dyDescent="0.55000000000000004">
      <c r="A15" s="174"/>
      <c r="B15" s="174"/>
      <c r="C15" s="174"/>
      <c r="D15" s="177"/>
      <c r="E15" s="175"/>
      <c r="F15" s="174" t="s">
        <v>1315</v>
      </c>
      <c r="G15" s="175">
        <v>1</v>
      </c>
      <c r="H15" s="175">
        <v>6</v>
      </c>
      <c r="I15" s="196">
        <v>9</v>
      </c>
      <c r="J15" s="175">
        <f t="shared" si="0"/>
        <v>54</v>
      </c>
      <c r="K15" s="174"/>
      <c r="L15" s="174"/>
      <c r="M15" s="174"/>
      <c r="N15" s="176"/>
      <c r="O15" s="176"/>
      <c r="P15" s="176"/>
      <c r="Q15" s="176"/>
      <c r="R15" s="176"/>
      <c r="S15" s="176"/>
      <c r="T15" s="174"/>
      <c r="U15" s="174"/>
    </row>
    <row r="16" spans="1:21" ht="19" customHeight="1" x14ac:dyDescent="0.55000000000000004">
      <c r="A16" s="174"/>
      <c r="B16" s="174"/>
      <c r="C16" s="174"/>
      <c r="D16" s="177"/>
      <c r="E16" s="175"/>
      <c r="F16" s="174" t="s">
        <v>1306</v>
      </c>
      <c r="G16" s="175">
        <v>1</v>
      </c>
      <c r="H16" s="175">
        <v>6</v>
      </c>
      <c r="I16" s="196">
        <v>9</v>
      </c>
      <c r="J16" s="175">
        <f t="shared" si="0"/>
        <v>54</v>
      </c>
      <c r="K16" s="174"/>
      <c r="L16" s="174"/>
      <c r="M16" s="174"/>
      <c r="N16" s="176"/>
      <c r="O16" s="176"/>
      <c r="P16" s="176"/>
      <c r="Q16" s="176"/>
      <c r="R16" s="176"/>
      <c r="S16" s="176"/>
      <c r="T16" s="174"/>
      <c r="U16" s="174"/>
    </row>
    <row r="17" spans="1:21" ht="19" customHeight="1" x14ac:dyDescent="0.55000000000000004">
      <c r="A17" s="174"/>
      <c r="B17" s="174"/>
      <c r="C17" s="174"/>
      <c r="D17" s="177"/>
      <c r="E17" s="175"/>
      <c r="F17" s="174" t="s">
        <v>1316</v>
      </c>
      <c r="G17" s="175">
        <v>1</v>
      </c>
      <c r="H17" s="175">
        <v>6</v>
      </c>
      <c r="I17" s="196">
        <v>8</v>
      </c>
      <c r="J17" s="175">
        <f t="shared" si="0"/>
        <v>48</v>
      </c>
      <c r="K17" s="174"/>
      <c r="L17" s="174"/>
      <c r="M17" s="174"/>
      <c r="N17" s="176"/>
      <c r="O17" s="176"/>
      <c r="P17" s="176"/>
      <c r="Q17" s="176"/>
      <c r="R17" s="176"/>
      <c r="S17" s="176"/>
      <c r="T17" s="174"/>
      <c r="U17" s="174"/>
    </row>
    <row r="18" spans="1:21" ht="19" customHeight="1" x14ac:dyDescent="0.55000000000000004">
      <c r="A18" s="174"/>
      <c r="B18" s="174"/>
      <c r="C18" s="174"/>
      <c r="D18" s="177"/>
      <c r="E18" s="175"/>
      <c r="F18" s="174" t="s">
        <v>1309</v>
      </c>
      <c r="G18" s="175">
        <v>1</v>
      </c>
      <c r="H18" s="175">
        <v>6</v>
      </c>
      <c r="I18" s="196">
        <v>8</v>
      </c>
      <c r="J18" s="175">
        <f t="shared" si="0"/>
        <v>48</v>
      </c>
      <c r="K18" s="174"/>
      <c r="L18" s="174"/>
      <c r="M18" s="174"/>
      <c r="N18" s="176"/>
      <c r="O18" s="176"/>
      <c r="P18" s="176"/>
      <c r="Q18" s="176"/>
      <c r="R18" s="176"/>
      <c r="S18" s="176"/>
      <c r="T18" s="174"/>
      <c r="U18" s="174"/>
    </row>
    <row r="19" spans="1:21" ht="19" customHeight="1" x14ac:dyDescent="0.55000000000000004">
      <c r="A19" s="174"/>
      <c r="B19" s="174"/>
      <c r="C19" s="174"/>
      <c r="D19" s="177"/>
      <c r="E19" s="175"/>
      <c r="F19" s="174" t="s">
        <v>1309</v>
      </c>
      <c r="G19" s="175">
        <v>1</v>
      </c>
      <c r="H19" s="175">
        <v>5</v>
      </c>
      <c r="I19" s="196">
        <v>8</v>
      </c>
      <c r="J19" s="175">
        <f t="shared" si="0"/>
        <v>40</v>
      </c>
      <c r="K19" s="174"/>
      <c r="L19" s="174"/>
      <c r="M19" s="174"/>
      <c r="N19" s="178"/>
      <c r="O19" s="179"/>
      <c r="P19" s="179"/>
      <c r="Q19" s="176"/>
      <c r="R19" s="176"/>
      <c r="S19" s="176"/>
      <c r="T19" s="174"/>
      <c r="U19" s="174"/>
    </row>
    <row r="20" spans="1:21" ht="19" customHeight="1" x14ac:dyDescent="0.55000000000000004">
      <c r="A20" s="174"/>
      <c r="B20" s="174" t="s">
        <v>1317</v>
      </c>
      <c r="C20" s="174" t="s">
        <v>1318</v>
      </c>
      <c r="D20" s="177">
        <v>328</v>
      </c>
      <c r="E20" s="175">
        <v>33.4</v>
      </c>
      <c r="F20" s="174" t="s">
        <v>1304</v>
      </c>
      <c r="G20" s="175">
        <v>1</v>
      </c>
      <c r="H20" s="175">
        <v>11</v>
      </c>
      <c r="I20" s="196">
        <v>11</v>
      </c>
      <c r="J20" s="175">
        <f t="shared" si="0"/>
        <v>121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</row>
    <row r="21" spans="1:21" ht="19" customHeight="1" x14ac:dyDescent="0.55000000000000004">
      <c r="A21" s="174"/>
      <c r="B21" s="174"/>
      <c r="C21" s="174"/>
      <c r="D21" s="177"/>
      <c r="E21" s="175"/>
      <c r="F21" s="174" t="s">
        <v>1306</v>
      </c>
      <c r="G21" s="175">
        <v>1</v>
      </c>
      <c r="H21" s="175">
        <v>8</v>
      </c>
      <c r="I21" s="196">
        <v>9</v>
      </c>
      <c r="J21" s="175">
        <f t="shared" si="0"/>
        <v>72</v>
      </c>
      <c r="K21" s="174"/>
      <c r="L21" s="174"/>
      <c r="M21" s="176"/>
      <c r="N21" s="176"/>
      <c r="O21" s="176"/>
      <c r="P21" s="176"/>
      <c r="Q21" s="176"/>
      <c r="R21" s="176"/>
      <c r="S21" s="176"/>
      <c r="T21" s="176"/>
      <c r="U21" s="174"/>
    </row>
    <row r="22" spans="1:21" ht="19" customHeight="1" x14ac:dyDescent="0.55000000000000004">
      <c r="A22" s="174"/>
      <c r="B22" s="174"/>
      <c r="C22" s="174"/>
      <c r="D22" s="177"/>
      <c r="E22" s="175"/>
      <c r="F22" s="174" t="s">
        <v>1306</v>
      </c>
      <c r="G22" s="175">
        <v>1</v>
      </c>
      <c r="H22" s="175">
        <v>7</v>
      </c>
      <c r="I22" s="196">
        <v>9</v>
      </c>
      <c r="J22" s="175">
        <f t="shared" si="0"/>
        <v>63</v>
      </c>
      <c r="K22" s="174"/>
      <c r="L22" s="174"/>
      <c r="M22" s="176"/>
      <c r="N22" s="176"/>
      <c r="O22" s="176"/>
      <c r="P22" s="176"/>
      <c r="Q22" s="176"/>
      <c r="R22" s="176"/>
      <c r="S22" s="176"/>
      <c r="T22" s="174"/>
      <c r="U22" s="174"/>
    </row>
    <row r="23" spans="1:21" ht="19" customHeight="1" x14ac:dyDescent="0.55000000000000004">
      <c r="A23" s="174"/>
      <c r="B23" s="174"/>
      <c r="C23" s="174"/>
      <c r="D23" s="177"/>
      <c r="E23" s="175"/>
      <c r="F23" s="174" t="s">
        <v>1308</v>
      </c>
      <c r="G23" s="175">
        <v>1</v>
      </c>
      <c r="H23" s="175">
        <v>6</v>
      </c>
      <c r="I23" s="196">
        <v>8</v>
      </c>
      <c r="J23" s="175">
        <f t="shared" si="0"/>
        <v>48</v>
      </c>
      <c r="K23" s="174"/>
      <c r="L23" s="174"/>
      <c r="M23" s="174"/>
      <c r="N23" s="176"/>
      <c r="O23" s="176"/>
      <c r="P23" s="176"/>
      <c r="Q23" s="176"/>
      <c r="R23" s="176"/>
      <c r="S23" s="176"/>
      <c r="T23" s="174"/>
      <c r="U23" s="174"/>
    </row>
    <row r="24" spans="1:21" ht="19" customHeight="1" x14ac:dyDescent="0.55000000000000004">
      <c r="A24" s="174"/>
      <c r="B24" s="174"/>
      <c r="C24" s="174"/>
      <c r="D24" s="177"/>
      <c r="E24" s="175"/>
      <c r="F24" s="174" t="s">
        <v>1319</v>
      </c>
      <c r="G24" s="175">
        <v>1</v>
      </c>
      <c r="H24" s="175">
        <v>6</v>
      </c>
      <c r="I24" s="196">
        <v>8</v>
      </c>
      <c r="J24" s="175">
        <f t="shared" si="0"/>
        <v>48</v>
      </c>
      <c r="K24" s="174"/>
      <c r="L24" s="174"/>
      <c r="M24" s="174"/>
      <c r="N24" s="176"/>
      <c r="O24" s="176"/>
      <c r="P24" s="176"/>
      <c r="Q24" s="176"/>
      <c r="R24" s="176"/>
      <c r="S24" s="176"/>
      <c r="T24" s="174"/>
      <c r="U24" s="174"/>
    </row>
    <row r="25" spans="1:21" ht="19" customHeight="1" x14ac:dyDescent="0.55000000000000004">
      <c r="A25" s="174" t="s">
        <v>1320</v>
      </c>
      <c r="B25" s="174"/>
      <c r="C25" s="174" t="s">
        <v>1321</v>
      </c>
      <c r="D25" s="177"/>
      <c r="E25" s="175">
        <v>2</v>
      </c>
      <c r="F25" s="174" t="s">
        <v>1306</v>
      </c>
      <c r="G25" s="175">
        <v>1</v>
      </c>
      <c r="H25" s="175">
        <v>2</v>
      </c>
      <c r="I25" s="196">
        <v>8</v>
      </c>
      <c r="J25" s="175">
        <f t="shared" si="0"/>
        <v>16</v>
      </c>
      <c r="K25" s="174"/>
      <c r="L25" s="174"/>
      <c r="M25" s="174"/>
      <c r="N25" s="176"/>
      <c r="O25" s="174"/>
      <c r="P25" s="174"/>
      <c r="Q25" s="174"/>
      <c r="R25" s="174"/>
      <c r="S25" s="176"/>
      <c r="T25" s="174"/>
      <c r="U25" s="174"/>
    </row>
    <row r="26" spans="1:21" ht="19" customHeight="1" x14ac:dyDescent="0.55000000000000004">
      <c r="A26" s="174"/>
      <c r="B26" s="174"/>
      <c r="C26" s="174" t="s">
        <v>1322</v>
      </c>
      <c r="D26" s="177"/>
      <c r="E26" s="175">
        <v>2</v>
      </c>
      <c r="F26" s="174" t="s">
        <v>1323</v>
      </c>
      <c r="G26" s="175">
        <v>1</v>
      </c>
      <c r="H26" s="175">
        <v>2</v>
      </c>
      <c r="I26" s="196">
        <v>8</v>
      </c>
      <c r="J26" s="175">
        <f t="shared" si="0"/>
        <v>16</v>
      </c>
      <c r="K26" s="174"/>
      <c r="L26" s="174"/>
      <c r="M26" s="174"/>
      <c r="N26" s="176"/>
      <c r="O26" s="176"/>
      <c r="P26" s="174"/>
      <c r="Q26" s="174"/>
      <c r="R26" s="174"/>
      <c r="S26" s="174"/>
      <c r="T26" s="174"/>
      <c r="U26" s="174"/>
    </row>
    <row r="27" spans="1:21" ht="19" customHeight="1" x14ac:dyDescent="0.55000000000000004">
      <c r="A27" s="174"/>
      <c r="B27" s="174"/>
      <c r="C27" s="174"/>
      <c r="D27" s="177"/>
      <c r="E27" s="175"/>
      <c r="F27" s="174"/>
      <c r="G27" s="175"/>
      <c r="H27" s="175"/>
      <c r="I27" s="175"/>
      <c r="J27" s="194">
        <f>SUM(J2:J26)</f>
        <v>1684</v>
      </c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</row>
    <row r="28" spans="1:21" ht="19" customHeight="1" x14ac:dyDescent="0.55000000000000004">
      <c r="D28" s="173"/>
      <c r="E28" s="171"/>
      <c r="G28" s="171"/>
      <c r="H28" s="171"/>
      <c r="I28" s="171"/>
      <c r="J28" s="171"/>
      <c r="K28" s="208" t="s">
        <v>1342</v>
      </c>
      <c r="L28" s="208"/>
      <c r="M28" s="208"/>
      <c r="N28" s="208"/>
      <c r="O28" s="208"/>
      <c r="P28" s="208"/>
      <c r="Q28" s="208"/>
      <c r="R28" s="208"/>
      <c r="S28" s="208"/>
      <c r="T28" s="208"/>
      <c r="U28" s="208"/>
    </row>
    <row r="29" spans="1:21" ht="15" customHeight="1" x14ac:dyDescent="0.55000000000000004">
      <c r="D29" s="173"/>
      <c r="E29" s="171"/>
      <c r="G29" s="171"/>
      <c r="H29" s="171"/>
      <c r="I29" s="171"/>
      <c r="J29" s="171"/>
    </row>
    <row r="30" spans="1:21" ht="15" customHeight="1" x14ac:dyDescent="0.55000000000000004">
      <c r="E30" s="171"/>
      <c r="G30" s="171" t="s">
        <v>1347</v>
      </c>
      <c r="H30" s="171"/>
      <c r="I30" s="171"/>
      <c r="J30" s="171"/>
    </row>
    <row r="31" spans="1:21" ht="15" customHeight="1" x14ac:dyDescent="0.55000000000000004">
      <c r="E31" s="171"/>
      <c r="G31" s="171"/>
      <c r="H31" s="171"/>
      <c r="I31" s="171"/>
      <c r="J31" s="171"/>
    </row>
    <row r="32" spans="1:21" ht="15" customHeight="1" x14ac:dyDescent="0.55000000000000004">
      <c r="E32" s="171"/>
      <c r="G32" s="171"/>
      <c r="H32" s="171"/>
      <c r="I32" s="171"/>
      <c r="J32" s="171"/>
    </row>
    <row r="33" spans="5:10" ht="15" customHeight="1" x14ac:dyDescent="0.55000000000000004">
      <c r="E33" s="171"/>
      <c r="G33" s="171"/>
      <c r="H33" s="171"/>
      <c r="I33" s="171"/>
      <c r="J33" s="171"/>
    </row>
    <row r="34" spans="5:10" ht="15" customHeight="1" x14ac:dyDescent="0.55000000000000004">
      <c r="E34" s="171"/>
      <c r="G34" s="171"/>
      <c r="H34" s="171"/>
      <c r="I34" s="171"/>
      <c r="J34" s="171"/>
    </row>
    <row r="35" spans="5:10" ht="15" customHeight="1" x14ac:dyDescent="0.55000000000000004">
      <c r="E35" s="171"/>
      <c r="G35" s="171"/>
      <c r="H35" s="171"/>
      <c r="I35" s="171"/>
      <c r="J35" s="171"/>
    </row>
    <row r="36" spans="5:10" ht="15" customHeight="1" x14ac:dyDescent="0.55000000000000004">
      <c r="E36" s="171"/>
      <c r="G36" s="171"/>
      <c r="H36" s="171"/>
      <c r="I36" s="171"/>
      <c r="J36" s="171"/>
    </row>
    <row r="37" spans="5:10" ht="15" customHeight="1" x14ac:dyDescent="0.55000000000000004">
      <c r="E37" s="171"/>
      <c r="G37" s="171"/>
      <c r="H37" s="171"/>
      <c r="I37" s="171"/>
      <c r="J37" s="171"/>
    </row>
    <row r="38" spans="5:10" ht="15" customHeight="1" x14ac:dyDescent="0.55000000000000004">
      <c r="E38" s="171"/>
      <c r="G38" s="171"/>
      <c r="H38" s="171"/>
      <c r="I38" s="171"/>
      <c r="J38" s="171"/>
    </row>
    <row r="39" spans="5:10" ht="15" customHeight="1" x14ac:dyDescent="0.55000000000000004">
      <c r="E39" s="171"/>
      <c r="G39" s="171"/>
      <c r="H39" s="171"/>
      <c r="I39" s="171"/>
      <c r="J39" s="171"/>
    </row>
    <row r="40" spans="5:10" x14ac:dyDescent="0.55000000000000004">
      <c r="E40" s="171"/>
      <c r="G40" s="171"/>
      <c r="H40" s="171"/>
      <c r="I40" s="171"/>
      <c r="J40" s="171"/>
    </row>
    <row r="41" spans="5:10" x14ac:dyDescent="0.55000000000000004">
      <c r="E41" s="171"/>
      <c r="G41" s="171"/>
      <c r="H41" s="171"/>
      <c r="I41" s="171"/>
      <c r="J41" s="171"/>
    </row>
  </sheetData>
  <mergeCells count="1">
    <mergeCell ref="K28:U28"/>
  </mergeCells>
  <phoneticPr fontId="3" type="noConversion"/>
  <pageMargins left="0.25" right="0.25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9"/>
  <sheetViews>
    <sheetView topLeftCell="A28" workbookViewId="0">
      <selection activeCell="C44" sqref="C44"/>
    </sheetView>
  </sheetViews>
  <sheetFormatPr defaultRowHeight="17.600000000000001" x14ac:dyDescent="0.55000000000000004"/>
  <cols>
    <col min="1" max="1" width="17.35546875" style="165" customWidth="1"/>
    <col min="2" max="2" width="24.35546875" style="161" customWidth="1"/>
    <col min="3" max="3" width="14" style="161" customWidth="1"/>
    <col min="4" max="4" width="12.7109375" style="161" customWidth="1"/>
    <col min="5" max="5" width="12" style="161" customWidth="1"/>
    <col min="6" max="6" width="27.85546875" style="161" customWidth="1"/>
    <col min="7" max="16384" width="9.140625" style="161"/>
  </cols>
  <sheetData>
    <row r="1" spans="1:6" ht="30" customHeight="1" x14ac:dyDescent="0.55000000000000004">
      <c r="A1" s="108" t="s">
        <v>1276</v>
      </c>
      <c r="B1" s="108" t="s">
        <v>33</v>
      </c>
      <c r="C1" s="129" t="s">
        <v>40</v>
      </c>
      <c r="D1" s="129" t="s">
        <v>41</v>
      </c>
      <c r="E1" s="129" t="s">
        <v>15</v>
      </c>
      <c r="F1" s="108" t="s">
        <v>1277</v>
      </c>
    </row>
    <row r="2" spans="1:6" ht="20.05" customHeight="1" x14ac:dyDescent="0.55000000000000004">
      <c r="A2" s="159" t="s">
        <v>28</v>
      </c>
      <c r="B2" s="160" t="s">
        <v>31</v>
      </c>
      <c r="C2" s="106">
        <f>인사종합!C3</f>
        <v>15</v>
      </c>
      <c r="D2" s="166">
        <f>인사종합!D3</f>
        <v>12</v>
      </c>
      <c r="E2" s="166">
        <f>인사종합!E3</f>
        <v>1.25</v>
      </c>
      <c r="F2" s="106"/>
    </row>
    <row r="3" spans="1:6" ht="20.05" customHeight="1" x14ac:dyDescent="0.55000000000000004">
      <c r="A3" s="147"/>
      <c r="B3" s="162" t="s">
        <v>6</v>
      </c>
      <c r="C3" s="106">
        <f>인사종합!C4</f>
        <v>10</v>
      </c>
      <c r="D3" s="166">
        <f>인사종합!D4</f>
        <v>8.8000000000000007</v>
      </c>
      <c r="E3" s="166">
        <f>인사종합!E4</f>
        <v>1.1363636363636362</v>
      </c>
      <c r="F3" s="106"/>
    </row>
    <row r="4" spans="1:6" ht="20.05" customHeight="1" x14ac:dyDescent="0.55000000000000004">
      <c r="A4" s="147"/>
      <c r="B4" s="162" t="s">
        <v>7</v>
      </c>
      <c r="C4" s="106">
        <f>인사종합!C5</f>
        <v>42</v>
      </c>
      <c r="D4" s="166">
        <f>인사종합!D5</f>
        <v>11.238095238095237</v>
      </c>
      <c r="E4" s="166">
        <f>인사종합!E5</f>
        <v>3.7372881355932206</v>
      </c>
      <c r="F4" s="106"/>
    </row>
    <row r="5" spans="1:6" ht="20.05" customHeight="1" x14ac:dyDescent="0.55000000000000004">
      <c r="A5" s="147"/>
      <c r="B5" s="162" t="s">
        <v>178</v>
      </c>
      <c r="C5" s="106">
        <f>인사종합!C6</f>
        <v>27</v>
      </c>
      <c r="D5" s="166">
        <f>인사종합!D6</f>
        <v>9.1111111111111107</v>
      </c>
      <c r="E5" s="166">
        <f>인사종합!E6</f>
        <v>2.9634146341463414</v>
      </c>
      <c r="F5" s="106"/>
    </row>
    <row r="6" spans="1:6" ht="20.05" customHeight="1" x14ac:dyDescent="0.55000000000000004">
      <c r="A6" s="147"/>
      <c r="B6" s="162" t="s">
        <v>177</v>
      </c>
      <c r="C6" s="106">
        <f>인사종합!C7</f>
        <v>33</v>
      </c>
      <c r="D6" s="166">
        <f>인사종합!D8</f>
        <v>12</v>
      </c>
      <c r="E6" s="166">
        <f>인사종합!E7</f>
        <v>2.9917582417582413</v>
      </c>
      <c r="F6" s="106"/>
    </row>
    <row r="7" spans="1:6" ht="20.05" customHeight="1" x14ac:dyDescent="0.55000000000000004">
      <c r="A7" s="147"/>
      <c r="B7" s="162" t="s">
        <v>380</v>
      </c>
      <c r="C7" s="106">
        <f>인사종합!C8</f>
        <v>7</v>
      </c>
      <c r="D7" s="166">
        <f>인사종합!D8</f>
        <v>12</v>
      </c>
      <c r="E7" s="166">
        <f>인사종합!E8</f>
        <v>0.58333333333333337</v>
      </c>
      <c r="F7" s="106"/>
    </row>
    <row r="8" spans="1:6" ht="20.05" customHeight="1" x14ac:dyDescent="0.55000000000000004">
      <c r="A8" s="147"/>
      <c r="B8" s="162" t="s">
        <v>393</v>
      </c>
      <c r="C8" s="106">
        <f>인사종합!C9</f>
        <v>10</v>
      </c>
      <c r="D8" s="166">
        <f>인사종합!D9</f>
        <v>12</v>
      </c>
      <c r="E8" s="166">
        <f>인사종합!E9</f>
        <v>0.83333333333333337</v>
      </c>
      <c r="F8" s="106"/>
    </row>
    <row r="9" spans="1:6" ht="25" customHeight="1" x14ac:dyDescent="0.55000000000000004">
      <c r="A9" s="210" t="s">
        <v>1278</v>
      </c>
      <c r="B9" s="210"/>
      <c r="C9" s="164">
        <f>인사종합!C10</f>
        <v>144</v>
      </c>
      <c r="D9" s="167">
        <f>인사종합!D10</f>
        <v>10.882787054215626</v>
      </c>
      <c r="E9" s="167">
        <f>인사종합!E10</f>
        <v>13.495491314528106</v>
      </c>
      <c r="F9" s="163"/>
    </row>
    <row r="10" spans="1:6" ht="20.05" customHeight="1" x14ac:dyDescent="0.55000000000000004">
      <c r="A10" s="108" t="s">
        <v>207</v>
      </c>
      <c r="B10" s="134" t="s">
        <v>318</v>
      </c>
      <c r="C10" s="106">
        <f>급여종합!C2</f>
        <v>28</v>
      </c>
      <c r="D10" s="166">
        <f>급여종합!D2</f>
        <v>10</v>
      </c>
      <c r="E10" s="166">
        <f>급여종합!E2</f>
        <v>2.8</v>
      </c>
      <c r="F10" s="106"/>
    </row>
    <row r="11" spans="1:6" ht="20.05" customHeight="1" x14ac:dyDescent="0.55000000000000004">
      <c r="A11" s="108"/>
      <c r="B11" s="132" t="s">
        <v>319</v>
      </c>
      <c r="C11" s="106">
        <f>급여종합!C3</f>
        <v>17</v>
      </c>
      <c r="D11" s="166">
        <f>급여종합!D3</f>
        <v>8.9411764705882355</v>
      </c>
      <c r="E11" s="166">
        <f>급여종합!E3</f>
        <v>1.9013157894736841</v>
      </c>
      <c r="F11" s="106"/>
    </row>
    <row r="12" spans="1:6" ht="20.05" customHeight="1" x14ac:dyDescent="0.55000000000000004">
      <c r="A12" s="108"/>
      <c r="B12" s="132" t="s">
        <v>320</v>
      </c>
      <c r="C12" s="106">
        <f>급여종합!C4</f>
        <v>35</v>
      </c>
      <c r="D12" s="166">
        <f>급여종합!D4</f>
        <v>7.7714285714285714</v>
      </c>
      <c r="E12" s="166">
        <f>급여종합!E4</f>
        <v>4.5036764705882355</v>
      </c>
      <c r="F12" s="106"/>
    </row>
    <row r="13" spans="1:6" ht="20.05" customHeight="1" x14ac:dyDescent="0.55000000000000004">
      <c r="A13" s="108"/>
      <c r="B13" s="132" t="s">
        <v>321</v>
      </c>
      <c r="C13" s="106">
        <f>급여종합!C5</f>
        <v>39</v>
      </c>
      <c r="D13" s="166">
        <f>급여종합!D5</f>
        <v>9.4871794871794872</v>
      </c>
      <c r="E13" s="166">
        <f>급여종합!E5</f>
        <v>4.1108108108108112</v>
      </c>
      <c r="F13" s="106"/>
    </row>
    <row r="14" spans="1:6" ht="20.05" customHeight="1" x14ac:dyDescent="0.55000000000000004">
      <c r="A14" s="108"/>
      <c r="B14" s="132" t="s">
        <v>378</v>
      </c>
      <c r="C14" s="106">
        <f>급여종합!C6</f>
        <v>12</v>
      </c>
      <c r="D14" s="166">
        <f>급여종합!D6</f>
        <v>8</v>
      </c>
      <c r="E14" s="166">
        <f>급여종합!E6</f>
        <v>1.5</v>
      </c>
      <c r="F14" s="106"/>
    </row>
    <row r="15" spans="1:6" ht="20.05" customHeight="1" x14ac:dyDescent="0.55000000000000004">
      <c r="A15" s="108"/>
      <c r="B15" s="132" t="s">
        <v>379</v>
      </c>
      <c r="C15" s="106">
        <f>급여종합!C7</f>
        <v>17</v>
      </c>
      <c r="D15" s="166">
        <f>급여종합!D7</f>
        <v>9.1764705882352935</v>
      </c>
      <c r="E15" s="166">
        <f>급여종합!E7</f>
        <v>1.8525641025641026</v>
      </c>
      <c r="F15" s="106"/>
    </row>
    <row r="16" spans="1:6" ht="20.05" customHeight="1" x14ac:dyDescent="0.55000000000000004">
      <c r="A16" s="108"/>
      <c r="B16" s="132" t="s">
        <v>380</v>
      </c>
      <c r="C16" s="106">
        <f>급여종합!C8</f>
        <v>19</v>
      </c>
      <c r="D16" s="166">
        <f>급여종합!D8</f>
        <v>12</v>
      </c>
      <c r="E16" s="166">
        <f>급여종합!E8</f>
        <v>1.5833333333333333</v>
      </c>
      <c r="F16" s="106"/>
    </row>
    <row r="17" spans="1:6" ht="25" customHeight="1" x14ac:dyDescent="0.55000000000000004">
      <c r="A17" s="211" t="s">
        <v>1279</v>
      </c>
      <c r="B17" s="212"/>
      <c r="C17" s="164">
        <f>급여종합!C9</f>
        <v>167</v>
      </c>
      <c r="D17" s="167">
        <f>급여종합!D9</f>
        <v>9.3394650167759412</v>
      </c>
      <c r="E17" s="167">
        <f>급여종합!E9</f>
        <v>18.251700506770167</v>
      </c>
      <c r="F17" s="163"/>
    </row>
    <row r="18" spans="1:6" ht="20.05" customHeight="1" x14ac:dyDescent="0.55000000000000004">
      <c r="A18" s="133" t="s">
        <v>772</v>
      </c>
      <c r="B18" s="134" t="s">
        <v>777</v>
      </c>
      <c r="C18" s="106">
        <f>예산종합!C2</f>
        <v>2</v>
      </c>
      <c r="D18" s="166">
        <f>예산종합!D2</f>
        <v>12</v>
      </c>
      <c r="E18" s="166">
        <f>예산종합!E2</f>
        <v>0.16666666666666666</v>
      </c>
      <c r="F18" s="106"/>
    </row>
    <row r="19" spans="1:6" ht="20.05" customHeight="1" x14ac:dyDescent="0.55000000000000004">
      <c r="A19" s="132"/>
      <c r="B19" s="132" t="s">
        <v>778</v>
      </c>
      <c r="C19" s="106">
        <f>예산종합!C3</f>
        <v>20</v>
      </c>
      <c r="D19" s="166">
        <f>예산종합!D3</f>
        <v>8.1</v>
      </c>
      <c r="E19" s="166">
        <f>예산종합!E3</f>
        <v>2.4691358024691361</v>
      </c>
      <c r="F19" s="106"/>
    </row>
    <row r="20" spans="1:6" ht="20.05" customHeight="1" x14ac:dyDescent="0.55000000000000004">
      <c r="A20" s="132"/>
      <c r="B20" s="132" t="s">
        <v>779</v>
      </c>
      <c r="C20" s="106">
        <f>예산종합!C4</f>
        <v>18</v>
      </c>
      <c r="D20" s="166">
        <f>예산종합!D4</f>
        <v>10.222222222222221</v>
      </c>
      <c r="E20" s="166">
        <f>예산종합!E4</f>
        <v>1.7608695652173914</v>
      </c>
      <c r="F20" s="106"/>
    </row>
    <row r="21" spans="1:6" ht="20.05" customHeight="1" x14ac:dyDescent="0.55000000000000004">
      <c r="A21" s="132"/>
      <c r="B21" s="132" t="s">
        <v>780</v>
      </c>
      <c r="C21" s="106">
        <f>예산종합!C5</f>
        <v>26</v>
      </c>
      <c r="D21" s="166">
        <f>예산종합!D5</f>
        <v>7.3076923076923075</v>
      </c>
      <c r="E21" s="166">
        <f>예산종합!E5</f>
        <v>3.5578947368421052</v>
      </c>
      <c r="F21" s="106"/>
    </row>
    <row r="22" spans="1:6" ht="20.05" customHeight="1" x14ac:dyDescent="0.55000000000000004">
      <c r="A22" s="132"/>
      <c r="B22" s="132" t="s">
        <v>781</v>
      </c>
      <c r="C22" s="106">
        <f>예산종합!C6</f>
        <v>4</v>
      </c>
      <c r="D22" s="166">
        <f>예산종합!D6</f>
        <v>7</v>
      </c>
      <c r="E22" s="166">
        <f>예산종합!E6</f>
        <v>0.5714285714285714</v>
      </c>
      <c r="F22" s="106"/>
    </row>
    <row r="23" spans="1:6" ht="20.05" customHeight="1" x14ac:dyDescent="0.55000000000000004">
      <c r="A23" s="132"/>
      <c r="B23" s="132" t="s">
        <v>782</v>
      </c>
      <c r="C23" s="106">
        <f>예산종합!C7</f>
        <v>3</v>
      </c>
      <c r="D23" s="166">
        <f>예산종합!D7</f>
        <v>8</v>
      </c>
      <c r="E23" s="166">
        <f>예산종합!E7</f>
        <v>0.375</v>
      </c>
      <c r="F23" s="106"/>
    </row>
    <row r="24" spans="1:6" ht="20.05" customHeight="1" x14ac:dyDescent="0.55000000000000004">
      <c r="A24" s="132"/>
      <c r="B24" s="132" t="s">
        <v>177</v>
      </c>
      <c r="C24" s="106">
        <f>예산종합!C8</f>
        <v>15</v>
      </c>
      <c r="D24" s="166">
        <f>예산종합!D8</f>
        <v>6.666666666666667</v>
      </c>
      <c r="E24" s="166">
        <f>예산종합!E8</f>
        <v>2.25</v>
      </c>
      <c r="F24" s="106"/>
    </row>
    <row r="25" spans="1:6" ht="25" customHeight="1" x14ac:dyDescent="0.55000000000000004">
      <c r="A25" s="210" t="s">
        <v>1280</v>
      </c>
      <c r="B25" s="210"/>
      <c r="C25" s="164">
        <f>예산종합!C9</f>
        <v>88</v>
      </c>
      <c r="D25" s="167">
        <f>예산종합!D9</f>
        <v>8.470940170940171</v>
      </c>
      <c r="E25" s="167">
        <f>예산종합!E9</f>
        <v>11.150995342623871</v>
      </c>
      <c r="F25" s="163"/>
    </row>
    <row r="26" spans="1:6" ht="20.05" customHeight="1" x14ac:dyDescent="0.55000000000000004">
      <c r="A26" s="133" t="s">
        <v>792</v>
      </c>
      <c r="B26" s="134" t="s">
        <v>1108</v>
      </c>
      <c r="C26" s="106">
        <f>회계종합!C2</f>
        <v>14</v>
      </c>
      <c r="D26" s="166">
        <f>회계종합!D2</f>
        <v>8.7142857142857135</v>
      </c>
      <c r="E26" s="166">
        <f>회계종합!E2</f>
        <v>1.6065573770491806</v>
      </c>
      <c r="F26" s="106"/>
    </row>
    <row r="27" spans="1:6" ht="20.05" customHeight="1" x14ac:dyDescent="0.55000000000000004">
      <c r="A27" s="132"/>
      <c r="B27" s="132" t="s">
        <v>1109</v>
      </c>
      <c r="C27" s="106">
        <f>회계종합!C3</f>
        <v>31</v>
      </c>
      <c r="D27" s="166">
        <f>회계종합!D3</f>
        <v>7.4838709677419351</v>
      </c>
      <c r="E27" s="166">
        <f>회계종합!E3</f>
        <v>4.1422413793103452</v>
      </c>
      <c r="F27" s="106"/>
    </row>
    <row r="28" spans="1:6" ht="20.05" customHeight="1" x14ac:dyDescent="0.55000000000000004">
      <c r="A28" s="132"/>
      <c r="B28" s="132" t="s">
        <v>1110</v>
      </c>
      <c r="C28" s="106">
        <f>회계종합!C4</f>
        <v>53</v>
      </c>
      <c r="D28" s="166">
        <f>회계종합!D4</f>
        <v>8.1132075471698109</v>
      </c>
      <c r="E28" s="166">
        <f>회계종합!E4</f>
        <v>6.532558139534884</v>
      </c>
      <c r="F28" s="106"/>
    </row>
    <row r="29" spans="1:6" ht="20.05" customHeight="1" x14ac:dyDescent="0.55000000000000004">
      <c r="A29" s="132"/>
      <c r="B29" s="132" t="s">
        <v>1111</v>
      </c>
      <c r="C29" s="106">
        <f>회계종합!C5</f>
        <v>37</v>
      </c>
      <c r="D29" s="166">
        <f>회계종합!D5</f>
        <v>7.6756756756756754</v>
      </c>
      <c r="E29" s="166">
        <f>회계종합!E5</f>
        <v>4.820422535211268</v>
      </c>
      <c r="F29" s="106"/>
    </row>
    <row r="30" spans="1:6" ht="20.05" customHeight="1" x14ac:dyDescent="0.55000000000000004">
      <c r="A30" s="132"/>
      <c r="B30" s="132" t="s">
        <v>1112</v>
      </c>
      <c r="C30" s="106">
        <f>회계종합!C6</f>
        <v>26</v>
      </c>
      <c r="D30" s="166">
        <f>회계종합!D6</f>
        <v>7.615384615384615</v>
      </c>
      <c r="E30" s="166">
        <f>회계종합!E6</f>
        <v>3.4141414141414144</v>
      </c>
      <c r="F30" s="106"/>
    </row>
    <row r="31" spans="1:6" ht="20.05" customHeight="1" x14ac:dyDescent="0.55000000000000004">
      <c r="A31" s="132"/>
      <c r="B31" s="132" t="s">
        <v>1113</v>
      </c>
      <c r="C31" s="106">
        <f>회계종합!C7</f>
        <v>23</v>
      </c>
      <c r="D31" s="166">
        <f>회계종합!D7</f>
        <v>7.3043478260869561</v>
      </c>
      <c r="E31" s="166">
        <f>회계종합!E7</f>
        <v>3.1488095238095242</v>
      </c>
      <c r="F31" s="106"/>
    </row>
    <row r="32" spans="1:6" ht="20.05" customHeight="1" x14ac:dyDescent="0.55000000000000004">
      <c r="A32" s="132"/>
      <c r="B32" s="132" t="s">
        <v>1114</v>
      </c>
      <c r="C32" s="106">
        <f>회계종합!C8</f>
        <v>22</v>
      </c>
      <c r="D32" s="166">
        <f>회계종합!D8</f>
        <v>7.8181818181818183</v>
      </c>
      <c r="E32" s="166">
        <f>회계종합!E8</f>
        <v>2.8139534883720931</v>
      </c>
      <c r="F32" s="106"/>
    </row>
    <row r="33" spans="1:6" ht="20.05" customHeight="1" x14ac:dyDescent="0.55000000000000004">
      <c r="A33" s="132"/>
      <c r="B33" s="132" t="s">
        <v>1115</v>
      </c>
      <c r="C33" s="106">
        <f>회계종합!C9</f>
        <v>29</v>
      </c>
      <c r="D33" s="166">
        <f>회계종합!D9</f>
        <v>8</v>
      </c>
      <c r="E33" s="166">
        <f>회계종합!E9</f>
        <v>3.625</v>
      </c>
      <c r="F33" s="106"/>
    </row>
    <row r="34" spans="1:6" ht="20.05" customHeight="1" x14ac:dyDescent="0.55000000000000004">
      <c r="A34" s="132"/>
      <c r="B34" s="132" t="s">
        <v>1116</v>
      </c>
      <c r="C34" s="106">
        <f>회계종합!C10</f>
        <v>31</v>
      </c>
      <c r="D34" s="166">
        <f>회계종합!D10</f>
        <v>7.67741935483871</v>
      </c>
      <c r="E34" s="166">
        <f>회계종합!E10</f>
        <v>4.03781512605042</v>
      </c>
      <c r="F34" s="106"/>
    </row>
    <row r="35" spans="1:6" ht="20.05" customHeight="1" x14ac:dyDescent="0.55000000000000004">
      <c r="A35" s="132"/>
      <c r="B35" s="132" t="s">
        <v>1117</v>
      </c>
      <c r="C35" s="106">
        <f>회계종합!C11</f>
        <v>18</v>
      </c>
      <c r="D35" s="166">
        <f>회계종합!D11</f>
        <v>6.4444444444444446</v>
      </c>
      <c r="E35" s="166">
        <f>회계종합!E11</f>
        <v>2.7931034482758621</v>
      </c>
      <c r="F35" s="106"/>
    </row>
    <row r="36" spans="1:6" ht="20.05" customHeight="1" x14ac:dyDescent="0.55000000000000004">
      <c r="A36" s="132"/>
      <c r="B36" s="132" t="s">
        <v>1118</v>
      </c>
      <c r="C36" s="106">
        <f>회계종합!C12</f>
        <v>27</v>
      </c>
      <c r="D36" s="166">
        <f>회계종합!D12</f>
        <v>7.7777777777777777</v>
      </c>
      <c r="E36" s="166">
        <f>회계종합!E12</f>
        <v>3.4714285714285715</v>
      </c>
      <c r="F36" s="106"/>
    </row>
    <row r="37" spans="1:6" ht="25" customHeight="1" x14ac:dyDescent="0.55000000000000004">
      <c r="A37" s="210" t="s">
        <v>1281</v>
      </c>
      <c r="B37" s="210"/>
      <c r="C37" s="164">
        <f>회계종합!C13</f>
        <v>311</v>
      </c>
      <c r="D37" s="167">
        <f>회계종합!D13</f>
        <v>7.6931450674170403</v>
      </c>
      <c r="E37" s="167">
        <f>회계종합!E13</f>
        <v>40.406031003183571</v>
      </c>
      <c r="F37" s="163"/>
    </row>
    <row r="38" spans="1:6" ht="20.05" customHeight="1" x14ac:dyDescent="0.55000000000000004">
      <c r="A38" s="108" t="s">
        <v>448</v>
      </c>
      <c r="B38" s="106"/>
      <c r="C38" s="106">
        <f>총무시스템상세종합!H3</f>
        <v>80</v>
      </c>
      <c r="D38" s="166">
        <f>총무시스템상세종합!I3</f>
        <v>10.55</v>
      </c>
      <c r="E38" s="166">
        <f>총무시스템상세종합!J3</f>
        <v>7.5829383886255917</v>
      </c>
      <c r="F38" s="106"/>
    </row>
    <row r="39" spans="1:6" ht="20.05" customHeight="1" x14ac:dyDescent="0.55000000000000004">
      <c r="A39" s="108" t="s">
        <v>1282</v>
      </c>
      <c r="B39" s="106"/>
      <c r="C39" s="106">
        <f>계약시스템종합!C9</f>
        <v>99</v>
      </c>
      <c r="D39" s="166">
        <f>계약시스템종합!D9</f>
        <v>9.7793251601911173</v>
      </c>
      <c r="E39" s="166">
        <f>계약시스템종합!E9</f>
        <v>9.943514818514819</v>
      </c>
      <c r="F39" s="106"/>
    </row>
    <row r="40" spans="1:6" ht="20.05" customHeight="1" x14ac:dyDescent="0.55000000000000004">
      <c r="A40" s="108" t="s">
        <v>1170</v>
      </c>
      <c r="B40" s="106"/>
      <c r="C40" s="106">
        <f>자산시스템종합!C9</f>
        <v>57</v>
      </c>
      <c r="D40" s="166">
        <f>자산시스템종합!D9</f>
        <v>11.185714285714285</v>
      </c>
      <c r="E40" s="166">
        <f>자산시스템종합!E9</f>
        <v>5.0799114331723025</v>
      </c>
      <c r="F40" s="106"/>
    </row>
    <row r="41" spans="1:6" ht="20.05" customHeight="1" x14ac:dyDescent="0.55000000000000004">
      <c r="A41" s="108" t="s">
        <v>1283</v>
      </c>
      <c r="B41" s="106"/>
      <c r="C41" s="106">
        <f>성과시스템상세.종합!H3</f>
        <v>44</v>
      </c>
      <c r="D41" s="166">
        <f>성과시스템상세.종합!I3</f>
        <v>10.636363636363637</v>
      </c>
      <c r="E41" s="166">
        <f>성과시스템상세.종합!J3</f>
        <v>4.1367521367521363</v>
      </c>
      <c r="F41" s="106"/>
    </row>
    <row r="42" spans="1:6" ht="20.05" customHeight="1" x14ac:dyDescent="0.55000000000000004">
      <c r="A42" s="108" t="s">
        <v>1284</v>
      </c>
      <c r="B42" s="106"/>
      <c r="C42" s="106">
        <f>경영정보시스템상세종합!H3</f>
        <v>48</v>
      </c>
      <c r="D42" s="166">
        <f>경영정보시스템상세종합!I3</f>
        <v>7.25</v>
      </c>
      <c r="E42" s="166">
        <f>경영정보시스템상세종합!J3</f>
        <v>6.6206896551724137</v>
      </c>
      <c r="F42" s="106"/>
    </row>
    <row r="43" spans="1:6" ht="25" customHeight="1" x14ac:dyDescent="0.55000000000000004">
      <c r="A43" s="210" t="s">
        <v>1285</v>
      </c>
      <c r="B43" s="210"/>
      <c r="C43" s="164">
        <f>SUM(C38:C42)</f>
        <v>328</v>
      </c>
      <c r="D43" s="167">
        <f>AVERAGE(D38:D42)</f>
        <v>9.880280616453808</v>
      </c>
      <c r="E43" s="167">
        <f>SUM(E38:E42)</f>
        <v>33.363806432237261</v>
      </c>
      <c r="F43" s="163"/>
    </row>
    <row r="44" spans="1:6" ht="25" customHeight="1" x14ac:dyDescent="0.55000000000000004">
      <c r="A44" s="209" t="s">
        <v>1286</v>
      </c>
      <c r="B44" s="209"/>
      <c r="C44" s="168">
        <f>C9+C17+C25+C37+C43</f>
        <v>1038</v>
      </c>
      <c r="D44" s="169">
        <f>AVERAGE(D9,D17,D25,D37,D43)</f>
        <v>9.2533235851605173</v>
      </c>
      <c r="E44" s="169">
        <f>E9+E17+E25+E37+E43</f>
        <v>116.66802459934297</v>
      </c>
      <c r="F44" s="168"/>
    </row>
    <row r="45" spans="1:6" ht="20.05" customHeight="1" x14ac:dyDescent="0.55000000000000004"/>
    <row r="46" spans="1:6" ht="20.05" customHeight="1" x14ac:dyDescent="0.55000000000000004"/>
    <row r="47" spans="1:6" ht="20.05" customHeight="1" x14ac:dyDescent="0.55000000000000004"/>
    <row r="48" spans="1:6" ht="20.05" customHeight="1" x14ac:dyDescent="0.55000000000000004"/>
    <row r="49" ht="20.05" customHeight="1" x14ac:dyDescent="0.55000000000000004"/>
    <row r="50" ht="20.05" customHeight="1" x14ac:dyDescent="0.55000000000000004"/>
    <row r="51" ht="20.05" customHeight="1" x14ac:dyDescent="0.55000000000000004"/>
    <row r="52" ht="20.05" customHeight="1" x14ac:dyDescent="0.55000000000000004"/>
    <row r="53" ht="20.05" customHeight="1" x14ac:dyDescent="0.55000000000000004"/>
    <row r="54" ht="20.05" customHeight="1" x14ac:dyDescent="0.55000000000000004"/>
    <row r="55" ht="20.05" customHeight="1" x14ac:dyDescent="0.55000000000000004"/>
    <row r="56" ht="20.05" customHeight="1" x14ac:dyDescent="0.55000000000000004"/>
    <row r="57" ht="20.05" customHeight="1" x14ac:dyDescent="0.55000000000000004"/>
    <row r="58" ht="20.05" customHeight="1" x14ac:dyDescent="0.55000000000000004"/>
    <row r="59" ht="20.05" customHeight="1" x14ac:dyDescent="0.55000000000000004"/>
    <row r="60" ht="20.05" customHeight="1" x14ac:dyDescent="0.55000000000000004"/>
    <row r="61" ht="20.05" customHeight="1" x14ac:dyDescent="0.55000000000000004"/>
    <row r="62" ht="20.05" customHeight="1" x14ac:dyDescent="0.55000000000000004"/>
    <row r="63" ht="20.05" customHeight="1" x14ac:dyDescent="0.55000000000000004"/>
    <row r="64" ht="20.05" customHeight="1" x14ac:dyDescent="0.55000000000000004"/>
    <row r="65" ht="20.05" customHeight="1" x14ac:dyDescent="0.55000000000000004"/>
    <row r="66" ht="20.05" customHeight="1" x14ac:dyDescent="0.55000000000000004"/>
    <row r="67" ht="20.05" customHeight="1" x14ac:dyDescent="0.55000000000000004"/>
    <row r="68" ht="20.05" customHeight="1" x14ac:dyDescent="0.55000000000000004"/>
    <row r="69" ht="20.05" customHeight="1" x14ac:dyDescent="0.55000000000000004"/>
    <row r="70" ht="20.05" customHeight="1" x14ac:dyDescent="0.55000000000000004"/>
    <row r="71" ht="20.05" customHeight="1" x14ac:dyDescent="0.55000000000000004"/>
    <row r="72" ht="20.05" customHeight="1" x14ac:dyDescent="0.55000000000000004"/>
    <row r="73" ht="20.05" customHeight="1" x14ac:dyDescent="0.55000000000000004"/>
    <row r="74" ht="20.05" customHeight="1" x14ac:dyDescent="0.55000000000000004"/>
    <row r="75" ht="20.05" customHeight="1" x14ac:dyDescent="0.55000000000000004"/>
    <row r="76" ht="20.05" customHeight="1" x14ac:dyDescent="0.55000000000000004"/>
    <row r="77" ht="20.05" customHeight="1" x14ac:dyDescent="0.55000000000000004"/>
    <row r="78" ht="20.05" customHeight="1" x14ac:dyDescent="0.55000000000000004"/>
    <row r="79" ht="20.05" customHeight="1" x14ac:dyDescent="0.55000000000000004"/>
    <row r="80" ht="20.05" customHeight="1" x14ac:dyDescent="0.55000000000000004"/>
    <row r="81" ht="20.05" customHeight="1" x14ac:dyDescent="0.55000000000000004"/>
    <row r="82" ht="20.05" customHeight="1" x14ac:dyDescent="0.55000000000000004"/>
    <row r="83" ht="20.05" customHeight="1" x14ac:dyDescent="0.55000000000000004"/>
    <row r="84" ht="20.05" customHeight="1" x14ac:dyDescent="0.55000000000000004"/>
    <row r="85" ht="20.05" customHeight="1" x14ac:dyDescent="0.55000000000000004"/>
    <row r="86" ht="20.05" customHeight="1" x14ac:dyDescent="0.55000000000000004"/>
    <row r="87" ht="20.05" customHeight="1" x14ac:dyDescent="0.55000000000000004"/>
    <row r="88" ht="20.05" customHeight="1" x14ac:dyDescent="0.55000000000000004"/>
    <row r="89" ht="20.05" customHeight="1" x14ac:dyDescent="0.55000000000000004"/>
    <row r="90" ht="20.05" customHeight="1" x14ac:dyDescent="0.55000000000000004"/>
    <row r="91" ht="20.05" customHeight="1" x14ac:dyDescent="0.55000000000000004"/>
    <row r="92" ht="20.05" customHeight="1" x14ac:dyDescent="0.55000000000000004"/>
    <row r="93" ht="20.05" customHeight="1" x14ac:dyDescent="0.55000000000000004"/>
    <row r="94" ht="20.05" customHeight="1" x14ac:dyDescent="0.55000000000000004"/>
    <row r="95" ht="20.05" customHeight="1" x14ac:dyDescent="0.55000000000000004"/>
    <row r="96" ht="20.05" customHeight="1" x14ac:dyDescent="0.55000000000000004"/>
    <row r="97" ht="20.05" customHeight="1" x14ac:dyDescent="0.55000000000000004"/>
    <row r="98" ht="20.05" customHeight="1" x14ac:dyDescent="0.55000000000000004"/>
    <row r="99" ht="20.05" customHeight="1" x14ac:dyDescent="0.55000000000000004"/>
    <row r="100" ht="20.05" customHeight="1" x14ac:dyDescent="0.55000000000000004"/>
    <row r="101" ht="20.05" customHeight="1" x14ac:dyDescent="0.55000000000000004"/>
    <row r="102" ht="20.05" customHeight="1" x14ac:dyDescent="0.55000000000000004"/>
    <row r="103" ht="20.05" customHeight="1" x14ac:dyDescent="0.55000000000000004"/>
    <row r="104" ht="20.05" customHeight="1" x14ac:dyDescent="0.55000000000000004"/>
    <row r="105" ht="20.05" customHeight="1" x14ac:dyDescent="0.55000000000000004"/>
    <row r="106" ht="20.05" customHeight="1" x14ac:dyDescent="0.55000000000000004"/>
    <row r="107" ht="20.05" customHeight="1" x14ac:dyDescent="0.55000000000000004"/>
    <row r="108" ht="20.05" customHeight="1" x14ac:dyDescent="0.55000000000000004"/>
    <row r="109" ht="20.05" customHeight="1" x14ac:dyDescent="0.55000000000000004"/>
    <row r="110" ht="20.05" customHeight="1" x14ac:dyDescent="0.55000000000000004"/>
    <row r="111" ht="20.05" customHeight="1" x14ac:dyDescent="0.55000000000000004"/>
    <row r="112" ht="20.05" customHeight="1" x14ac:dyDescent="0.55000000000000004"/>
    <row r="113" ht="20.05" customHeight="1" x14ac:dyDescent="0.55000000000000004"/>
    <row r="114" ht="20.05" customHeight="1" x14ac:dyDescent="0.55000000000000004"/>
    <row r="115" ht="20.05" customHeight="1" x14ac:dyDescent="0.55000000000000004"/>
    <row r="116" ht="20.05" customHeight="1" x14ac:dyDescent="0.55000000000000004"/>
    <row r="117" ht="20.05" customHeight="1" x14ac:dyDescent="0.55000000000000004"/>
    <row r="118" ht="20.05" customHeight="1" x14ac:dyDescent="0.55000000000000004"/>
    <row r="119" ht="20.05" customHeight="1" x14ac:dyDescent="0.55000000000000004"/>
    <row r="120" ht="20.05" customHeight="1" x14ac:dyDescent="0.55000000000000004"/>
    <row r="121" ht="20.05" customHeight="1" x14ac:dyDescent="0.55000000000000004"/>
    <row r="122" ht="20.05" customHeight="1" x14ac:dyDescent="0.55000000000000004"/>
    <row r="123" ht="20.05" customHeight="1" x14ac:dyDescent="0.55000000000000004"/>
    <row r="124" ht="20.05" customHeight="1" x14ac:dyDescent="0.55000000000000004"/>
    <row r="125" ht="20.05" customHeight="1" x14ac:dyDescent="0.55000000000000004"/>
    <row r="126" ht="20.05" customHeight="1" x14ac:dyDescent="0.55000000000000004"/>
    <row r="127" ht="20.05" customHeight="1" x14ac:dyDescent="0.55000000000000004"/>
    <row r="128" ht="20.05" customHeight="1" x14ac:dyDescent="0.55000000000000004"/>
    <row r="129" ht="20.05" customHeight="1" x14ac:dyDescent="0.55000000000000004"/>
    <row r="130" ht="20.05" customHeight="1" x14ac:dyDescent="0.55000000000000004"/>
    <row r="131" ht="20.05" customHeight="1" x14ac:dyDescent="0.55000000000000004"/>
    <row r="132" ht="20.05" customHeight="1" x14ac:dyDescent="0.55000000000000004"/>
    <row r="133" ht="20.05" customHeight="1" x14ac:dyDescent="0.55000000000000004"/>
    <row r="134" ht="20.05" customHeight="1" x14ac:dyDescent="0.55000000000000004"/>
    <row r="135" ht="20.05" customHeight="1" x14ac:dyDescent="0.55000000000000004"/>
    <row r="136" ht="20.05" customHeight="1" x14ac:dyDescent="0.55000000000000004"/>
    <row r="137" ht="20.05" customHeight="1" x14ac:dyDescent="0.55000000000000004"/>
    <row r="138" ht="20.05" customHeight="1" x14ac:dyDescent="0.55000000000000004"/>
    <row r="139" ht="20.05" customHeight="1" x14ac:dyDescent="0.55000000000000004"/>
    <row r="140" ht="20.05" customHeight="1" x14ac:dyDescent="0.55000000000000004"/>
    <row r="141" ht="20.05" customHeight="1" x14ac:dyDescent="0.55000000000000004"/>
    <row r="142" ht="20.05" customHeight="1" x14ac:dyDescent="0.55000000000000004"/>
    <row r="143" ht="20.05" customHeight="1" x14ac:dyDescent="0.55000000000000004"/>
    <row r="144" ht="20.05" customHeight="1" x14ac:dyDescent="0.55000000000000004"/>
    <row r="145" ht="20.05" customHeight="1" x14ac:dyDescent="0.55000000000000004"/>
    <row r="146" ht="20.05" customHeight="1" x14ac:dyDescent="0.55000000000000004"/>
    <row r="147" ht="20.05" customHeight="1" x14ac:dyDescent="0.55000000000000004"/>
    <row r="148" ht="20.05" customHeight="1" x14ac:dyDescent="0.55000000000000004"/>
    <row r="149" ht="20.05" customHeight="1" x14ac:dyDescent="0.55000000000000004"/>
    <row r="150" ht="20.05" customHeight="1" x14ac:dyDescent="0.55000000000000004"/>
    <row r="151" ht="20.05" customHeight="1" x14ac:dyDescent="0.55000000000000004"/>
    <row r="152" ht="20.05" customHeight="1" x14ac:dyDescent="0.55000000000000004"/>
    <row r="153" ht="20.05" customHeight="1" x14ac:dyDescent="0.55000000000000004"/>
    <row r="154" ht="20.05" customHeight="1" x14ac:dyDescent="0.55000000000000004"/>
    <row r="155" ht="20.05" customHeight="1" x14ac:dyDescent="0.55000000000000004"/>
    <row r="156" ht="20.05" customHeight="1" x14ac:dyDescent="0.55000000000000004"/>
    <row r="157" ht="20.05" customHeight="1" x14ac:dyDescent="0.55000000000000004"/>
    <row r="158" ht="20.05" customHeight="1" x14ac:dyDescent="0.55000000000000004"/>
    <row r="159" ht="20.05" customHeight="1" x14ac:dyDescent="0.55000000000000004"/>
    <row r="160" ht="20.05" customHeight="1" x14ac:dyDescent="0.55000000000000004"/>
    <row r="161" ht="20.05" customHeight="1" x14ac:dyDescent="0.55000000000000004"/>
    <row r="162" ht="20.05" customHeight="1" x14ac:dyDescent="0.55000000000000004"/>
    <row r="163" ht="20.05" customHeight="1" x14ac:dyDescent="0.55000000000000004"/>
    <row r="164" ht="20.05" customHeight="1" x14ac:dyDescent="0.55000000000000004"/>
    <row r="165" ht="20.05" customHeight="1" x14ac:dyDescent="0.55000000000000004"/>
    <row r="166" ht="20.05" customHeight="1" x14ac:dyDescent="0.55000000000000004"/>
    <row r="167" ht="20.05" customHeight="1" x14ac:dyDescent="0.55000000000000004"/>
    <row r="168" ht="20.05" customHeight="1" x14ac:dyDescent="0.55000000000000004"/>
    <row r="169" ht="20.05" customHeight="1" x14ac:dyDescent="0.55000000000000004"/>
    <row r="170" ht="20.05" customHeight="1" x14ac:dyDescent="0.55000000000000004"/>
    <row r="171" ht="20.05" customHeight="1" x14ac:dyDescent="0.55000000000000004"/>
    <row r="172" ht="20.05" customHeight="1" x14ac:dyDescent="0.55000000000000004"/>
    <row r="173" ht="20.05" customHeight="1" x14ac:dyDescent="0.55000000000000004"/>
    <row r="174" ht="20.05" customHeight="1" x14ac:dyDescent="0.55000000000000004"/>
    <row r="175" ht="20.05" customHeight="1" x14ac:dyDescent="0.55000000000000004"/>
    <row r="176" ht="20.05" customHeight="1" x14ac:dyDescent="0.55000000000000004"/>
    <row r="177" ht="20.05" customHeight="1" x14ac:dyDescent="0.55000000000000004"/>
    <row r="178" ht="20.05" customHeight="1" x14ac:dyDescent="0.55000000000000004"/>
    <row r="179" ht="20.05" customHeight="1" x14ac:dyDescent="0.55000000000000004"/>
    <row r="180" ht="20.05" customHeight="1" x14ac:dyDescent="0.55000000000000004"/>
    <row r="181" ht="20.05" customHeight="1" x14ac:dyDescent="0.55000000000000004"/>
    <row r="182" ht="20.05" customHeight="1" x14ac:dyDescent="0.55000000000000004"/>
    <row r="183" ht="20.05" customHeight="1" x14ac:dyDescent="0.55000000000000004"/>
    <row r="184" ht="20.05" customHeight="1" x14ac:dyDescent="0.55000000000000004"/>
    <row r="185" ht="20.05" customHeight="1" x14ac:dyDescent="0.55000000000000004"/>
    <row r="186" ht="20.05" customHeight="1" x14ac:dyDescent="0.55000000000000004"/>
    <row r="187" ht="20.05" customHeight="1" x14ac:dyDescent="0.55000000000000004"/>
    <row r="188" ht="20.05" customHeight="1" x14ac:dyDescent="0.55000000000000004"/>
    <row r="189" ht="20.05" customHeight="1" x14ac:dyDescent="0.55000000000000004"/>
    <row r="190" ht="20.05" customHeight="1" x14ac:dyDescent="0.55000000000000004"/>
    <row r="191" ht="20.05" customHeight="1" x14ac:dyDescent="0.55000000000000004"/>
    <row r="192" ht="20.05" customHeight="1" x14ac:dyDescent="0.55000000000000004"/>
    <row r="193" ht="20.05" customHeight="1" x14ac:dyDescent="0.55000000000000004"/>
    <row r="194" ht="20.05" customHeight="1" x14ac:dyDescent="0.55000000000000004"/>
    <row r="195" ht="20.05" customHeight="1" x14ac:dyDescent="0.55000000000000004"/>
    <row r="196" ht="20.05" customHeight="1" x14ac:dyDescent="0.55000000000000004"/>
    <row r="197" ht="20.05" customHeight="1" x14ac:dyDescent="0.55000000000000004"/>
    <row r="198" ht="20.05" customHeight="1" x14ac:dyDescent="0.55000000000000004"/>
    <row r="199" ht="20.05" customHeight="1" x14ac:dyDescent="0.55000000000000004"/>
    <row r="200" ht="20.05" customHeight="1" x14ac:dyDescent="0.55000000000000004"/>
    <row r="201" ht="20.05" customHeight="1" x14ac:dyDescent="0.55000000000000004"/>
    <row r="202" ht="20.05" customHeight="1" x14ac:dyDescent="0.55000000000000004"/>
    <row r="203" ht="20.05" customHeight="1" x14ac:dyDescent="0.55000000000000004"/>
    <row r="204" ht="20.05" customHeight="1" x14ac:dyDescent="0.55000000000000004"/>
    <row r="205" ht="20.05" customHeight="1" x14ac:dyDescent="0.55000000000000004"/>
    <row r="206" ht="20.05" customHeight="1" x14ac:dyDescent="0.55000000000000004"/>
    <row r="207" ht="20.05" customHeight="1" x14ac:dyDescent="0.55000000000000004"/>
    <row r="208" ht="20.05" customHeight="1" x14ac:dyDescent="0.55000000000000004"/>
    <row r="209" ht="20.05" customHeight="1" x14ac:dyDescent="0.55000000000000004"/>
    <row r="210" ht="20.05" customHeight="1" x14ac:dyDescent="0.55000000000000004"/>
    <row r="211" ht="20.05" customHeight="1" x14ac:dyDescent="0.55000000000000004"/>
    <row r="212" ht="20.05" customHeight="1" x14ac:dyDescent="0.55000000000000004"/>
    <row r="213" ht="20.05" customHeight="1" x14ac:dyDescent="0.55000000000000004"/>
    <row r="214" ht="20.05" customHeight="1" x14ac:dyDescent="0.55000000000000004"/>
    <row r="215" ht="20.05" customHeight="1" x14ac:dyDescent="0.55000000000000004"/>
    <row r="216" ht="20.05" customHeight="1" x14ac:dyDescent="0.55000000000000004"/>
    <row r="217" ht="20.05" customHeight="1" x14ac:dyDescent="0.55000000000000004"/>
    <row r="218" ht="20.05" customHeight="1" x14ac:dyDescent="0.55000000000000004"/>
    <row r="219" ht="20.05" customHeight="1" x14ac:dyDescent="0.55000000000000004"/>
    <row r="220" ht="20.05" customHeight="1" x14ac:dyDescent="0.55000000000000004"/>
    <row r="221" ht="20.05" customHeight="1" x14ac:dyDescent="0.55000000000000004"/>
    <row r="222" ht="20.05" customHeight="1" x14ac:dyDescent="0.55000000000000004"/>
    <row r="223" ht="20.05" customHeight="1" x14ac:dyDescent="0.55000000000000004"/>
    <row r="224" ht="20.05" customHeight="1" x14ac:dyDescent="0.55000000000000004"/>
    <row r="225" ht="20.05" customHeight="1" x14ac:dyDescent="0.55000000000000004"/>
    <row r="226" ht="20.05" customHeight="1" x14ac:dyDescent="0.55000000000000004"/>
    <row r="227" ht="20.05" customHeight="1" x14ac:dyDescent="0.55000000000000004"/>
    <row r="228" ht="20.05" customHeight="1" x14ac:dyDescent="0.55000000000000004"/>
    <row r="229" ht="20.05" customHeight="1" x14ac:dyDescent="0.55000000000000004"/>
    <row r="230" ht="20.05" customHeight="1" x14ac:dyDescent="0.55000000000000004"/>
    <row r="231" ht="20.05" customHeight="1" x14ac:dyDescent="0.55000000000000004"/>
    <row r="232" ht="20.05" customHeight="1" x14ac:dyDescent="0.55000000000000004"/>
    <row r="233" ht="20.05" customHeight="1" x14ac:dyDescent="0.55000000000000004"/>
    <row r="234" ht="20.05" customHeight="1" x14ac:dyDescent="0.55000000000000004"/>
    <row r="235" ht="20.05" customHeight="1" x14ac:dyDescent="0.55000000000000004"/>
    <row r="236" ht="20.05" customHeight="1" x14ac:dyDescent="0.55000000000000004"/>
    <row r="237" ht="20.05" customHeight="1" x14ac:dyDescent="0.55000000000000004"/>
    <row r="238" ht="20.05" customHeight="1" x14ac:dyDescent="0.55000000000000004"/>
    <row r="239" ht="20.05" customHeight="1" x14ac:dyDescent="0.55000000000000004"/>
    <row r="240" ht="20.05" customHeight="1" x14ac:dyDescent="0.55000000000000004"/>
    <row r="241" ht="20.05" customHeight="1" x14ac:dyDescent="0.55000000000000004"/>
    <row r="242" ht="20.05" customHeight="1" x14ac:dyDescent="0.55000000000000004"/>
    <row r="243" ht="20.05" customHeight="1" x14ac:dyDescent="0.55000000000000004"/>
    <row r="244" ht="20.05" customHeight="1" x14ac:dyDescent="0.55000000000000004"/>
    <row r="245" ht="20.05" customHeight="1" x14ac:dyDescent="0.55000000000000004"/>
    <row r="246" ht="20.05" customHeight="1" x14ac:dyDescent="0.55000000000000004"/>
    <row r="247" ht="20.05" customHeight="1" x14ac:dyDescent="0.55000000000000004"/>
    <row r="248" ht="20.05" customHeight="1" x14ac:dyDescent="0.55000000000000004"/>
    <row r="249" ht="20.05" customHeight="1" x14ac:dyDescent="0.55000000000000004"/>
    <row r="250" ht="20.05" customHeight="1" x14ac:dyDescent="0.55000000000000004"/>
    <row r="251" ht="20.05" customHeight="1" x14ac:dyDescent="0.55000000000000004"/>
    <row r="252" ht="20.05" customHeight="1" x14ac:dyDescent="0.55000000000000004"/>
    <row r="253" ht="20.05" customHeight="1" x14ac:dyDescent="0.55000000000000004"/>
    <row r="254" ht="20.05" customHeight="1" x14ac:dyDescent="0.55000000000000004"/>
    <row r="255" ht="20.05" customHeight="1" x14ac:dyDescent="0.55000000000000004"/>
    <row r="256" ht="20.05" customHeight="1" x14ac:dyDescent="0.55000000000000004"/>
    <row r="257" ht="20.05" customHeight="1" x14ac:dyDescent="0.55000000000000004"/>
    <row r="258" ht="20.05" customHeight="1" x14ac:dyDescent="0.55000000000000004"/>
    <row r="259" ht="20.05" customHeight="1" x14ac:dyDescent="0.55000000000000004"/>
    <row r="260" ht="20.05" customHeight="1" x14ac:dyDescent="0.55000000000000004"/>
    <row r="261" ht="20.05" customHeight="1" x14ac:dyDescent="0.55000000000000004"/>
    <row r="262" ht="20.05" customHeight="1" x14ac:dyDescent="0.55000000000000004"/>
    <row r="263" ht="20.05" customHeight="1" x14ac:dyDescent="0.55000000000000004"/>
    <row r="264" ht="20.05" customHeight="1" x14ac:dyDescent="0.55000000000000004"/>
    <row r="265" ht="20.05" customHeight="1" x14ac:dyDescent="0.55000000000000004"/>
    <row r="266" ht="20.05" customHeight="1" x14ac:dyDescent="0.55000000000000004"/>
    <row r="267" ht="20.05" customHeight="1" x14ac:dyDescent="0.55000000000000004"/>
    <row r="268" ht="20.05" customHeight="1" x14ac:dyDescent="0.55000000000000004"/>
    <row r="269" ht="20.05" customHeight="1" x14ac:dyDescent="0.55000000000000004"/>
  </sheetData>
  <mergeCells count="6">
    <mergeCell ref="A44:B44"/>
    <mergeCell ref="A9:B9"/>
    <mergeCell ref="A17:B17"/>
    <mergeCell ref="A25:B25"/>
    <mergeCell ref="A37:B37"/>
    <mergeCell ref="A43:B43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workbookViewId="0">
      <selection activeCell="C8" sqref="C8"/>
    </sheetView>
  </sheetViews>
  <sheetFormatPr defaultRowHeight="15" x14ac:dyDescent="0.55000000000000004"/>
  <cols>
    <col min="1" max="1" width="9.140625" style="64"/>
    <col min="2" max="2" width="19.7109375" style="64" customWidth="1"/>
    <col min="3" max="3" width="30.5" style="77" customWidth="1"/>
    <col min="4" max="4" width="12.85546875" style="64" customWidth="1"/>
    <col min="5" max="5" width="11.7109375" style="14" customWidth="1"/>
    <col min="6" max="7" width="9.140625" style="14"/>
    <col min="8" max="8" width="11.78515625" style="14" customWidth="1"/>
    <col min="9" max="16384" width="9.140625" style="14"/>
  </cols>
  <sheetData>
    <row r="1" spans="1:10" x14ac:dyDescent="0.55000000000000004">
      <c r="A1" s="13" t="s">
        <v>32</v>
      </c>
      <c r="B1" s="13" t="s">
        <v>33</v>
      </c>
      <c r="C1" s="63" t="s">
        <v>34</v>
      </c>
      <c r="D1" s="13" t="s">
        <v>35</v>
      </c>
      <c r="E1" s="13" t="s">
        <v>39</v>
      </c>
      <c r="H1" s="64"/>
      <c r="I1" s="64"/>
      <c r="J1" s="64"/>
    </row>
    <row r="2" spans="1:10" ht="17.05" customHeight="1" x14ac:dyDescent="0.55000000000000004">
      <c r="A2" s="65" t="s">
        <v>28</v>
      </c>
      <c r="B2" s="36" t="s">
        <v>31</v>
      </c>
      <c r="C2" s="34" t="s">
        <v>26</v>
      </c>
      <c r="D2" s="66" t="s">
        <v>36</v>
      </c>
      <c r="E2" s="15">
        <v>12</v>
      </c>
    </row>
    <row r="3" spans="1:10" ht="17.05" customHeight="1" x14ac:dyDescent="0.55000000000000004">
      <c r="A3" s="13"/>
      <c r="B3" s="67"/>
      <c r="C3" s="32" t="s">
        <v>27</v>
      </c>
      <c r="D3" s="66" t="s">
        <v>36</v>
      </c>
      <c r="E3" s="15">
        <v>12</v>
      </c>
      <c r="H3" s="13" t="s">
        <v>40</v>
      </c>
      <c r="I3" s="13" t="s">
        <v>41</v>
      </c>
      <c r="J3" s="13" t="s">
        <v>42</v>
      </c>
    </row>
    <row r="4" spans="1:10" ht="17.05" customHeight="1" x14ac:dyDescent="0.55000000000000004">
      <c r="A4" s="13"/>
      <c r="B4" s="67"/>
      <c r="C4" s="32" t="s">
        <v>17</v>
      </c>
      <c r="D4" s="66" t="s">
        <v>36</v>
      </c>
      <c r="E4" s="15">
        <v>12</v>
      </c>
      <c r="H4" s="15">
        <f>COUNT(E2:E16)</f>
        <v>15</v>
      </c>
      <c r="I4" s="15">
        <f>SUM(E2:E16) /H4</f>
        <v>12</v>
      </c>
      <c r="J4" s="15">
        <f>H4/I4</f>
        <v>1.25</v>
      </c>
    </row>
    <row r="5" spans="1:10" ht="17.05" customHeight="1" x14ac:dyDescent="0.55000000000000004">
      <c r="A5" s="13"/>
      <c r="B5" s="67"/>
      <c r="C5" s="32" t="s">
        <v>18</v>
      </c>
      <c r="D5" s="66" t="s">
        <v>36</v>
      </c>
      <c r="E5" s="15">
        <v>12</v>
      </c>
    </row>
    <row r="6" spans="1:10" ht="17.05" customHeight="1" x14ac:dyDescent="0.55000000000000004">
      <c r="A6" s="13"/>
      <c r="B6" s="67"/>
      <c r="C6" s="32" t="s">
        <v>19</v>
      </c>
      <c r="D6" s="66" t="s">
        <v>36</v>
      </c>
      <c r="E6" s="15">
        <v>12</v>
      </c>
    </row>
    <row r="7" spans="1:10" ht="17.05" customHeight="1" x14ac:dyDescent="0.55000000000000004">
      <c r="A7" s="13"/>
      <c r="B7" s="67"/>
      <c r="C7" s="32" t="s">
        <v>20</v>
      </c>
      <c r="D7" s="66" t="s">
        <v>36</v>
      </c>
      <c r="E7" s="15">
        <v>12</v>
      </c>
    </row>
    <row r="8" spans="1:10" ht="17.05" customHeight="1" x14ac:dyDescent="0.55000000000000004">
      <c r="A8" s="13"/>
      <c r="B8" s="67"/>
      <c r="C8" s="32" t="s">
        <v>21</v>
      </c>
      <c r="D8" s="66" t="s">
        <v>36</v>
      </c>
      <c r="E8" s="15">
        <v>12</v>
      </c>
    </row>
    <row r="9" spans="1:10" ht="17.05" customHeight="1" x14ac:dyDescent="0.55000000000000004">
      <c r="A9" s="13"/>
      <c r="B9" s="67"/>
      <c r="C9" s="32" t="s">
        <v>22</v>
      </c>
      <c r="D9" s="66" t="s">
        <v>36</v>
      </c>
      <c r="E9" s="15">
        <v>12</v>
      </c>
    </row>
    <row r="10" spans="1:10" ht="17.05" customHeight="1" x14ac:dyDescent="0.55000000000000004">
      <c r="A10" s="13"/>
      <c r="B10" s="67"/>
      <c r="C10" s="32" t="s">
        <v>29</v>
      </c>
      <c r="D10" s="66" t="s">
        <v>36</v>
      </c>
      <c r="E10" s="15">
        <v>12</v>
      </c>
    </row>
    <row r="11" spans="1:10" ht="17.05" customHeight="1" x14ac:dyDescent="0.55000000000000004">
      <c r="A11" s="13"/>
      <c r="B11" s="67"/>
      <c r="C11" s="32" t="s">
        <v>30</v>
      </c>
      <c r="D11" s="66" t="s">
        <v>36</v>
      </c>
      <c r="E11" s="15">
        <v>12</v>
      </c>
    </row>
    <row r="12" spans="1:10" ht="17.05" customHeight="1" x14ac:dyDescent="0.55000000000000004">
      <c r="A12" s="13"/>
      <c r="B12" s="67"/>
      <c r="C12" s="33" t="s">
        <v>23</v>
      </c>
      <c r="D12" s="66" t="s">
        <v>36</v>
      </c>
      <c r="E12" s="15">
        <v>12</v>
      </c>
    </row>
    <row r="13" spans="1:10" ht="17.05" customHeight="1" x14ac:dyDescent="0.55000000000000004">
      <c r="A13" s="13"/>
      <c r="B13" s="67"/>
      <c r="C13" s="33" t="s">
        <v>24</v>
      </c>
      <c r="D13" s="66" t="s">
        <v>36</v>
      </c>
      <c r="E13" s="15">
        <v>12</v>
      </c>
    </row>
    <row r="14" spans="1:10" ht="17.05" customHeight="1" x14ac:dyDescent="0.55000000000000004">
      <c r="A14" s="68"/>
      <c r="B14" s="69"/>
      <c r="C14" s="35" t="s">
        <v>25</v>
      </c>
      <c r="D14" s="13" t="s">
        <v>36</v>
      </c>
      <c r="E14" s="15">
        <v>12</v>
      </c>
    </row>
    <row r="15" spans="1:10" x14ac:dyDescent="0.55000000000000004">
      <c r="A15" s="13"/>
      <c r="B15" s="13"/>
      <c r="C15" s="63" t="s">
        <v>37</v>
      </c>
      <c r="D15" s="13" t="s">
        <v>36</v>
      </c>
      <c r="E15" s="15">
        <v>12</v>
      </c>
    </row>
    <row r="16" spans="1:10" x14ac:dyDescent="0.55000000000000004">
      <c r="A16" s="13"/>
      <c r="B16" s="13"/>
      <c r="C16" s="63" t="s">
        <v>38</v>
      </c>
      <c r="D16" s="13" t="s">
        <v>36</v>
      </c>
      <c r="E16" s="15">
        <v>12</v>
      </c>
    </row>
    <row r="19" spans="1:10" ht="17.05" customHeight="1" x14ac:dyDescent="0.55000000000000004">
      <c r="A19" s="37" t="s">
        <v>168</v>
      </c>
      <c r="B19" s="37" t="s">
        <v>6</v>
      </c>
      <c r="C19" s="27" t="s">
        <v>43</v>
      </c>
      <c r="D19" s="13" t="s">
        <v>46</v>
      </c>
      <c r="E19" s="15">
        <v>8</v>
      </c>
    </row>
    <row r="20" spans="1:10" ht="17.05" customHeight="1" x14ac:dyDescent="0.55000000000000004">
      <c r="A20" s="70"/>
      <c r="B20" s="70"/>
      <c r="C20" s="27" t="s">
        <v>44</v>
      </c>
      <c r="D20" s="13" t="s">
        <v>47</v>
      </c>
      <c r="E20" s="15">
        <v>12</v>
      </c>
      <c r="H20" s="13" t="s">
        <v>40</v>
      </c>
      <c r="I20" s="13" t="s">
        <v>41</v>
      </c>
      <c r="J20" s="13" t="s">
        <v>42</v>
      </c>
    </row>
    <row r="21" spans="1:10" ht="17.05" customHeight="1" x14ac:dyDescent="0.55000000000000004">
      <c r="A21" s="70"/>
      <c r="B21" s="70"/>
      <c r="C21" s="27" t="s">
        <v>45</v>
      </c>
      <c r="D21" s="13" t="s">
        <v>48</v>
      </c>
      <c r="E21" s="15">
        <v>12</v>
      </c>
      <c r="H21" s="15">
        <f>COUNT(E19:E28)</f>
        <v>10</v>
      </c>
      <c r="I21" s="15">
        <f>SUM(E19:E28) / H21</f>
        <v>8.8000000000000007</v>
      </c>
      <c r="J21" s="16">
        <f>H21/I21</f>
        <v>1.1363636363636362</v>
      </c>
    </row>
    <row r="22" spans="1:10" x14ac:dyDescent="0.55000000000000004">
      <c r="A22" s="13"/>
      <c r="B22" s="13"/>
      <c r="C22" s="71" t="s">
        <v>37</v>
      </c>
      <c r="D22" s="13" t="s">
        <v>46</v>
      </c>
      <c r="E22" s="15">
        <v>8</v>
      </c>
    </row>
    <row r="23" spans="1:10" x14ac:dyDescent="0.55000000000000004">
      <c r="A23" s="13"/>
      <c r="B23" s="13"/>
      <c r="C23" s="71" t="s">
        <v>49</v>
      </c>
      <c r="D23" s="13" t="s">
        <v>50</v>
      </c>
      <c r="E23" s="15">
        <v>8</v>
      </c>
    </row>
    <row r="24" spans="1:10" x14ac:dyDescent="0.55000000000000004">
      <c r="A24" s="13"/>
      <c r="B24" s="13"/>
      <c r="C24" s="71" t="s">
        <v>94</v>
      </c>
      <c r="D24" s="13" t="s">
        <v>46</v>
      </c>
      <c r="E24" s="15">
        <v>8</v>
      </c>
    </row>
    <row r="25" spans="1:10" x14ac:dyDescent="0.55000000000000004">
      <c r="A25" s="13"/>
      <c r="B25" s="13"/>
      <c r="C25" s="71" t="s">
        <v>179</v>
      </c>
      <c r="D25" s="13" t="s">
        <v>50</v>
      </c>
      <c r="E25" s="15">
        <v>8</v>
      </c>
    </row>
    <row r="26" spans="1:10" x14ac:dyDescent="0.55000000000000004">
      <c r="A26" s="13"/>
      <c r="B26" s="13"/>
      <c r="C26" s="71" t="s">
        <v>180</v>
      </c>
      <c r="D26" s="13" t="s">
        <v>46</v>
      </c>
      <c r="E26" s="15">
        <v>8</v>
      </c>
    </row>
    <row r="27" spans="1:10" x14ac:dyDescent="0.55000000000000004">
      <c r="A27" s="13"/>
      <c r="B27" s="13"/>
      <c r="C27" s="71" t="s">
        <v>181</v>
      </c>
      <c r="D27" s="13" t="s">
        <v>50</v>
      </c>
      <c r="E27" s="15">
        <v>8</v>
      </c>
    </row>
    <row r="28" spans="1:10" x14ac:dyDescent="0.55000000000000004">
      <c r="A28" s="13"/>
      <c r="B28" s="13"/>
      <c r="C28" s="71" t="s">
        <v>182</v>
      </c>
      <c r="D28" s="13" t="s">
        <v>50</v>
      </c>
      <c r="E28" s="15">
        <v>8</v>
      </c>
    </row>
    <row r="29" spans="1:10" x14ac:dyDescent="0.55000000000000004">
      <c r="A29" s="72"/>
      <c r="B29" s="72"/>
      <c r="C29" s="73"/>
      <c r="D29" s="72"/>
      <c r="E29" s="74"/>
    </row>
    <row r="30" spans="1:10" x14ac:dyDescent="0.55000000000000004">
      <c r="A30" s="72"/>
      <c r="B30" s="72"/>
      <c r="C30" s="73"/>
      <c r="D30" s="72"/>
      <c r="E30" s="74"/>
    </row>
    <row r="33" spans="1:10" ht="17.05" customHeight="1" x14ac:dyDescent="0.55000000000000004">
      <c r="A33" s="37" t="s">
        <v>169</v>
      </c>
      <c r="B33" s="37" t="s">
        <v>7</v>
      </c>
      <c r="C33" s="28" t="s">
        <v>51</v>
      </c>
      <c r="D33" s="13" t="s">
        <v>89</v>
      </c>
      <c r="E33" s="15">
        <v>12</v>
      </c>
    </row>
    <row r="34" spans="1:10" ht="17.05" customHeight="1" x14ac:dyDescent="0.55000000000000004">
      <c r="A34" s="70"/>
      <c r="B34" s="70"/>
      <c r="C34" s="28" t="s">
        <v>52</v>
      </c>
      <c r="D34" s="13" t="s">
        <v>89</v>
      </c>
      <c r="E34" s="15">
        <v>12</v>
      </c>
      <c r="H34" s="13" t="s">
        <v>40</v>
      </c>
      <c r="I34" s="13" t="s">
        <v>41</v>
      </c>
      <c r="J34" s="13" t="s">
        <v>42</v>
      </c>
    </row>
    <row r="35" spans="1:10" ht="17.05" customHeight="1" x14ac:dyDescent="0.55000000000000004">
      <c r="A35" s="70"/>
      <c r="B35" s="70"/>
      <c r="C35" s="28" t="s">
        <v>53</v>
      </c>
      <c r="D35" s="13" t="s">
        <v>89</v>
      </c>
      <c r="E35" s="15">
        <v>12</v>
      </c>
      <c r="H35" s="15">
        <f>COUNT(E33:E75)</f>
        <v>42</v>
      </c>
      <c r="I35" s="16">
        <f>SUM(E33:E75) / H35</f>
        <v>11.238095238095237</v>
      </c>
      <c r="J35" s="16">
        <f>H35/I35</f>
        <v>3.7372881355932206</v>
      </c>
    </row>
    <row r="36" spans="1:10" ht="17.05" customHeight="1" x14ac:dyDescent="0.55000000000000004">
      <c r="A36" s="70"/>
      <c r="B36" s="70"/>
      <c r="C36" s="28" t="s">
        <v>54</v>
      </c>
      <c r="D36" s="13" t="s">
        <v>89</v>
      </c>
      <c r="E36" s="15">
        <v>12</v>
      </c>
    </row>
    <row r="37" spans="1:10" ht="17.05" customHeight="1" x14ac:dyDescent="0.55000000000000004">
      <c r="A37" s="70"/>
      <c r="B37" s="70"/>
      <c r="C37" s="28" t="s">
        <v>55</v>
      </c>
      <c r="D37" s="13" t="s">
        <v>89</v>
      </c>
      <c r="E37" s="15">
        <v>12</v>
      </c>
    </row>
    <row r="38" spans="1:10" ht="17.05" customHeight="1" x14ac:dyDescent="0.55000000000000004">
      <c r="A38" s="70"/>
      <c r="B38" s="70"/>
      <c r="C38" s="28" t="s">
        <v>56</v>
      </c>
      <c r="D38" s="13" t="s">
        <v>89</v>
      </c>
      <c r="E38" s="15">
        <v>12</v>
      </c>
    </row>
    <row r="39" spans="1:10" ht="17.05" customHeight="1" x14ac:dyDescent="0.55000000000000004">
      <c r="A39" s="70"/>
      <c r="B39" s="70"/>
      <c r="C39" s="28" t="s">
        <v>57</v>
      </c>
      <c r="D39" s="13" t="s">
        <v>89</v>
      </c>
      <c r="E39" s="15">
        <v>12</v>
      </c>
    </row>
    <row r="40" spans="1:10" ht="17.05" customHeight="1" x14ac:dyDescent="0.55000000000000004">
      <c r="A40" s="70"/>
      <c r="B40" s="70"/>
      <c r="C40" s="28" t="s">
        <v>58</v>
      </c>
      <c r="D40" s="13" t="s">
        <v>89</v>
      </c>
      <c r="E40" s="15">
        <v>12</v>
      </c>
    </row>
    <row r="41" spans="1:10" ht="17.05" customHeight="1" x14ac:dyDescent="0.55000000000000004">
      <c r="A41" s="70"/>
      <c r="B41" s="70"/>
      <c r="C41" s="28" t="s">
        <v>59</v>
      </c>
      <c r="D41" s="13" t="s">
        <v>89</v>
      </c>
      <c r="E41" s="15">
        <v>12</v>
      </c>
    </row>
    <row r="42" spans="1:10" ht="17.05" customHeight="1" x14ac:dyDescent="0.55000000000000004">
      <c r="A42" s="70"/>
      <c r="B42" s="70"/>
      <c r="C42" s="28" t="s">
        <v>60</v>
      </c>
      <c r="D42" s="13" t="s">
        <v>89</v>
      </c>
      <c r="E42" s="15">
        <v>12</v>
      </c>
    </row>
    <row r="43" spans="1:10" ht="17.05" customHeight="1" x14ac:dyDescent="0.55000000000000004">
      <c r="A43" s="70"/>
      <c r="B43" s="70"/>
      <c r="C43" s="28" t="s">
        <v>61</v>
      </c>
      <c r="D43" s="13" t="s">
        <v>89</v>
      </c>
      <c r="E43" s="15">
        <v>12</v>
      </c>
    </row>
    <row r="44" spans="1:10" ht="17.05" customHeight="1" x14ac:dyDescent="0.55000000000000004">
      <c r="A44" s="70"/>
      <c r="B44" s="70"/>
      <c r="C44" s="28" t="s">
        <v>62</v>
      </c>
      <c r="D44" s="13" t="s">
        <v>89</v>
      </c>
      <c r="E44" s="15">
        <v>12</v>
      </c>
    </row>
    <row r="45" spans="1:10" ht="17.05" customHeight="1" x14ac:dyDescent="0.55000000000000004">
      <c r="A45" s="70"/>
      <c r="B45" s="70"/>
      <c r="C45" s="28" t="s">
        <v>63</v>
      </c>
      <c r="D45" s="13" t="s">
        <v>89</v>
      </c>
      <c r="E45" s="15" t="s">
        <v>1386</v>
      </c>
    </row>
    <row r="46" spans="1:10" ht="17.05" customHeight="1" x14ac:dyDescent="0.55000000000000004">
      <c r="A46" s="70"/>
      <c r="B46" s="70"/>
      <c r="C46" s="28" t="s">
        <v>64</v>
      </c>
      <c r="D46" s="13" t="s">
        <v>89</v>
      </c>
      <c r="E46" s="15">
        <v>12</v>
      </c>
    </row>
    <row r="47" spans="1:10" ht="17.05" customHeight="1" x14ac:dyDescent="0.55000000000000004">
      <c r="A47" s="70"/>
      <c r="B47" s="70"/>
      <c r="C47" s="28" t="s">
        <v>65</v>
      </c>
      <c r="D47" s="13" t="s">
        <v>89</v>
      </c>
      <c r="E47" s="15">
        <v>12</v>
      </c>
    </row>
    <row r="48" spans="1:10" ht="17.05" customHeight="1" x14ac:dyDescent="0.55000000000000004">
      <c r="A48" s="70"/>
      <c r="B48" s="70"/>
      <c r="C48" s="28" t="s">
        <v>66</v>
      </c>
      <c r="D48" s="13" t="s">
        <v>89</v>
      </c>
      <c r="E48" s="15">
        <v>12</v>
      </c>
    </row>
    <row r="49" spans="1:5" ht="17.05" customHeight="1" x14ac:dyDescent="0.55000000000000004">
      <c r="A49" s="70"/>
      <c r="B49" s="70"/>
      <c r="C49" s="28" t="s">
        <v>67</v>
      </c>
      <c r="D49" s="13" t="s">
        <v>89</v>
      </c>
      <c r="E49" s="15">
        <v>12</v>
      </c>
    </row>
    <row r="50" spans="1:5" ht="17.05" customHeight="1" x14ac:dyDescent="0.55000000000000004">
      <c r="A50" s="70"/>
      <c r="B50" s="70"/>
      <c r="C50" s="28" t="s">
        <v>68</v>
      </c>
      <c r="D50" s="13" t="s">
        <v>89</v>
      </c>
      <c r="E50" s="15">
        <v>12</v>
      </c>
    </row>
    <row r="51" spans="1:5" ht="17.05" customHeight="1" x14ac:dyDescent="0.55000000000000004">
      <c r="A51" s="70"/>
      <c r="B51" s="70"/>
      <c r="C51" s="28" t="s">
        <v>69</v>
      </c>
      <c r="D51" s="13" t="s">
        <v>90</v>
      </c>
      <c r="E51" s="15">
        <v>8</v>
      </c>
    </row>
    <row r="52" spans="1:5" ht="17.05" customHeight="1" x14ac:dyDescent="0.55000000000000004">
      <c r="A52" s="70"/>
      <c r="B52" s="70"/>
      <c r="C52" s="28" t="s">
        <v>70</v>
      </c>
      <c r="D52" s="13" t="s">
        <v>91</v>
      </c>
      <c r="E52" s="15">
        <v>12</v>
      </c>
    </row>
    <row r="53" spans="1:5" ht="17.05" customHeight="1" x14ac:dyDescent="0.55000000000000004">
      <c r="A53" s="70"/>
      <c r="B53" s="70"/>
      <c r="C53" s="28" t="s">
        <v>71</v>
      </c>
      <c r="D53" s="13" t="s">
        <v>91</v>
      </c>
      <c r="E53" s="15">
        <v>12</v>
      </c>
    </row>
    <row r="54" spans="1:5" ht="17.05" customHeight="1" x14ac:dyDescent="0.55000000000000004">
      <c r="A54" s="70"/>
      <c r="B54" s="70"/>
      <c r="C54" s="28" t="s">
        <v>72</v>
      </c>
      <c r="D54" s="13" t="s">
        <v>50</v>
      </c>
      <c r="E54" s="15">
        <v>8</v>
      </c>
    </row>
    <row r="55" spans="1:5" ht="17.05" customHeight="1" x14ac:dyDescent="0.55000000000000004">
      <c r="A55" s="70"/>
      <c r="B55" s="70"/>
      <c r="C55" s="28" t="s">
        <v>73</v>
      </c>
      <c r="D55" s="13" t="s">
        <v>89</v>
      </c>
      <c r="E55" s="15">
        <v>12</v>
      </c>
    </row>
    <row r="56" spans="1:5" ht="17.05" customHeight="1" x14ac:dyDescent="0.55000000000000004">
      <c r="A56" s="70"/>
      <c r="B56" s="70"/>
      <c r="C56" s="28" t="s">
        <v>74</v>
      </c>
      <c r="D56" s="13" t="s">
        <v>92</v>
      </c>
      <c r="E56" s="15">
        <v>12</v>
      </c>
    </row>
    <row r="57" spans="1:5" ht="17.05" customHeight="1" x14ac:dyDescent="0.55000000000000004">
      <c r="A57" s="70"/>
      <c r="B57" s="70"/>
      <c r="C57" s="28" t="s">
        <v>75</v>
      </c>
      <c r="D57" s="13" t="s">
        <v>92</v>
      </c>
      <c r="E57" s="15">
        <v>12</v>
      </c>
    </row>
    <row r="58" spans="1:5" ht="17.05" customHeight="1" x14ac:dyDescent="0.55000000000000004">
      <c r="A58" s="70"/>
      <c r="B58" s="70"/>
      <c r="C58" s="28" t="s">
        <v>76</v>
      </c>
      <c r="D58" s="13" t="s">
        <v>92</v>
      </c>
      <c r="E58" s="15">
        <v>12</v>
      </c>
    </row>
    <row r="59" spans="1:5" ht="17.05" customHeight="1" x14ac:dyDescent="0.55000000000000004">
      <c r="A59" s="70"/>
      <c r="B59" s="70"/>
      <c r="C59" s="27" t="s">
        <v>77</v>
      </c>
      <c r="D59" s="13" t="s">
        <v>92</v>
      </c>
      <c r="E59" s="15">
        <v>12</v>
      </c>
    </row>
    <row r="60" spans="1:5" ht="17.05" customHeight="1" x14ac:dyDescent="0.55000000000000004">
      <c r="A60" s="70"/>
      <c r="B60" s="70"/>
      <c r="C60" s="27" t="s">
        <v>78</v>
      </c>
      <c r="D60" s="13" t="s">
        <v>92</v>
      </c>
      <c r="E60" s="15">
        <v>12</v>
      </c>
    </row>
    <row r="61" spans="1:5" ht="17.05" customHeight="1" x14ac:dyDescent="0.55000000000000004">
      <c r="A61" s="70"/>
      <c r="B61" s="70"/>
      <c r="C61" s="27" t="s">
        <v>79</v>
      </c>
      <c r="D61" s="13" t="s">
        <v>92</v>
      </c>
      <c r="E61" s="15">
        <v>12</v>
      </c>
    </row>
    <row r="62" spans="1:5" ht="17.05" customHeight="1" x14ac:dyDescent="0.55000000000000004">
      <c r="A62" s="70"/>
      <c r="B62" s="70"/>
      <c r="C62" s="27" t="s">
        <v>80</v>
      </c>
      <c r="D62" s="13" t="s">
        <v>92</v>
      </c>
      <c r="E62" s="15">
        <v>12</v>
      </c>
    </row>
    <row r="63" spans="1:5" ht="17.05" customHeight="1" x14ac:dyDescent="0.55000000000000004">
      <c r="A63" s="70"/>
      <c r="B63" s="70"/>
      <c r="C63" s="27" t="s">
        <v>81</v>
      </c>
      <c r="D63" s="13" t="s">
        <v>92</v>
      </c>
      <c r="E63" s="15">
        <v>12</v>
      </c>
    </row>
    <row r="64" spans="1:5" ht="17.05" customHeight="1" x14ac:dyDescent="0.55000000000000004">
      <c r="A64" s="70"/>
      <c r="B64" s="70"/>
      <c r="C64" s="27" t="s">
        <v>82</v>
      </c>
      <c r="D64" s="13" t="s">
        <v>92</v>
      </c>
      <c r="E64" s="15">
        <v>12</v>
      </c>
    </row>
    <row r="65" spans="1:10" ht="17.05" customHeight="1" x14ac:dyDescent="0.55000000000000004">
      <c r="A65" s="70"/>
      <c r="B65" s="70"/>
      <c r="C65" s="27" t="s">
        <v>83</v>
      </c>
      <c r="D65" s="13" t="s">
        <v>92</v>
      </c>
      <c r="E65" s="15">
        <v>12</v>
      </c>
    </row>
    <row r="66" spans="1:10" ht="17.05" customHeight="1" x14ac:dyDescent="0.55000000000000004">
      <c r="A66" s="70"/>
      <c r="B66" s="70"/>
      <c r="C66" s="27" t="s">
        <v>84</v>
      </c>
      <c r="D66" s="13" t="s">
        <v>92</v>
      </c>
      <c r="E66" s="15">
        <v>12</v>
      </c>
    </row>
    <row r="67" spans="1:10" ht="17.05" customHeight="1" x14ac:dyDescent="0.55000000000000004">
      <c r="A67" s="70"/>
      <c r="B67" s="70"/>
      <c r="C67" s="27" t="s">
        <v>85</v>
      </c>
      <c r="D67" s="13" t="s">
        <v>92</v>
      </c>
      <c r="E67" s="15">
        <v>12</v>
      </c>
    </row>
    <row r="68" spans="1:10" ht="17.05" customHeight="1" x14ac:dyDescent="0.55000000000000004">
      <c r="A68" s="70"/>
      <c r="B68" s="70"/>
      <c r="C68" s="27" t="s">
        <v>86</v>
      </c>
      <c r="D68" s="13" t="s">
        <v>92</v>
      </c>
      <c r="E68" s="15">
        <v>12</v>
      </c>
    </row>
    <row r="69" spans="1:10" ht="17.05" customHeight="1" x14ac:dyDescent="0.55000000000000004">
      <c r="A69" s="70"/>
      <c r="B69" s="70"/>
      <c r="C69" s="27" t="s">
        <v>87</v>
      </c>
      <c r="D69" s="13" t="s">
        <v>92</v>
      </c>
      <c r="E69" s="15">
        <v>12</v>
      </c>
    </row>
    <row r="70" spans="1:10" ht="17.05" customHeight="1" x14ac:dyDescent="0.55000000000000004">
      <c r="A70" s="75"/>
      <c r="B70" s="75"/>
      <c r="C70" s="42" t="s">
        <v>88</v>
      </c>
      <c r="D70" s="68" t="s">
        <v>93</v>
      </c>
      <c r="E70" s="76">
        <v>8</v>
      </c>
    </row>
    <row r="71" spans="1:10" x14ac:dyDescent="0.55000000000000004">
      <c r="A71" s="13"/>
      <c r="B71" s="13"/>
      <c r="C71" s="63" t="s">
        <v>37</v>
      </c>
      <c r="D71" s="13" t="s">
        <v>46</v>
      </c>
      <c r="E71" s="15">
        <v>8</v>
      </c>
    </row>
    <row r="72" spans="1:10" x14ac:dyDescent="0.55000000000000004">
      <c r="A72" s="13"/>
      <c r="B72" s="13"/>
      <c r="C72" s="63" t="s">
        <v>49</v>
      </c>
      <c r="D72" s="13" t="s">
        <v>50</v>
      </c>
      <c r="E72" s="15">
        <v>8</v>
      </c>
    </row>
    <row r="73" spans="1:10" x14ac:dyDescent="0.55000000000000004">
      <c r="A73" s="13"/>
      <c r="B73" s="13"/>
      <c r="C73" s="63" t="s">
        <v>94</v>
      </c>
      <c r="D73" s="13" t="s">
        <v>46</v>
      </c>
      <c r="E73" s="15">
        <v>8</v>
      </c>
    </row>
    <row r="74" spans="1:10" x14ac:dyDescent="0.55000000000000004">
      <c r="A74" s="13"/>
      <c r="B74" s="13"/>
      <c r="C74" s="63" t="s">
        <v>95</v>
      </c>
      <c r="D74" s="13" t="s">
        <v>50</v>
      </c>
      <c r="E74" s="15">
        <v>8</v>
      </c>
    </row>
    <row r="75" spans="1:10" x14ac:dyDescent="0.55000000000000004">
      <c r="A75" s="13"/>
      <c r="B75" s="13"/>
      <c r="C75" s="63" t="s">
        <v>96</v>
      </c>
      <c r="D75" s="13" t="s">
        <v>50</v>
      </c>
      <c r="E75" s="15">
        <v>8</v>
      </c>
    </row>
    <row r="78" spans="1:10" ht="17.05" customHeight="1" x14ac:dyDescent="0.55000000000000004">
      <c r="A78" s="28" t="s">
        <v>175</v>
      </c>
      <c r="B78" s="28" t="s">
        <v>97</v>
      </c>
      <c r="C78" s="27" t="s">
        <v>98</v>
      </c>
      <c r="D78" s="13" t="s">
        <v>123</v>
      </c>
      <c r="E78" s="15">
        <v>12</v>
      </c>
    </row>
    <row r="79" spans="1:10" ht="17.05" customHeight="1" x14ac:dyDescent="0.55000000000000004">
      <c r="A79" s="28"/>
      <c r="B79" s="28"/>
      <c r="C79" s="27" t="s">
        <v>99</v>
      </c>
      <c r="D79" s="13" t="s">
        <v>123</v>
      </c>
      <c r="E79" s="15">
        <v>12</v>
      </c>
      <c r="H79" s="13" t="s">
        <v>40</v>
      </c>
      <c r="I79" s="13" t="s">
        <v>41</v>
      </c>
      <c r="J79" s="13" t="s">
        <v>42</v>
      </c>
    </row>
    <row r="80" spans="1:10" ht="17.05" customHeight="1" x14ac:dyDescent="0.55000000000000004">
      <c r="A80" s="28"/>
      <c r="B80" s="28"/>
      <c r="C80" s="27" t="s">
        <v>100</v>
      </c>
      <c r="D80" s="13" t="s">
        <v>123</v>
      </c>
      <c r="E80" s="15">
        <v>12</v>
      </c>
      <c r="H80" s="15">
        <f>COUNT(E78:E110)</f>
        <v>33</v>
      </c>
      <c r="I80" s="16">
        <f>SUM(E78:E110) / H80</f>
        <v>11.030303030303031</v>
      </c>
      <c r="J80" s="16">
        <f>H80/I80</f>
        <v>2.9917582417582413</v>
      </c>
    </row>
    <row r="81" spans="1:5" ht="17.05" customHeight="1" x14ac:dyDescent="0.55000000000000004">
      <c r="A81" s="28"/>
      <c r="B81" s="28"/>
      <c r="C81" s="27" t="s">
        <v>101</v>
      </c>
      <c r="D81" s="13" t="s">
        <v>123</v>
      </c>
      <c r="E81" s="15">
        <v>12</v>
      </c>
    </row>
    <row r="82" spans="1:5" ht="17.05" customHeight="1" x14ac:dyDescent="0.55000000000000004">
      <c r="A82" s="28"/>
      <c r="B82" s="28" t="s">
        <v>102</v>
      </c>
      <c r="C82" s="28" t="s">
        <v>103</v>
      </c>
      <c r="D82" s="13" t="s">
        <v>123</v>
      </c>
      <c r="E82" s="15">
        <v>12</v>
      </c>
    </row>
    <row r="83" spans="1:5" ht="17.05" customHeight="1" x14ac:dyDescent="0.55000000000000004">
      <c r="A83" s="28"/>
      <c r="B83" s="28"/>
      <c r="C83" s="27" t="s">
        <v>104</v>
      </c>
      <c r="D83" s="13" t="s">
        <v>123</v>
      </c>
      <c r="E83" s="15">
        <v>12</v>
      </c>
    </row>
    <row r="84" spans="1:5" ht="17.05" customHeight="1" x14ac:dyDescent="0.55000000000000004">
      <c r="A84" s="28"/>
      <c r="B84" s="28"/>
      <c r="C84" s="27" t="s">
        <v>105</v>
      </c>
      <c r="D84" s="13" t="s">
        <v>124</v>
      </c>
      <c r="E84" s="15">
        <v>8</v>
      </c>
    </row>
    <row r="85" spans="1:5" ht="17.05" customHeight="1" x14ac:dyDescent="0.55000000000000004">
      <c r="A85" s="28"/>
      <c r="B85" s="28"/>
      <c r="C85" s="27"/>
      <c r="D85" s="13" t="s">
        <v>124</v>
      </c>
      <c r="E85" s="15">
        <v>8</v>
      </c>
    </row>
    <row r="86" spans="1:5" ht="17.05" customHeight="1" x14ac:dyDescent="0.55000000000000004">
      <c r="A86" s="70"/>
      <c r="B86" s="70"/>
      <c r="C86" s="27" t="s">
        <v>106</v>
      </c>
      <c r="D86" s="13" t="s">
        <v>125</v>
      </c>
      <c r="E86" s="15">
        <v>12</v>
      </c>
    </row>
    <row r="87" spans="1:5" ht="17.05" customHeight="1" x14ac:dyDescent="0.55000000000000004">
      <c r="A87" s="17"/>
      <c r="B87" s="17"/>
      <c r="C87" s="27" t="s">
        <v>107</v>
      </c>
      <c r="D87" s="13" t="s">
        <v>125</v>
      </c>
      <c r="E87" s="15">
        <v>12</v>
      </c>
    </row>
    <row r="88" spans="1:5" ht="17.05" customHeight="1" x14ac:dyDescent="0.55000000000000004">
      <c r="A88" s="17"/>
      <c r="B88" s="17"/>
      <c r="C88" s="27" t="s">
        <v>108</v>
      </c>
      <c r="D88" s="13" t="s">
        <v>125</v>
      </c>
      <c r="E88" s="15">
        <v>12</v>
      </c>
    </row>
    <row r="89" spans="1:5" ht="17.05" customHeight="1" x14ac:dyDescent="0.55000000000000004">
      <c r="A89" s="17"/>
      <c r="B89" s="17"/>
      <c r="C89" s="27" t="s">
        <v>109</v>
      </c>
      <c r="D89" s="13" t="s">
        <v>125</v>
      </c>
      <c r="E89" s="15">
        <v>12</v>
      </c>
    </row>
    <row r="90" spans="1:5" ht="17.05" customHeight="1" x14ac:dyDescent="0.55000000000000004">
      <c r="A90" s="28"/>
      <c r="B90" s="28" t="s">
        <v>8</v>
      </c>
      <c r="C90" s="31" t="s">
        <v>170</v>
      </c>
      <c r="D90" s="13" t="s">
        <v>125</v>
      </c>
      <c r="E90" s="15">
        <v>12</v>
      </c>
    </row>
    <row r="91" spans="1:5" ht="17.05" customHeight="1" x14ac:dyDescent="0.55000000000000004">
      <c r="A91" s="28"/>
      <c r="B91" s="28"/>
      <c r="C91" s="31" t="s">
        <v>110</v>
      </c>
      <c r="D91" s="13" t="s">
        <v>125</v>
      </c>
      <c r="E91" s="15">
        <v>12</v>
      </c>
    </row>
    <row r="92" spans="1:5" ht="17.05" customHeight="1" x14ac:dyDescent="0.55000000000000004">
      <c r="A92" s="28"/>
      <c r="B92" s="28"/>
      <c r="C92" s="31" t="s">
        <v>111</v>
      </c>
      <c r="D92" s="13" t="s">
        <v>125</v>
      </c>
      <c r="E92" s="15">
        <v>12</v>
      </c>
    </row>
    <row r="93" spans="1:5" ht="17.05" customHeight="1" x14ac:dyDescent="0.55000000000000004">
      <c r="A93" s="17"/>
      <c r="B93" s="17"/>
      <c r="C93" s="31" t="s">
        <v>112</v>
      </c>
      <c r="D93" s="13" t="s">
        <v>125</v>
      </c>
      <c r="E93" s="15">
        <v>12</v>
      </c>
    </row>
    <row r="94" spans="1:5" ht="17.05" customHeight="1" x14ac:dyDescent="0.55000000000000004">
      <c r="A94" s="17"/>
      <c r="B94" s="17"/>
      <c r="C94" s="31" t="s">
        <v>113</v>
      </c>
      <c r="D94" s="13" t="s">
        <v>125</v>
      </c>
      <c r="E94" s="15">
        <v>12</v>
      </c>
    </row>
    <row r="95" spans="1:5" ht="17.05" customHeight="1" x14ac:dyDescent="0.55000000000000004">
      <c r="A95" s="17"/>
      <c r="B95" s="17"/>
      <c r="C95" s="28" t="s">
        <v>114</v>
      </c>
      <c r="D95" s="13" t="s">
        <v>125</v>
      </c>
      <c r="E95" s="15">
        <v>12</v>
      </c>
    </row>
    <row r="96" spans="1:5" ht="17.05" customHeight="1" x14ac:dyDescent="0.55000000000000004">
      <c r="A96" s="17"/>
      <c r="B96" s="17"/>
      <c r="C96" s="27" t="s">
        <v>115</v>
      </c>
      <c r="D96" s="13" t="s">
        <v>46</v>
      </c>
      <c r="E96" s="15">
        <v>8</v>
      </c>
    </row>
    <row r="97" spans="1:5" ht="17.05" customHeight="1" x14ac:dyDescent="0.55000000000000004">
      <c r="A97" s="28"/>
      <c r="B97" s="28" t="s">
        <v>116</v>
      </c>
      <c r="C97" s="28" t="s">
        <v>117</v>
      </c>
      <c r="D97" s="13" t="s">
        <v>125</v>
      </c>
      <c r="E97" s="15">
        <v>12</v>
      </c>
    </row>
    <row r="98" spans="1:5" ht="17.05" customHeight="1" x14ac:dyDescent="0.55000000000000004">
      <c r="A98" s="28"/>
      <c r="B98" s="28"/>
      <c r="C98" s="28" t="s">
        <v>118</v>
      </c>
      <c r="D98" s="13" t="s">
        <v>125</v>
      </c>
      <c r="E98" s="15">
        <v>12</v>
      </c>
    </row>
    <row r="99" spans="1:5" ht="17.05" customHeight="1" x14ac:dyDescent="0.55000000000000004">
      <c r="A99" s="28"/>
      <c r="B99" s="28"/>
      <c r="C99" s="28" t="s">
        <v>119</v>
      </c>
      <c r="D99" s="13" t="s">
        <v>125</v>
      </c>
      <c r="E99" s="15">
        <v>12</v>
      </c>
    </row>
    <row r="100" spans="1:5" ht="17.05" customHeight="1" x14ac:dyDescent="0.55000000000000004">
      <c r="A100" s="28"/>
      <c r="B100" s="28"/>
      <c r="C100" s="28" t="s">
        <v>120</v>
      </c>
      <c r="D100" s="13" t="s">
        <v>125</v>
      </c>
      <c r="E100" s="15">
        <v>12</v>
      </c>
    </row>
    <row r="101" spans="1:5" ht="17.05" customHeight="1" x14ac:dyDescent="0.55000000000000004">
      <c r="A101" s="28"/>
      <c r="B101" s="28"/>
      <c r="C101" s="28" t="s">
        <v>171</v>
      </c>
      <c r="D101" s="13" t="s">
        <v>125</v>
      </c>
      <c r="E101" s="15">
        <v>12</v>
      </c>
    </row>
    <row r="102" spans="1:5" ht="17.05" customHeight="1" x14ac:dyDescent="0.55000000000000004">
      <c r="A102" s="28"/>
      <c r="B102" s="28"/>
      <c r="C102" s="28" t="s">
        <v>172</v>
      </c>
      <c r="D102" s="13" t="s">
        <v>125</v>
      </c>
      <c r="E102" s="15">
        <v>12</v>
      </c>
    </row>
    <row r="103" spans="1:5" ht="17.05" customHeight="1" x14ac:dyDescent="0.55000000000000004">
      <c r="A103" s="28"/>
      <c r="B103" s="28"/>
      <c r="C103" s="28" t="s">
        <v>121</v>
      </c>
      <c r="D103" s="13" t="s">
        <v>125</v>
      </c>
      <c r="E103" s="15">
        <v>12</v>
      </c>
    </row>
    <row r="104" spans="1:5" ht="17.05" customHeight="1" x14ac:dyDescent="0.55000000000000004">
      <c r="A104" s="28"/>
      <c r="B104" s="28" t="s">
        <v>10</v>
      </c>
      <c r="C104" s="28" t="s">
        <v>122</v>
      </c>
      <c r="D104" s="13" t="s">
        <v>46</v>
      </c>
      <c r="E104" s="15">
        <v>8</v>
      </c>
    </row>
    <row r="105" spans="1:5" ht="17.05" customHeight="1" x14ac:dyDescent="0.55000000000000004">
      <c r="A105" s="28"/>
      <c r="B105" s="28"/>
      <c r="C105" s="28" t="s">
        <v>173</v>
      </c>
      <c r="D105" s="13" t="s">
        <v>126</v>
      </c>
      <c r="E105" s="15">
        <v>12</v>
      </c>
    </row>
    <row r="106" spans="1:5" ht="17.05" customHeight="1" x14ac:dyDescent="0.55000000000000004">
      <c r="A106" s="39"/>
      <c r="B106" s="39"/>
      <c r="C106" s="28" t="s">
        <v>174</v>
      </c>
      <c r="D106" s="68" t="s">
        <v>127</v>
      </c>
      <c r="E106" s="76">
        <v>12</v>
      </c>
    </row>
    <row r="107" spans="1:5" ht="17.05" customHeight="1" x14ac:dyDescent="0.55000000000000004">
      <c r="A107" s="40"/>
      <c r="B107" s="41"/>
      <c r="C107" s="63" t="s">
        <v>37</v>
      </c>
      <c r="D107" s="13" t="s">
        <v>165</v>
      </c>
      <c r="E107" s="15">
        <v>8</v>
      </c>
    </row>
    <row r="108" spans="1:5" ht="17.05" customHeight="1" x14ac:dyDescent="0.55000000000000004">
      <c r="A108" s="40"/>
      <c r="B108" s="41"/>
      <c r="C108" s="63" t="s">
        <v>163</v>
      </c>
      <c r="D108" s="13" t="s">
        <v>165</v>
      </c>
      <c r="E108" s="15">
        <v>8</v>
      </c>
    </row>
    <row r="109" spans="1:5" ht="17.05" customHeight="1" x14ac:dyDescent="0.55000000000000004">
      <c r="A109" s="40"/>
      <c r="B109" s="41"/>
      <c r="C109" s="63" t="s">
        <v>164</v>
      </c>
      <c r="D109" s="13" t="s">
        <v>165</v>
      </c>
      <c r="E109" s="15">
        <v>8</v>
      </c>
    </row>
    <row r="110" spans="1:5" ht="17.05" customHeight="1" x14ac:dyDescent="0.55000000000000004">
      <c r="A110" s="40"/>
      <c r="B110" s="41"/>
      <c r="C110" s="63" t="s">
        <v>95</v>
      </c>
      <c r="D110" s="13" t="s">
        <v>165</v>
      </c>
      <c r="E110" s="15">
        <v>8</v>
      </c>
    </row>
    <row r="113" spans="1:10" ht="17.05" customHeight="1" x14ac:dyDescent="0.55000000000000004">
      <c r="A113" s="28" t="s">
        <v>11</v>
      </c>
      <c r="B113" s="27" t="s">
        <v>128</v>
      </c>
      <c r="C113" s="30" t="s">
        <v>129</v>
      </c>
      <c r="D113" s="13" t="s">
        <v>152</v>
      </c>
      <c r="E113" s="15">
        <v>12</v>
      </c>
    </row>
    <row r="114" spans="1:10" ht="17.05" customHeight="1" x14ac:dyDescent="0.55000000000000004">
      <c r="A114" s="17"/>
      <c r="B114" s="27"/>
      <c r="C114" s="30" t="s">
        <v>130</v>
      </c>
      <c r="D114" s="13" t="s">
        <v>89</v>
      </c>
      <c r="E114" s="15">
        <v>12</v>
      </c>
      <c r="H114" s="13" t="s">
        <v>40</v>
      </c>
      <c r="I114" s="13" t="s">
        <v>41</v>
      </c>
      <c r="J114" s="13" t="s">
        <v>42</v>
      </c>
    </row>
    <row r="115" spans="1:10" ht="17.05" customHeight="1" x14ac:dyDescent="0.55000000000000004">
      <c r="A115" s="17"/>
      <c r="B115" s="28"/>
      <c r="C115" s="30" t="s">
        <v>131</v>
      </c>
      <c r="D115" s="13" t="s">
        <v>153</v>
      </c>
      <c r="E115" s="15">
        <v>12</v>
      </c>
      <c r="H115" s="15">
        <f>COUNT(E113:E139)</f>
        <v>27</v>
      </c>
      <c r="I115" s="16">
        <f>SUM(E113:E139) / H115</f>
        <v>9.1111111111111107</v>
      </c>
      <c r="J115" s="16">
        <f>H115/I115</f>
        <v>2.9634146341463414</v>
      </c>
    </row>
    <row r="116" spans="1:10" ht="17.05" customHeight="1" x14ac:dyDescent="0.55000000000000004">
      <c r="A116" s="17"/>
      <c r="B116" s="28"/>
      <c r="C116" s="30" t="s">
        <v>132</v>
      </c>
      <c r="D116" s="13" t="s">
        <v>89</v>
      </c>
      <c r="E116" s="15">
        <v>12</v>
      </c>
    </row>
    <row r="117" spans="1:10" ht="17.05" customHeight="1" x14ac:dyDescent="0.55000000000000004">
      <c r="A117" s="28"/>
      <c r="B117" s="28"/>
      <c r="C117" s="30" t="s">
        <v>133</v>
      </c>
      <c r="D117" s="13" t="s">
        <v>154</v>
      </c>
      <c r="E117" s="15">
        <v>12</v>
      </c>
    </row>
    <row r="118" spans="1:10" ht="17.05" customHeight="1" x14ac:dyDescent="0.55000000000000004">
      <c r="A118" s="17"/>
      <c r="B118" s="28"/>
      <c r="C118" s="30" t="s">
        <v>151</v>
      </c>
      <c r="D118" s="13" t="s">
        <v>126</v>
      </c>
      <c r="E118" s="15">
        <v>12</v>
      </c>
    </row>
    <row r="119" spans="1:10" ht="17.05" customHeight="1" x14ac:dyDescent="0.55000000000000004">
      <c r="A119" s="17"/>
      <c r="B119" s="28" t="s">
        <v>134</v>
      </c>
      <c r="C119" s="30" t="s">
        <v>134</v>
      </c>
      <c r="D119" s="13" t="s">
        <v>126</v>
      </c>
      <c r="E119" s="15">
        <v>12</v>
      </c>
    </row>
    <row r="120" spans="1:10" ht="17.05" customHeight="1" x14ac:dyDescent="0.55000000000000004">
      <c r="A120" s="17"/>
      <c r="B120" s="28"/>
      <c r="C120" s="30" t="s">
        <v>135</v>
      </c>
      <c r="D120" s="13" t="s">
        <v>89</v>
      </c>
      <c r="E120" s="15">
        <v>12</v>
      </c>
    </row>
    <row r="121" spans="1:10" ht="17.05" customHeight="1" x14ac:dyDescent="0.55000000000000004">
      <c r="A121" s="17"/>
      <c r="B121" s="28"/>
      <c r="C121" s="30" t="s">
        <v>136</v>
      </c>
      <c r="D121" s="13" t="s">
        <v>89</v>
      </c>
      <c r="E121" s="15">
        <v>12</v>
      </c>
    </row>
    <row r="122" spans="1:10" ht="17.05" customHeight="1" x14ac:dyDescent="0.55000000000000004">
      <c r="A122" s="28"/>
      <c r="B122" s="28" t="s">
        <v>137</v>
      </c>
      <c r="C122" s="30" t="s">
        <v>138</v>
      </c>
      <c r="D122" s="13" t="s">
        <v>50</v>
      </c>
      <c r="E122" s="15">
        <v>8</v>
      </c>
    </row>
    <row r="123" spans="1:10" ht="17.05" customHeight="1" x14ac:dyDescent="0.55000000000000004">
      <c r="A123" s="17"/>
      <c r="B123" s="28"/>
      <c r="C123" s="30" t="s">
        <v>139</v>
      </c>
      <c r="D123" s="13" t="s">
        <v>155</v>
      </c>
      <c r="E123" s="15">
        <v>6</v>
      </c>
    </row>
    <row r="124" spans="1:10" ht="17.05" customHeight="1" x14ac:dyDescent="0.55000000000000004">
      <c r="A124" s="17"/>
      <c r="B124" s="28" t="s">
        <v>140</v>
      </c>
      <c r="C124" s="30" t="s">
        <v>141</v>
      </c>
      <c r="D124" s="13" t="s">
        <v>156</v>
      </c>
      <c r="E124" s="15">
        <v>12</v>
      </c>
    </row>
    <row r="125" spans="1:10" ht="17.05" customHeight="1" x14ac:dyDescent="0.55000000000000004">
      <c r="A125" s="17"/>
      <c r="B125" s="28"/>
      <c r="C125" s="30" t="s">
        <v>142</v>
      </c>
      <c r="D125" s="13" t="s">
        <v>157</v>
      </c>
      <c r="E125" s="15">
        <v>8</v>
      </c>
    </row>
    <row r="126" spans="1:10" ht="17.05" customHeight="1" x14ac:dyDescent="0.55000000000000004">
      <c r="A126" s="17"/>
      <c r="B126" s="28"/>
      <c r="C126" s="30" t="s">
        <v>143</v>
      </c>
      <c r="D126" s="13" t="s">
        <v>158</v>
      </c>
      <c r="E126" s="15">
        <v>6</v>
      </c>
    </row>
    <row r="127" spans="1:10" ht="17.05" customHeight="1" x14ac:dyDescent="0.55000000000000004">
      <c r="A127" s="17"/>
      <c r="B127" s="28" t="s">
        <v>144</v>
      </c>
      <c r="C127" s="30" t="s">
        <v>145</v>
      </c>
      <c r="D127" s="13" t="s">
        <v>156</v>
      </c>
      <c r="E127" s="15">
        <v>12</v>
      </c>
    </row>
    <row r="128" spans="1:10" ht="17.05" customHeight="1" x14ac:dyDescent="0.55000000000000004">
      <c r="A128" s="17"/>
      <c r="B128" s="28"/>
      <c r="C128" s="31" t="s">
        <v>137</v>
      </c>
      <c r="D128" s="13" t="s">
        <v>155</v>
      </c>
      <c r="E128" s="15">
        <v>6</v>
      </c>
    </row>
    <row r="129" spans="1:10" ht="17.05" customHeight="1" x14ac:dyDescent="0.55000000000000004">
      <c r="A129" s="17"/>
      <c r="B129" s="28"/>
      <c r="C129" s="31" t="s">
        <v>140</v>
      </c>
      <c r="D129" s="13" t="s">
        <v>159</v>
      </c>
      <c r="E129" s="15">
        <v>6</v>
      </c>
    </row>
    <row r="130" spans="1:10" ht="17.05" customHeight="1" x14ac:dyDescent="0.55000000000000004">
      <c r="A130" s="17"/>
      <c r="B130" s="28"/>
      <c r="C130" s="30" t="s">
        <v>146</v>
      </c>
      <c r="D130" s="13" t="s">
        <v>160</v>
      </c>
      <c r="E130" s="15">
        <v>8</v>
      </c>
    </row>
    <row r="131" spans="1:10" ht="17.05" customHeight="1" x14ac:dyDescent="0.55000000000000004">
      <c r="A131" s="17"/>
      <c r="B131" s="28"/>
      <c r="C131" s="30" t="s">
        <v>147</v>
      </c>
      <c r="D131" s="13" t="s">
        <v>161</v>
      </c>
      <c r="E131" s="15">
        <v>6</v>
      </c>
    </row>
    <row r="132" spans="1:10" ht="17.05" customHeight="1" x14ac:dyDescent="0.55000000000000004">
      <c r="A132" s="17"/>
      <c r="B132" s="28"/>
      <c r="C132" s="30" t="s">
        <v>176</v>
      </c>
      <c r="D132" s="13" t="s">
        <v>89</v>
      </c>
      <c r="E132" s="15">
        <v>12</v>
      </c>
    </row>
    <row r="133" spans="1:10" ht="17.05" customHeight="1" x14ac:dyDescent="0.55000000000000004">
      <c r="A133" s="17"/>
      <c r="B133" s="28"/>
      <c r="C133" s="30" t="s">
        <v>148</v>
      </c>
      <c r="D133" s="13" t="s">
        <v>162</v>
      </c>
      <c r="E133" s="15">
        <v>6</v>
      </c>
    </row>
    <row r="134" spans="1:10" ht="17.05" customHeight="1" x14ac:dyDescent="0.55000000000000004">
      <c r="A134" s="17"/>
      <c r="B134" s="28"/>
      <c r="C134" s="30" t="s">
        <v>149</v>
      </c>
      <c r="D134" s="13" t="s">
        <v>162</v>
      </c>
      <c r="E134" s="15">
        <v>6</v>
      </c>
    </row>
    <row r="135" spans="1:10" ht="17.05" customHeight="1" x14ac:dyDescent="0.55000000000000004">
      <c r="A135" s="17"/>
      <c r="B135" s="28"/>
      <c r="C135" s="30" t="s">
        <v>150</v>
      </c>
      <c r="D135" s="13" t="s">
        <v>124</v>
      </c>
      <c r="E135" s="15">
        <v>8</v>
      </c>
    </row>
    <row r="136" spans="1:10" x14ac:dyDescent="0.55000000000000004">
      <c r="A136" s="40"/>
      <c r="B136" s="41"/>
      <c r="C136" s="71" t="s">
        <v>37</v>
      </c>
      <c r="D136" s="13" t="s">
        <v>165</v>
      </c>
      <c r="E136" s="15">
        <v>8</v>
      </c>
    </row>
    <row r="137" spans="1:10" x14ac:dyDescent="0.55000000000000004">
      <c r="A137" s="40"/>
      <c r="B137" s="41"/>
      <c r="C137" s="71" t="s">
        <v>163</v>
      </c>
      <c r="D137" s="13" t="s">
        <v>165</v>
      </c>
      <c r="E137" s="15">
        <v>8</v>
      </c>
    </row>
    <row r="138" spans="1:10" x14ac:dyDescent="0.55000000000000004">
      <c r="A138" s="40"/>
      <c r="B138" s="41"/>
      <c r="C138" s="71" t="s">
        <v>164</v>
      </c>
      <c r="D138" s="13" t="s">
        <v>166</v>
      </c>
      <c r="E138" s="15">
        <v>6</v>
      </c>
    </row>
    <row r="139" spans="1:10" x14ac:dyDescent="0.55000000000000004">
      <c r="A139" s="40"/>
      <c r="B139" s="41"/>
      <c r="C139" s="71" t="s">
        <v>95</v>
      </c>
      <c r="D139" s="13" t="s">
        <v>166</v>
      </c>
      <c r="E139" s="15">
        <v>6</v>
      </c>
    </row>
    <row r="142" spans="1:10" x14ac:dyDescent="0.55000000000000004">
      <c r="A142" s="13"/>
      <c r="B142" s="40" t="s">
        <v>12</v>
      </c>
      <c r="C142" s="40" t="s">
        <v>381</v>
      </c>
      <c r="D142" s="13" t="s">
        <v>89</v>
      </c>
      <c r="E142" s="15">
        <v>12</v>
      </c>
    </row>
    <row r="143" spans="1:10" x14ac:dyDescent="0.55000000000000004">
      <c r="A143" s="13"/>
      <c r="B143" s="40"/>
      <c r="C143" s="40" t="s">
        <v>382</v>
      </c>
      <c r="D143" s="13" t="s">
        <v>89</v>
      </c>
      <c r="E143" s="15">
        <v>12</v>
      </c>
      <c r="H143" s="13" t="s">
        <v>40</v>
      </c>
      <c r="I143" s="13" t="s">
        <v>41</v>
      </c>
      <c r="J143" s="13" t="s">
        <v>42</v>
      </c>
    </row>
    <row r="144" spans="1:10" x14ac:dyDescent="0.55000000000000004">
      <c r="A144" s="13"/>
      <c r="B144" s="40"/>
      <c r="C144" s="40" t="s">
        <v>383</v>
      </c>
      <c r="D144" s="13" t="s">
        <v>89</v>
      </c>
      <c r="E144" s="15">
        <v>12</v>
      </c>
      <c r="H144" s="15">
        <f>COUNT(E142:E148)</f>
        <v>7</v>
      </c>
      <c r="I144" s="15">
        <f>SUM(E142:E148)/H144</f>
        <v>12</v>
      </c>
      <c r="J144" s="16">
        <f>H144/I144</f>
        <v>0.58333333333333337</v>
      </c>
    </row>
    <row r="145" spans="1:10" x14ac:dyDescent="0.55000000000000004">
      <c r="A145" s="13"/>
      <c r="B145" s="40"/>
      <c r="C145" s="40" t="s">
        <v>384</v>
      </c>
      <c r="D145" s="13" t="s">
        <v>89</v>
      </c>
      <c r="E145" s="15">
        <v>12</v>
      </c>
    </row>
    <row r="146" spans="1:10" x14ac:dyDescent="0.55000000000000004">
      <c r="A146" s="13"/>
      <c r="B146" s="41"/>
      <c r="C146" s="63" t="s">
        <v>37</v>
      </c>
      <c r="D146" s="13" t="s">
        <v>89</v>
      </c>
      <c r="E146" s="15">
        <v>12</v>
      </c>
    </row>
    <row r="147" spans="1:10" x14ac:dyDescent="0.55000000000000004">
      <c r="A147" s="13"/>
      <c r="B147" s="41"/>
      <c r="C147" s="63" t="s">
        <v>163</v>
      </c>
      <c r="D147" s="13" t="s">
        <v>89</v>
      </c>
      <c r="E147" s="15">
        <v>12</v>
      </c>
    </row>
    <row r="148" spans="1:10" x14ac:dyDescent="0.55000000000000004">
      <c r="A148" s="13"/>
      <c r="B148" s="41"/>
      <c r="C148" s="63" t="s">
        <v>164</v>
      </c>
      <c r="D148" s="13" t="s">
        <v>89</v>
      </c>
      <c r="E148" s="15">
        <v>12</v>
      </c>
    </row>
    <row r="151" spans="1:10" x14ac:dyDescent="0.55000000000000004">
      <c r="A151" s="13"/>
      <c r="B151" s="40" t="s">
        <v>385</v>
      </c>
      <c r="C151" s="40" t="s">
        <v>386</v>
      </c>
      <c r="D151" s="13" t="s">
        <v>89</v>
      </c>
      <c r="E151" s="15">
        <v>12</v>
      </c>
    </row>
    <row r="152" spans="1:10" x14ac:dyDescent="0.55000000000000004">
      <c r="A152" s="13"/>
      <c r="B152" s="40"/>
      <c r="C152" s="40" t="s">
        <v>387</v>
      </c>
      <c r="D152" s="13" t="s">
        <v>89</v>
      </c>
      <c r="E152" s="15">
        <v>12</v>
      </c>
      <c r="H152" s="13" t="s">
        <v>40</v>
      </c>
      <c r="I152" s="13" t="s">
        <v>41</v>
      </c>
      <c r="J152" s="13" t="s">
        <v>42</v>
      </c>
    </row>
    <row r="153" spans="1:10" x14ac:dyDescent="0.55000000000000004">
      <c r="A153" s="13"/>
      <c r="B153" s="40"/>
      <c r="C153" s="40" t="s">
        <v>388</v>
      </c>
      <c r="D153" s="13" t="s">
        <v>89</v>
      </c>
      <c r="E153" s="15">
        <v>12</v>
      </c>
      <c r="H153" s="15">
        <f>COUNT(E151:E160)</f>
        <v>10</v>
      </c>
      <c r="I153" s="15">
        <f>SUM(E151:E160)/H153</f>
        <v>12</v>
      </c>
      <c r="J153" s="16">
        <f>H153/I153</f>
        <v>0.83333333333333337</v>
      </c>
    </row>
    <row r="154" spans="1:10" x14ac:dyDescent="0.55000000000000004">
      <c r="A154" s="13"/>
      <c r="B154" s="41"/>
      <c r="C154" s="63" t="s">
        <v>37</v>
      </c>
      <c r="D154" s="13" t="s">
        <v>89</v>
      </c>
      <c r="E154" s="15">
        <v>12</v>
      </c>
    </row>
    <row r="155" spans="1:10" x14ac:dyDescent="0.55000000000000004">
      <c r="A155" s="13"/>
      <c r="B155" s="41"/>
      <c r="C155" s="63" t="s">
        <v>163</v>
      </c>
      <c r="D155" s="13" t="s">
        <v>89</v>
      </c>
      <c r="E155" s="15">
        <v>12</v>
      </c>
    </row>
    <row r="156" spans="1:10" x14ac:dyDescent="0.55000000000000004">
      <c r="A156" s="13"/>
      <c r="B156" s="41"/>
      <c r="C156" s="63" t="s">
        <v>164</v>
      </c>
      <c r="D156" s="13" t="s">
        <v>89</v>
      </c>
      <c r="E156" s="15">
        <v>12</v>
      </c>
    </row>
    <row r="157" spans="1:10" x14ac:dyDescent="0.55000000000000004">
      <c r="A157" s="13"/>
      <c r="B157" s="13"/>
      <c r="C157" s="63" t="s">
        <v>389</v>
      </c>
      <c r="D157" s="13" t="s">
        <v>89</v>
      </c>
      <c r="E157" s="15">
        <v>12</v>
      </c>
    </row>
    <row r="158" spans="1:10" x14ac:dyDescent="0.55000000000000004">
      <c r="A158" s="13"/>
      <c r="B158" s="13"/>
      <c r="C158" s="63" t="s">
        <v>390</v>
      </c>
      <c r="D158" s="13" t="s">
        <v>89</v>
      </c>
      <c r="E158" s="15">
        <v>12</v>
      </c>
    </row>
    <row r="159" spans="1:10" x14ac:dyDescent="0.55000000000000004">
      <c r="A159" s="13"/>
      <c r="B159" s="13"/>
      <c r="C159" s="63" t="s">
        <v>181</v>
      </c>
      <c r="D159" s="13" t="s">
        <v>89</v>
      </c>
      <c r="E159" s="15">
        <v>12</v>
      </c>
    </row>
    <row r="160" spans="1:10" x14ac:dyDescent="0.55000000000000004">
      <c r="A160" s="13"/>
      <c r="B160" s="13"/>
      <c r="C160" s="63" t="s">
        <v>391</v>
      </c>
      <c r="D160" s="13" t="s">
        <v>89</v>
      </c>
      <c r="E160" s="15">
        <v>12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E10" sqref="E10"/>
    </sheetView>
  </sheetViews>
  <sheetFormatPr defaultRowHeight="17.600000000000001" x14ac:dyDescent="0.55000000000000004"/>
  <cols>
    <col min="2" max="2" width="14.78515625" customWidth="1"/>
    <col min="3" max="3" width="14.2109375" customWidth="1"/>
    <col min="4" max="4" width="12" customWidth="1"/>
    <col min="5" max="5" width="12.5703125" customWidth="1"/>
  </cols>
  <sheetData>
    <row r="2" spans="1:5" ht="25" customHeight="1" x14ac:dyDescent="0.55000000000000004">
      <c r="A2" s="6"/>
      <c r="B2" s="6"/>
      <c r="C2" s="7" t="s">
        <v>40</v>
      </c>
      <c r="D2" s="7" t="s">
        <v>41</v>
      </c>
      <c r="E2" s="7" t="s">
        <v>42</v>
      </c>
    </row>
    <row r="3" spans="1:5" ht="25" customHeight="1" x14ac:dyDescent="0.55000000000000004">
      <c r="A3" s="10" t="s">
        <v>28</v>
      </c>
      <c r="B3" s="11" t="s">
        <v>31</v>
      </c>
      <c r="C3" s="6">
        <f>인사상세!H4</f>
        <v>15</v>
      </c>
      <c r="D3" s="9">
        <f>인사상세!I4</f>
        <v>12</v>
      </c>
      <c r="E3" s="9">
        <f>인사상세!J4</f>
        <v>1.25</v>
      </c>
    </row>
    <row r="4" spans="1:5" ht="25" customHeight="1" x14ac:dyDescent="0.55000000000000004">
      <c r="A4" s="12"/>
      <c r="B4" s="12" t="s">
        <v>6</v>
      </c>
      <c r="C4" s="6">
        <f>인사상세!H21</f>
        <v>10</v>
      </c>
      <c r="D4" s="9">
        <f>인사상세!I21</f>
        <v>8.8000000000000007</v>
      </c>
      <c r="E4" s="9">
        <f>인사상세!J21</f>
        <v>1.1363636363636362</v>
      </c>
    </row>
    <row r="5" spans="1:5" ht="25" customHeight="1" x14ac:dyDescent="0.55000000000000004">
      <c r="A5" s="12"/>
      <c r="B5" s="12" t="s">
        <v>7</v>
      </c>
      <c r="C5" s="6">
        <f>인사상세!H35</f>
        <v>42</v>
      </c>
      <c r="D5" s="9">
        <f>인사상세!I35</f>
        <v>11.238095238095237</v>
      </c>
      <c r="E5" s="9">
        <f>인사상세!J35</f>
        <v>3.7372881355932206</v>
      </c>
    </row>
    <row r="6" spans="1:5" ht="25" customHeight="1" x14ac:dyDescent="0.55000000000000004">
      <c r="A6" s="12"/>
      <c r="B6" s="12" t="s">
        <v>178</v>
      </c>
      <c r="C6" s="6">
        <f>인사상세!H115</f>
        <v>27</v>
      </c>
      <c r="D6" s="9">
        <f>인사상세!I115</f>
        <v>9.1111111111111107</v>
      </c>
      <c r="E6" s="9">
        <f>인사상세!J115</f>
        <v>2.9634146341463414</v>
      </c>
    </row>
    <row r="7" spans="1:5" ht="25" customHeight="1" x14ac:dyDescent="0.55000000000000004">
      <c r="A7" s="12"/>
      <c r="B7" s="12" t="s">
        <v>177</v>
      </c>
      <c r="C7" s="6">
        <f>인사상세!H80</f>
        <v>33</v>
      </c>
      <c r="D7" s="9">
        <f>인사상세!I80</f>
        <v>11.030303030303031</v>
      </c>
      <c r="E7" s="9">
        <f>인사상세!J80</f>
        <v>2.9917582417582413</v>
      </c>
    </row>
    <row r="8" spans="1:5" s="26" customFormat="1" ht="25" customHeight="1" x14ac:dyDescent="0.55000000000000004">
      <c r="A8" s="43"/>
      <c r="B8" s="43" t="s">
        <v>392</v>
      </c>
      <c r="C8" s="29">
        <f>인사상세!H144</f>
        <v>7</v>
      </c>
      <c r="D8" s="38">
        <f>인사상세!I144</f>
        <v>12</v>
      </c>
      <c r="E8" s="38">
        <f>인사상세!J144</f>
        <v>0.58333333333333337</v>
      </c>
    </row>
    <row r="9" spans="1:5" s="26" customFormat="1" ht="25" customHeight="1" x14ac:dyDescent="0.55000000000000004">
      <c r="A9" s="43"/>
      <c r="B9" s="43" t="s">
        <v>393</v>
      </c>
      <c r="C9" s="29">
        <f>인사상세!H153</f>
        <v>10</v>
      </c>
      <c r="D9" s="38">
        <f>인사상세!I153</f>
        <v>12</v>
      </c>
      <c r="E9" s="38">
        <f>인사상세!J153</f>
        <v>0.83333333333333337</v>
      </c>
    </row>
    <row r="10" spans="1:5" ht="25" customHeight="1" x14ac:dyDescent="0.55000000000000004">
      <c r="A10" s="6"/>
      <c r="B10" s="6"/>
      <c r="C10" s="6">
        <f>SUM(C3:C9)</f>
        <v>144</v>
      </c>
      <c r="D10" s="9">
        <f>AVERAGE(D3:D9)</f>
        <v>10.882787054215626</v>
      </c>
      <c r="E10" s="9">
        <f>SUM(E3:E9)</f>
        <v>13.495491314528106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전체</vt:lpstr>
      <vt:lpstr>AI관련-코난</vt:lpstr>
      <vt:lpstr>인력투입 현실 (2)</vt:lpstr>
      <vt:lpstr>Sheet2</vt:lpstr>
      <vt:lpstr>인력투입 현실</vt:lpstr>
      <vt:lpstr>인력투입</vt:lpstr>
      <vt:lpstr>ERP종합</vt:lpstr>
      <vt:lpstr>인사상세</vt:lpstr>
      <vt:lpstr>인사종합</vt:lpstr>
      <vt:lpstr>급여상세</vt:lpstr>
      <vt:lpstr>급여종합</vt:lpstr>
      <vt:lpstr>총무시스템상세종합</vt:lpstr>
      <vt:lpstr>계약시스템상세</vt:lpstr>
      <vt:lpstr>계약시스템종합</vt:lpstr>
      <vt:lpstr>예산상세</vt:lpstr>
      <vt:lpstr>예산종합</vt:lpstr>
      <vt:lpstr>회계상세</vt:lpstr>
      <vt:lpstr>회계종합</vt:lpstr>
      <vt:lpstr>자산시스템상세</vt:lpstr>
      <vt:lpstr>자산시스템종합</vt:lpstr>
      <vt:lpstr>성과시스템상세.종합</vt:lpstr>
      <vt:lpstr>경영정보시스템상세종합</vt:lpstr>
      <vt:lpstr>종합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LJW</dc:creator>
  <cp:lastModifiedBy>LJW</cp:lastModifiedBy>
  <cp:lastPrinted>2021-11-15T03:34:40Z</cp:lastPrinted>
  <dcterms:created xsi:type="dcterms:W3CDTF">2021-11-10T06:29:57Z</dcterms:created>
  <dcterms:modified xsi:type="dcterms:W3CDTF">2021-11-30T05:42:51Z</dcterms:modified>
</cp:coreProperties>
</file>