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oorsalihi/Desktop/DataScience/Bloomberg-P-L-Analysis-and-Visualization/"/>
    </mc:Choice>
  </mc:AlternateContent>
  <xr:revisionPtr revIDLastSave="0" documentId="13_ncr:1_{665DB60A-8681-BF48-881F-FAE3AADAAEDF}" xr6:coauthVersionLast="47" xr6:coauthVersionMax="47" xr10:uidLastSave="{00000000-0000-0000-0000-000000000000}"/>
  <bookViews>
    <workbookView xWindow="7540" yWindow="520" windowWidth="26480" windowHeight="15500" activeTab="1" xr2:uid="{790DDEEE-302A-4D12-A3D1-DF5E484623AD}"/>
  </bookViews>
  <sheets>
    <sheet name="IS source" sheetId="1" r:id="rId1"/>
    <sheet name="P&amp;L Statement" sheetId="2" r:id="rId2"/>
  </sheets>
  <definedNames>
    <definedName name="_xlnm._FilterDatabase" localSheetId="0" hidden="1">'IS source'!$A$9:$J$80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F7" i="2"/>
  <c r="G7" i="2"/>
  <c r="H7" i="2"/>
  <c r="E8" i="2"/>
  <c r="F8" i="2"/>
  <c r="G8" i="2"/>
  <c r="H8" i="2"/>
  <c r="D8" i="2"/>
  <c r="E5" i="2" l="1"/>
  <c r="F5" i="2"/>
  <c r="G5" i="2"/>
  <c r="H5" i="2"/>
  <c r="D6" i="2"/>
  <c r="E6" i="2"/>
  <c r="F6" i="2"/>
  <c r="G6" i="2"/>
  <c r="H6" i="2"/>
  <c r="D7" i="2"/>
  <c r="D10" i="2"/>
  <c r="E10" i="2"/>
  <c r="F10" i="2"/>
  <c r="G10" i="2"/>
  <c r="H10" i="2"/>
  <c r="D12" i="2"/>
  <c r="E12" i="2"/>
  <c r="F12" i="2"/>
  <c r="G12" i="2"/>
  <c r="H12" i="2"/>
  <c r="D5" i="2"/>
  <c r="D9" i="2" l="1"/>
  <c r="D11" i="2" s="1"/>
  <c r="D13" i="2" s="1"/>
  <c r="D14" i="2" s="1"/>
  <c r="E9" i="2"/>
  <c r="E11" i="2" s="1"/>
  <c r="E13" i="2" s="1"/>
  <c r="H9" i="2"/>
  <c r="H11" i="2" s="1"/>
  <c r="H13" i="2" s="1"/>
  <c r="G9" i="2"/>
  <c r="G11" i="2" s="1"/>
  <c r="G13" i="2" s="1"/>
  <c r="F9" i="2"/>
  <c r="F11" i="2" s="1"/>
  <c r="F13" i="2" s="1"/>
</calcChain>
</file>

<file path=xl/sharedStrings.xml><?xml version="1.0" encoding="utf-8"?>
<sst xmlns="http://schemas.openxmlformats.org/spreadsheetml/2006/main" count="232" uniqueCount="152">
  <si>
    <t>Ticker</t>
  </si>
  <si>
    <t>ADS GY Equity</t>
  </si>
  <si>
    <t>Company</t>
  </si>
  <si>
    <t>adidas AG</t>
  </si>
  <si>
    <t>Periodicity</t>
  </si>
  <si>
    <t>A</t>
  </si>
  <si>
    <t>Currency</t>
  </si>
  <si>
    <t>USD</t>
  </si>
  <si>
    <t>Filing Status Mnemonic</t>
  </si>
  <si>
    <t>MR</t>
  </si>
  <si>
    <t>Filing</t>
  </si>
  <si>
    <t>Most Recent</t>
  </si>
  <si>
    <t>Units</t>
  </si>
  <si>
    <t>MLN</t>
  </si>
  <si>
    <t>Field</t>
  </si>
  <si>
    <t>Mnemonic</t>
  </si>
  <si>
    <t>For the period ending</t>
  </si>
  <si>
    <t>original</t>
  </si>
  <si>
    <t>restated</t>
  </si>
  <si>
    <t>Revenue</t>
  </si>
  <si>
    <t>SALES_REV_TURN</t>
  </si>
  <si>
    <t>  Product/Brand Segments</t>
  </si>
  <si>
    <t>    Wholesale</t>
  </si>
  <si>
    <t>    Retail</t>
  </si>
  <si>
    <t>    Other Businesses</t>
  </si>
  <si>
    <t>    Footwear</t>
  </si>
  <si>
    <t>    Equipment</t>
  </si>
  <si>
    <t>    Adjustment</t>
  </si>
  <si>
    <t>  Geographic Segments</t>
  </si>
  <si>
    <t>    Western Europe</t>
  </si>
  <si>
    <t>      Wholesale</t>
  </si>
  <si>
    <t>      Retail</t>
  </si>
  <si>
    <t>      Other Businesses</t>
  </si>
  <si>
    <t>    North America</t>
  </si>
  <si>
    <t>    Asia</t>
  </si>
  <si>
    <t>    Europe Emerging Markets</t>
  </si>
  <si>
    <t>    Greater China</t>
  </si>
  <si>
    <t>    Latin America</t>
  </si>
  <si>
    <t>  Cost of Revenue</t>
  </si>
  <si>
    <t>IS_COGS_TO_FE_AND_PP_AND_G</t>
  </si>
  <si>
    <t>Gross Profit</t>
  </si>
  <si>
    <t>GROSS_PROFIT</t>
  </si>
  <si>
    <t>    Adjustments</t>
  </si>
  <si>
    <t>    Head Quarter/Consolidation</t>
  </si>
  <si>
    <t>    Taylormade</t>
  </si>
  <si>
    <t>    Reebok</t>
  </si>
  <si>
    <t>    Adidas</t>
  </si>
  <si>
    <t>  Other Operating Revenue</t>
  </si>
  <si>
    <t>IS_OTHER_OPER_INC</t>
  </si>
  <si>
    <t>  Operating Expenses</t>
  </si>
  <si>
    <t>IS_OPERATING_EXPN</t>
  </si>
  <si>
    <t>Operating Income</t>
  </si>
  <si>
    <t>IS_OPER_INC</t>
  </si>
  <si>
    <t>    Royalty and Commission Income</t>
  </si>
  <si>
    <t>    Marketing Working Budget</t>
  </si>
  <si>
    <t>    Other Operating Expenses</t>
  </si>
  <si>
    <t>  Interest Expense</t>
  </si>
  <si>
    <t>IS_INT_EXPENSE</t>
  </si>
  <si>
    <t>  Foreign Exchange Losses (Gains)</t>
  </si>
  <si>
    <t>IS_FOREIGN_EXCH_LOSS</t>
  </si>
  <si>
    <t>  Net Non-Operating Losses (Gains)</t>
  </si>
  <si>
    <t>IS_NET_NON_OPER_LOSS</t>
  </si>
  <si>
    <t>Pretax Income</t>
  </si>
  <si>
    <t>PRETAX_INC</t>
  </si>
  <si>
    <t>  Income Tax Expense</t>
  </si>
  <si>
    <t>IS_INC_TAX_EXP</t>
  </si>
  <si>
    <t>Income Before XO Items</t>
  </si>
  <si>
    <t>IS_INC_BEF_XO_ITEM</t>
  </si>
  <si>
    <t>  Extraordinary Loss Net of Tax</t>
  </si>
  <si>
    <t>XO_GL_NET_OF_TAX</t>
  </si>
  <si>
    <t>  Minority Interests</t>
  </si>
  <si>
    <t>MIN_NONCONTROL_INTEREST_CREDITS</t>
  </si>
  <si>
    <t>Net Income</t>
  </si>
  <si>
    <t>NET_INCOME</t>
  </si>
  <si>
    <t>  Total Cash Preferred Dividends</t>
  </si>
  <si>
    <t>IS_TOT_CASH_PFD_DVD</t>
  </si>
  <si>
    <t>#N/A N/A</t>
  </si>
  <si>
    <t>Net Inc Avail to Common Shareholders</t>
  </si>
  <si>
    <t>EARN_FOR_COMMON</t>
  </si>
  <si>
    <t>  Abnormal Losses (Gains)</t>
  </si>
  <si>
    <t>IS_ABNORMAL_ITEM</t>
  </si>
  <si>
    <t>  Tax Effect on Abnormal Items</t>
  </si>
  <si>
    <t>IS_TAX_EFF_ON_ABNORMAL_ITEM</t>
  </si>
  <si>
    <t>Normalized Income</t>
  </si>
  <si>
    <t>NORMALIZED_INCOME</t>
  </si>
  <si>
    <t>Basic EPS Before Abnormal Items</t>
  </si>
  <si>
    <t>IS_BASIC_EPS_CONT_OPS</t>
  </si>
  <si>
    <t>Basic EPS Before XO Items</t>
  </si>
  <si>
    <t>IS_EARN_BEF_XO_ITEMS_PER_SH</t>
  </si>
  <si>
    <t>Basic EPS</t>
  </si>
  <si>
    <t>IS_EPS</t>
  </si>
  <si>
    <t>  Basic Weighted Avg Shares</t>
  </si>
  <si>
    <t>IS_AVG_NUM_SH_FOR_EPS</t>
  </si>
  <si>
    <t>Diluted EPS Before Abnormal Items</t>
  </si>
  <si>
    <t>IS_DIL_EPS_CONT_OPS</t>
  </si>
  <si>
    <t>Diluted EPS Before XO Items</t>
  </si>
  <si>
    <t>IS_DIL_EPS_BEF_XO</t>
  </si>
  <si>
    <t>Diluted EPS</t>
  </si>
  <si>
    <t>IS_DILUTED_EPS</t>
  </si>
  <si>
    <t>  Diluted Weighted Avg Shares</t>
  </si>
  <si>
    <t>IS_SH_FOR_DILUTED_EPS</t>
  </si>
  <si>
    <t>Reference Items</t>
  </si>
  <si>
    <t>Accounting Standard</t>
  </si>
  <si>
    <t>ACCOUNTING_STANDARD</t>
  </si>
  <si>
    <t>IAS/IFRS</t>
  </si>
  <si>
    <t>EBITDA</t>
  </si>
  <si>
    <t>EBITDA Margin (T12M)</t>
  </si>
  <si>
    <t>EBITDA_MARGIN</t>
  </si>
  <si>
    <t>Gross Margin</t>
  </si>
  <si>
    <t>GROSS_MARGIN</t>
  </si>
  <si>
    <t>Operating Margin</t>
  </si>
  <si>
    <t>OPER_MARGIN</t>
  </si>
  <si>
    <t>Profit Margin</t>
  </si>
  <si>
    <t>PROF_MARGIN</t>
  </si>
  <si>
    <t>Actual Sales Per Employee</t>
  </si>
  <si>
    <t>ACTUAL_SALES_PER_EMPL</t>
  </si>
  <si>
    <t>Dividends per Share</t>
  </si>
  <si>
    <t>EQY_DPS</t>
  </si>
  <si>
    <t>Total Cash Common Dividends</t>
  </si>
  <si>
    <t>IS_TOT_CASH_COM_DVD</t>
  </si>
  <si>
    <t>Interest Income</t>
  </si>
  <si>
    <t>IS_INT_INC</t>
  </si>
  <si>
    <t>Research &amp; Development Expense</t>
  </si>
  <si>
    <t>IS_RD_EXPEND</t>
  </si>
  <si>
    <t>Personnel Expense</t>
  </si>
  <si>
    <t>IS_PERSONNEL_EXP</t>
  </si>
  <si>
    <t>Depreciation Expense</t>
  </si>
  <si>
    <t>IS_DEPR_EXP</t>
  </si>
  <si>
    <t>Rental Expense</t>
  </si>
  <si>
    <t>BS_CURR_RENTAL_EXPENSE</t>
  </si>
  <si>
    <t>FY 2023</t>
  </si>
  <si>
    <t>FY 2022</t>
  </si>
  <si>
    <t>FY 2021</t>
  </si>
  <si>
    <t>FY 2020</t>
  </si>
  <si>
    <t>FY 2019</t>
  </si>
  <si>
    <t>FY 2018</t>
  </si>
  <si>
    <t>FY 2017</t>
  </si>
  <si>
    <t>FY 2016</t>
  </si>
  <si>
    <t>Wholesale</t>
  </si>
  <si>
    <t>Retail</t>
  </si>
  <si>
    <t>Other Business</t>
  </si>
  <si>
    <t>Cost of Revenue</t>
  </si>
  <si>
    <t>Operating Expenses</t>
  </si>
  <si>
    <t>EBIT</t>
  </si>
  <si>
    <t>Adidas P&amp;L</t>
  </si>
  <si>
    <t>$ in million</t>
  </si>
  <si>
    <t>abbreviation commonly used as a shortcut to identify public companies in various financial databases</t>
  </si>
  <si>
    <t>Company Full Name</t>
  </si>
  <si>
    <t>A' indicates that the data consists of actual figures rather than estimates or projections.</t>
  </si>
  <si>
    <t>Check</t>
  </si>
  <si>
    <t>EBIT %</t>
  </si>
  <si>
    <t>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</si>
</sst>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9" formatCode="#,###;\(#,###\);\-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C1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1"/>
    <xf numFmtId="14" fontId="1" fillId="0" borderId="0" xfId="1" applyNumberFormat="1"/>
    <xf numFmtId="0" fontId="2" fillId="0" borderId="0" xfId="1" applyFont="1"/>
    <xf numFmtId="164" fontId="1" fillId="0" borderId="0" xfId="1" applyNumberFormat="1"/>
    <xf numFmtId="9" fontId="1" fillId="0" borderId="0" xfId="1" applyNumberFormat="1"/>
    <xf numFmtId="2" fontId="1" fillId="0" borderId="0" xfId="1" applyNumberFormat="1"/>
    <xf numFmtId="0" fontId="0" fillId="2" borderId="0" xfId="0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0" fontId="1" fillId="0" borderId="0" xfId="1"/>
    <xf numFmtId="0" fontId="5" fillId="0" borderId="0" xfId="0" applyFont="1"/>
    <xf numFmtId="0" fontId="1" fillId="3" borderId="0" xfId="1" applyFill="1"/>
    <xf numFmtId="0" fontId="1" fillId="0" borderId="0" xfId="1" applyFill="1"/>
    <xf numFmtId="169" fontId="0" fillId="2" borderId="1" xfId="0" applyNumberFormat="1" applyFill="1" applyBorder="1"/>
    <xf numFmtId="169" fontId="0" fillId="2" borderId="0" xfId="0" applyNumberFormat="1" applyFill="1"/>
    <xf numFmtId="169" fontId="0" fillId="2" borderId="2" xfId="0" applyNumberFormat="1" applyFill="1" applyBorder="1"/>
    <xf numFmtId="0" fontId="0" fillId="4" borderId="0" xfId="0" applyFill="1"/>
    <xf numFmtId="0" fontId="1" fillId="0" borderId="3" xfId="1" applyFill="1" applyBorder="1"/>
  </cellXfs>
  <cellStyles count="2">
    <cellStyle name="Normal" xfId="0" builtinId="0"/>
    <cellStyle name="Normal 2" xfId="1" xr:uid="{DB18C71D-3F96-4C76-AAE8-D1ACF701B1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2F68-042B-4357-ABDB-631263EB20BD}">
  <dimension ref="A1:N117"/>
  <sheetViews>
    <sheetView topLeftCell="A19" zoomScale="130" zoomScaleNormal="130" workbookViewId="0">
      <selection activeCell="A45" sqref="A45"/>
    </sheetView>
  </sheetViews>
  <sheetFormatPr baseColWidth="10" defaultColWidth="9.1640625" defaultRowHeight="13" x14ac:dyDescent="0.15"/>
  <cols>
    <col min="1" max="1" width="33.5" style="1" bestFit="1" customWidth="1"/>
    <col min="2" max="2" width="36.5" style="1" bestFit="1" customWidth="1"/>
    <col min="3" max="3" width="10" style="1" bestFit="1" customWidth="1"/>
    <col min="4" max="6" width="12" style="1" bestFit="1" customWidth="1"/>
    <col min="7" max="10" width="10.1640625" style="1" bestFit="1" customWidth="1"/>
    <col min="11" max="16384" width="9.1640625" style="1"/>
  </cols>
  <sheetData>
    <row r="1" spans="1:14" x14ac:dyDescent="0.15">
      <c r="A1" s="1" t="s">
        <v>0</v>
      </c>
      <c r="B1" s="1" t="s">
        <v>1</v>
      </c>
      <c r="C1" s="12" t="s">
        <v>146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15">
      <c r="A2" s="1" t="s">
        <v>2</v>
      </c>
      <c r="B2" s="1" t="s">
        <v>3</v>
      </c>
      <c r="C2" s="13" t="s">
        <v>147</v>
      </c>
      <c r="D2" s="13"/>
    </row>
    <row r="3" spans="1:14" x14ac:dyDescent="0.15">
      <c r="A3" s="1" t="s">
        <v>4</v>
      </c>
      <c r="B3" s="1" t="s">
        <v>5</v>
      </c>
      <c r="C3" s="12" t="s">
        <v>148</v>
      </c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4" x14ac:dyDescent="0.15">
      <c r="A4" s="1" t="s">
        <v>6</v>
      </c>
      <c r="B4" s="1" t="s">
        <v>7</v>
      </c>
      <c r="C4" s="14" t="s">
        <v>6</v>
      </c>
    </row>
    <row r="5" spans="1:14" x14ac:dyDescent="0.15">
      <c r="A5" s="1" t="s">
        <v>8</v>
      </c>
      <c r="B5" s="1" t="s">
        <v>9</v>
      </c>
    </row>
    <row r="6" spans="1:14" x14ac:dyDescent="0.15">
      <c r="A6" s="1" t="s">
        <v>10</v>
      </c>
      <c r="B6" s="1" t="s">
        <v>11</v>
      </c>
    </row>
    <row r="7" spans="1:14" x14ac:dyDescent="0.15">
      <c r="A7" s="1" t="s">
        <v>12</v>
      </c>
      <c r="B7" s="1" t="s">
        <v>13</v>
      </c>
      <c r="C7" s="5"/>
    </row>
    <row r="9" spans="1:14" x14ac:dyDescent="0.15">
      <c r="A9" s="16" t="s">
        <v>14</v>
      </c>
      <c r="B9" s="1" t="s">
        <v>15</v>
      </c>
      <c r="C9" s="1" t="s">
        <v>130</v>
      </c>
      <c r="D9" s="1" t="s">
        <v>131</v>
      </c>
      <c r="E9" s="1" t="s">
        <v>132</v>
      </c>
      <c r="F9" s="1" t="s">
        <v>133</v>
      </c>
      <c r="G9" s="1" t="s">
        <v>134</v>
      </c>
      <c r="H9" s="1" t="s">
        <v>135</v>
      </c>
      <c r="I9" s="1" t="s">
        <v>136</v>
      </c>
      <c r="J9" s="1" t="s">
        <v>137</v>
      </c>
    </row>
    <row r="10" spans="1:14" x14ac:dyDescent="0.15">
      <c r="A10" s="1" t="s">
        <v>16</v>
      </c>
      <c r="C10" s="2">
        <v>45291</v>
      </c>
      <c r="D10" s="2">
        <v>44926</v>
      </c>
      <c r="E10" s="2">
        <v>44561</v>
      </c>
      <c r="F10" s="2">
        <v>44196</v>
      </c>
      <c r="G10" s="2">
        <v>43830</v>
      </c>
      <c r="H10" s="2">
        <v>43465</v>
      </c>
      <c r="I10" s="2">
        <v>43100</v>
      </c>
      <c r="J10" s="2">
        <v>42735</v>
      </c>
    </row>
    <row r="11" spans="1:14" x14ac:dyDescent="0.15">
      <c r="C11" s="1" t="s">
        <v>17</v>
      </c>
      <c r="D11" s="1" t="s">
        <v>17</v>
      </c>
      <c r="E11" s="1" t="s">
        <v>18</v>
      </c>
      <c r="F11" s="1" t="s">
        <v>17</v>
      </c>
      <c r="G11" s="1" t="s">
        <v>17</v>
      </c>
      <c r="H11" s="1" t="s">
        <v>17</v>
      </c>
      <c r="I11" s="1" t="s">
        <v>17</v>
      </c>
      <c r="J11" s="1" t="s">
        <v>17</v>
      </c>
    </row>
    <row r="12" spans="1:14" x14ac:dyDescent="0.15">
      <c r="A12" s="15" t="s">
        <v>19</v>
      </c>
      <c r="B12" s="1" t="s">
        <v>20</v>
      </c>
      <c r="C12" s="1">
        <v>19249.93</v>
      </c>
      <c r="D12" s="1">
        <v>19137.690000000002</v>
      </c>
      <c r="E12" s="1">
        <v>18549.66</v>
      </c>
      <c r="F12" s="1">
        <v>15906.11</v>
      </c>
      <c r="G12" s="1">
        <v>14475.66</v>
      </c>
      <c r="H12" s="1">
        <v>15884.134700000001</v>
      </c>
      <c r="I12" s="1">
        <v>14117.8529</v>
      </c>
      <c r="J12" s="1">
        <v>12669.4205</v>
      </c>
    </row>
    <row r="13" spans="1:14" x14ac:dyDescent="0.15">
      <c r="A13" s="1" t="s">
        <v>21</v>
      </c>
      <c r="B13" s="1" t="s">
        <v>20</v>
      </c>
      <c r="C13" s="1">
        <v>19249.93</v>
      </c>
      <c r="D13" s="1">
        <v>19137.68</v>
      </c>
      <c r="E13" s="1">
        <v>18549.66</v>
      </c>
      <c r="F13" s="1">
        <v>15906.11</v>
      </c>
      <c r="G13" s="1">
        <v>14475.66</v>
      </c>
      <c r="H13" s="1">
        <v>15885.61</v>
      </c>
      <c r="I13" s="1">
        <v>14116.48</v>
      </c>
      <c r="J13" s="1">
        <v>12669.42</v>
      </c>
    </row>
    <row r="14" spans="1:14" x14ac:dyDescent="0.15">
      <c r="A14" s="1" t="s">
        <v>22</v>
      </c>
      <c r="C14" s="1">
        <v>12087.66</v>
      </c>
      <c r="D14" s="1">
        <v>12259.54</v>
      </c>
      <c r="E14" s="1">
        <v>12462.05</v>
      </c>
      <c r="F14" s="1">
        <v>10853.04</v>
      </c>
      <c r="G14" s="1">
        <v>10003.700000000001</v>
      </c>
      <c r="H14" s="1">
        <v>7023.5</v>
      </c>
      <c r="I14" s="1">
        <v>5983.54</v>
      </c>
      <c r="J14" s="1">
        <v>5157.47</v>
      </c>
    </row>
    <row r="15" spans="1:14" x14ac:dyDescent="0.15">
      <c r="A15" s="1" t="s">
        <v>23</v>
      </c>
      <c r="C15" s="1">
        <v>4577.37</v>
      </c>
      <c r="D15" s="1">
        <v>4337.26</v>
      </c>
      <c r="E15" s="1">
        <v>3890.39</v>
      </c>
      <c r="F15" s="1">
        <v>3169.28</v>
      </c>
      <c r="G15" s="1">
        <v>2657.8</v>
      </c>
    </row>
    <row r="16" spans="1:14" x14ac:dyDescent="0.15">
      <c r="A16" s="1" t="s">
        <v>24</v>
      </c>
      <c r="C16" s="1">
        <v>2584.9</v>
      </c>
      <c r="D16" s="1">
        <v>2540.89</v>
      </c>
      <c r="E16" s="1">
        <v>2197.2199999999998</v>
      </c>
      <c r="F16" s="1">
        <v>1883.79</v>
      </c>
      <c r="G16" s="1">
        <v>1789.06</v>
      </c>
    </row>
    <row r="17" spans="1:10" x14ac:dyDescent="0.15">
      <c r="A17" s="1" t="s">
        <v>25</v>
      </c>
      <c r="H17" s="1">
        <v>7235.31</v>
      </c>
      <c r="I17" s="1">
        <v>6512.66</v>
      </c>
      <c r="J17" s="1">
        <v>5946.49</v>
      </c>
    </row>
    <row r="18" spans="1:10" x14ac:dyDescent="0.15">
      <c r="A18" s="1" t="s">
        <v>26</v>
      </c>
      <c r="H18" s="1">
        <v>1626.8</v>
      </c>
      <c r="I18" s="1">
        <v>1620.28</v>
      </c>
      <c r="J18" s="1">
        <v>1565.46</v>
      </c>
    </row>
    <row r="19" spans="1:10" x14ac:dyDescent="0.15">
      <c r="A19" s="1" t="s">
        <v>27</v>
      </c>
      <c r="G19" s="1">
        <v>25.1</v>
      </c>
    </row>
    <row r="20" spans="1:10" x14ac:dyDescent="0.15">
      <c r="A20" s="1" t="s">
        <v>28</v>
      </c>
      <c r="B20" s="1" t="s">
        <v>20</v>
      </c>
      <c r="C20" s="1">
        <v>19249.93</v>
      </c>
      <c r="D20" s="1">
        <v>19137.68</v>
      </c>
      <c r="E20" s="1">
        <v>18549.66</v>
      </c>
      <c r="F20" s="1">
        <v>15906.11</v>
      </c>
      <c r="G20" s="1">
        <v>14475.66</v>
      </c>
      <c r="H20" s="1">
        <v>15885.61</v>
      </c>
      <c r="I20" s="1">
        <v>14117.85</v>
      </c>
      <c r="J20" s="1">
        <v>12669.42</v>
      </c>
    </row>
    <row r="21" spans="1:10" x14ac:dyDescent="0.15">
      <c r="A21" s="1" t="s">
        <v>29</v>
      </c>
      <c r="C21" s="1">
        <v>5046.2700000000004</v>
      </c>
      <c r="D21" s="1">
        <v>5242.51</v>
      </c>
      <c r="E21" s="1">
        <v>5462.42</v>
      </c>
      <c r="F21" s="1">
        <v>4700.2</v>
      </c>
      <c r="G21" s="1">
        <v>4548.66</v>
      </c>
      <c r="H21" s="1">
        <v>6861.7</v>
      </c>
      <c r="I21" s="1">
        <v>5989.02</v>
      </c>
      <c r="J21" s="1">
        <v>5229.09</v>
      </c>
    </row>
    <row r="22" spans="1:10" x14ac:dyDescent="0.15">
      <c r="A22" s="1" t="s">
        <v>30</v>
      </c>
      <c r="C22" s="1">
        <v>3906.57</v>
      </c>
      <c r="D22" s="1">
        <v>4189.38</v>
      </c>
      <c r="E22" s="1">
        <v>4439</v>
      </c>
      <c r="F22" s="1">
        <v>3823.3</v>
      </c>
    </row>
    <row r="23" spans="1:10" x14ac:dyDescent="0.15">
      <c r="A23" s="1" t="s">
        <v>31</v>
      </c>
      <c r="C23" s="1">
        <v>722.6</v>
      </c>
      <c r="D23" s="1">
        <v>651.94000000000005</v>
      </c>
      <c r="E23" s="1">
        <v>662.79</v>
      </c>
      <c r="F23" s="1">
        <v>565.14</v>
      </c>
    </row>
    <row r="24" spans="1:10" x14ac:dyDescent="0.15">
      <c r="A24" s="1" t="s">
        <v>32</v>
      </c>
      <c r="C24" s="1">
        <v>417.09</v>
      </c>
      <c r="D24" s="1">
        <v>401.19</v>
      </c>
      <c r="E24" s="1">
        <v>360.63</v>
      </c>
      <c r="F24" s="1">
        <v>311.75</v>
      </c>
    </row>
    <row r="25" spans="1:10" x14ac:dyDescent="0.15">
      <c r="A25" s="1" t="s">
        <v>33</v>
      </c>
      <c r="C25" s="1">
        <v>4467.12</v>
      </c>
      <c r="D25" s="1">
        <v>4384.84</v>
      </c>
      <c r="E25" s="1">
        <v>4320.6400000000003</v>
      </c>
      <c r="F25" s="1">
        <v>3721.15</v>
      </c>
      <c r="G25" s="1">
        <v>3290.87</v>
      </c>
      <c r="H25" s="1">
        <v>3706.64</v>
      </c>
      <c r="I25" s="1">
        <v>4015.07</v>
      </c>
      <c r="J25" s="1">
        <v>4063.16</v>
      </c>
    </row>
    <row r="26" spans="1:10" x14ac:dyDescent="0.15">
      <c r="A26" s="1" t="s">
        <v>30</v>
      </c>
      <c r="C26" s="1">
        <v>2169.14</v>
      </c>
      <c r="D26" s="1">
        <v>2242.5700000000002</v>
      </c>
      <c r="E26" s="1">
        <v>2465.9499999999998</v>
      </c>
      <c r="F26" s="1">
        <v>2134.52</v>
      </c>
    </row>
    <row r="27" spans="1:10" x14ac:dyDescent="0.15">
      <c r="A27" s="1" t="s">
        <v>32</v>
      </c>
      <c r="C27" s="1">
        <v>1449.19</v>
      </c>
      <c r="D27" s="1">
        <v>1372.03</v>
      </c>
      <c r="E27" s="1">
        <v>1151.52</v>
      </c>
      <c r="F27" s="1">
        <v>975.06</v>
      </c>
    </row>
    <row r="28" spans="1:10" x14ac:dyDescent="0.15">
      <c r="A28" s="1" t="s">
        <v>31</v>
      </c>
      <c r="C28" s="1">
        <v>848.79</v>
      </c>
      <c r="D28" s="1">
        <v>770.24</v>
      </c>
      <c r="E28" s="1">
        <v>703.17</v>
      </c>
      <c r="F28" s="1">
        <v>611.57000000000005</v>
      </c>
    </row>
    <row r="29" spans="1:10" x14ac:dyDescent="0.15">
      <c r="A29" s="1" t="s">
        <v>34</v>
      </c>
      <c r="C29" s="1">
        <v>2930.26</v>
      </c>
      <c r="D29" s="1">
        <v>3095.1</v>
      </c>
      <c r="E29" s="1">
        <v>2928.23</v>
      </c>
      <c r="F29" s="1">
        <v>2616.08</v>
      </c>
      <c r="G29" s="1">
        <v>2296.64</v>
      </c>
      <c r="H29" s="1">
        <v>3915.51</v>
      </c>
      <c r="I29" s="1">
        <v>3089.78</v>
      </c>
      <c r="J29" s="1">
        <v>2537.9</v>
      </c>
    </row>
    <row r="30" spans="1:10" x14ac:dyDescent="0.15">
      <c r="A30" s="1" t="s">
        <v>30</v>
      </c>
      <c r="C30" s="1">
        <v>1817.13</v>
      </c>
      <c r="D30" s="1">
        <v>1919.81</v>
      </c>
      <c r="E30" s="1">
        <v>1854.69</v>
      </c>
      <c r="F30" s="1">
        <v>1684.8</v>
      </c>
    </row>
    <row r="31" spans="1:10" x14ac:dyDescent="0.15">
      <c r="A31" s="1" t="s">
        <v>32</v>
      </c>
      <c r="C31" s="1">
        <v>573.83000000000004</v>
      </c>
      <c r="D31" s="1">
        <v>614.65</v>
      </c>
      <c r="E31" s="1">
        <v>554.17999999999995</v>
      </c>
      <c r="F31" s="1">
        <v>493.5</v>
      </c>
    </row>
    <row r="32" spans="1:10" x14ac:dyDescent="0.15">
      <c r="A32" s="1" t="s">
        <v>31</v>
      </c>
      <c r="C32" s="1">
        <v>539.29999999999995</v>
      </c>
      <c r="D32" s="1">
        <v>560.64</v>
      </c>
      <c r="E32" s="1">
        <v>519.37</v>
      </c>
      <c r="F32" s="1">
        <v>437.78</v>
      </c>
    </row>
    <row r="33" spans="1:10" x14ac:dyDescent="0.15">
      <c r="A33" s="1" t="s">
        <v>35</v>
      </c>
      <c r="C33" s="1">
        <v>2515.83</v>
      </c>
      <c r="D33" s="1">
        <v>2502.31</v>
      </c>
      <c r="E33" s="1">
        <v>2222.2800000000002</v>
      </c>
      <c r="F33" s="1">
        <v>1837.36</v>
      </c>
      <c r="G33" s="1">
        <v>1564.56</v>
      </c>
    </row>
    <row r="34" spans="1:10" x14ac:dyDescent="0.15">
      <c r="A34" s="1" t="s">
        <v>31</v>
      </c>
      <c r="C34" s="1">
        <v>1722.82</v>
      </c>
      <c r="D34" s="1">
        <v>1730.79</v>
      </c>
      <c r="E34" s="1">
        <v>1468.99</v>
      </c>
      <c r="F34" s="1">
        <v>1122.32</v>
      </c>
    </row>
    <row r="35" spans="1:10" x14ac:dyDescent="0.15">
      <c r="A35" s="1" t="s">
        <v>30</v>
      </c>
      <c r="C35" s="1">
        <v>723.93</v>
      </c>
      <c r="D35" s="1">
        <v>700.8</v>
      </c>
      <c r="E35" s="1">
        <v>690.63</v>
      </c>
      <c r="F35" s="1">
        <v>667.29</v>
      </c>
    </row>
    <row r="36" spans="1:10" x14ac:dyDescent="0.15">
      <c r="A36" s="1" t="s">
        <v>32</v>
      </c>
      <c r="C36" s="1">
        <v>69.069999999999993</v>
      </c>
      <c r="D36" s="1">
        <v>70.72</v>
      </c>
      <c r="E36" s="1">
        <v>62.66</v>
      </c>
      <c r="F36" s="1">
        <v>46.43</v>
      </c>
    </row>
    <row r="37" spans="1:10" x14ac:dyDescent="0.15">
      <c r="A37" s="1" t="s">
        <v>36</v>
      </c>
      <c r="C37" s="1">
        <v>2198.36</v>
      </c>
      <c r="D37" s="1">
        <v>2008.54</v>
      </c>
      <c r="E37" s="1">
        <v>1711.27</v>
      </c>
      <c r="F37" s="1">
        <v>1326.61</v>
      </c>
      <c r="G37" s="1">
        <v>1348.42</v>
      </c>
    </row>
    <row r="38" spans="1:10" x14ac:dyDescent="0.15">
      <c r="A38" s="1" t="s">
        <v>30</v>
      </c>
      <c r="C38" s="1">
        <v>1863.62</v>
      </c>
      <c r="D38" s="1">
        <v>1699.93</v>
      </c>
      <c r="E38" s="1">
        <v>1445.32</v>
      </c>
      <c r="F38" s="1">
        <v>1114.3599999999999</v>
      </c>
    </row>
    <row r="39" spans="1:10" x14ac:dyDescent="0.15">
      <c r="A39" s="1" t="s">
        <v>31</v>
      </c>
      <c r="C39" s="1">
        <v>286.92</v>
      </c>
      <c r="D39" s="1">
        <v>254.6</v>
      </c>
      <c r="E39" s="1">
        <v>218.61</v>
      </c>
      <c r="F39" s="1">
        <v>173.79</v>
      </c>
    </row>
    <row r="40" spans="1:10" x14ac:dyDescent="0.15">
      <c r="A40" s="1" t="s">
        <v>32</v>
      </c>
      <c r="C40" s="1">
        <v>47.82</v>
      </c>
      <c r="D40" s="1">
        <v>54.01</v>
      </c>
      <c r="E40" s="1">
        <v>47.34</v>
      </c>
      <c r="F40" s="1">
        <v>38.47</v>
      </c>
    </row>
    <row r="41" spans="1:10" x14ac:dyDescent="0.15">
      <c r="A41" s="1" t="s">
        <v>37</v>
      </c>
      <c r="C41" s="1">
        <v>2092.09</v>
      </c>
      <c r="D41" s="1">
        <v>1904.38</v>
      </c>
      <c r="E41" s="1">
        <v>1904.81</v>
      </c>
      <c r="F41" s="1">
        <v>1704.7</v>
      </c>
      <c r="G41" s="1">
        <v>1402.81</v>
      </c>
      <c r="H41" s="1">
        <v>1313.5</v>
      </c>
      <c r="I41" s="1">
        <v>900.61</v>
      </c>
      <c r="J41" s="1">
        <v>626.94000000000005</v>
      </c>
    </row>
    <row r="42" spans="1:10" x14ac:dyDescent="0.15">
      <c r="A42" s="1" t="s">
        <v>30</v>
      </c>
      <c r="C42" s="1">
        <v>1607.26</v>
      </c>
      <c r="D42" s="1">
        <v>1507.05</v>
      </c>
      <c r="E42" s="1">
        <v>1566.46</v>
      </c>
      <c r="F42" s="1">
        <v>1428.76</v>
      </c>
    </row>
    <row r="43" spans="1:10" x14ac:dyDescent="0.15">
      <c r="A43" s="1" t="s">
        <v>31</v>
      </c>
      <c r="C43" s="1">
        <v>456.94</v>
      </c>
      <c r="D43" s="1">
        <v>369.05</v>
      </c>
      <c r="E43" s="1">
        <v>317.47000000000003</v>
      </c>
      <c r="F43" s="1">
        <v>258.69</v>
      </c>
    </row>
    <row r="44" spans="1:10" x14ac:dyDescent="0.15">
      <c r="A44" s="1" t="s">
        <v>32</v>
      </c>
      <c r="C44" s="1">
        <v>27.89</v>
      </c>
      <c r="D44" s="1">
        <v>28.29</v>
      </c>
      <c r="E44" s="1">
        <v>20.89</v>
      </c>
      <c r="F44" s="1">
        <v>18.57</v>
      </c>
    </row>
    <row r="45" spans="1:10" x14ac:dyDescent="0.15">
      <c r="A45" s="1" t="s">
        <v>27</v>
      </c>
      <c r="G45" s="1">
        <v>23.71</v>
      </c>
      <c r="H45" s="1">
        <v>88.25</v>
      </c>
      <c r="I45" s="1">
        <v>123.37</v>
      </c>
      <c r="J45" s="1">
        <v>212.33</v>
      </c>
    </row>
    <row r="46" spans="1:10" x14ac:dyDescent="0.15">
      <c r="A46" s="15" t="s">
        <v>38</v>
      </c>
      <c r="B46" s="1" t="s">
        <v>39</v>
      </c>
      <c r="C46" s="1">
        <v>9696.6934999999994</v>
      </c>
      <c r="D46" s="1">
        <v>9663.3541999999998</v>
      </c>
      <c r="E46" s="1">
        <v>9737.1097000000009</v>
      </c>
      <c r="F46" s="1">
        <v>8291.3433999999997</v>
      </c>
      <c r="G46" s="1">
        <v>7882.7606999999998</v>
      </c>
      <c r="H46" s="1">
        <v>8144.3146999999999</v>
      </c>
      <c r="I46" s="1">
        <v>7421.5025999999998</v>
      </c>
      <c r="J46" s="1">
        <v>7008.1343999999999</v>
      </c>
    </row>
    <row r="47" spans="1:10" x14ac:dyDescent="0.15">
      <c r="A47" s="15" t="s">
        <v>40</v>
      </c>
      <c r="B47" s="1" t="s">
        <v>41</v>
      </c>
      <c r="C47" s="1">
        <v>9553.2356</v>
      </c>
      <c r="D47" s="1">
        <v>9474.3305</v>
      </c>
      <c r="E47" s="1">
        <v>8812.5506999999998</v>
      </c>
      <c r="F47" s="1">
        <v>7614.7698</v>
      </c>
      <c r="G47" s="1">
        <v>6592.9050999999999</v>
      </c>
      <c r="H47" s="1">
        <v>7739.8200999999999</v>
      </c>
      <c r="I47" s="1">
        <v>6696.3503000000001</v>
      </c>
      <c r="J47" s="1">
        <v>5661.2861000000003</v>
      </c>
    </row>
    <row r="48" spans="1:10" x14ac:dyDescent="0.15">
      <c r="A48" s="1" t="s">
        <v>21</v>
      </c>
      <c r="B48" s="1" t="s">
        <v>41</v>
      </c>
      <c r="C48" s="1">
        <v>9484.16</v>
      </c>
      <c r="D48" s="1">
        <v>9474.33</v>
      </c>
      <c r="E48" s="1">
        <v>8812.5499999999993</v>
      </c>
      <c r="F48" s="1">
        <v>7601.5</v>
      </c>
      <c r="G48" s="1">
        <v>6592.91</v>
      </c>
      <c r="H48" s="1">
        <v>7739.82</v>
      </c>
      <c r="I48" s="1">
        <v>6696.35</v>
      </c>
      <c r="J48" s="1">
        <v>5648.72</v>
      </c>
    </row>
    <row r="49" spans="1:10" x14ac:dyDescent="0.15">
      <c r="A49" s="1" t="s">
        <v>22</v>
      </c>
      <c r="C49" s="1">
        <v>5159.17</v>
      </c>
      <c r="D49" s="1">
        <v>4937.76</v>
      </c>
      <c r="E49" s="1">
        <v>4970.8999999999996</v>
      </c>
      <c r="F49" s="1">
        <v>4482.63</v>
      </c>
      <c r="G49" s="1">
        <v>4156.82</v>
      </c>
    </row>
    <row r="50" spans="1:10" x14ac:dyDescent="0.15">
      <c r="A50" s="1" t="s">
        <v>23</v>
      </c>
      <c r="C50" s="1">
        <v>2846.58</v>
      </c>
      <c r="D50" s="1">
        <v>2642.47</v>
      </c>
      <c r="E50" s="1">
        <v>2435.3200000000002</v>
      </c>
      <c r="F50" s="1">
        <v>1958.08</v>
      </c>
      <c r="G50" s="1">
        <v>1556.19</v>
      </c>
    </row>
    <row r="51" spans="1:10" x14ac:dyDescent="0.15">
      <c r="A51" s="1" t="s">
        <v>24</v>
      </c>
      <c r="C51" s="1">
        <v>1061.32</v>
      </c>
      <c r="D51" s="1">
        <v>1086.56</v>
      </c>
      <c r="E51" s="1">
        <v>957.98</v>
      </c>
      <c r="F51" s="1">
        <v>819.85</v>
      </c>
      <c r="G51" s="1">
        <v>705.59</v>
      </c>
    </row>
    <row r="52" spans="1:10" x14ac:dyDescent="0.15">
      <c r="A52" s="1" t="s">
        <v>42</v>
      </c>
      <c r="C52" s="1">
        <v>417.09</v>
      </c>
      <c r="D52" s="1">
        <v>807.53</v>
      </c>
      <c r="E52" s="1">
        <v>448.36</v>
      </c>
      <c r="F52" s="1">
        <v>340.94</v>
      </c>
      <c r="G52" s="1">
        <v>174.3</v>
      </c>
    </row>
    <row r="53" spans="1:10" x14ac:dyDescent="0.15">
      <c r="A53" s="1" t="s">
        <v>43</v>
      </c>
      <c r="H53" s="1">
        <v>450.09</v>
      </c>
      <c r="I53" s="1">
        <v>346.81</v>
      </c>
      <c r="J53" s="1">
        <v>246.25</v>
      </c>
    </row>
    <row r="54" spans="1:10" x14ac:dyDescent="0.15">
      <c r="A54" s="1" t="s">
        <v>44</v>
      </c>
      <c r="H54" s="1">
        <v>528.04999999999995</v>
      </c>
      <c r="I54" s="1">
        <v>493.49</v>
      </c>
      <c r="J54" s="1">
        <v>472.4</v>
      </c>
    </row>
    <row r="55" spans="1:10" x14ac:dyDescent="0.15">
      <c r="A55" s="1" t="s">
        <v>45</v>
      </c>
      <c r="H55" s="1">
        <v>1169.3599999999999</v>
      </c>
      <c r="I55" s="1">
        <v>1236.46</v>
      </c>
      <c r="J55" s="1">
        <v>1086.78</v>
      </c>
    </row>
    <row r="56" spans="1:10" x14ac:dyDescent="0.15">
      <c r="A56" s="1" t="s">
        <v>46</v>
      </c>
      <c r="H56" s="1">
        <v>5592.32</v>
      </c>
      <c r="I56" s="1">
        <v>4619.59</v>
      </c>
      <c r="J56" s="1">
        <v>3843.29</v>
      </c>
    </row>
    <row r="57" spans="1:10" x14ac:dyDescent="0.15">
      <c r="A57" s="1" t="s">
        <v>47</v>
      </c>
      <c r="B57" s="1" t="s">
        <v>48</v>
      </c>
      <c r="C57" s="6">
        <v>328.09359999999998</v>
      </c>
      <c r="D57" s="6">
        <v>298.32310000000001</v>
      </c>
      <c r="E57" s="6">
        <v>265.94990000000001</v>
      </c>
      <c r="F57" s="6">
        <v>278.58909999999997</v>
      </c>
      <c r="G57" s="1">
        <v>259.36559999999997</v>
      </c>
      <c r="H57" s="1">
        <v>282.41079999999999</v>
      </c>
      <c r="I57" s="1">
        <v>139.82140000000001</v>
      </c>
      <c r="J57" s="1">
        <v>113.075</v>
      </c>
    </row>
    <row r="58" spans="1:10" x14ac:dyDescent="0.15">
      <c r="A58" s="15" t="s">
        <v>49</v>
      </c>
      <c r="B58" s="1" t="s">
        <v>50</v>
      </c>
      <c r="C58" s="6">
        <v>8215.6232</v>
      </c>
      <c r="D58" s="6">
        <v>8248.8911000000007</v>
      </c>
      <c r="E58" s="6">
        <v>7751.5357999999997</v>
      </c>
      <c r="F58" s="6">
        <v>6694.0990000000002</v>
      </c>
      <c r="G58" s="1">
        <v>6121.5848999999998</v>
      </c>
      <c r="H58" s="1">
        <v>6439.5537999999997</v>
      </c>
      <c r="I58" s="1">
        <v>5531.1715999999997</v>
      </c>
      <c r="J58" s="1">
        <v>4653.6625999999997</v>
      </c>
    </row>
    <row r="59" spans="1:10" x14ac:dyDescent="0.15">
      <c r="A59" s="15" t="s">
        <v>51</v>
      </c>
      <c r="B59" s="1" t="s">
        <v>52</v>
      </c>
      <c r="C59" s="6">
        <v>1665.7069000000008</v>
      </c>
      <c r="D59" s="6">
        <v>1523.7678000000019</v>
      </c>
      <c r="E59" s="6">
        <v>1326.9643999999994</v>
      </c>
      <c r="F59" s="6">
        <v>1199.2567000000006</v>
      </c>
      <c r="G59" s="4">
        <v>730.68000000000018</v>
      </c>
      <c r="H59" s="1">
        <v>1582.6769999999999</v>
      </c>
      <c r="I59" s="1">
        <v>1305.0001</v>
      </c>
      <c r="J59" s="1">
        <v>1120.6984</v>
      </c>
    </row>
    <row r="60" spans="1:10" x14ac:dyDescent="0.15">
      <c r="A60" s="1" t="s">
        <v>21</v>
      </c>
      <c r="B60" s="1" t="s">
        <v>52</v>
      </c>
      <c r="C60" s="1">
        <v>1596.63</v>
      </c>
      <c r="D60" s="1">
        <v>1183.01</v>
      </c>
      <c r="E60" s="1">
        <v>1326.96</v>
      </c>
      <c r="F60" s="1">
        <v>1185.99</v>
      </c>
      <c r="G60" s="1">
        <v>708.37</v>
      </c>
      <c r="H60" s="1">
        <v>1582.68</v>
      </c>
      <c r="I60" s="1">
        <v>1305</v>
      </c>
      <c r="J60" s="1">
        <v>1108.1300000000001</v>
      </c>
    </row>
    <row r="61" spans="1:10" x14ac:dyDescent="0.15">
      <c r="A61" s="1" t="s">
        <v>22</v>
      </c>
      <c r="C61" s="1">
        <v>4093.86</v>
      </c>
      <c r="D61" s="1">
        <v>3812.62</v>
      </c>
      <c r="E61" s="1">
        <v>3745.58</v>
      </c>
      <c r="F61" s="1">
        <v>3412.05</v>
      </c>
      <c r="G61" s="1">
        <v>3271.35</v>
      </c>
    </row>
    <row r="62" spans="1:10" x14ac:dyDescent="0.15">
      <c r="A62" s="1" t="s">
        <v>23</v>
      </c>
      <c r="C62" s="1">
        <v>900.6</v>
      </c>
      <c r="D62" s="1">
        <v>930.97</v>
      </c>
      <c r="E62" s="1">
        <v>825.7</v>
      </c>
      <c r="F62" s="1">
        <v>599.63</v>
      </c>
      <c r="G62" s="1">
        <v>372.32</v>
      </c>
    </row>
    <row r="63" spans="1:10" x14ac:dyDescent="0.15">
      <c r="A63" s="1" t="s">
        <v>24</v>
      </c>
      <c r="C63" s="1">
        <v>674.78</v>
      </c>
      <c r="D63" s="1">
        <v>695.66</v>
      </c>
      <c r="E63" s="1">
        <v>594.55999999999995</v>
      </c>
      <c r="F63" s="1">
        <v>489.52</v>
      </c>
      <c r="G63" s="1">
        <v>391.84</v>
      </c>
    </row>
    <row r="64" spans="1:10" x14ac:dyDescent="0.15">
      <c r="A64" s="1" t="s">
        <v>43</v>
      </c>
      <c r="C64" s="1">
        <v>389.2</v>
      </c>
      <c r="D64" s="1">
        <v>443.63</v>
      </c>
      <c r="E64" s="1">
        <v>406.58</v>
      </c>
      <c r="F64" s="1">
        <v>281.24</v>
      </c>
      <c r="G64" s="1">
        <v>57.17</v>
      </c>
      <c r="H64" s="1">
        <v>-136.79</v>
      </c>
      <c r="I64" s="1">
        <v>-194.65</v>
      </c>
      <c r="J64" s="1">
        <v>-81.67</v>
      </c>
    </row>
    <row r="65" spans="1:10" x14ac:dyDescent="0.15">
      <c r="A65" s="1" t="s">
        <v>53</v>
      </c>
      <c r="C65" s="1">
        <v>138.13999999999999</v>
      </c>
      <c r="D65" s="1">
        <v>135.02000000000001</v>
      </c>
      <c r="E65" s="1">
        <v>129.49</v>
      </c>
      <c r="F65" s="1">
        <v>132.66</v>
      </c>
      <c r="G65" s="1">
        <v>119.92</v>
      </c>
      <c r="H65" s="1">
        <v>-10.3</v>
      </c>
      <c r="I65" s="1">
        <v>149.41999999999999</v>
      </c>
      <c r="J65" s="1">
        <v>108.05</v>
      </c>
    </row>
    <row r="66" spans="1:10" x14ac:dyDescent="0.15">
      <c r="A66" s="1" t="s">
        <v>54</v>
      </c>
      <c r="C66" s="1">
        <v>-1935.35</v>
      </c>
      <c r="D66" s="1">
        <v>-1931.38</v>
      </c>
      <c r="E66" s="1">
        <v>-1896.46</v>
      </c>
      <c r="F66" s="1">
        <v>-1708.68</v>
      </c>
      <c r="G66" s="1">
        <v>-1433.48</v>
      </c>
    </row>
    <row r="67" spans="1:10" x14ac:dyDescent="0.15">
      <c r="A67" s="1" t="s">
        <v>55</v>
      </c>
      <c r="C67" s="1">
        <v>-2664.6</v>
      </c>
      <c r="D67" s="1">
        <v>-2903.51</v>
      </c>
      <c r="E67" s="1">
        <v>-2478.4899999999998</v>
      </c>
      <c r="F67" s="1">
        <v>-2020.43</v>
      </c>
      <c r="G67" s="1">
        <v>-2070.7399999999998</v>
      </c>
    </row>
    <row r="68" spans="1:10" x14ac:dyDescent="0.15">
      <c r="A68" s="1" t="s">
        <v>44</v>
      </c>
      <c r="H68" s="1">
        <v>114.73</v>
      </c>
      <c r="I68" s="1">
        <v>89.1</v>
      </c>
      <c r="J68" s="1">
        <v>91.72</v>
      </c>
    </row>
    <row r="69" spans="1:10" x14ac:dyDescent="0.15">
      <c r="A69" s="1" t="s">
        <v>46</v>
      </c>
      <c r="H69" s="1">
        <v>1615.04</v>
      </c>
      <c r="I69" s="1">
        <v>1261.1300000000001</v>
      </c>
      <c r="J69" s="1">
        <v>990.03</v>
      </c>
    </row>
    <row r="70" spans="1:10" x14ac:dyDescent="0.15">
      <c r="A70" s="1" t="s">
        <v>56</v>
      </c>
      <c r="B70" s="1" t="s">
        <v>57</v>
      </c>
      <c r="C70" s="1">
        <v>96.966899999999995</v>
      </c>
      <c r="D70" s="1">
        <v>124.7299</v>
      </c>
      <c r="E70" s="1">
        <v>150.3801</v>
      </c>
      <c r="F70" s="1">
        <v>148.58090000000001</v>
      </c>
      <c r="G70" s="1">
        <v>192.4325</v>
      </c>
      <c r="H70" s="1">
        <v>261.81830000000002</v>
      </c>
      <c r="I70" s="1">
        <v>223.4401</v>
      </c>
      <c r="J70" s="1">
        <v>231.1755</v>
      </c>
    </row>
    <row r="71" spans="1:10" x14ac:dyDescent="0.15">
      <c r="A71" s="1" t="s">
        <v>58</v>
      </c>
      <c r="B71" s="1" t="s">
        <v>59</v>
      </c>
      <c r="C71" s="1">
        <v>0</v>
      </c>
      <c r="D71" s="1">
        <v>0</v>
      </c>
      <c r="E71" s="1">
        <v>0</v>
      </c>
      <c r="F71" s="1">
        <v>0</v>
      </c>
      <c r="G71" s="1">
        <v>34.860999999999997</v>
      </c>
      <c r="H71" s="1">
        <v>36.772199999999998</v>
      </c>
      <c r="I71" s="1">
        <v>-9.5955999999999992</v>
      </c>
      <c r="J71" s="1">
        <v>-2.5127999999999999</v>
      </c>
    </row>
    <row r="72" spans="1:10" x14ac:dyDescent="0.15">
      <c r="A72" s="1" t="s">
        <v>60</v>
      </c>
      <c r="B72" s="1" t="s">
        <v>61</v>
      </c>
      <c r="C72" s="1">
        <v>62.430799999999998</v>
      </c>
      <c r="D72" s="1">
        <v>304.7525</v>
      </c>
      <c r="E72" s="1">
        <v>-33.4178</v>
      </c>
      <c r="F72" s="1">
        <v>-18.572600000000001</v>
      </c>
      <c r="G72" s="1">
        <v>4.1833</v>
      </c>
      <c r="H72" s="1">
        <v>-45.5976</v>
      </c>
      <c r="I72" s="1">
        <v>-26.045200000000001</v>
      </c>
      <c r="J72" s="1">
        <v>-16.332999999999998</v>
      </c>
    </row>
    <row r="73" spans="1:10" x14ac:dyDescent="0.15">
      <c r="A73" s="1" t="s">
        <v>62</v>
      </c>
      <c r="B73" s="1" t="s">
        <v>63</v>
      </c>
      <c r="C73" s="1">
        <v>1506.3082999999999</v>
      </c>
      <c r="D73" s="1">
        <v>1094.28</v>
      </c>
      <c r="E73" s="1">
        <v>1210.0026</v>
      </c>
      <c r="F73" s="1">
        <v>1069.2516000000001</v>
      </c>
      <c r="G73" s="1">
        <v>499.209</v>
      </c>
      <c r="H73" s="1">
        <v>1329.684</v>
      </c>
      <c r="I73" s="1">
        <v>1117.2007000000001</v>
      </c>
      <c r="J73" s="1">
        <v>908.36879999999996</v>
      </c>
    </row>
    <row r="74" spans="1:10" x14ac:dyDescent="0.15">
      <c r="A74" s="1" t="s">
        <v>64</v>
      </c>
      <c r="B74" s="1" t="s">
        <v>65</v>
      </c>
      <c r="C74" s="1">
        <v>456.94009999999997</v>
      </c>
      <c r="D74" s="1">
        <v>420.48129999999998</v>
      </c>
      <c r="E74" s="1">
        <v>363.41849999999999</v>
      </c>
      <c r="F74" s="1">
        <v>315.73439999999999</v>
      </c>
      <c r="G74" s="1">
        <v>157.57149999999999</v>
      </c>
      <c r="H74" s="1">
        <v>382.43119999999999</v>
      </c>
      <c r="I74" s="1">
        <v>356.4076</v>
      </c>
      <c r="J74" s="1">
        <v>285.2002</v>
      </c>
    </row>
    <row r="75" spans="1:10" x14ac:dyDescent="0.15">
      <c r="A75" s="1" t="s">
        <v>66</v>
      </c>
      <c r="B75" s="1" t="s">
        <v>67</v>
      </c>
      <c r="C75" s="1">
        <v>1049.3681999999999</v>
      </c>
      <c r="D75" s="1">
        <v>673.79870000000005</v>
      </c>
      <c r="E75" s="1">
        <v>846.58410000000003</v>
      </c>
      <c r="F75" s="1">
        <v>753.51729999999998</v>
      </c>
      <c r="G75" s="1">
        <v>341.63740000000001</v>
      </c>
      <c r="H75" s="1">
        <v>947.25279999999998</v>
      </c>
      <c r="I75" s="1">
        <v>760.79309999999998</v>
      </c>
      <c r="J75" s="1">
        <v>623.16859999999997</v>
      </c>
    </row>
    <row r="76" spans="1:10" x14ac:dyDescent="0.15">
      <c r="A76" s="3" t="s">
        <v>68</v>
      </c>
      <c r="B76" s="1" t="s">
        <v>69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 x14ac:dyDescent="0.15">
      <c r="A77" s="1" t="s">
        <v>70</v>
      </c>
      <c r="B77" s="1" t="s">
        <v>71</v>
      </c>
      <c r="C77" s="1">
        <v>3.9849000000000001</v>
      </c>
      <c r="D77" s="1">
        <v>-2.5718000000000001</v>
      </c>
      <c r="E77" s="1">
        <v>-6.9619999999999997</v>
      </c>
      <c r="F77" s="1">
        <v>1.3266</v>
      </c>
      <c r="G77" s="1">
        <v>0</v>
      </c>
      <c r="H77" s="1">
        <v>2.9417999999999997</v>
      </c>
      <c r="I77" s="1">
        <v>5.4832000000000001</v>
      </c>
      <c r="J77" s="1">
        <v>16.332999999999998</v>
      </c>
    </row>
    <row r="78" spans="1:10" x14ac:dyDescent="0.15">
      <c r="A78" s="1" t="s">
        <v>72</v>
      </c>
      <c r="B78" s="1" t="s">
        <v>73</v>
      </c>
      <c r="C78" s="1">
        <v>1045.3833</v>
      </c>
      <c r="D78" s="1">
        <v>676.37049999999999</v>
      </c>
      <c r="E78" s="1">
        <v>853.5462</v>
      </c>
      <c r="F78" s="1">
        <v>752.19069999999999</v>
      </c>
      <c r="G78" s="1">
        <v>341.63740000000001</v>
      </c>
      <c r="H78" s="1">
        <v>944.31100000000004</v>
      </c>
      <c r="I78" s="1">
        <v>755.30989999999997</v>
      </c>
      <c r="J78" s="1">
        <v>606.8356</v>
      </c>
    </row>
    <row r="79" spans="1:10" x14ac:dyDescent="0.15">
      <c r="A79" s="1" t="s">
        <v>74</v>
      </c>
      <c r="B79" s="1" t="s">
        <v>75</v>
      </c>
      <c r="C79" s="1">
        <v>0</v>
      </c>
      <c r="D79" s="1">
        <v>0</v>
      </c>
      <c r="E79" s="1">
        <v>0</v>
      </c>
      <c r="F79" s="1">
        <v>0</v>
      </c>
      <c r="G79" s="1" t="s">
        <v>76</v>
      </c>
      <c r="H79" s="1">
        <v>0</v>
      </c>
      <c r="I79" s="1">
        <v>0</v>
      </c>
      <c r="J79" s="1" t="s">
        <v>76</v>
      </c>
    </row>
    <row r="80" spans="1:10" x14ac:dyDescent="0.15">
      <c r="A80" s="3" t="s">
        <v>77</v>
      </c>
      <c r="B80" s="1" t="s">
        <v>78</v>
      </c>
      <c r="C80" s="1">
        <v>1045.3833</v>
      </c>
      <c r="D80" s="1">
        <v>676.37049999999999</v>
      </c>
      <c r="E80" s="1">
        <v>853.5462</v>
      </c>
      <c r="F80" s="1">
        <v>752.19069999999999</v>
      </c>
      <c r="G80" s="1">
        <v>341.63740000000001</v>
      </c>
      <c r="H80" s="1">
        <v>944.31100000000004</v>
      </c>
      <c r="I80" s="1">
        <v>755.30989999999997</v>
      </c>
      <c r="J80" s="1">
        <v>606.8356</v>
      </c>
    </row>
    <row r="82" spans="1:10" x14ac:dyDescent="0.15">
      <c r="A82" s="1" t="s">
        <v>79</v>
      </c>
      <c r="B82" s="1" t="s">
        <v>80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 t="s">
        <v>76</v>
      </c>
      <c r="J82" s="1" t="s">
        <v>76</v>
      </c>
    </row>
    <row r="83" spans="1:10" x14ac:dyDescent="0.15">
      <c r="A83" s="1" t="s">
        <v>81</v>
      </c>
      <c r="B83" s="1" t="s">
        <v>82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 t="s">
        <v>76</v>
      </c>
      <c r="J83" s="1" t="s">
        <v>76</v>
      </c>
    </row>
    <row r="84" spans="1:10" x14ac:dyDescent="0.15">
      <c r="A84" s="1" t="s">
        <v>83</v>
      </c>
      <c r="B84" s="1" t="s">
        <v>84</v>
      </c>
      <c r="C84" s="1">
        <v>1045.3833</v>
      </c>
      <c r="D84" s="1">
        <v>676.37049999999999</v>
      </c>
      <c r="E84" s="1">
        <v>853.5462</v>
      </c>
      <c r="F84" s="1">
        <v>752.19069999999999</v>
      </c>
      <c r="G84" s="1">
        <v>341.63740000000001</v>
      </c>
      <c r="H84" s="1">
        <v>944.31100000000004</v>
      </c>
      <c r="I84" s="1">
        <v>755.30989999999997</v>
      </c>
      <c r="J84" s="1">
        <v>606.8356</v>
      </c>
    </row>
    <row r="86" spans="1:10" x14ac:dyDescent="0.15">
      <c r="A86" s="1" t="s">
        <v>85</v>
      </c>
      <c r="B86" s="1" t="s">
        <v>86</v>
      </c>
      <c r="C86" s="1">
        <v>4.9945000000000004</v>
      </c>
      <c r="D86" s="1">
        <v>3.2404000000000002</v>
      </c>
      <c r="E86" s="1">
        <v>4.0797999999999996</v>
      </c>
      <c r="F86" s="1">
        <v>3.5951</v>
      </c>
      <c r="G86" s="1">
        <v>1.7429999999999999</v>
      </c>
      <c r="H86" s="1">
        <v>4.7804000000000002</v>
      </c>
      <c r="I86" s="1">
        <v>3.7149000000000001</v>
      </c>
      <c r="J86" s="1">
        <v>2.9775999999999998</v>
      </c>
    </row>
    <row r="87" spans="1:10" x14ac:dyDescent="0.15">
      <c r="A87" s="1" t="s">
        <v>87</v>
      </c>
      <c r="B87" s="1" t="s">
        <v>88</v>
      </c>
      <c r="C87" s="1">
        <v>4.9945000000000004</v>
      </c>
      <c r="D87" s="1">
        <v>3.2404000000000002</v>
      </c>
      <c r="E87" s="1">
        <v>4.0797999999999996</v>
      </c>
      <c r="F87" s="1">
        <v>3.5951</v>
      </c>
      <c r="G87" s="1">
        <v>1.7429999999999999</v>
      </c>
      <c r="H87" s="1">
        <v>4.7804000000000002</v>
      </c>
      <c r="I87" s="1">
        <v>3.7149000000000001</v>
      </c>
      <c r="J87" s="1">
        <v>2.9775999999999998</v>
      </c>
    </row>
    <row r="88" spans="1:10" x14ac:dyDescent="0.15">
      <c r="A88" s="1" t="s">
        <v>89</v>
      </c>
      <c r="B88" s="1" t="s">
        <v>90</v>
      </c>
      <c r="C88" s="1">
        <v>4.9945000000000004</v>
      </c>
      <c r="D88" s="1">
        <v>3.2404000000000002</v>
      </c>
      <c r="E88" s="1">
        <v>4.0797999999999996</v>
      </c>
      <c r="F88" s="1">
        <v>3.5951</v>
      </c>
      <c r="G88" s="1">
        <v>1.7429999999999999</v>
      </c>
      <c r="H88" s="1">
        <v>4.7804000000000002</v>
      </c>
      <c r="I88" s="1">
        <v>3.7149000000000001</v>
      </c>
      <c r="J88" s="1">
        <v>2.9775999999999998</v>
      </c>
    </row>
    <row r="89" spans="1:10" x14ac:dyDescent="0.15">
      <c r="A89" s="3" t="s">
        <v>91</v>
      </c>
      <c r="B89" s="1" t="s">
        <v>92</v>
      </c>
      <c r="C89" s="1">
        <v>209.21619999999999</v>
      </c>
      <c r="D89" s="1">
        <v>209.21619999999999</v>
      </c>
      <c r="E89" s="1">
        <v>209.21619999999999</v>
      </c>
      <c r="F89" s="1">
        <v>209.21619999999999</v>
      </c>
      <c r="G89" s="1">
        <v>196.22020000000001</v>
      </c>
      <c r="H89" s="1">
        <v>197.56229999999999</v>
      </c>
      <c r="I89" s="1">
        <v>203.595</v>
      </c>
      <c r="J89" s="1">
        <v>203.3861</v>
      </c>
    </row>
    <row r="90" spans="1:10" x14ac:dyDescent="0.15">
      <c r="A90" s="3" t="s">
        <v>93</v>
      </c>
      <c r="B90" s="1" t="s">
        <v>94</v>
      </c>
      <c r="C90" s="1">
        <v>4.9945000000000004</v>
      </c>
      <c r="D90" s="1">
        <v>3.2404000000000002</v>
      </c>
      <c r="E90" s="1">
        <v>4.0797999999999996</v>
      </c>
      <c r="F90" s="1">
        <v>3.5951</v>
      </c>
      <c r="G90" s="1">
        <v>1.7012</v>
      </c>
      <c r="H90" s="1">
        <v>4.5156000000000001</v>
      </c>
      <c r="I90" s="1">
        <v>3.5230000000000001</v>
      </c>
      <c r="J90" s="1">
        <v>2.8269000000000002</v>
      </c>
    </row>
    <row r="91" spans="1:10" x14ac:dyDescent="0.15">
      <c r="A91" s="1" t="s">
        <v>95</v>
      </c>
      <c r="B91" s="1" t="s">
        <v>96</v>
      </c>
      <c r="C91" s="1">
        <v>4.9945000000000004</v>
      </c>
      <c r="D91" s="1">
        <v>3.2404000000000002</v>
      </c>
      <c r="E91" s="1">
        <v>4.0797999999999996</v>
      </c>
      <c r="F91" s="1">
        <v>3.5951</v>
      </c>
      <c r="G91" s="1">
        <v>1.7012</v>
      </c>
      <c r="H91" s="1">
        <v>4.5156000000000001</v>
      </c>
      <c r="I91" s="1">
        <v>3.5230000000000001</v>
      </c>
      <c r="J91" s="1">
        <v>2.8269000000000002</v>
      </c>
    </row>
    <row r="92" spans="1:10" x14ac:dyDescent="0.15">
      <c r="A92" s="1" t="s">
        <v>97</v>
      </c>
      <c r="B92" s="1" t="s">
        <v>98</v>
      </c>
      <c r="C92" s="1">
        <v>4.9945000000000004</v>
      </c>
      <c r="D92" s="1">
        <v>3.2404000000000002</v>
      </c>
      <c r="E92" s="1">
        <v>4.0797999999999996</v>
      </c>
      <c r="F92" s="1">
        <v>3.5951</v>
      </c>
      <c r="G92" s="1">
        <v>1.7012</v>
      </c>
      <c r="H92" s="1">
        <v>4.5156000000000001</v>
      </c>
      <c r="I92" s="1">
        <v>3.5230000000000001</v>
      </c>
      <c r="J92" s="1">
        <v>2.8269000000000002</v>
      </c>
    </row>
    <row r="93" spans="1:10" x14ac:dyDescent="0.15">
      <c r="A93" s="1" t="s">
        <v>99</v>
      </c>
      <c r="B93" s="1" t="s">
        <v>100</v>
      </c>
      <c r="C93" s="1">
        <v>209.21619999999999</v>
      </c>
      <c r="D93" s="1">
        <v>209.21619999999999</v>
      </c>
      <c r="E93" s="1">
        <v>209.21619999999999</v>
      </c>
      <c r="F93" s="1">
        <v>209.21619999999999</v>
      </c>
      <c r="G93" s="1">
        <v>209.2381</v>
      </c>
      <c r="H93" s="1">
        <v>213.33320000000001</v>
      </c>
      <c r="I93" s="1">
        <v>219.46719999999999</v>
      </c>
      <c r="J93" s="1">
        <v>219.39949999999999</v>
      </c>
    </row>
    <row r="95" spans="1:10" x14ac:dyDescent="0.15">
      <c r="A95" s="1" t="s">
        <v>101</v>
      </c>
    </row>
    <row r="96" spans="1:10" x14ac:dyDescent="0.15">
      <c r="A96" s="1" t="s">
        <v>102</v>
      </c>
      <c r="B96" s="1" t="s">
        <v>103</v>
      </c>
      <c r="C96" s="1" t="s">
        <v>104</v>
      </c>
      <c r="D96" s="1" t="s">
        <v>104</v>
      </c>
      <c r="E96" s="1" t="s">
        <v>104</v>
      </c>
      <c r="F96" s="1" t="s">
        <v>104</v>
      </c>
      <c r="G96" s="1" t="s">
        <v>104</v>
      </c>
      <c r="H96" s="1" t="s">
        <v>104</v>
      </c>
      <c r="I96" s="1" t="s">
        <v>104</v>
      </c>
      <c r="J96" s="1" t="s">
        <v>104</v>
      </c>
    </row>
    <row r="97" spans="1:10" x14ac:dyDescent="0.15">
      <c r="A97" s="1" t="s">
        <v>105</v>
      </c>
      <c r="B97" s="1" t="s">
        <v>105</v>
      </c>
      <c r="C97" s="1">
        <v>2056.2303000000002</v>
      </c>
      <c r="D97" s="1">
        <v>1872.2347</v>
      </c>
      <c r="E97" s="1">
        <v>1679.2440999999999</v>
      </c>
      <c r="F97" s="1">
        <v>1557.4458999999999</v>
      </c>
      <c r="G97" s="1">
        <v>1147.6229000000001</v>
      </c>
      <c r="H97" s="1">
        <v>1926.8651</v>
      </c>
      <c r="I97" s="1">
        <v>1599.7218</v>
      </c>
      <c r="J97" s="1">
        <v>1393.3347000000001</v>
      </c>
    </row>
    <row r="98" spans="1:10" x14ac:dyDescent="0.15">
      <c r="A98" s="1" t="s">
        <v>106</v>
      </c>
      <c r="B98" s="1" t="s">
        <v>107</v>
      </c>
      <c r="C98" s="1">
        <v>10.681799999999999</v>
      </c>
      <c r="D98" s="1">
        <v>9.7829999999999995</v>
      </c>
      <c r="E98" s="1">
        <v>9.0526999999999997</v>
      </c>
      <c r="F98" s="1">
        <v>9.7914999999999992</v>
      </c>
      <c r="G98" s="1">
        <v>7.9279000000000002</v>
      </c>
      <c r="H98" s="1">
        <v>12.130800000000001</v>
      </c>
      <c r="I98" s="1">
        <v>11.331200000000001</v>
      </c>
      <c r="J98" s="1">
        <v>10.9976</v>
      </c>
    </row>
    <row r="99" spans="1:10" x14ac:dyDescent="0.15">
      <c r="A99" s="1" t="s">
        <v>108</v>
      </c>
      <c r="B99" s="1" t="s">
        <v>109</v>
      </c>
      <c r="C99" s="1">
        <v>49.627400000000002</v>
      </c>
      <c r="D99" s="1">
        <v>49.506100000000004</v>
      </c>
      <c r="E99" s="1">
        <v>47.507899999999999</v>
      </c>
      <c r="F99" s="1">
        <v>47.873199999999997</v>
      </c>
      <c r="G99" s="1">
        <v>45.544699999999999</v>
      </c>
      <c r="H99" s="1">
        <v>48.726700000000001</v>
      </c>
      <c r="I99" s="1">
        <v>47.431800000000003</v>
      </c>
      <c r="J99" s="1">
        <v>44.684600000000003</v>
      </c>
    </row>
    <row r="100" spans="1:10" x14ac:dyDescent="0.15">
      <c r="A100" s="1" t="s">
        <v>21</v>
      </c>
      <c r="B100" s="1" t="s">
        <v>109</v>
      </c>
    </row>
    <row r="101" spans="1:10" x14ac:dyDescent="0.15">
      <c r="A101" s="1" t="s">
        <v>23</v>
      </c>
      <c r="C101" s="1">
        <v>62.2</v>
      </c>
      <c r="D101" s="1">
        <v>60.9</v>
      </c>
      <c r="E101" s="1">
        <v>62.6</v>
      </c>
      <c r="F101" s="1">
        <v>61.8</v>
      </c>
      <c r="G101" s="1">
        <v>58.6</v>
      </c>
    </row>
    <row r="102" spans="1:10" x14ac:dyDescent="0.15">
      <c r="A102" s="1" t="s">
        <v>22</v>
      </c>
      <c r="C102" s="1">
        <v>42.7</v>
      </c>
      <c r="D102" s="1">
        <v>40.299999999999997</v>
      </c>
      <c r="E102" s="1">
        <v>39.9</v>
      </c>
      <c r="F102" s="1">
        <v>41.3</v>
      </c>
      <c r="G102" s="1">
        <v>41.6</v>
      </c>
    </row>
    <row r="103" spans="1:10" x14ac:dyDescent="0.15">
      <c r="A103" s="1" t="s">
        <v>24</v>
      </c>
      <c r="C103" s="1">
        <v>41</v>
      </c>
      <c r="D103" s="1">
        <v>42.8</v>
      </c>
      <c r="E103" s="1">
        <v>43.5</v>
      </c>
      <c r="F103" s="1">
        <v>43.5</v>
      </c>
      <c r="G103" s="1">
        <v>39.4</v>
      </c>
    </row>
    <row r="104" spans="1:10" x14ac:dyDescent="0.15">
      <c r="A104" s="1" t="s">
        <v>110</v>
      </c>
      <c r="B104" s="1" t="s">
        <v>111</v>
      </c>
      <c r="C104" s="1">
        <v>8.6530000000000005</v>
      </c>
      <c r="D104" s="1">
        <v>7.9620999999999995</v>
      </c>
      <c r="E104" s="1">
        <v>7.1536</v>
      </c>
      <c r="F104" s="1">
        <v>7.5396000000000001</v>
      </c>
      <c r="G104" s="1">
        <v>5.0476999999999999</v>
      </c>
      <c r="H104" s="1">
        <v>9.9639000000000006</v>
      </c>
      <c r="I104" s="1">
        <v>9.2436000000000007</v>
      </c>
      <c r="J104" s="1">
        <v>8.8457000000000008</v>
      </c>
    </row>
    <row r="105" spans="1:10" x14ac:dyDescent="0.15">
      <c r="A105" s="1" t="s">
        <v>21</v>
      </c>
      <c r="B105" s="1" t="s">
        <v>111</v>
      </c>
    </row>
    <row r="106" spans="1:10" x14ac:dyDescent="0.15">
      <c r="A106" s="1" t="s">
        <v>22</v>
      </c>
      <c r="C106" s="1">
        <v>33.9</v>
      </c>
      <c r="D106" s="1">
        <v>31.1</v>
      </c>
      <c r="E106" s="1">
        <v>30.1</v>
      </c>
      <c r="F106" s="1">
        <v>31.4</v>
      </c>
      <c r="G106" s="1">
        <v>32.700000000000003</v>
      </c>
    </row>
    <row r="107" spans="1:10" x14ac:dyDescent="0.15">
      <c r="A107" s="1" t="s">
        <v>24</v>
      </c>
      <c r="C107" s="1">
        <v>26.1</v>
      </c>
      <c r="D107" s="1">
        <v>27.4</v>
      </c>
      <c r="E107" s="1">
        <v>27</v>
      </c>
      <c r="F107" s="1">
        <v>26</v>
      </c>
      <c r="G107" s="1">
        <v>21.94</v>
      </c>
    </row>
    <row r="108" spans="1:10" x14ac:dyDescent="0.15">
      <c r="A108" s="1" t="s">
        <v>23</v>
      </c>
      <c r="C108" s="1">
        <v>19.7</v>
      </c>
      <c r="D108" s="1">
        <v>21.5</v>
      </c>
      <c r="E108" s="1">
        <v>21.2</v>
      </c>
      <c r="F108" s="1">
        <v>18.899999999999999</v>
      </c>
      <c r="G108" s="1">
        <v>14</v>
      </c>
    </row>
    <row r="109" spans="1:10" x14ac:dyDescent="0.15">
      <c r="A109" s="1" t="s">
        <v>112</v>
      </c>
      <c r="B109" s="1" t="s">
        <v>113</v>
      </c>
      <c r="C109" s="1">
        <v>5.4306000000000001</v>
      </c>
      <c r="D109" s="1">
        <v>3.5342000000000002</v>
      </c>
      <c r="E109" s="1">
        <v>4.6013999999999999</v>
      </c>
      <c r="F109" s="1">
        <v>4.7289000000000003</v>
      </c>
      <c r="G109" s="1">
        <v>2.3601000000000001</v>
      </c>
      <c r="H109" s="1">
        <v>5.9450000000000003</v>
      </c>
      <c r="I109" s="1">
        <v>5.35</v>
      </c>
      <c r="J109" s="1">
        <v>4.7897999999999996</v>
      </c>
    </row>
    <row r="110" spans="1:10" x14ac:dyDescent="0.15">
      <c r="A110" s="1" t="s">
        <v>114</v>
      </c>
      <c r="B110" s="1" t="s">
        <v>115</v>
      </c>
      <c r="C110" s="1">
        <v>396758.50280000002</v>
      </c>
      <c r="D110" s="1">
        <v>476441.06339999998</v>
      </c>
      <c r="E110" s="1">
        <v>456472.19069999998</v>
      </c>
      <c r="F110" s="1">
        <v>436453.5491</v>
      </c>
      <c r="G110" s="1">
        <v>420352.11359999998</v>
      </c>
      <c r="H110" s="1" t="s">
        <v>76</v>
      </c>
      <c r="I110" s="1" t="s">
        <v>76</v>
      </c>
      <c r="J110" s="1" t="s">
        <v>76</v>
      </c>
    </row>
    <row r="111" spans="1:10" x14ac:dyDescent="0.15">
      <c r="A111" s="1" t="s">
        <v>116</v>
      </c>
      <c r="B111" s="1" t="s">
        <v>117</v>
      </c>
      <c r="C111" s="1">
        <v>1.9925000000000002</v>
      </c>
      <c r="D111" s="1">
        <v>1.7359</v>
      </c>
      <c r="E111" s="1">
        <v>1.3924000000000001</v>
      </c>
      <c r="F111" s="1">
        <v>1.0612999999999999</v>
      </c>
      <c r="G111" s="1">
        <v>0.48809999999999998</v>
      </c>
      <c r="H111" s="1">
        <v>0.73540000000000005</v>
      </c>
      <c r="I111" s="1">
        <v>0.68540000000000001</v>
      </c>
      <c r="J111" s="1">
        <v>0.52769999999999995</v>
      </c>
    </row>
    <row r="112" spans="1:10" x14ac:dyDescent="0.15">
      <c r="A112" s="1" t="s">
        <v>118</v>
      </c>
      <c r="B112" s="1" t="s">
        <v>119</v>
      </c>
      <c r="C112" s="1">
        <v>417.09070000000003</v>
      </c>
      <c r="D112" s="1">
        <v>362.61689999999999</v>
      </c>
      <c r="E112" s="1">
        <v>291.01330000000002</v>
      </c>
      <c r="F112" s="1">
        <v>221.54470000000001</v>
      </c>
      <c r="G112" s="1">
        <v>101.794</v>
      </c>
      <c r="H112" s="1">
        <v>142.6763</v>
      </c>
      <c r="I112" s="1">
        <v>139.54730000000001</v>
      </c>
      <c r="J112" s="1">
        <v>107.4212</v>
      </c>
    </row>
    <row r="113" spans="1:10" x14ac:dyDescent="0.15">
      <c r="A113" s="1" t="s">
        <v>120</v>
      </c>
      <c r="B113" s="1" t="s">
        <v>121</v>
      </c>
      <c r="C113" s="1">
        <v>33.207900000000002</v>
      </c>
      <c r="D113" s="1">
        <v>45.005600000000001</v>
      </c>
      <c r="E113" s="1">
        <v>41.772199999999998</v>
      </c>
      <c r="F113" s="1">
        <v>30.5121</v>
      </c>
      <c r="G113" s="1">
        <v>22.311</v>
      </c>
      <c r="H113" s="1">
        <v>54.422899999999998</v>
      </c>
      <c r="I113" s="1">
        <v>35.640799999999999</v>
      </c>
      <c r="J113" s="1">
        <v>46.486400000000003</v>
      </c>
    </row>
    <row r="114" spans="1:10" x14ac:dyDescent="0.15">
      <c r="A114" s="1" t="s">
        <v>122</v>
      </c>
      <c r="B114" s="1" t="s">
        <v>123</v>
      </c>
      <c r="C114" s="1">
        <v>170.02420000000001</v>
      </c>
      <c r="D114" s="1">
        <v>164.59209999999999</v>
      </c>
      <c r="E114" s="1">
        <v>160.12690000000001</v>
      </c>
      <c r="F114" s="1">
        <v>135.31469999999999</v>
      </c>
      <c r="G114" s="1">
        <v>119.9217</v>
      </c>
      <c r="H114" s="1">
        <v>119.142</v>
      </c>
      <c r="I114" s="1">
        <v>115.14709999999999</v>
      </c>
      <c r="J114" s="1">
        <v>123.12609999999999</v>
      </c>
    </row>
    <row r="115" spans="1:10" x14ac:dyDescent="0.15">
      <c r="A115" s="1" t="s">
        <v>124</v>
      </c>
      <c r="B115" s="1" t="s">
        <v>125</v>
      </c>
      <c r="C115" s="1">
        <v>2491.9173999999998</v>
      </c>
      <c r="D115" s="1">
        <v>2407.1588999999999</v>
      </c>
      <c r="E115" s="1">
        <v>2291.9036999999998</v>
      </c>
      <c r="F115" s="1">
        <v>2017.7813000000001</v>
      </c>
      <c r="G115" s="1">
        <v>1885.2808</v>
      </c>
      <c r="H115" s="1">
        <v>3774.3022000000001</v>
      </c>
      <c r="I115" s="1">
        <v>3380.3888999999999</v>
      </c>
      <c r="J115" s="1">
        <v>1365.6941999999999</v>
      </c>
    </row>
    <row r="116" spans="1:10" x14ac:dyDescent="0.15">
      <c r="A116" s="1" t="s">
        <v>126</v>
      </c>
      <c r="B116" s="1" t="s">
        <v>127</v>
      </c>
      <c r="C116" s="1">
        <v>310.82549999999998</v>
      </c>
      <c r="D116" s="1">
        <v>275.17739999999998</v>
      </c>
      <c r="E116" s="1">
        <v>285.44369999999998</v>
      </c>
      <c r="F116" s="1">
        <v>257.36329999999998</v>
      </c>
      <c r="G116" s="1">
        <v>276.09879999999998</v>
      </c>
      <c r="H116" s="1">
        <v>242.6968</v>
      </c>
      <c r="I116" s="1">
        <v>198.76580000000001</v>
      </c>
      <c r="J116" s="1">
        <v>162.07409999999999</v>
      </c>
    </row>
    <row r="117" spans="1:10" x14ac:dyDescent="0.15">
      <c r="A117" s="1" t="s">
        <v>128</v>
      </c>
      <c r="B117" s="1" t="s">
        <v>129</v>
      </c>
      <c r="C117" s="1">
        <v>892.62710000000004</v>
      </c>
      <c r="D117" s="1">
        <v>819.10270000000003</v>
      </c>
      <c r="E117" s="1">
        <v>763.03959999999995</v>
      </c>
      <c r="F117" s="1">
        <v>721.67849999999999</v>
      </c>
      <c r="G117" s="1">
        <v>669.33050000000003</v>
      </c>
      <c r="H117" s="1">
        <v>620.71529999999996</v>
      </c>
      <c r="I117" s="1">
        <v>461.95909999999998</v>
      </c>
      <c r="J117" s="1">
        <v>349.27600000000001</v>
      </c>
    </row>
  </sheetData>
  <mergeCells count="3">
    <mergeCell ref="C1:N1"/>
    <mergeCell ref="C2:D2"/>
    <mergeCell ref="C3:M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95765-7F90-D743-A132-631D0555C81E}">
  <dimension ref="B1:H18"/>
  <sheetViews>
    <sheetView tabSelected="1" workbookViewId="0">
      <selection activeCell="I15" sqref="I15"/>
    </sheetView>
  </sheetViews>
  <sheetFormatPr baseColWidth="10" defaultRowHeight="15" x14ac:dyDescent="0.2"/>
  <cols>
    <col min="1" max="1" width="4" style="7" customWidth="1"/>
    <col min="2" max="2" width="15.6640625" style="7" bestFit="1" customWidth="1"/>
    <col min="3" max="3" width="17.33203125" style="7" bestFit="1" customWidth="1"/>
    <col min="4" max="4" width="10.6640625" style="7" bestFit="1" customWidth="1"/>
    <col min="5" max="16384" width="10.83203125" style="7"/>
  </cols>
  <sheetData>
    <row r="1" spans="2:8" ht="16" x14ac:dyDescent="0.2">
      <c r="B1" s="11" t="s">
        <v>144</v>
      </c>
      <c r="C1" s="11"/>
    </row>
    <row r="4" spans="2:8" x14ac:dyDescent="0.2">
      <c r="B4" s="10" t="s">
        <v>145</v>
      </c>
      <c r="C4" s="10"/>
      <c r="D4" s="10" t="s">
        <v>134</v>
      </c>
      <c r="E4" s="10" t="s">
        <v>133</v>
      </c>
      <c r="F4" s="10" t="s">
        <v>132</v>
      </c>
      <c r="G4" s="10" t="s">
        <v>131</v>
      </c>
      <c r="H4" s="10" t="s">
        <v>130</v>
      </c>
    </row>
    <row r="5" spans="2:8" x14ac:dyDescent="0.2">
      <c r="B5" s="1" t="s">
        <v>138</v>
      </c>
      <c r="C5" s="16" t="s">
        <v>22</v>
      </c>
      <c r="D5" s="17">
        <f>INDEX('IS source'!$1:$1048576,MATCH('P&amp;L Statement'!$C5,'IS source'!$A:$A,0),MATCH('P&amp;L Statement'!D$4,'IS source'!$9:$9,0))</f>
        <v>10003.700000000001</v>
      </c>
      <c r="E5" s="17">
        <f>INDEX('IS source'!$1:$1048576,MATCH('P&amp;L Statement'!$C5,'IS source'!$A:$A,0),MATCH('P&amp;L Statement'!E$4,'IS source'!$9:$9,0))</f>
        <v>10853.04</v>
      </c>
      <c r="F5" s="17">
        <f>INDEX('IS source'!$1:$1048576,MATCH('P&amp;L Statement'!$C5,'IS source'!$A:$A,0),MATCH('P&amp;L Statement'!F$4,'IS source'!$9:$9,0))</f>
        <v>12462.05</v>
      </c>
      <c r="G5" s="17">
        <f>INDEX('IS source'!$1:$1048576,MATCH('P&amp;L Statement'!$C5,'IS source'!$A:$A,0),MATCH('P&amp;L Statement'!G$4,'IS source'!$9:$9,0))</f>
        <v>12259.54</v>
      </c>
      <c r="H5" s="17">
        <f>INDEX('IS source'!$1:$1048576,MATCH('P&amp;L Statement'!$C5,'IS source'!$A:$A,0),MATCH('P&amp;L Statement'!H$4,'IS source'!$9:$9,0))</f>
        <v>12087.66</v>
      </c>
    </row>
    <row r="6" spans="2:8" x14ac:dyDescent="0.2">
      <c r="B6" s="7" t="s">
        <v>139</v>
      </c>
      <c r="C6" s="16" t="s">
        <v>23</v>
      </c>
      <c r="D6" s="17">
        <f>INDEX('IS source'!$1:$1048576,MATCH('P&amp;L Statement'!$C6,'IS source'!$A:$A,0),MATCH('P&amp;L Statement'!D$4,'IS source'!$9:$9,0))</f>
        <v>2657.8</v>
      </c>
      <c r="E6" s="17">
        <f>INDEX('IS source'!$1:$1048576,MATCH('P&amp;L Statement'!$C6,'IS source'!$A:$A,0),MATCH('P&amp;L Statement'!E$4,'IS source'!$9:$9,0))</f>
        <v>3169.28</v>
      </c>
      <c r="F6" s="17">
        <f>INDEX('IS source'!$1:$1048576,MATCH('P&amp;L Statement'!$C6,'IS source'!$A:$A,0),MATCH('P&amp;L Statement'!F$4,'IS source'!$9:$9,0))</f>
        <v>3890.39</v>
      </c>
      <c r="G6" s="17">
        <f>INDEX('IS source'!$1:$1048576,MATCH('P&amp;L Statement'!$C6,'IS source'!$A:$A,0),MATCH('P&amp;L Statement'!G$4,'IS source'!$9:$9,0))</f>
        <v>4337.26</v>
      </c>
      <c r="H6" s="17">
        <f>INDEX('IS source'!$1:$1048576,MATCH('P&amp;L Statement'!$C6,'IS source'!$A:$A,0),MATCH('P&amp;L Statement'!H$4,'IS source'!$9:$9,0))</f>
        <v>4577.37</v>
      </c>
    </row>
    <row r="7" spans="2:8" x14ac:dyDescent="0.2">
      <c r="B7" s="7" t="s">
        <v>140</v>
      </c>
      <c r="C7" s="16" t="s">
        <v>24</v>
      </c>
      <c r="D7" s="17">
        <f>INDEX('IS source'!$1:$1048576,MATCH('P&amp;L Statement'!$C7,'IS source'!$A:$A,0),MATCH('P&amp;L Statement'!D$4,'IS source'!$9:$9,0))</f>
        <v>1789.06</v>
      </c>
      <c r="E7" s="17">
        <f>INDEX('IS source'!$1:$1048576,MATCH('P&amp;L Statement'!$C7,'IS source'!$A:$A,0),MATCH('P&amp;L Statement'!E$4,'IS source'!$9:$9,0))</f>
        <v>1883.79</v>
      </c>
      <c r="F7" s="17">
        <f>INDEX('IS source'!$1:$1048576,MATCH('P&amp;L Statement'!$C7,'IS source'!$A:$A,0),MATCH('P&amp;L Statement'!F$4,'IS source'!$9:$9,0))</f>
        <v>2197.2199999999998</v>
      </c>
      <c r="G7" s="17">
        <f>INDEX('IS source'!$1:$1048576,MATCH('P&amp;L Statement'!$C7,'IS source'!$A:$A,0),MATCH('P&amp;L Statement'!G$4,'IS source'!$9:$9,0))</f>
        <v>2540.89</v>
      </c>
      <c r="H7" s="17">
        <f>INDEX('IS source'!$1:$1048576,MATCH('P&amp;L Statement'!$C7,'IS source'!$A:$A,0),MATCH('P&amp;L Statement'!H$4,'IS source'!$9:$9,0))</f>
        <v>2584.9</v>
      </c>
    </row>
    <row r="8" spans="2:8" x14ac:dyDescent="0.2">
      <c r="B8" s="7" t="s">
        <v>151</v>
      </c>
      <c r="C8" s="1" t="s">
        <v>27</v>
      </c>
      <c r="D8" s="17">
        <f>INDEX('IS source'!$1:$1048576,MATCH('P&amp;L Statement'!$C8,'IS source'!$A:$A,0),MATCH('P&amp;L Statement'!D$4,'IS source'!$9:$9,0))</f>
        <v>25.1</v>
      </c>
      <c r="E8" s="17">
        <f>INDEX('IS source'!$1:$1048576,MATCH('P&amp;L Statement'!$C8,'IS source'!$A:$A,0),MATCH('P&amp;L Statement'!E$4,'IS source'!$9:$9,0))</f>
        <v>0</v>
      </c>
      <c r="F8" s="17">
        <f>INDEX('IS source'!$1:$1048576,MATCH('P&amp;L Statement'!$C8,'IS source'!$A:$A,0),MATCH('P&amp;L Statement'!F$4,'IS source'!$9:$9,0))</f>
        <v>0</v>
      </c>
      <c r="G8" s="17">
        <f>INDEX('IS source'!$1:$1048576,MATCH('P&amp;L Statement'!$C8,'IS source'!$A:$A,0),MATCH('P&amp;L Statement'!G$4,'IS source'!$9:$9,0))</f>
        <v>0</v>
      </c>
      <c r="H8" s="17">
        <f>INDEX('IS source'!$1:$1048576,MATCH('P&amp;L Statement'!$C8,'IS source'!$A:$A,0),MATCH('P&amp;L Statement'!H$4,'IS source'!$9:$9,0))</f>
        <v>0</v>
      </c>
    </row>
    <row r="9" spans="2:8" x14ac:dyDescent="0.2">
      <c r="B9" s="8" t="s">
        <v>19</v>
      </c>
      <c r="C9" s="16" t="s">
        <v>19</v>
      </c>
      <c r="D9" s="17">
        <f>SUM(D5:D7)</f>
        <v>14450.56</v>
      </c>
      <c r="E9" s="17">
        <f>SUM(E5:E7)</f>
        <v>15906.11</v>
      </c>
      <c r="F9" s="17">
        <f>SUM(F5:F7)</f>
        <v>18549.66</v>
      </c>
      <c r="G9" s="17">
        <f>SUM(G5:G7)</f>
        <v>19137.690000000002</v>
      </c>
      <c r="H9" s="17">
        <f>SUM(H5:H7)</f>
        <v>19249.93</v>
      </c>
    </row>
    <row r="10" spans="2:8" x14ac:dyDescent="0.2">
      <c r="B10" s="7" t="s">
        <v>141</v>
      </c>
      <c r="C10" s="16" t="s">
        <v>38</v>
      </c>
      <c r="D10" s="18">
        <f>-INDEX('IS source'!$1:$1048576,MATCH('P&amp;L Statement'!$C10,'IS source'!$A:$A,0),MATCH('P&amp;L Statement'!D$4,'IS source'!$9:$9,0))</f>
        <v>-7882.7606999999998</v>
      </c>
      <c r="E10" s="18">
        <f>-INDEX('IS source'!$1:$1048576,MATCH('P&amp;L Statement'!$C10,'IS source'!$A:$A,0),MATCH('P&amp;L Statement'!E$4,'IS source'!$9:$9,0))</f>
        <v>-8291.3433999999997</v>
      </c>
      <c r="F10" s="18">
        <f>-INDEX('IS source'!$1:$1048576,MATCH('P&amp;L Statement'!$C10,'IS source'!$A:$A,0),MATCH('P&amp;L Statement'!F$4,'IS source'!$9:$9,0))</f>
        <v>-9737.1097000000009</v>
      </c>
      <c r="G10" s="18">
        <f>-INDEX('IS source'!$1:$1048576,MATCH('P&amp;L Statement'!$C10,'IS source'!$A:$A,0),MATCH('P&amp;L Statement'!G$4,'IS source'!$9:$9,0))</f>
        <v>-9663.3541999999998</v>
      </c>
      <c r="H10" s="18">
        <f>-INDEX('IS source'!$1:$1048576,MATCH('P&amp;L Statement'!$C10,'IS source'!$A:$A,0),MATCH('P&amp;L Statement'!H$4,'IS source'!$9:$9,0))</f>
        <v>-9696.6934999999994</v>
      </c>
    </row>
    <row r="11" spans="2:8" x14ac:dyDescent="0.2">
      <c r="B11" s="8" t="s">
        <v>40</v>
      </c>
      <c r="C11" s="16" t="s">
        <v>40</v>
      </c>
      <c r="D11" s="17">
        <f>SUM(D9:D10)</f>
        <v>6567.7992999999997</v>
      </c>
      <c r="E11" s="17">
        <f t="shared" ref="E11:H11" si="0">SUM(E9:E10)</f>
        <v>7614.7666000000008</v>
      </c>
      <c r="F11" s="17">
        <f t="shared" si="0"/>
        <v>8812.550299999999</v>
      </c>
      <c r="G11" s="17">
        <f t="shared" si="0"/>
        <v>9474.3358000000026</v>
      </c>
      <c r="H11" s="17">
        <f t="shared" si="0"/>
        <v>9553.2365000000009</v>
      </c>
    </row>
    <row r="12" spans="2:8" x14ac:dyDescent="0.2">
      <c r="B12" s="7" t="s">
        <v>142</v>
      </c>
      <c r="C12" s="16" t="s">
        <v>49</v>
      </c>
      <c r="D12" s="18">
        <f>-INDEX('IS source'!$1:$1048576,MATCH('P&amp;L Statement'!$C12,'IS source'!$A:$A,0),MATCH('P&amp;L Statement'!D$4,'IS source'!$9:$9,0))</f>
        <v>-6121.5848999999998</v>
      </c>
      <c r="E12" s="18">
        <f>-INDEX('IS source'!$1:$1048576,MATCH('P&amp;L Statement'!$C12,'IS source'!$A:$A,0),MATCH('P&amp;L Statement'!E$4,'IS source'!$9:$9,0))</f>
        <v>-6694.0990000000002</v>
      </c>
      <c r="F12" s="18">
        <f>-INDEX('IS source'!$1:$1048576,MATCH('P&amp;L Statement'!$C12,'IS source'!$A:$A,0),MATCH('P&amp;L Statement'!F$4,'IS source'!$9:$9,0))</f>
        <v>-7751.5357999999997</v>
      </c>
      <c r="G12" s="18">
        <f>-INDEX('IS source'!$1:$1048576,MATCH('P&amp;L Statement'!$C12,'IS source'!$A:$A,0),MATCH('P&amp;L Statement'!G$4,'IS source'!$9:$9,0))</f>
        <v>-8248.8911000000007</v>
      </c>
      <c r="H12" s="18">
        <f>-INDEX('IS source'!$1:$1048576,MATCH('P&amp;L Statement'!$C12,'IS source'!$A:$A,0),MATCH('P&amp;L Statement'!H$4,'IS source'!$9:$9,0))</f>
        <v>-8215.6232</v>
      </c>
    </row>
    <row r="13" spans="2:8" ht="16" thickBot="1" x14ac:dyDescent="0.25">
      <c r="B13" s="9" t="s">
        <v>143</v>
      </c>
      <c r="C13" s="21" t="s">
        <v>51</v>
      </c>
      <c r="D13" s="19">
        <f>SUM(D11:D12)</f>
        <v>446.21439999999984</v>
      </c>
      <c r="E13" s="19">
        <f t="shared" ref="E13:H13" si="1">SUM(E11:E12)</f>
        <v>920.66760000000068</v>
      </c>
      <c r="F13" s="19">
        <f t="shared" si="1"/>
        <v>1061.0144999999993</v>
      </c>
      <c r="G13" s="19">
        <f t="shared" si="1"/>
        <v>1225.4447000000018</v>
      </c>
      <c r="H13" s="19">
        <f t="shared" si="1"/>
        <v>1337.6133000000009</v>
      </c>
    </row>
    <row r="14" spans="2:8" x14ac:dyDescent="0.2">
      <c r="B14" s="7" t="s">
        <v>150</v>
      </c>
      <c r="D14" s="7">
        <f>D13/D9</f>
        <v>3.0878692590460152E-2</v>
      </c>
    </row>
    <row r="18" spans="2:3" x14ac:dyDescent="0.2">
      <c r="B18" s="20" t="s">
        <v>149</v>
      </c>
      <c r="C1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 source</vt:lpstr>
      <vt:lpstr>P&amp;L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Sami Mamand</cp:lastModifiedBy>
  <dcterms:created xsi:type="dcterms:W3CDTF">2023-07-01T09:06:51Z</dcterms:created>
  <dcterms:modified xsi:type="dcterms:W3CDTF">2024-02-07T21:19:06Z</dcterms:modified>
</cp:coreProperties>
</file>