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oorsalihi/Downloads/"/>
    </mc:Choice>
  </mc:AlternateContent>
  <xr:revisionPtr revIDLastSave="0" documentId="13_ncr:1_{7F29126C-357B-3E45-B402-F46908F76BE7}" xr6:coauthVersionLast="47" xr6:coauthVersionMax="47" xr10:uidLastSave="{00000000-0000-0000-0000-000000000000}"/>
  <bookViews>
    <workbookView xWindow="0" yWindow="500" windowWidth="24140" windowHeight="15500" xr2:uid="{9B00B938-841D-48C8-ADA1-A8A69E61E0CF}"/>
  </bookViews>
  <sheets>
    <sheet name="Database" sheetId="2" r:id="rId1"/>
    <sheet name="Countries" sheetId="4" r:id="rId2"/>
    <sheet name="Europe Transfers" sheetId="5" r:id="rId3"/>
    <sheet name="European Transfers by Country" sheetId="6" r:id="rId4"/>
    <sheet name="Visualization Top 5 Countries" sheetId="7" r:id="rId5"/>
  </sheets>
  <definedNames>
    <definedName name="_xlnm._FilterDatabase" localSheetId="1" hidden="1">Countries!$B$3:$C$140</definedName>
    <definedName name="_xlnm._FilterDatabase" localSheetId="0" hidden="1">Database!$B$3:$H$3</definedName>
    <definedName name="_xlnm._FilterDatabase" localSheetId="3" hidden="1">'European Transfers by Country'!$P$5:$P$48</definedName>
    <definedName name="_xlchart.v1.0" hidden="1">'Visualization Top 5 Countries'!$B$5:$B$9</definedName>
    <definedName name="_xlchart.v1.1" hidden="1">'Visualization Top 5 Countries'!$C$4</definedName>
    <definedName name="_xlchart.v1.10" hidden="1">'Visualization Top 5 Countries'!$B$5:$B$9</definedName>
    <definedName name="_xlchart.v1.11" hidden="1">'Visualization Top 5 Countries'!$C$4</definedName>
    <definedName name="_xlchart.v1.12" hidden="1">'Visualization Top 5 Countries'!$C$5:$C$9</definedName>
    <definedName name="_xlchart.v1.13" hidden="1">'Visualization Top 5 Countries'!$D$4</definedName>
    <definedName name="_xlchart.v1.14" hidden="1">'Visualization Top 5 Countries'!$D$5:$D$9</definedName>
    <definedName name="_xlchart.v1.15" hidden="1">'Visualization Top 5 Countries'!$B$5:$B$9</definedName>
    <definedName name="_xlchart.v1.16" hidden="1">'Visualization Top 5 Countries'!$C$4</definedName>
    <definedName name="_xlchart.v1.17" hidden="1">'Visualization Top 5 Countries'!$C$5:$C$9</definedName>
    <definedName name="_xlchart.v1.18" hidden="1">'Visualization Top 5 Countries'!$D$4</definedName>
    <definedName name="_xlchart.v1.19" hidden="1">'Visualization Top 5 Countries'!$D$5:$D$9</definedName>
    <definedName name="_xlchart.v1.2" hidden="1">'Visualization Top 5 Countries'!$C$5:$C$9</definedName>
    <definedName name="_xlchart.v1.20" hidden="1">'Visualization Top 5 Countries'!$B$5:$B$9</definedName>
    <definedName name="_xlchart.v1.21" hidden="1">'Visualization Top 5 Countries'!$C$4</definedName>
    <definedName name="_xlchart.v1.22" hidden="1">'Visualization Top 5 Countries'!$C$5:$C$9</definedName>
    <definedName name="_xlchart.v1.23" hidden="1">'Visualization Top 5 Countries'!$D$4</definedName>
    <definedName name="_xlchart.v1.24" hidden="1">'Visualization Top 5 Countries'!$D$5:$D$9</definedName>
    <definedName name="_xlchart.v1.25" hidden="1">'Visualization Top 5 Countries'!$B$5:$B$9</definedName>
    <definedName name="_xlchart.v1.26" hidden="1">'Visualization Top 5 Countries'!$C$4</definedName>
    <definedName name="_xlchart.v1.27" hidden="1">'Visualization Top 5 Countries'!$C$5:$C$9</definedName>
    <definedName name="_xlchart.v1.28" hidden="1">'Visualization Top 5 Countries'!$D$4</definedName>
    <definedName name="_xlchart.v1.29" hidden="1">'Visualization Top 5 Countries'!$D$5:$D$9</definedName>
    <definedName name="_xlchart.v1.3" hidden="1">'Visualization Top 5 Countries'!$D$4</definedName>
    <definedName name="_xlchart.v1.4" hidden="1">'Visualization Top 5 Countries'!$D$5:$D$9</definedName>
    <definedName name="_xlchart.v1.5" hidden="1">'Visualization Top 5 Countries'!$B$5:$B$9</definedName>
    <definedName name="_xlchart.v1.6" hidden="1">'Visualization Top 5 Countries'!$C$4</definedName>
    <definedName name="_xlchart.v1.7" hidden="1">'Visualization Top 5 Countries'!$C$5:$C$9</definedName>
    <definedName name="_xlchart.v1.8" hidden="1">'Visualization Top 5 Countries'!$D$4</definedName>
    <definedName name="_xlchart.v1.9" hidden="1">'Visualization Top 5 Countries'!$D$5:$D$9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5" i="7"/>
  <c r="C6" i="7"/>
  <c r="C7" i="7"/>
  <c r="C8" i="7"/>
  <c r="C9" i="7"/>
  <c r="C5" i="7"/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5" i="6"/>
  <c r="N5" i="6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I6" i="6"/>
  <c r="I7" i="6"/>
  <c r="K7" i="6" s="1"/>
  <c r="I8" i="6"/>
  <c r="I9" i="6"/>
  <c r="I10" i="6"/>
  <c r="I11" i="6"/>
  <c r="K11" i="6" s="1"/>
  <c r="I12" i="6"/>
  <c r="I13" i="6"/>
  <c r="I14" i="6"/>
  <c r="I15" i="6"/>
  <c r="K15" i="6" s="1"/>
  <c r="I16" i="6"/>
  <c r="I17" i="6"/>
  <c r="I18" i="6"/>
  <c r="I19" i="6"/>
  <c r="K19" i="6" s="1"/>
  <c r="I20" i="6"/>
  <c r="I21" i="6"/>
  <c r="I22" i="6"/>
  <c r="I23" i="6"/>
  <c r="K23" i="6" s="1"/>
  <c r="I24" i="6"/>
  <c r="I25" i="6"/>
  <c r="I26" i="6"/>
  <c r="I27" i="6"/>
  <c r="K27" i="6" s="1"/>
  <c r="I28" i="6"/>
  <c r="I29" i="6"/>
  <c r="I30" i="6"/>
  <c r="I31" i="6"/>
  <c r="K31" i="6" s="1"/>
  <c r="I32" i="6"/>
  <c r="I33" i="6"/>
  <c r="I34" i="6"/>
  <c r="I35" i="6"/>
  <c r="K35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5" i="6"/>
  <c r="K5" i="6" s="1"/>
  <c r="C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5" i="6"/>
  <c r="H5" i="6" s="1"/>
  <c r="K47" i="6" l="1"/>
  <c r="K43" i="6"/>
  <c r="K39" i="6"/>
  <c r="K48" i="6"/>
  <c r="K44" i="6"/>
  <c r="K40" i="6"/>
  <c r="K36" i="6"/>
  <c r="K32" i="6"/>
  <c r="K28" i="6"/>
  <c r="K24" i="6"/>
  <c r="K20" i="6"/>
  <c r="K16" i="6"/>
  <c r="K12" i="6"/>
  <c r="K8" i="6"/>
  <c r="J49" i="6"/>
  <c r="I49" i="6"/>
  <c r="L49" i="6"/>
  <c r="M49" i="6"/>
  <c r="H49" i="6"/>
  <c r="G49" i="6"/>
  <c r="N47" i="6"/>
  <c r="P47" i="6"/>
  <c r="N43" i="6"/>
  <c r="P43" i="6"/>
  <c r="N39" i="6"/>
  <c r="P39" i="6"/>
  <c r="N35" i="6"/>
  <c r="P35" i="6"/>
  <c r="N31" i="6"/>
  <c r="P31" i="6"/>
  <c r="N27" i="6"/>
  <c r="P27" i="6"/>
  <c r="N23" i="6"/>
  <c r="P23" i="6"/>
  <c r="N19" i="6"/>
  <c r="P19" i="6"/>
  <c r="N15" i="6"/>
  <c r="P15" i="6"/>
  <c r="N11" i="6"/>
  <c r="P11" i="6"/>
  <c r="N7" i="6"/>
  <c r="P7" i="6"/>
  <c r="N46" i="6"/>
  <c r="P46" i="6"/>
  <c r="N38" i="6"/>
  <c r="P38" i="6"/>
  <c r="N30" i="6"/>
  <c r="P30" i="6"/>
  <c r="N22" i="6"/>
  <c r="P22" i="6"/>
  <c r="N14" i="6"/>
  <c r="P14" i="6"/>
  <c r="N6" i="6"/>
  <c r="P6" i="6"/>
  <c r="P5" i="6"/>
  <c r="K45" i="6"/>
  <c r="K41" i="6"/>
  <c r="K37" i="6"/>
  <c r="K33" i="6"/>
  <c r="K29" i="6"/>
  <c r="K25" i="6"/>
  <c r="K21" i="6"/>
  <c r="K17" i="6"/>
  <c r="K13" i="6"/>
  <c r="K9" i="6"/>
  <c r="N45" i="6"/>
  <c r="P45" i="6"/>
  <c r="N41" i="6"/>
  <c r="P41" i="6"/>
  <c r="N37" i="6"/>
  <c r="P37" i="6"/>
  <c r="N33" i="6"/>
  <c r="P33" i="6"/>
  <c r="N29" i="6"/>
  <c r="P29" i="6"/>
  <c r="N25" i="6"/>
  <c r="P25" i="6"/>
  <c r="N21" i="6"/>
  <c r="P21" i="6"/>
  <c r="N17" i="6"/>
  <c r="P17" i="6"/>
  <c r="N13" i="6"/>
  <c r="P13" i="6"/>
  <c r="N9" i="6"/>
  <c r="P9" i="6"/>
  <c r="F49" i="6"/>
  <c r="N42" i="6"/>
  <c r="P42" i="6"/>
  <c r="N34" i="6"/>
  <c r="P34" i="6"/>
  <c r="N26" i="6"/>
  <c r="P26" i="6"/>
  <c r="N18" i="6"/>
  <c r="P18" i="6"/>
  <c r="N10" i="6"/>
  <c r="P10" i="6"/>
  <c r="N48" i="6"/>
  <c r="P48" i="6"/>
  <c r="N44" i="6"/>
  <c r="P44" i="6"/>
  <c r="N40" i="6"/>
  <c r="P40" i="6"/>
  <c r="N36" i="6"/>
  <c r="P36" i="6"/>
  <c r="N32" i="6"/>
  <c r="P32" i="6"/>
  <c r="N28" i="6"/>
  <c r="P28" i="6"/>
  <c r="N24" i="6"/>
  <c r="P24" i="6"/>
  <c r="N20" i="6"/>
  <c r="P20" i="6"/>
  <c r="N16" i="6"/>
  <c r="P16" i="6"/>
  <c r="N12" i="6"/>
  <c r="P12" i="6"/>
  <c r="N8" i="6"/>
  <c r="P8" i="6"/>
  <c r="K46" i="6"/>
  <c r="K42" i="6"/>
  <c r="K38" i="6"/>
  <c r="K34" i="6"/>
  <c r="K30" i="6"/>
  <c r="K26" i="6"/>
  <c r="K22" i="6"/>
  <c r="K18" i="6"/>
  <c r="K14" i="6"/>
  <c r="K10" i="6"/>
  <c r="K6" i="6"/>
  <c r="K49" i="6" l="1"/>
  <c r="N49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E5" i="6" s="1"/>
  <c r="C9" i="6"/>
  <c r="C10" i="6"/>
  <c r="E10" i="6" s="1"/>
  <c r="C11" i="6"/>
  <c r="E11" i="6" s="1"/>
  <c r="C12" i="6"/>
  <c r="E12" i="6" s="1"/>
  <c r="C13" i="6"/>
  <c r="C14" i="6"/>
  <c r="E14" i="6" s="1"/>
  <c r="C15" i="6"/>
  <c r="E15" i="6" s="1"/>
  <c r="C16" i="6"/>
  <c r="E16" i="6" s="1"/>
  <c r="C17" i="6"/>
  <c r="C18" i="6"/>
  <c r="E18" i="6" s="1"/>
  <c r="C19" i="6"/>
  <c r="E19" i="6" s="1"/>
  <c r="C20" i="6"/>
  <c r="E20" i="6" s="1"/>
  <c r="C21" i="6"/>
  <c r="C22" i="6"/>
  <c r="E22" i="6" s="1"/>
  <c r="C23" i="6"/>
  <c r="E23" i="6" s="1"/>
  <c r="C24" i="6"/>
  <c r="E24" i="6" s="1"/>
  <c r="C25" i="6"/>
  <c r="C26" i="6"/>
  <c r="E26" i="6" s="1"/>
  <c r="C27" i="6"/>
  <c r="E27" i="6" s="1"/>
  <c r="C28" i="6"/>
  <c r="C29" i="6"/>
  <c r="C30" i="6"/>
  <c r="E30" i="6" s="1"/>
  <c r="C31" i="6"/>
  <c r="E31" i="6" s="1"/>
  <c r="C32" i="6"/>
  <c r="C33" i="6"/>
  <c r="C34" i="6"/>
  <c r="E34" i="6" s="1"/>
  <c r="C35" i="6"/>
  <c r="E35" i="6" s="1"/>
  <c r="C36" i="6"/>
  <c r="C37" i="6"/>
  <c r="C38" i="6"/>
  <c r="E38" i="6" s="1"/>
  <c r="C39" i="6"/>
  <c r="E39" i="6" s="1"/>
  <c r="C40" i="6"/>
  <c r="C41" i="6"/>
  <c r="C42" i="6"/>
  <c r="E42" i="6" s="1"/>
  <c r="C43" i="6"/>
  <c r="E43" i="6" s="1"/>
  <c r="C44" i="6"/>
  <c r="C45" i="6"/>
  <c r="C46" i="6"/>
  <c r="E46" i="6" s="1"/>
  <c r="C47" i="6"/>
  <c r="E47" i="6" s="1"/>
  <c r="C48" i="6"/>
  <c r="C6" i="6"/>
  <c r="C7" i="6"/>
  <c r="E7" i="6" s="1"/>
  <c r="C8" i="6"/>
  <c r="E8" i="6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6" i="5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D5" i="5" s="1"/>
  <c r="D7" i="5" s="1"/>
  <c r="E48" i="6" l="1"/>
  <c r="E44" i="6"/>
  <c r="E40" i="6"/>
  <c r="E36" i="6"/>
  <c r="E32" i="6"/>
  <c r="E28" i="6"/>
  <c r="D49" i="6"/>
  <c r="E6" i="6"/>
  <c r="C49" i="6"/>
  <c r="E45" i="6"/>
  <c r="E41" i="6"/>
  <c r="E37" i="6"/>
  <c r="E33" i="6"/>
  <c r="E29" i="6"/>
  <c r="E25" i="6"/>
  <c r="E21" i="6"/>
  <c r="E17" i="6"/>
  <c r="E13" i="6"/>
  <c r="E9" i="6"/>
  <c r="C6" i="5"/>
  <c r="C5" i="5"/>
  <c r="E49" i="6" l="1"/>
  <c r="C7" i="5"/>
</calcChain>
</file>

<file path=xl/sharedStrings.xml><?xml version="1.0" encoding="utf-8"?>
<sst xmlns="http://schemas.openxmlformats.org/spreadsheetml/2006/main" count="10425" uniqueCount="169">
  <si>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</si>
  <si>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</si>
  <si>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</si>
  <si>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</si>
  <si>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</si>
  <si>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</si>
  <si>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</si>
  <si>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</si>
  <si>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</si>
  <si>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</si>
  <si>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</si>
  <si>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</si>
  <si>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</si>
  <si>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</si>
  <si>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</si>
  <si>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</si>
  <si>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</si>
  <si>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</si>
  <si>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</si>
  <si>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</si>
  <si>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</si>
  <si>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</si>
  <si>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</si>
  <si>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</si>
  <si>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</si>
  <si>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</si>
  <si>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</si>
  <si>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</si>
  <si>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</si>
  <si>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</si>
  <si>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</si>
  <si>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</si>
  <si>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</si>
  <si>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</si>
  <si>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</si>
  <si>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</si>
  <si>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</si>
  <si>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</si>
  <si>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</si>
  <si>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</si>
  <si>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</si>
  <si>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</si>
  <si>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</si>
  <si>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</si>
  <si>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</si>
  <si>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</si>
  <si>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</si>
  <si>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</si>
  <si>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</si>
  <si>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</si>
  <si>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</si>
  <si>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</si>
  <si>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</si>
  <si>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</si>
  <si>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</si>
  <si>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</si>
  <si>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</si>
  <si>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</si>
  <si>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</si>
  <si>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</si>
  <si>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</si>
  <si>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</si>
  <si>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</si>
  <si>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</si>
  <si>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</si>
  <si>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</si>
  <si>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</si>
  <si>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</si>
  <si>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</si>
  <si>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</si>
  <si>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</si>
  <si>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</si>
  <si>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</si>
  <si>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</si>
  <si>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</si>
  <si>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</si>
  <si>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</si>
  <si>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</si>
  <si>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</si>
  <si>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</si>
  <si>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</si>
  <si>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</si>
  <si>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</si>
  <si>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</si>
  <si>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</si>
  <si>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</si>
  <si>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</si>
  <si>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</si>
  <si>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</si>
  <si>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</si>
  <si>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</si>
  <si>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</si>
  <si>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</si>
  <si>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</si>
  <si>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</si>
  <si>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</si>
  <si>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</si>
  <si>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</si>
  <si>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</si>
  <si>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</si>
  <si>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</si>
  <si>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</si>
  <si>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</si>
  <si>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</si>
  <si>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</si>
  <si>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</si>
  <si>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</si>
  <si>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</si>
  <si>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</si>
  <si>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</si>
  <si>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</si>
  <si>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</si>
  <si>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</si>
  <si>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</si>
  <si>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</si>
  <si>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</si>
  <si>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</si>
  <si>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</si>
  <si>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</si>
  <si>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</si>
  <si>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</si>
  <si>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</si>
  <si>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</si>
  <si>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</si>
  <si>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</si>
  <si>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</si>
  <si>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</si>
  <si>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</si>
  <si>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</si>
  <si>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</si>
  <si>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</si>
  <si>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</si>
  <si>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</si>
  <si>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</si>
  <si>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</si>
  <si>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</si>
  <si>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</si>
  <si>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</si>
  <si>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</si>
  <si>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</si>
  <si>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</si>
  <si>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</si>
  <si>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</si>
  <si>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</si>
  <si>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</si>
  <si>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Asia</t>
  </si>
  <si>
    <t>Europe</t>
  </si>
  <si>
    <t>Europe/Asia</t>
  </si>
  <si>
    <t>South America</t>
  </si>
  <si>
    <t>North America</t>
  </si>
  <si>
    <t>Africa</t>
  </si>
  <si>
    <t>SouthAfrica</t>
  </si>
  <si>
    <t>Oceania</t>
  </si>
  <si>
    <t>2022/2023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</si>
  <si>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</si>
  <si>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</si>
  <si>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</si>
  <si>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</si>
  <si>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</si>
  <si>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</si>
  <si>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</si>
  <si>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 incoming $</t>
  </si>
  <si>
    <t>Transfers outgoing $</t>
  </si>
  <si>
    <t>Net value</t>
  </si>
  <si>
    <t>Tranfers incoming #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</si>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</sst>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;\(###,###\);\-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C1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37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2" fillId="0" borderId="2" xfId="0" applyFont="1" applyBorder="1"/>
    <xf numFmtId="164" fontId="2" fillId="0" borderId="2" xfId="0" applyNumberFormat="1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'Visualization Top 5 Countries'!$C$4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Top 5 Countries'!$B$5:$B$9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Countries'!$C$5:$C$9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D-A744-92FB-6A61AD97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353616"/>
        <c:axId val="811223632"/>
      </c:barChart>
      <c:catAx>
        <c:axId val="9993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23632"/>
        <c:crosses val="autoZero"/>
        <c:auto val="1"/>
        <c:lblAlgn val="ctr"/>
        <c:lblOffset val="100"/>
        <c:noMultiLvlLbl val="0"/>
      </c:catAx>
      <c:valAx>
        <c:axId val="811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Countries'!$C$4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Top 5 Countries'!$B$5:$B$9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Countries'!$C$5:$C$9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9F4A-A086-EBD0E0B6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221104"/>
        <c:axId val="979900432"/>
      </c:barChart>
      <c:lineChart>
        <c:grouping val="standard"/>
        <c:varyColors val="0"/>
        <c:ser>
          <c:idx val="1"/>
          <c:order val="1"/>
          <c:tx>
            <c:strRef>
              <c:f>'Visualization Top 5 Countries'!$D$4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Countries'!$B$5:$B$9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Countries'!$D$5:$D$9</c:f>
              <c:numCache>
                <c:formatCode>###,###;\(###,###\);\-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A-9F4A-A086-EBD0E0B6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428112"/>
        <c:axId val="1054388192"/>
      </c:lineChart>
      <c:catAx>
        <c:axId val="9802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0432"/>
        <c:crosses val="autoZero"/>
        <c:auto val="1"/>
        <c:lblAlgn val="ctr"/>
        <c:lblOffset val="100"/>
        <c:noMultiLvlLbl val="0"/>
      </c:catAx>
      <c:valAx>
        <c:axId val="9799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21104"/>
        <c:crosses val="autoZero"/>
        <c:crossBetween val="between"/>
      </c:valAx>
      <c:valAx>
        <c:axId val="1054388192"/>
        <c:scaling>
          <c:orientation val="minMax"/>
        </c:scaling>
        <c:delete val="0"/>
        <c:axPos val="r"/>
        <c:numFmt formatCode="###,###;\(###,###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28112"/>
        <c:crosses val="max"/>
        <c:crossBetween val="between"/>
      </c:valAx>
      <c:catAx>
        <c:axId val="10544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38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12700</xdr:rowOff>
    </xdr:from>
    <xdr:to>
      <xdr:col>15</xdr:col>
      <xdr:colOff>457200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71A03-F9FB-2917-C263-0AECDFA36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1346200</xdr:colOff>
      <xdr:row>11</xdr:row>
      <xdr:rowOff>0</xdr:rowOff>
    </xdr:from>
    <xdr:to>
      <xdr:col>9</xdr:col>
      <xdr:colOff>431800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66EEF-699A-029C-DB90-ECBE9C10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>
      <selection activeCell="C39" sqref="C39"/>
    </sheetView>
  </sheetViews>
  <sheetFormatPr baseColWidth="10" defaultColWidth="8.83203125" defaultRowHeight="13" x14ac:dyDescent="0.15"/>
  <cols>
    <col min="2" max="2" width="11.33203125" customWidth="1"/>
    <col min="3" max="3" width="18.1640625" bestFit="1" customWidth="1"/>
    <col min="4" max="4" width="11.1640625" bestFit="1" customWidth="1"/>
    <col min="5" max="5" width="16.33203125" bestFit="1" customWidth="1"/>
    <col min="6" max="6" width="19" customWidth="1"/>
    <col min="7" max="7" width="19" bestFit="1" customWidth="1"/>
    <col min="8" max="8" width="27.83203125" bestFit="1" customWidth="1"/>
  </cols>
  <sheetData>
    <row r="3" spans="2:8" x14ac:dyDescent="0.1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15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15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15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15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15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15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15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15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15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15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15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15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15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15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15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15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15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15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15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15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15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15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15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15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15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15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15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15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15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15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15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15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15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15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15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15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15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15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15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15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15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15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15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15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15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15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15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15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15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15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15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15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15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15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15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15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15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15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15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15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15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15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15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15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15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15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15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15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15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15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15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15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15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15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15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15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15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15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15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15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15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15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15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15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15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15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15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15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15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15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15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15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15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15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15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15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15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15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15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15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15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15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15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15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15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15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15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15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15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15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15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15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15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15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15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15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15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15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15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15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15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15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15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15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15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15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15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15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15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15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15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15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15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15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15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15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15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15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15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15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15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15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15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15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15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15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15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15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15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15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15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15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15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15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15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15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15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15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15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15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15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e">
        <f>VLOOKUP(E164,Countries!$B$3:$C$140,2,FALSE)</f>
        <v>#N/A</v>
      </c>
      <c r="G164">
        <v>12</v>
      </c>
      <c r="H164">
        <v>4989296.0058798902</v>
      </c>
    </row>
    <row r="165" spans="2:8" x14ac:dyDescent="0.15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15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15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15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15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15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15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15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15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15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15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15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15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15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15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15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15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15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15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15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15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15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15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15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15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15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15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15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15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15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15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15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15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15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15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15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15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15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15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15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15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15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15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15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15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15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15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15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15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15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15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15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15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15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15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15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15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15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15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15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15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15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15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15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15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15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15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15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15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15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15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15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15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15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15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15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15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15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15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15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15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15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15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15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15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15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15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15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15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15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15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15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15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15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15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15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15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15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15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15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15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15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15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15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15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15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15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15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15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15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15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15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15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15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15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15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15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15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15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15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15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15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15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15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15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15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15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15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15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15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15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15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15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15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15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15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15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15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15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15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15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15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15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15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15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15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15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15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15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15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15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15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15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15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15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15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15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e">
        <f>VLOOKUP(E321,Countries!$B$3:$C$140,2,FALSE)</f>
        <v>#N/A</v>
      </c>
      <c r="G321">
        <v>2</v>
      </c>
      <c r="H321">
        <v>0</v>
      </c>
    </row>
    <row r="322" spans="2:8" x14ac:dyDescent="0.15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15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15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15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15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15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15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15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15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15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15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15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15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15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15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15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15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15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15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15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15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15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15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15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15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15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15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15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15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15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15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15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15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15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15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15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15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15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15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15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15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15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15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15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15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15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15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15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15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15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15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15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15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15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15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15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e">
        <f>VLOOKUP(E377,Countries!$B$3:$C$140,2,FALSE)</f>
        <v>#N/A</v>
      </c>
      <c r="G377">
        <v>4</v>
      </c>
      <c r="H377">
        <v>0</v>
      </c>
    </row>
    <row r="378" spans="2:8" x14ac:dyDescent="0.15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15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15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15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15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15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15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15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15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15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15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15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15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15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15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15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15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15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15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15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15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15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15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15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15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15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15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15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15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15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15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15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15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15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15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15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15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15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15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15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15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15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15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15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15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15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15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15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e">
        <f>VLOOKUP(E425,Countries!$B$3:$C$140,2,FALSE)</f>
        <v>#N/A</v>
      </c>
      <c r="G425">
        <v>2</v>
      </c>
      <c r="H425">
        <v>0</v>
      </c>
    </row>
    <row r="426" spans="2:8" x14ac:dyDescent="0.15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15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15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15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15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15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15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15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15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15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15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15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15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15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15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15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15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15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15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15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15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15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15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15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15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15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15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15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15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15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15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15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15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15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15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15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15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15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15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15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15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15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15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15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15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15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15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15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15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15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15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15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15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15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15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15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15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15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15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15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15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15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15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15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15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15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15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15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15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15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15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15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15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15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15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15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15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15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15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15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15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15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15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15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15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15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15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15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15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15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15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15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15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15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15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15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15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15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15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15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15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15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15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15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15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15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15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15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15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15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e">
        <f>VLOOKUP(E535,Countries!$B$3:$C$140,2,FALSE)</f>
        <v>#N/A</v>
      </c>
      <c r="G535">
        <v>2</v>
      </c>
      <c r="H535">
        <v>0</v>
      </c>
    </row>
    <row r="536" spans="2:8" x14ac:dyDescent="0.15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15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15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15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15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15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15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15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15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15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15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15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15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15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15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15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15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15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15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15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15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15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15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15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15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15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15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15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15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15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15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15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15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15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15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15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15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15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15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15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15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15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15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15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15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15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15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15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15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15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15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15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15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15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15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15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15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15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15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15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15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15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15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15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15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15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15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15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15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15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15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15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15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15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15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15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15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15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15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15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15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15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15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15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15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15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15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15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15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15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15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15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15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15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15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15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15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15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15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15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15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15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15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15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15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15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15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15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15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15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15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15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15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15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15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15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15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15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15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15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15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15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15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15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15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15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15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15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15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15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15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15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15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15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15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15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15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15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15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15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15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15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15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15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15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15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e">
        <f>VLOOKUP(E681,Countries!$B$3:$C$140,2,FALSE)</f>
        <v>#N/A</v>
      </c>
      <c r="G681">
        <v>4</v>
      </c>
      <c r="H681">
        <v>6053746.4176500002</v>
      </c>
    </row>
    <row r="682" spans="2:8" x14ac:dyDescent="0.15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15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15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15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15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15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15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15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15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15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15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15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15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15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15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15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15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15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15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15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15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15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15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15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15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15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15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15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15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15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15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15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15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15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15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15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15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15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15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15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15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15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15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15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15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15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15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15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15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15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15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15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15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15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e">
        <f>VLOOKUP(E735,Countries!$B$3:$C$140,2,FALSE)</f>
        <v>#N/A</v>
      </c>
      <c r="G735">
        <v>2</v>
      </c>
      <c r="H735">
        <v>0</v>
      </c>
    </row>
    <row r="736" spans="2:8" x14ac:dyDescent="0.15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15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15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15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15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15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15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15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15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15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15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15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15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15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15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15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15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15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15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15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15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15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15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15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15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15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15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15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15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15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15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15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15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15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15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15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15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15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15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15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15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15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15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15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15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15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15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15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15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15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15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15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15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15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15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15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15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15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15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e">
        <f>VLOOKUP(E794,Countries!$B$3:$C$140,2,FALSE)</f>
        <v>#N/A</v>
      </c>
      <c r="G794">
        <v>2</v>
      </c>
      <c r="H794">
        <v>0</v>
      </c>
    </row>
    <row r="795" spans="2:8" x14ac:dyDescent="0.15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15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15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15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15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15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15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15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15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15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15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e">
        <f>VLOOKUP(E805,Countries!$B$3:$C$140,2,FALSE)</f>
        <v>#N/A</v>
      </c>
      <c r="G805">
        <v>2</v>
      </c>
      <c r="H805">
        <v>0</v>
      </c>
    </row>
    <row r="806" spans="2:8" x14ac:dyDescent="0.15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15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15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15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15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15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15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15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15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15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15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15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15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15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15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15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15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15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15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15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15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15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15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15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15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15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15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15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15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15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15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15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15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15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15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15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e">
        <f>VLOOKUP(E841,Countries!$B$3:$C$140,2,FALSE)</f>
        <v>#N/A</v>
      </c>
      <c r="G841">
        <v>4</v>
      </c>
      <c r="H841">
        <v>0</v>
      </c>
    </row>
    <row r="842" spans="2:8" x14ac:dyDescent="0.15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15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15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15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15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15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15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15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15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15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15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15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15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15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15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15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15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15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15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15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15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15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15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15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15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15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15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15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15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15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15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15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15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15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15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15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15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15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15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15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15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15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15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15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15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15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15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15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15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15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15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15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15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15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15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15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15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15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15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15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15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15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15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15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15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15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15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15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15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15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15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15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15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15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15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15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15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15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15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15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15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15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15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15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15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15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15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15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15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15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15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15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15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15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15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15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15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15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15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15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15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15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15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15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15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15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15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15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15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15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15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15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15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15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15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15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15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15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15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15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15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15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15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15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15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15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15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15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15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15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15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15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15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15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15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15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15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15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15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15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15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15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15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15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15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15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15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15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15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15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15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15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15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15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15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15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15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15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15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15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15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15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15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15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15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15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15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15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15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15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15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15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15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15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15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15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15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15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15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15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15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15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15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15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15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15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15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15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15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15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15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15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15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15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15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15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15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15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15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15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15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15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15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15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15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15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15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15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15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15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15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15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15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15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15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15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15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15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15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15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15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15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15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15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15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15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15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15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15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15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15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15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15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15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15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15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15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15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15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15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15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15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15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15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15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15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15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15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15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15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15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15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15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15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15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15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e">
        <f>VLOOKUP(E1097,Countries!$B$3:$C$140,2,FALSE)</f>
        <v>#N/A</v>
      </c>
      <c r="G1097">
        <v>4</v>
      </c>
      <c r="H1097">
        <v>6961808.3802975006</v>
      </c>
    </row>
    <row r="1098" spans="2:8" x14ac:dyDescent="0.15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15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15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15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15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15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15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15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15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15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15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15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15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15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15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15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15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15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15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15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15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15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15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15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15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15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15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15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15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15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15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15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15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15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15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15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15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15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15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15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15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15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e">
        <f>VLOOKUP(E1139,Countries!$B$3:$C$140,2,FALSE)</f>
        <v>#N/A</v>
      </c>
      <c r="G1139">
        <v>2</v>
      </c>
      <c r="H1139">
        <v>0</v>
      </c>
    </row>
    <row r="1140" spans="2:8" x14ac:dyDescent="0.15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15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15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15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15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15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15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15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15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15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15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15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15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15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15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15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15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15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15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15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15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15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15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15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15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15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15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15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15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15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15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15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15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15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15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15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15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15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15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15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15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15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15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15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15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e">
        <f>VLOOKUP(E1184,Countries!$B$3:$C$140,2,FALSE)</f>
        <v>#N/A</v>
      </c>
      <c r="G1184">
        <v>2</v>
      </c>
      <c r="H1184">
        <v>0</v>
      </c>
    </row>
    <row r="1185" spans="2:8" x14ac:dyDescent="0.15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15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15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15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15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15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15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15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15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15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15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15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15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15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15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15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15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15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15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15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15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15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15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15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15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15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15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15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15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15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15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15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15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15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15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15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15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15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15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15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15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15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15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15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15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15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15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15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15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15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15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e">
        <f>VLOOKUP(E1235,Countries!$B$3:$C$140,2,FALSE)</f>
        <v>#N/A</v>
      </c>
      <c r="G1235">
        <v>2</v>
      </c>
      <c r="H1235">
        <v>0</v>
      </c>
    </row>
    <row r="1236" spans="2:8" x14ac:dyDescent="0.15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15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15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15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15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15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15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15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15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15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15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15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15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15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15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15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15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15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15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15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15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15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15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15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15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15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15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15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15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15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15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15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15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15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15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15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15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15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15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15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15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15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15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15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15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15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15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15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15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15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15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15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e">
        <f>VLOOKUP(E1287,Countries!$B$3:$C$140,2,FALSE)</f>
        <v>#N/A</v>
      </c>
      <c r="G1287">
        <v>2</v>
      </c>
      <c r="H1287">
        <v>0</v>
      </c>
    </row>
    <row r="1288" spans="2:8" x14ac:dyDescent="0.15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15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15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15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15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15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15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15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15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15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15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15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15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15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15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15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15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15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15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15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15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15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15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15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15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15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15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15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15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15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15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15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15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15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15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15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15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15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15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15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15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15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15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15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15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15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15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15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15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15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15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15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15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15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15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15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15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15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15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15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15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15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15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15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15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15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15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15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15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15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15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15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15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15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15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15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15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15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15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15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15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15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15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15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15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15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15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15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15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15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15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15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15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15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15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15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15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15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15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15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15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15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15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15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15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15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15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15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15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15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15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15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15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15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15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15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15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15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15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15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15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15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15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15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15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15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15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15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15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15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15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15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15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15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15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15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15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15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15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15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15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15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15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15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15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15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15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15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15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15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15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15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15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15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15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15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15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15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15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15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15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15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15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15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15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15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15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15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15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15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15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15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15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15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15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15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15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15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15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15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15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15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15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15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15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e">
        <f>VLOOKUP(E1472,Countries!$B$3:$C$140,2,FALSE)</f>
        <v>#N/A</v>
      </c>
      <c r="G1472">
        <v>4</v>
      </c>
      <c r="H1472">
        <v>24214.985670599999</v>
      </c>
    </row>
    <row r="1473" spans="2:8" x14ac:dyDescent="0.15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15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15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15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15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15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15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15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15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15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15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15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15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15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15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15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15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15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15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15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15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15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15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15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15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15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15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15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15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15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15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15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15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15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15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15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15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15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15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15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15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15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15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15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15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15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15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15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15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15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15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15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15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15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15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15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15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15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15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15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15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15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15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15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15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15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15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15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15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15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15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15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15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15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15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15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15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15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15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15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15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15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15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15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15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15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15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15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15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15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15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15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15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15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15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15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15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15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15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15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15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15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15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15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15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15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15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15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15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15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15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e">
        <f>VLOOKUP(E1583,Countries!$B$3:$C$140,2,FALSE)</f>
        <v>#N/A</v>
      </c>
      <c r="G1583">
        <v>2</v>
      </c>
      <c r="H1583">
        <v>1299301.2296099998</v>
      </c>
    </row>
    <row r="1584" spans="2:8" x14ac:dyDescent="0.15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15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15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15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15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15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15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15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15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15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15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15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15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15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15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15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15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15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15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15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15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15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15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15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15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15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15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15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15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15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15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15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15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15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15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15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15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15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15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15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15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15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15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15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15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15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15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15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15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15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15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15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15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15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15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15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15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15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15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15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15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15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15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15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15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15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15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15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15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15">
      <c r="B1653" t="s">
        <v>153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15">
      <c r="B1654" t="s">
        <v>153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15">
      <c r="B1655" t="s">
        <v>153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15">
      <c r="B1656" t="s">
        <v>153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15">
      <c r="B1657" t="s">
        <v>153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15">
      <c r="B1658" t="s">
        <v>153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15">
      <c r="B1659" t="s">
        <v>153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15">
      <c r="B1660" t="s">
        <v>153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15">
      <c r="B1661" t="s">
        <v>153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15">
      <c r="B1662" t="s">
        <v>153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15">
      <c r="B1663" t="s">
        <v>153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15">
      <c r="B1664" t="s">
        <v>153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15">
      <c r="B1665" t="s">
        <v>153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15">
      <c r="B1666" t="s">
        <v>153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15">
      <c r="B1667" t="s">
        <v>153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15">
      <c r="B1668" t="s">
        <v>153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15">
      <c r="B1669" t="s">
        <v>153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15">
      <c r="B1670" t="s">
        <v>153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15">
      <c r="B1671" t="s">
        <v>153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15">
      <c r="B1672" t="s">
        <v>153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15">
      <c r="B1673" t="s">
        <v>153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15">
      <c r="B1674" t="s">
        <v>153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15">
      <c r="B1675" t="s">
        <v>153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15">
      <c r="B1676" t="s">
        <v>153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15">
      <c r="B1677" t="s">
        <v>153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15">
      <c r="B1678" t="s">
        <v>153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15">
      <c r="B1679" t="s">
        <v>153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15">
      <c r="B1680" t="s">
        <v>153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15">
      <c r="B1681" t="s">
        <v>153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15">
      <c r="B1682" t="s">
        <v>153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15">
      <c r="B1683" t="s">
        <v>153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15">
      <c r="B1684" t="s">
        <v>153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15">
      <c r="B1685" t="s">
        <v>153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15">
      <c r="B1686" t="s">
        <v>153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15">
      <c r="B1687" t="s">
        <v>153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15">
      <c r="B1688" t="s">
        <v>153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15">
      <c r="B1689" t="s">
        <v>153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15">
      <c r="B1690" t="s">
        <v>153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15">
      <c r="B1691" t="s">
        <v>153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15">
      <c r="B1692" t="s">
        <v>153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15">
      <c r="B1693" t="s">
        <v>153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15">
      <c r="B1694" t="s">
        <v>153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15">
      <c r="B1695" t="s">
        <v>153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15">
      <c r="B1696" t="s">
        <v>153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15">
      <c r="B1697" t="s">
        <v>153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15">
      <c r="B1698" t="s">
        <v>153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15">
      <c r="B1699" t="s">
        <v>153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15">
      <c r="B1700" t="s">
        <v>153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15">
      <c r="B1701" t="s">
        <v>153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15">
      <c r="B1702" t="s">
        <v>153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15">
      <c r="B1703" t="s">
        <v>153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15">
      <c r="B1704" t="s">
        <v>153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15">
      <c r="B1705" t="s">
        <v>153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15">
      <c r="B1706" t="s">
        <v>153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15">
      <c r="B1707" t="s">
        <v>153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15">
      <c r="B1708" t="s">
        <v>153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15">
      <c r="B1709" t="s">
        <v>153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15">
      <c r="B1710" t="s">
        <v>153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15">
      <c r="B1711" t="s">
        <v>153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15">
      <c r="B1712" t="s">
        <v>153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15">
      <c r="B1713" t="s">
        <v>153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15">
      <c r="B1714" t="s">
        <v>153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15">
      <c r="B1715" t="s">
        <v>153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15">
      <c r="B1716" t="s">
        <v>153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15">
      <c r="B1717" t="s">
        <v>153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15">
      <c r="B1718" t="s">
        <v>153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15">
      <c r="B1719" t="s">
        <v>153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15">
      <c r="B1720" t="s">
        <v>153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15">
      <c r="B1721" t="s">
        <v>153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15">
      <c r="B1722" t="s">
        <v>153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15">
      <c r="B1723" t="s">
        <v>153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15">
      <c r="B1724" t="s">
        <v>153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15">
      <c r="B1725" t="s">
        <v>153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15">
      <c r="B1726" t="s">
        <v>153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15">
      <c r="B1727" t="s">
        <v>153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15">
      <c r="B1728" t="s">
        <v>153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15">
      <c r="B1729" t="s">
        <v>153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15">
      <c r="B1730" t="s">
        <v>153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15">
      <c r="B1731" t="s">
        <v>153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15">
      <c r="B1732" t="s">
        <v>153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15">
      <c r="B1733" t="s">
        <v>153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15">
      <c r="B1734" t="s">
        <v>153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15">
      <c r="B1735" t="s">
        <v>153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15">
      <c r="B1736" t="s">
        <v>153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15">
      <c r="B1737" t="s">
        <v>153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15">
      <c r="B1738" t="s">
        <v>153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15">
      <c r="B1739" t="s">
        <v>153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15">
      <c r="B1740" t="s">
        <v>153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15">
      <c r="B1741" t="s">
        <v>153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15">
      <c r="B1742" t="s">
        <v>153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15">
      <c r="B1743" t="s">
        <v>153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15">
      <c r="B1744" t="s">
        <v>153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15">
      <c r="B1745" t="s">
        <v>153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15">
      <c r="B1746" t="s">
        <v>153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15">
      <c r="B1747" t="s">
        <v>153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15">
      <c r="B1748" t="s">
        <v>153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15">
      <c r="B1749" t="s">
        <v>153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15">
      <c r="B1750" t="s">
        <v>153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15">
      <c r="B1751" t="s">
        <v>153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15">
      <c r="B1752" t="s">
        <v>153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15">
      <c r="B1753" t="s">
        <v>153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15">
      <c r="B1754" t="s">
        <v>153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15">
      <c r="B1755" t="s">
        <v>153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15">
      <c r="B1756" t="s">
        <v>153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15">
      <c r="B1757" t="s">
        <v>153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15">
      <c r="B1758" t="s">
        <v>153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15">
      <c r="B1759" t="s">
        <v>153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15">
      <c r="B1760" t="s">
        <v>153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15">
      <c r="B1761" t="s">
        <v>153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15">
      <c r="B1762" t="s">
        <v>153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15">
      <c r="B1763" t="s">
        <v>153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15">
      <c r="B1764" t="s">
        <v>153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15">
      <c r="B1765" t="s">
        <v>153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15">
      <c r="B1766" t="s">
        <v>153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15">
      <c r="B1767" t="s">
        <v>153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15">
      <c r="B1768" t="s">
        <v>153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15">
      <c r="B1769" t="s">
        <v>153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15">
      <c r="B1770" t="s">
        <v>153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15">
      <c r="B1771" t="s">
        <v>153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15">
      <c r="B1772" t="s">
        <v>153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15">
      <c r="B1773" t="s">
        <v>153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15">
      <c r="B1774" t="s">
        <v>153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15">
      <c r="B1775" t="s">
        <v>153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15">
      <c r="B1776" t="s">
        <v>153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15">
      <c r="B1777" t="s">
        <v>153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15">
      <c r="B1778" t="s">
        <v>153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15">
      <c r="B1779" t="s">
        <v>153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15">
      <c r="B1780" t="s">
        <v>153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15">
      <c r="B1781" t="s">
        <v>153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15">
      <c r="B1782" t="s">
        <v>153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15">
      <c r="B1783" t="s">
        <v>153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15">
      <c r="B1784" t="s">
        <v>153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15">
      <c r="B1785" t="s">
        <v>153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15">
      <c r="B1786" t="s">
        <v>153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15">
      <c r="B1787" t="s">
        <v>153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15">
      <c r="B1788" t="s">
        <v>153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15">
      <c r="B1789" t="s">
        <v>153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15">
      <c r="B1790" t="s">
        <v>153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15">
      <c r="B1791" t="s">
        <v>153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15">
      <c r="B1792" t="s">
        <v>153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15">
      <c r="B1793" t="s">
        <v>153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15">
      <c r="B1794" t="s">
        <v>153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15">
      <c r="B1795" t="s">
        <v>153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15">
      <c r="B1796" t="s">
        <v>153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15">
      <c r="B1797" t="s">
        <v>153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15">
      <c r="B1798" t="s">
        <v>153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15">
      <c r="B1799" t="s">
        <v>153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15">
      <c r="B1800" t="s">
        <v>153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15">
      <c r="B1801" t="s">
        <v>153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15">
      <c r="B1802" t="s">
        <v>153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15">
      <c r="B1803" t="s">
        <v>153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15">
      <c r="B1804" t="s">
        <v>153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15">
      <c r="B1805" t="s">
        <v>153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15">
      <c r="B1806" t="s">
        <v>153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15">
      <c r="B1807" t="s">
        <v>153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15">
      <c r="B1808" t="s">
        <v>153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15">
      <c r="B1809" t="s">
        <v>153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15">
      <c r="B1810" t="s">
        <v>153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15">
      <c r="B1811" t="s">
        <v>153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15">
      <c r="B1812" t="s">
        <v>153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15">
      <c r="B1813" t="s">
        <v>153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15">
      <c r="B1814" t="s">
        <v>153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15">
      <c r="B1815" t="s">
        <v>153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15">
      <c r="B1816" t="s">
        <v>153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15">
      <c r="B1817" t="s">
        <v>153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15">
      <c r="B1818" t="s">
        <v>153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15">
      <c r="B1819" t="s">
        <v>153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15">
      <c r="B1820" t="s">
        <v>153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15">
      <c r="B1821" t="s">
        <v>153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15">
      <c r="B1822" t="s">
        <v>153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15">
      <c r="B1823" t="s">
        <v>153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15">
      <c r="B1824" t="s">
        <v>153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15">
      <c r="B1825" t="s">
        <v>153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15">
      <c r="B1826" t="s">
        <v>153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15">
      <c r="B1827" t="s">
        <v>153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15">
      <c r="B1828" t="s">
        <v>153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15">
      <c r="B1829" t="s">
        <v>153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15">
      <c r="B1830" t="s">
        <v>153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15">
      <c r="B1831" t="s">
        <v>153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15">
      <c r="B1832" t="s">
        <v>153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15">
      <c r="B1833" t="s">
        <v>153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15">
      <c r="B1834" t="s">
        <v>153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15">
      <c r="B1835" t="s">
        <v>153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15">
      <c r="B1836" t="s">
        <v>153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15">
      <c r="B1837" t="s">
        <v>153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15">
      <c r="B1838" t="s">
        <v>153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15">
      <c r="B1839" t="s">
        <v>153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15">
      <c r="B1840" t="s">
        <v>153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15">
      <c r="B1841" t="s">
        <v>153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15">
      <c r="B1842" t="s">
        <v>153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15">
      <c r="B1843" t="s">
        <v>153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15">
      <c r="B1844" t="s">
        <v>153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15">
      <c r="B1845" t="s">
        <v>153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15">
      <c r="B1846" t="s">
        <v>153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15">
      <c r="B1847" t="s">
        <v>153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15">
      <c r="B1848" t="s">
        <v>153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15">
      <c r="B1849" t="s">
        <v>153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15">
      <c r="B1850" t="s">
        <v>153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15">
      <c r="B1851" t="s">
        <v>153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15">
      <c r="B1852" t="s">
        <v>153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15">
      <c r="B1853" t="s">
        <v>153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15">
      <c r="B1854" t="s">
        <v>153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15">
      <c r="B1855" t="s">
        <v>153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15">
      <c r="B1856" t="s">
        <v>153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15">
      <c r="B1857" t="s">
        <v>153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15">
      <c r="B1858" t="s">
        <v>153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15">
      <c r="B1859" t="s">
        <v>153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15">
      <c r="B1860" t="s">
        <v>153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15">
      <c r="B1861" t="s">
        <v>153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15">
      <c r="B1862" t="s">
        <v>153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15">
      <c r="B1863" t="s">
        <v>153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15">
      <c r="B1864" t="s">
        <v>153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15">
      <c r="B1865" t="s">
        <v>153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15">
      <c r="B1866" t="s">
        <v>153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15">
      <c r="B1867" t="s">
        <v>153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15">
      <c r="B1868" t="s">
        <v>153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15">
      <c r="B1869" t="s">
        <v>153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15">
      <c r="B1870" t="s">
        <v>153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15">
      <c r="B1871" t="s">
        <v>153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15">
      <c r="B1872" t="s">
        <v>153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15">
      <c r="B1873" t="s">
        <v>153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15">
      <c r="B1874" t="s">
        <v>153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15">
      <c r="B1875" t="s">
        <v>153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15">
      <c r="B1876" t="s">
        <v>153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15">
      <c r="B1877" t="s">
        <v>153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15">
      <c r="B1878" t="s">
        <v>153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15">
      <c r="B1879" t="s">
        <v>153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15">
      <c r="B1880" t="s">
        <v>153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15">
      <c r="B1881" t="s">
        <v>153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15">
      <c r="B1882" t="s">
        <v>153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15">
      <c r="B1883" t="s">
        <v>153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15">
      <c r="B1884" t="s">
        <v>153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15">
      <c r="B1885" t="s">
        <v>153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15">
      <c r="B1886" t="s">
        <v>153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15">
      <c r="B1887" t="s">
        <v>153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15">
      <c r="B1888" t="s">
        <v>153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15">
      <c r="B1889" t="s">
        <v>153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15">
      <c r="B1890" t="s">
        <v>153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15">
      <c r="B1891" t="s">
        <v>153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15">
      <c r="B1892" t="s">
        <v>153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15">
      <c r="B1893" t="s">
        <v>153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15">
      <c r="B1894" t="s">
        <v>153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15">
      <c r="B1895" t="s">
        <v>153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15">
      <c r="B1896" t="s">
        <v>153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15">
      <c r="B1897" t="s">
        <v>153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15">
      <c r="B1898" t="s">
        <v>153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15">
      <c r="B1899" t="s">
        <v>153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15">
      <c r="B1900" t="s">
        <v>153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15">
      <c r="B1901" t="s">
        <v>153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15">
      <c r="B1902" t="s">
        <v>153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15">
      <c r="B1903" t="s">
        <v>153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15">
      <c r="B1904" t="s">
        <v>153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15">
      <c r="B1905" t="s">
        <v>153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15">
      <c r="B1906" t="s">
        <v>153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15">
      <c r="B1907" t="s">
        <v>153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15">
      <c r="B1908" t="s">
        <v>153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15">
      <c r="B1909" t="s">
        <v>153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15">
      <c r="B1910" t="s">
        <v>153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15">
      <c r="B1911" t="s">
        <v>153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15">
      <c r="B1912" t="s">
        <v>153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15">
      <c r="B1913" t="s">
        <v>153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15">
      <c r="B1914" t="s">
        <v>153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15">
      <c r="B1915" t="s">
        <v>153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15">
      <c r="B1916" t="s">
        <v>153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15">
      <c r="B1917" t="s">
        <v>153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15">
      <c r="B1918" t="s">
        <v>153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15">
      <c r="B1919" t="s">
        <v>153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15">
      <c r="B1920" t="s">
        <v>153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15">
      <c r="B1921" t="s">
        <v>153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15">
      <c r="B1922" t="s">
        <v>153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15">
      <c r="B1923" t="s">
        <v>153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15">
      <c r="B1924" t="s">
        <v>153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15">
      <c r="B1925" t="s">
        <v>153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15">
      <c r="B1926" t="s">
        <v>153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15">
      <c r="B1927" t="s">
        <v>153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15">
      <c r="B1928" t="s">
        <v>153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15">
      <c r="B1929" t="s">
        <v>153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15">
      <c r="B1930" t="s">
        <v>153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15">
      <c r="B1931" t="s">
        <v>153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15">
      <c r="B1932" t="s">
        <v>153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15">
      <c r="B1933" t="s">
        <v>153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15">
      <c r="B1934" t="s">
        <v>153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15">
      <c r="B1935" t="s">
        <v>153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15">
      <c r="B1936" t="s">
        <v>153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15">
      <c r="B1937" t="s">
        <v>153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15">
      <c r="B1938" t="s">
        <v>153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15">
      <c r="B1939" t="s">
        <v>153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15">
      <c r="B1940" t="s">
        <v>153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15">
      <c r="B1941" t="s">
        <v>153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15">
      <c r="B1942" t="s">
        <v>153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15">
      <c r="B1943" t="s">
        <v>153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15">
      <c r="B1944" t="s">
        <v>153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15">
      <c r="B1945" t="s">
        <v>153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15">
      <c r="B1946" t="s">
        <v>153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15">
      <c r="B1947" t="s">
        <v>153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15">
      <c r="B1948" t="s">
        <v>153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15">
      <c r="B1949" t="s">
        <v>153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15">
      <c r="B1950" t="s">
        <v>153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15">
      <c r="B1951" t="s">
        <v>153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15">
      <c r="B1952" t="s">
        <v>153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15">
      <c r="B1953" t="s">
        <v>153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15">
      <c r="B1954" t="s">
        <v>153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15">
      <c r="B1955" t="s">
        <v>153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15">
      <c r="B1956" t="s">
        <v>153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15">
      <c r="B1957" t="s">
        <v>153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15">
      <c r="B1958" t="s">
        <v>153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15">
      <c r="B1959" t="s">
        <v>153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15">
      <c r="B1960" t="s">
        <v>153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15">
      <c r="B1961" t="s">
        <v>153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15">
      <c r="B1962" t="s">
        <v>153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15">
      <c r="B1963" t="s">
        <v>153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15">
      <c r="B1964" t="s">
        <v>153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15">
      <c r="B1965" t="s">
        <v>153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15">
      <c r="B1966" t="s">
        <v>153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15">
      <c r="B1967" t="s">
        <v>153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15">
      <c r="B1968" t="s">
        <v>153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15">
      <c r="B1969" t="s">
        <v>153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15">
      <c r="B1970" t="s">
        <v>153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15">
      <c r="B1971" t="s">
        <v>153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15">
      <c r="B1972" t="s">
        <v>153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15">
      <c r="B1973" t="s">
        <v>153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15">
      <c r="B1974" t="s">
        <v>153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15">
      <c r="B1975" t="s">
        <v>153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15">
      <c r="B1976" t="s">
        <v>153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15">
      <c r="B1977" t="s">
        <v>153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15">
      <c r="B1978" t="s">
        <v>153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15">
      <c r="B1979" t="s">
        <v>153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15">
      <c r="B1980" t="s">
        <v>153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15">
      <c r="B1981" t="s">
        <v>153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15">
      <c r="B1982" t="s">
        <v>153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15">
      <c r="B1983" t="s">
        <v>153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15">
      <c r="B1984" t="s">
        <v>153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15">
      <c r="B1985" t="s">
        <v>153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15">
      <c r="B1986" t="s">
        <v>153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15">
      <c r="B1987" t="s">
        <v>153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15">
      <c r="B1988" t="s">
        <v>153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15">
      <c r="B1989" t="s">
        <v>153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15">
      <c r="B1990" t="s">
        <v>153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15">
      <c r="B1991" t="s">
        <v>153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15">
      <c r="B1992" t="s">
        <v>153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15">
      <c r="B1993" t="s">
        <v>153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15">
      <c r="B1994" t="s">
        <v>153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15">
      <c r="B1995" t="s">
        <v>153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15">
      <c r="B1996" t="s">
        <v>153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15">
      <c r="B1997" t="s">
        <v>153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15">
      <c r="B1998" t="s">
        <v>153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15">
      <c r="B1999" t="s">
        <v>153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15">
      <c r="B2000" t="s">
        <v>153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15">
      <c r="B2001" t="s">
        <v>153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15">
      <c r="B2002" t="s">
        <v>153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15">
      <c r="B2003" t="s">
        <v>153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15">
      <c r="B2004" t="s">
        <v>153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15">
      <c r="B2005" t="s">
        <v>153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15">
      <c r="B2006" t="s">
        <v>153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15">
      <c r="B2007" t="s">
        <v>153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15">
      <c r="B2008" t="s">
        <v>153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15">
      <c r="B2009" t="s">
        <v>153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15">
      <c r="B2010" t="s">
        <v>153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15">
      <c r="B2011" t="s">
        <v>153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15">
      <c r="B2012" t="s">
        <v>153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15">
      <c r="B2013" t="s">
        <v>153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15">
      <c r="B2014" t="s">
        <v>153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15">
      <c r="B2015" t="s">
        <v>153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15">
      <c r="B2016" t="s">
        <v>153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15">
      <c r="B2017" t="s">
        <v>153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15">
      <c r="B2018" t="s">
        <v>153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15">
      <c r="B2019" t="s">
        <v>153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15">
      <c r="B2020" t="s">
        <v>153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15">
      <c r="B2021" t="s">
        <v>153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15">
      <c r="B2022" t="s">
        <v>153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15">
      <c r="B2023" t="s">
        <v>153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15">
      <c r="B2024" t="s">
        <v>153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15">
      <c r="B2025" t="s">
        <v>153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15">
      <c r="B2026" t="s">
        <v>153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15">
      <c r="B2027" t="s">
        <v>153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15">
      <c r="B2028" t="s">
        <v>153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15">
      <c r="B2029" t="s">
        <v>153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15">
      <c r="B2030" t="s">
        <v>153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15">
      <c r="B2031" t="s">
        <v>153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15">
      <c r="B2032" t="s">
        <v>153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15">
      <c r="B2033" t="s">
        <v>153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15">
      <c r="B2034" t="s">
        <v>153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15">
      <c r="B2035" t="s">
        <v>153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15">
      <c r="B2036" t="s">
        <v>153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15">
      <c r="B2037" t="s">
        <v>153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15">
      <c r="B2038" t="s">
        <v>153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15">
      <c r="B2039" t="s">
        <v>153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15">
      <c r="B2040" t="s">
        <v>153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15">
      <c r="B2041" t="s">
        <v>153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15">
      <c r="B2042" t="s">
        <v>153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15">
      <c r="B2043" t="s">
        <v>153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15">
      <c r="B2044" t="s">
        <v>153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15">
      <c r="B2045" t="s">
        <v>153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15">
      <c r="B2046" t="s">
        <v>153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15">
      <c r="B2047" t="s">
        <v>153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15">
      <c r="B2048" t="s">
        <v>153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15">
      <c r="B2049" t="s">
        <v>153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15">
      <c r="B2050" t="s">
        <v>153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15">
      <c r="B2051" t="s">
        <v>153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15">
      <c r="B2052" t="s">
        <v>153</v>
      </c>
      <c r="C2052" t="s">
        <v>10</v>
      </c>
      <c r="D2052" t="str">
        <f>VLOOKUP(C2052,Countries!$B$3:$C$140,2,FALSE)</f>
        <v>Europe</v>
      </c>
      <c r="E2052" t="s">
        <v>82</v>
      </c>
      <c r="F2052" t="e">
        <f>VLOOKUP(E2052,Countries!$B$3:$C$140,2,FALSE)</f>
        <v>#N/A</v>
      </c>
      <c r="G2052">
        <v>2</v>
      </c>
      <c r="H2052">
        <v>0</v>
      </c>
    </row>
    <row r="2053" spans="2:8" x14ac:dyDescent="0.15">
      <c r="B2053" t="s">
        <v>153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15">
      <c r="B2054" t="s">
        <v>153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15">
      <c r="B2055" t="s">
        <v>153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15">
      <c r="B2056" t="s">
        <v>153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15">
      <c r="B2057" t="s">
        <v>153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15">
      <c r="B2058" t="s">
        <v>153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15">
      <c r="B2059" t="s">
        <v>153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15">
      <c r="B2060" t="s">
        <v>153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15">
      <c r="B2061" t="s">
        <v>153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15">
      <c r="B2062" t="s">
        <v>153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15">
      <c r="B2063" t="s">
        <v>153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15">
      <c r="B2064" t="s">
        <v>153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15">
      <c r="B2065" t="s">
        <v>153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15">
      <c r="B2066" t="s">
        <v>153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15">
      <c r="B2067" t="s">
        <v>153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15">
      <c r="B2068" t="s">
        <v>153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15">
      <c r="B2069" t="s">
        <v>153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15">
      <c r="B2070" t="s">
        <v>153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15">
      <c r="B2071" t="s">
        <v>153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15">
      <c r="B2072" t="s">
        <v>153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15">
      <c r="B2073" t="s">
        <v>153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15">
      <c r="B2074" t="s">
        <v>153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15">
      <c r="B2075" t="s">
        <v>153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15">
      <c r="B2076" t="s">
        <v>153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15">
      <c r="B2077" t="s">
        <v>153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15">
      <c r="B2078" t="s">
        <v>153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15">
      <c r="B2079" t="s">
        <v>153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15">
      <c r="B2080" t="s">
        <v>153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15">
      <c r="B2081" t="s">
        <v>153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15">
      <c r="B2082" t="s">
        <v>153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15">
      <c r="B2083" t="s">
        <v>153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15">
      <c r="B2084" t="s">
        <v>153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15">
      <c r="B2085" t="s">
        <v>153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15">
      <c r="B2086" t="s">
        <v>153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15">
      <c r="B2087" t="s">
        <v>153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15">
      <c r="B2088" t="s">
        <v>153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15">
      <c r="B2089" t="s">
        <v>153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15">
      <c r="B2090" t="s">
        <v>153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15">
      <c r="B2091" t="s">
        <v>153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15">
      <c r="B2092" t="s">
        <v>153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15">
      <c r="B2093" t="s">
        <v>153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15">
      <c r="B2094" t="s">
        <v>153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15">
      <c r="B2095" t="s">
        <v>153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15">
      <c r="B2096" t="s">
        <v>153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15">
      <c r="B2097" t="s">
        <v>153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15">
      <c r="B2098" t="s">
        <v>153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15">
      <c r="B2099" t="s">
        <v>153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15">
      <c r="B2100" t="s">
        <v>153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15">
      <c r="B2101" t="s">
        <v>153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15">
      <c r="B2102" t="s">
        <v>153</v>
      </c>
      <c r="C2102" t="s">
        <v>50</v>
      </c>
      <c r="D2102" t="str">
        <f>VLOOKUP(C2102,Countries!$B$3:$C$140,2,FALSE)</f>
        <v>Europe</v>
      </c>
      <c r="E2102" t="s">
        <v>82</v>
      </c>
      <c r="F2102" t="e">
        <f>VLOOKUP(E2102,Countries!$B$3:$C$140,2,FALSE)</f>
        <v>#N/A</v>
      </c>
      <c r="G2102">
        <v>2</v>
      </c>
      <c r="H2102">
        <v>0</v>
      </c>
    </row>
    <row r="2103" spans="2:8" x14ac:dyDescent="0.15">
      <c r="B2103" t="s">
        <v>153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15">
      <c r="B2104" t="s">
        <v>153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15">
      <c r="B2105" t="s">
        <v>153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15">
      <c r="B2106" t="s">
        <v>153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15">
      <c r="B2107" t="s">
        <v>153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15">
      <c r="B2108" t="s">
        <v>153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15">
      <c r="B2109" t="s">
        <v>153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15">
      <c r="B2110" t="s">
        <v>153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15">
      <c r="B2111" t="s">
        <v>153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15">
      <c r="B2112" t="s">
        <v>153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15">
      <c r="B2113" t="s">
        <v>153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15">
      <c r="B2114" t="s">
        <v>153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15">
      <c r="B2115" t="s">
        <v>153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15">
      <c r="B2116" t="s">
        <v>153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15">
      <c r="B2117" t="s">
        <v>153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15">
      <c r="B2118" t="s">
        <v>153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15">
      <c r="B2119" t="s">
        <v>153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15">
      <c r="B2120" t="s">
        <v>153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15">
      <c r="B2121" t="s">
        <v>153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15">
      <c r="B2122" t="s">
        <v>153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15">
      <c r="B2123" t="s">
        <v>153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15">
      <c r="B2124" t="s">
        <v>153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15">
      <c r="B2125" t="s">
        <v>153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15">
      <c r="B2126" t="s">
        <v>153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15">
      <c r="B2127" t="s">
        <v>153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15">
      <c r="B2128" t="s">
        <v>153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15">
      <c r="B2129" t="s">
        <v>153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15">
      <c r="B2130" t="s">
        <v>153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15">
      <c r="B2131" t="s">
        <v>153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15">
      <c r="B2132" t="s">
        <v>153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15">
      <c r="B2133" t="s">
        <v>153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15">
      <c r="B2134" t="s">
        <v>153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15">
      <c r="B2135" t="s">
        <v>153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15">
      <c r="B2136" t="s">
        <v>153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15">
      <c r="B2137" t="s">
        <v>153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15">
      <c r="B2138" t="s">
        <v>153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15">
      <c r="B2139" t="s">
        <v>153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15">
      <c r="B2140" t="s">
        <v>153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15">
      <c r="B2141" t="s">
        <v>153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15">
      <c r="B2142" t="s">
        <v>153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15">
      <c r="B2143" t="s">
        <v>153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15">
      <c r="B2144" t="s">
        <v>153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15">
      <c r="B2145" t="s">
        <v>153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15">
      <c r="B2146" t="s">
        <v>153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15">
      <c r="B2147" t="s">
        <v>153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15">
      <c r="B2148" t="s">
        <v>153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15">
      <c r="B2149" t="s">
        <v>153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15">
      <c r="B2150" t="s">
        <v>153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15">
      <c r="B2151" t="s">
        <v>153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15">
      <c r="B2152" t="s">
        <v>153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15">
      <c r="B2153" t="s">
        <v>153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15">
      <c r="B2154" t="s">
        <v>153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15">
      <c r="B2155" t="s">
        <v>153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15">
      <c r="B2156" t="s">
        <v>153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15">
      <c r="B2157" t="s">
        <v>153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15">
      <c r="B2158" t="s">
        <v>153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15">
      <c r="B2159" t="s">
        <v>153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15">
      <c r="B2160" t="s">
        <v>153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15">
      <c r="B2161" t="s">
        <v>153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15">
      <c r="B2162" t="s">
        <v>153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15">
      <c r="B2163" t="s">
        <v>153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15">
      <c r="B2164" t="s">
        <v>153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15">
      <c r="B2165" t="s">
        <v>153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15">
      <c r="B2166" t="s">
        <v>153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15">
      <c r="B2167" t="s">
        <v>153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15">
      <c r="B2168" t="s">
        <v>153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15">
      <c r="B2169" t="s">
        <v>153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15">
      <c r="B2170" t="s">
        <v>153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15">
      <c r="B2171" t="s">
        <v>153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15">
      <c r="B2172" t="s">
        <v>153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15">
      <c r="B2173" t="s">
        <v>153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15">
      <c r="B2174" t="s">
        <v>153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15">
      <c r="B2175" t="s">
        <v>153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15">
      <c r="B2176" t="s">
        <v>153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15">
      <c r="B2177" t="s">
        <v>153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15">
      <c r="B2178" t="s">
        <v>153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15">
      <c r="B2179" t="s">
        <v>153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15">
      <c r="B2180" t="s">
        <v>153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15">
      <c r="B2181" t="s">
        <v>153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15">
      <c r="B2182" t="s">
        <v>153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15">
      <c r="B2183" t="s">
        <v>153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15">
      <c r="B2184" t="s">
        <v>153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15">
      <c r="B2185" t="s">
        <v>153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15">
      <c r="B2186" t="s">
        <v>153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15">
      <c r="B2187" t="s">
        <v>153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15">
      <c r="B2188" t="s">
        <v>153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15">
      <c r="B2189" t="s">
        <v>153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15">
      <c r="B2190" t="s">
        <v>153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15">
      <c r="B2191" t="s">
        <v>153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15">
      <c r="B2192" t="s">
        <v>153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15">
      <c r="B2193" t="s">
        <v>153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15">
      <c r="B2194" t="s">
        <v>153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15">
      <c r="B2195" t="s">
        <v>153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15">
      <c r="B2196" t="s">
        <v>153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15">
      <c r="B2197" t="s">
        <v>153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15">
      <c r="B2198" t="s">
        <v>153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15">
      <c r="B2199" t="s">
        <v>153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15">
      <c r="B2200" t="s">
        <v>153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15">
      <c r="B2201" t="s">
        <v>153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15">
      <c r="B2202" t="s">
        <v>153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15">
      <c r="B2203" t="s">
        <v>153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15">
      <c r="B2204" t="s">
        <v>153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15">
      <c r="B2205" t="s">
        <v>153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15">
      <c r="B2206" t="s">
        <v>153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15">
      <c r="B2207" t="s">
        <v>153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15">
      <c r="B2208" t="s">
        <v>153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15">
      <c r="B2209" t="s">
        <v>153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15">
      <c r="B2210" t="s">
        <v>153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15">
      <c r="B2211" t="s">
        <v>153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15">
      <c r="B2212" t="s">
        <v>153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15">
      <c r="B2213" t="s">
        <v>153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15">
      <c r="B2214" t="s">
        <v>153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15">
      <c r="B2215" t="s">
        <v>153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15">
      <c r="B2216" t="s">
        <v>153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15">
      <c r="B2217" t="s">
        <v>153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15">
      <c r="B2218" t="s">
        <v>153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15">
      <c r="B2219" t="s">
        <v>153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15">
      <c r="B2220" t="s">
        <v>153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15">
      <c r="B2221" t="s">
        <v>153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15">
      <c r="B2222" t="s">
        <v>153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15">
      <c r="B2223" t="s">
        <v>153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15">
      <c r="B2224" t="s">
        <v>153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15">
      <c r="B2225" t="s">
        <v>153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15">
      <c r="B2226" t="s">
        <v>153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15">
      <c r="B2227" t="s">
        <v>153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15">
      <c r="B2228" t="s">
        <v>153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15">
      <c r="B2229" t="s">
        <v>153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15">
      <c r="B2230" t="s">
        <v>153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15">
      <c r="B2231" t="s">
        <v>153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15">
      <c r="B2232" t="s">
        <v>153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15">
      <c r="B2233" t="s">
        <v>153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15">
      <c r="B2234" t="s">
        <v>153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15">
      <c r="B2235" t="s">
        <v>153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15">
      <c r="B2236" t="s">
        <v>153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15">
      <c r="B2237" t="s">
        <v>153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15">
      <c r="B2238" t="s">
        <v>153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15">
      <c r="B2239" t="s">
        <v>153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15">
      <c r="B2240" t="s">
        <v>153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15">
      <c r="B2241" t="s">
        <v>153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15">
      <c r="B2242" t="s">
        <v>153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15">
      <c r="B2243" t="s">
        <v>153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15">
      <c r="B2244" t="s">
        <v>153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15">
      <c r="B2245" t="s">
        <v>153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15">
      <c r="B2246" t="s">
        <v>153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15">
      <c r="B2247" t="s">
        <v>153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15">
      <c r="B2248" t="s">
        <v>153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15">
      <c r="B2249" t="s">
        <v>153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15">
      <c r="B2250" t="s">
        <v>153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15">
      <c r="B2251" t="s">
        <v>153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15">
      <c r="B2252" t="s">
        <v>153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15">
      <c r="B2253" t="s">
        <v>153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15">
      <c r="B2254" t="s">
        <v>153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15">
      <c r="B2255" t="s">
        <v>153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15">
      <c r="B2256" t="s">
        <v>153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15">
      <c r="B2257" t="s">
        <v>153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15">
      <c r="B2258" t="s">
        <v>153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15">
      <c r="B2259" t="s">
        <v>153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15">
      <c r="B2260" t="s">
        <v>153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15">
      <c r="B2261" t="s">
        <v>153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15">
      <c r="B2262" t="s">
        <v>153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15">
      <c r="B2263" t="s">
        <v>153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15">
      <c r="B2264" t="s">
        <v>153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15">
      <c r="B2265" t="s">
        <v>153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15">
      <c r="B2266" t="s">
        <v>153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15">
      <c r="B2267" t="s">
        <v>153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15">
      <c r="B2268" t="s">
        <v>153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15">
      <c r="B2269" t="s">
        <v>153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15">
      <c r="B2270" t="s">
        <v>153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15">
      <c r="B2271" t="s">
        <v>153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15">
      <c r="B2272" t="s">
        <v>153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15">
      <c r="B2273" t="s">
        <v>153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15">
      <c r="B2274" t="s">
        <v>153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15">
      <c r="B2275" t="s">
        <v>153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15">
      <c r="B2276" t="s">
        <v>153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15">
      <c r="B2277" t="s">
        <v>153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15">
      <c r="B2278" t="s">
        <v>153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15">
      <c r="B2279" t="s">
        <v>153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15">
      <c r="B2280" t="s">
        <v>153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15">
      <c r="B2281" t="s">
        <v>153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15">
      <c r="B2282" t="s">
        <v>153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15">
      <c r="B2283" t="s">
        <v>153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15">
      <c r="B2284" t="s">
        <v>153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15">
      <c r="B2285" t="s">
        <v>153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15">
      <c r="B2286" t="s">
        <v>153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15">
      <c r="B2287" t="s">
        <v>153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15">
      <c r="B2288" t="s">
        <v>153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15">
      <c r="B2289" t="s">
        <v>153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15">
      <c r="B2290" t="s">
        <v>153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15">
      <c r="B2291" t="s">
        <v>153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15">
      <c r="B2292" t="s">
        <v>153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15">
      <c r="B2293" t="s">
        <v>153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15">
      <c r="B2294" t="s">
        <v>153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15">
      <c r="B2295" t="s">
        <v>153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15">
      <c r="B2296" t="s">
        <v>153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15">
      <c r="B2297" t="s">
        <v>153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15">
      <c r="B2298" t="s">
        <v>153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15">
      <c r="B2299" t="s">
        <v>153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15">
      <c r="B2300" t="s">
        <v>153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15">
      <c r="B2301" t="s">
        <v>153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15">
      <c r="B2302" t="s">
        <v>153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15">
      <c r="B2303" t="s">
        <v>153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15">
      <c r="B2304" t="s">
        <v>153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15">
      <c r="B2305" t="s">
        <v>153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15">
      <c r="B2306" t="s">
        <v>153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15">
      <c r="B2307" t="s">
        <v>153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15">
      <c r="B2308" t="s">
        <v>153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15">
      <c r="B2309" t="s">
        <v>153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15">
      <c r="B2310" t="s">
        <v>153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15">
      <c r="B2311" t="s">
        <v>153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15">
      <c r="B2312" t="s">
        <v>153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15">
      <c r="B2313" t="s">
        <v>153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15">
      <c r="B2314" t="s">
        <v>153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15">
      <c r="B2315" t="s">
        <v>153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15">
      <c r="B2316" t="s">
        <v>153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15">
      <c r="B2317" t="s">
        <v>153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15">
      <c r="B2318" t="s">
        <v>153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15">
      <c r="B2319" t="s">
        <v>153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15">
      <c r="B2320" t="s">
        <v>153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15">
      <c r="B2321" t="s">
        <v>153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15">
      <c r="B2322" t="s">
        <v>153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15">
      <c r="B2323" t="s">
        <v>153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15">
      <c r="B2324" t="s">
        <v>153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15">
      <c r="B2325" t="s">
        <v>153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15">
      <c r="B2326" t="s">
        <v>153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15">
      <c r="B2327" t="s">
        <v>153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15">
      <c r="B2328" t="s">
        <v>153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15">
      <c r="B2329" t="s">
        <v>153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15">
      <c r="B2330" t="s">
        <v>153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15">
      <c r="B2331" t="s">
        <v>153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15">
      <c r="B2332" t="s">
        <v>153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15">
      <c r="B2333" t="s">
        <v>153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15">
      <c r="B2334" t="s">
        <v>153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15">
      <c r="B2335" t="s">
        <v>153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15">
      <c r="B2336" t="s">
        <v>153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15">
      <c r="B2337" t="s">
        <v>153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15">
      <c r="B2338" t="s">
        <v>153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15">
      <c r="B2339" t="s">
        <v>153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15">
      <c r="B2340" t="s">
        <v>153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15">
      <c r="B2341" t="s">
        <v>153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15">
      <c r="B2342" t="s">
        <v>153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15">
      <c r="B2343" t="s">
        <v>153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15">
      <c r="B2344" t="s">
        <v>153</v>
      </c>
      <c r="C2344" t="s">
        <v>13</v>
      </c>
      <c r="D2344" t="str">
        <f>VLOOKUP(C2344,Countries!$B$3:$C$140,2,FALSE)</f>
        <v>Europe</v>
      </c>
      <c r="E2344" t="s">
        <v>82</v>
      </c>
      <c r="F2344" t="e">
        <f>VLOOKUP(E2344,Countries!$B$3:$C$140,2,FALSE)</f>
        <v>#N/A</v>
      </c>
      <c r="G2344">
        <v>4</v>
      </c>
      <c r="H2344">
        <v>0</v>
      </c>
    </row>
    <row r="2345" spans="2:8" x14ac:dyDescent="0.15">
      <c r="B2345" t="s">
        <v>153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15">
      <c r="B2346" t="s">
        <v>153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15">
      <c r="B2347" t="s">
        <v>153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15">
      <c r="B2348" t="s">
        <v>153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15">
      <c r="B2349" t="s">
        <v>153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15">
      <c r="B2350" t="s">
        <v>153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15">
      <c r="B2351" t="s">
        <v>153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15">
      <c r="B2352" t="s">
        <v>153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15">
      <c r="B2353" t="s">
        <v>153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15">
      <c r="B2354" t="s">
        <v>153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15">
      <c r="B2355" t="s">
        <v>153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15">
      <c r="B2356" t="s">
        <v>153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15">
      <c r="B2357" t="s">
        <v>153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15">
      <c r="B2358" t="s">
        <v>153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15">
      <c r="B2359" t="s">
        <v>153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15">
      <c r="B2360" t="s">
        <v>153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15">
      <c r="B2361" t="s">
        <v>153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15">
      <c r="B2362" t="s">
        <v>153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15">
      <c r="B2363" t="s">
        <v>153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15">
      <c r="B2364" t="s">
        <v>153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15">
      <c r="B2365" t="s">
        <v>153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15">
      <c r="B2366" t="s">
        <v>153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15">
      <c r="B2367" t="s">
        <v>153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15">
      <c r="B2368" t="s">
        <v>153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15">
      <c r="B2369" t="s">
        <v>153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15">
      <c r="B2370" t="s">
        <v>153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15">
      <c r="B2371" t="s">
        <v>153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15">
      <c r="B2372" t="s">
        <v>153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15">
      <c r="B2373" t="s">
        <v>153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15">
      <c r="B2374" t="s">
        <v>153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15">
      <c r="B2375" t="s">
        <v>153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15">
      <c r="B2376" t="s">
        <v>153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15">
      <c r="B2377" t="s">
        <v>153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15">
      <c r="B2378" t="s">
        <v>153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15">
      <c r="B2379" t="s">
        <v>153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15">
      <c r="B2380" t="s">
        <v>153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15">
      <c r="B2381" t="s">
        <v>153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15">
      <c r="B2382" t="s">
        <v>153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15">
      <c r="B2383" t="s">
        <v>153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15">
      <c r="B2384" t="s">
        <v>153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15">
      <c r="B2385" t="s">
        <v>153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15">
      <c r="B2386" t="s">
        <v>153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15">
      <c r="B2387" t="s">
        <v>153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15">
      <c r="B2388" t="s">
        <v>153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15">
      <c r="B2389" t="s">
        <v>153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15">
      <c r="B2390" t="s">
        <v>153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15">
      <c r="B2391" t="s">
        <v>153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15">
      <c r="B2392" t="s">
        <v>153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15">
      <c r="B2393" t="s">
        <v>153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15">
      <c r="B2394" t="s">
        <v>153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15">
      <c r="B2395" t="s">
        <v>153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15">
      <c r="B2396" t="s">
        <v>153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15">
      <c r="B2397" t="s">
        <v>153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15">
      <c r="B2398" t="s">
        <v>153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15">
      <c r="B2399" t="s">
        <v>153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15">
      <c r="B2400" t="s">
        <v>153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15">
      <c r="B2401" t="s">
        <v>153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15">
      <c r="B2402" t="s">
        <v>153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15">
      <c r="B2403" t="s">
        <v>153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15">
      <c r="B2404" t="s">
        <v>153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15">
      <c r="B2405" t="s">
        <v>153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15">
      <c r="B2406" t="s">
        <v>153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15">
      <c r="B2407" t="s">
        <v>153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15">
      <c r="B2408" t="s">
        <v>153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15">
      <c r="B2409" t="s">
        <v>153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15">
      <c r="B2410" t="s">
        <v>153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15">
      <c r="B2411" t="s">
        <v>153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15">
      <c r="B2412" t="s">
        <v>153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15">
      <c r="B2413" t="s">
        <v>153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15">
      <c r="B2414" t="s">
        <v>153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15">
      <c r="B2415" t="s">
        <v>153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15">
      <c r="B2416" t="s">
        <v>153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15">
      <c r="B2417" t="s">
        <v>153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15">
      <c r="B2418" t="s">
        <v>153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15">
      <c r="B2419" t="s">
        <v>153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15">
      <c r="B2420" t="s">
        <v>153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15">
      <c r="B2421" t="s">
        <v>153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15">
      <c r="B2422" t="s">
        <v>153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15">
      <c r="B2423" t="s">
        <v>153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15">
      <c r="B2424" t="s">
        <v>153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15">
      <c r="B2425" t="s">
        <v>153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15">
      <c r="B2426" t="s">
        <v>153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15">
      <c r="B2427" t="s">
        <v>153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15">
      <c r="B2428" t="s">
        <v>153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15">
      <c r="B2429" t="s">
        <v>153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15">
      <c r="B2430" t="s">
        <v>153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15">
      <c r="B2431" t="s">
        <v>153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15">
      <c r="B2432" t="s">
        <v>153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15">
      <c r="B2433" t="s">
        <v>153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15">
      <c r="B2434" t="s">
        <v>153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15">
      <c r="B2435" t="s">
        <v>153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15">
      <c r="B2436" t="s">
        <v>153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15">
      <c r="B2437" t="s">
        <v>153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15">
      <c r="B2438" t="s">
        <v>153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15">
      <c r="B2439" t="s">
        <v>153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15">
      <c r="B2440" t="s">
        <v>153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15">
      <c r="B2441" t="s">
        <v>153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15">
      <c r="B2442" t="s">
        <v>153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15">
      <c r="B2443" t="s">
        <v>153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15">
      <c r="B2444" t="s">
        <v>153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15">
      <c r="B2445" t="s">
        <v>153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15">
      <c r="B2446" t="s">
        <v>153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15">
      <c r="B2447" t="s">
        <v>153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15">
      <c r="B2448" t="s">
        <v>153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15">
      <c r="B2449" t="s">
        <v>153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15">
      <c r="B2450" t="s">
        <v>153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15">
      <c r="B2451" t="s">
        <v>153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15">
      <c r="B2452" t="s">
        <v>153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15">
      <c r="B2453" t="s">
        <v>153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15">
      <c r="B2454" t="s">
        <v>153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15">
      <c r="B2455" t="s">
        <v>153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15">
      <c r="B2456" t="s">
        <v>153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15">
      <c r="B2457" t="s">
        <v>153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15">
      <c r="B2458" t="s">
        <v>153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15">
      <c r="B2459" t="s">
        <v>153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15">
      <c r="B2460" t="s">
        <v>153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15">
      <c r="B2461" t="s">
        <v>153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15">
      <c r="B2462" t="s">
        <v>153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15">
      <c r="B2463" t="s">
        <v>153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15">
      <c r="B2464" t="s">
        <v>153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15">
      <c r="B2465" t="s">
        <v>153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15">
      <c r="B2466" t="s">
        <v>153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15">
      <c r="B2467" t="s">
        <v>153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15">
      <c r="B2468" t="s">
        <v>153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15">
      <c r="B2469" t="s">
        <v>153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15">
      <c r="B2470" t="s">
        <v>153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15">
      <c r="B2471" t="s">
        <v>153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15">
      <c r="B2472" t="s">
        <v>153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15">
      <c r="B2473" t="s">
        <v>153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15">
      <c r="B2474" t="s">
        <v>153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15">
      <c r="B2475" t="s">
        <v>153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15">
      <c r="B2476" t="s">
        <v>153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15">
      <c r="B2477" t="s">
        <v>153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15">
      <c r="B2478" t="s">
        <v>153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15">
      <c r="B2479" t="s">
        <v>153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15">
      <c r="B2480" t="s">
        <v>153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15">
      <c r="B2481" t="s">
        <v>153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15">
      <c r="B2482" t="s">
        <v>153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15">
      <c r="B2483" t="s">
        <v>153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15">
      <c r="B2484" t="s">
        <v>153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15">
      <c r="B2485" t="s">
        <v>153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15">
      <c r="B2486" t="s">
        <v>153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15">
      <c r="B2487" t="s">
        <v>153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15">
      <c r="B2488" t="s">
        <v>153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15">
      <c r="B2489" t="s">
        <v>153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15">
      <c r="B2490" t="s">
        <v>153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15">
      <c r="B2491" t="s">
        <v>153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15">
      <c r="B2492" t="s">
        <v>153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15">
      <c r="B2493" t="s">
        <v>153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15">
      <c r="B2494" t="s">
        <v>153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15">
      <c r="B2495" t="s">
        <v>153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15">
      <c r="B2496" t="s">
        <v>153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15">
      <c r="B2497" t="s">
        <v>153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15">
      <c r="B2498" t="s">
        <v>153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15">
      <c r="B2499" t="s">
        <v>153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15">
      <c r="B2500" t="s">
        <v>153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15">
      <c r="B2501" t="s">
        <v>153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15">
      <c r="B2502" t="s">
        <v>153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15">
      <c r="B2503" t="s">
        <v>153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15">
      <c r="B2504" t="s">
        <v>153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15">
      <c r="B2505" t="s">
        <v>153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15">
      <c r="B2506" t="s">
        <v>153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15">
      <c r="B2507" t="s">
        <v>153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15">
      <c r="B2508" t="s">
        <v>153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15">
      <c r="B2509" t="s">
        <v>153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15">
      <c r="B2510" t="s">
        <v>153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15">
      <c r="B2511" t="s">
        <v>153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15">
      <c r="B2512" t="s">
        <v>153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15">
      <c r="B2513" t="s">
        <v>153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15">
      <c r="B2514" t="s">
        <v>153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15">
      <c r="B2515" t="s">
        <v>153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15">
      <c r="B2516" t="s">
        <v>153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15">
      <c r="B2517" t="s">
        <v>153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15">
      <c r="B2518" t="s">
        <v>153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15">
      <c r="B2519" t="s">
        <v>153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15">
      <c r="B2520" t="s">
        <v>153</v>
      </c>
      <c r="C2520" t="s">
        <v>51</v>
      </c>
      <c r="D2520" t="str">
        <f>VLOOKUP(C2520,Countries!$B$3:$C$140,2,FALSE)</f>
        <v>Asia</v>
      </c>
      <c r="E2520" t="s">
        <v>82</v>
      </c>
      <c r="F2520" t="e">
        <f>VLOOKUP(E2520,Countries!$B$3:$C$140,2,FALSE)</f>
        <v>#N/A</v>
      </c>
      <c r="G2520">
        <v>2</v>
      </c>
      <c r="H2520">
        <v>0</v>
      </c>
    </row>
    <row r="2521" spans="2:8" x14ac:dyDescent="0.15">
      <c r="B2521" t="s">
        <v>153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15">
      <c r="B2522" t="s">
        <v>153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15">
      <c r="B2523" t="s">
        <v>153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15">
      <c r="B2524" t="s">
        <v>153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15">
      <c r="B2525" t="s">
        <v>153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15">
      <c r="B2526" t="s">
        <v>153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15">
      <c r="B2527" t="s">
        <v>153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15">
      <c r="B2528" t="s">
        <v>153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15">
      <c r="B2529" t="s">
        <v>153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15">
      <c r="B2530" t="s">
        <v>153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15">
      <c r="B2531" t="s">
        <v>153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15">
      <c r="B2532" t="s">
        <v>153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15">
      <c r="B2533" t="s">
        <v>153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15">
      <c r="B2534" t="s">
        <v>153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15">
      <c r="B2535" t="s">
        <v>153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15">
      <c r="B2536" t="s">
        <v>153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15">
      <c r="B2537" t="s">
        <v>153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15">
      <c r="B2538" t="s">
        <v>153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15">
      <c r="B2539" t="s">
        <v>153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15">
      <c r="B2540" t="s">
        <v>153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15">
      <c r="B2541" t="s">
        <v>153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15">
      <c r="B2542" t="s">
        <v>153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15">
      <c r="B2543" t="s">
        <v>153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15">
      <c r="B2544" t="s">
        <v>153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15">
      <c r="B2545" t="s">
        <v>153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15">
      <c r="B2546" t="s">
        <v>153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15">
      <c r="B2547" t="s">
        <v>153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15">
      <c r="B2548" t="s">
        <v>153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15">
      <c r="B2549" t="s">
        <v>153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15">
      <c r="B2550" t="s">
        <v>153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15">
      <c r="B2551" t="s">
        <v>153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15">
      <c r="B2552" t="s">
        <v>153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15">
      <c r="B2553" t="s">
        <v>153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15">
      <c r="B2554" t="s">
        <v>153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15">
      <c r="B2555" t="s">
        <v>153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15">
      <c r="B2556" t="s">
        <v>153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15">
      <c r="B2557" t="s">
        <v>153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15">
      <c r="B2558" t="s">
        <v>153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15">
      <c r="B2559" t="s">
        <v>153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15">
      <c r="B2560" t="s">
        <v>153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15">
      <c r="B2561" t="s">
        <v>153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15">
      <c r="B2562" t="s">
        <v>153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15">
      <c r="B2563" t="s">
        <v>153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15">
      <c r="B2564" t="s">
        <v>153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15">
      <c r="B2565" t="s">
        <v>153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15">
      <c r="B2566" t="s">
        <v>153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15">
      <c r="B2567" t="s">
        <v>153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15">
      <c r="B2568" t="s">
        <v>153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15">
      <c r="B2569" t="s">
        <v>153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15">
      <c r="B2570" t="s">
        <v>153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15">
      <c r="B2571" t="s">
        <v>153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15">
      <c r="B2572" t="s">
        <v>153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15">
      <c r="B2573" t="s">
        <v>153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15">
      <c r="B2574" t="s">
        <v>153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15">
      <c r="B2575" t="s">
        <v>153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15">
      <c r="B2576" t="s">
        <v>153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15">
      <c r="B2577" t="s">
        <v>153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15">
      <c r="B2578" t="s">
        <v>153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15">
      <c r="B2579" t="s">
        <v>153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15">
      <c r="B2580" t="s">
        <v>153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15">
      <c r="B2581" t="s">
        <v>153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15">
      <c r="B2582" t="s">
        <v>153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15">
      <c r="B2583" t="s">
        <v>153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15">
      <c r="B2584" t="s">
        <v>153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15">
      <c r="B2585" t="s">
        <v>153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15">
      <c r="B2586" t="s">
        <v>153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15">
      <c r="B2587" t="s">
        <v>153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15">
      <c r="B2588" t="s">
        <v>153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15">
      <c r="B2589" t="s">
        <v>153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15">
      <c r="B2590" t="s">
        <v>153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15">
      <c r="B2591" t="s">
        <v>153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15">
      <c r="B2592" t="s">
        <v>153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15">
      <c r="B2593" t="s">
        <v>153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15">
      <c r="B2594" t="s">
        <v>153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15">
      <c r="B2595" t="s">
        <v>153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15">
      <c r="B2596" t="s">
        <v>153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15">
      <c r="B2597" t="s">
        <v>153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15">
      <c r="B2598" t="s">
        <v>153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15">
      <c r="B2599" t="s">
        <v>153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15">
      <c r="B2600" t="s">
        <v>153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15">
      <c r="B2601" t="s">
        <v>153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15">
      <c r="B2602" t="s">
        <v>153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15">
      <c r="B2603" t="s">
        <v>153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15">
      <c r="B2604" t="s">
        <v>153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15">
      <c r="B2605" t="s">
        <v>153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15">
      <c r="B2606" t="s">
        <v>153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15">
      <c r="B2607" t="s">
        <v>153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15">
      <c r="B2608" t="s">
        <v>153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15">
      <c r="B2609" t="s">
        <v>153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15">
      <c r="B2610" t="s">
        <v>153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15">
      <c r="B2611" t="s">
        <v>153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15">
      <c r="B2612" t="s">
        <v>153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15">
      <c r="B2613" t="s">
        <v>153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15">
      <c r="B2614" t="s">
        <v>153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15">
      <c r="B2615" t="s">
        <v>153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15">
      <c r="B2616" t="s">
        <v>153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15">
      <c r="B2617" t="s">
        <v>153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15">
      <c r="B2618" t="s">
        <v>153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15">
      <c r="B2619" t="s">
        <v>153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15">
      <c r="B2620" t="s">
        <v>153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15">
      <c r="B2621" t="s">
        <v>153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15">
      <c r="B2622" t="s">
        <v>153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15">
      <c r="B2623" t="s">
        <v>153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15">
      <c r="B2624" t="s">
        <v>153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15">
      <c r="B2625" t="s">
        <v>153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15">
      <c r="B2626" t="s">
        <v>153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15">
      <c r="B2627" t="s">
        <v>153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15">
      <c r="B2628" t="s">
        <v>153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15">
      <c r="B2629" t="s">
        <v>153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15">
      <c r="B2630" t="s">
        <v>153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15">
      <c r="B2631" t="s">
        <v>153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15">
      <c r="B2632" t="s">
        <v>153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15">
      <c r="B2633" t="s">
        <v>153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15">
      <c r="B2634" t="s">
        <v>153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15">
      <c r="B2635" t="s">
        <v>153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15">
      <c r="B2636" t="s">
        <v>153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15">
      <c r="B2637" t="s">
        <v>153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15">
      <c r="B2638" t="s">
        <v>153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15">
      <c r="B2639" t="s">
        <v>153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15">
      <c r="B2640" t="s">
        <v>153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15">
      <c r="B2641" t="s">
        <v>153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15">
      <c r="B2642" t="s">
        <v>153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15">
      <c r="B2643" t="s">
        <v>153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15">
      <c r="B2644" t="s">
        <v>153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15">
      <c r="B2645" t="s">
        <v>153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15">
      <c r="B2646" t="s">
        <v>153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15">
      <c r="B2647" t="s">
        <v>153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15">
      <c r="B2648" t="s">
        <v>153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15">
      <c r="B2649" t="s">
        <v>153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15">
      <c r="B2650" t="s">
        <v>153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15">
      <c r="B2651" t="s">
        <v>153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15">
      <c r="B2652" t="s">
        <v>153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15">
      <c r="B2653" t="s">
        <v>153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15">
      <c r="B2654" t="s">
        <v>153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15">
      <c r="B2655" t="s">
        <v>153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15">
      <c r="B2656" t="s">
        <v>153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15">
      <c r="B2657" t="s">
        <v>153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15">
      <c r="B2658" t="s">
        <v>153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15">
      <c r="B2659" t="s">
        <v>153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15">
      <c r="B2660" t="s">
        <v>153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15">
      <c r="B2661" t="s">
        <v>153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15">
      <c r="B2662" t="s">
        <v>153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15">
      <c r="B2663" t="s">
        <v>153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15">
      <c r="B2664" t="s">
        <v>153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15">
      <c r="B2665" t="s">
        <v>153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15">
      <c r="B2666" t="s">
        <v>153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15">
      <c r="B2667" t="s">
        <v>153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15">
      <c r="B2668" t="s">
        <v>153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15">
      <c r="B2669" t="s">
        <v>153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15">
      <c r="B2670" t="s">
        <v>153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15">
      <c r="B2671" t="s">
        <v>153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15">
      <c r="B2672" t="s">
        <v>153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15">
      <c r="B2673" t="s">
        <v>153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15">
      <c r="B2674" t="s">
        <v>153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15">
      <c r="B2675" t="s">
        <v>153</v>
      </c>
      <c r="C2675" t="s">
        <v>52</v>
      </c>
      <c r="D2675" t="str">
        <f>VLOOKUP(C2675,Countries!$B$3:$C$140,2,FALSE)</f>
        <v>Europe</v>
      </c>
      <c r="E2675" t="s">
        <v>82</v>
      </c>
      <c r="F2675" t="e">
        <f>VLOOKUP(E2675,Countries!$B$3:$C$140,2,FALSE)</f>
        <v>#N/A</v>
      </c>
      <c r="G2675">
        <v>2</v>
      </c>
      <c r="H2675">
        <v>0</v>
      </c>
    </row>
    <row r="2676" spans="2:8" x14ac:dyDescent="0.15">
      <c r="B2676" t="s">
        <v>153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15">
      <c r="B2677" t="s">
        <v>153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15">
      <c r="B2678" t="s">
        <v>153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15">
      <c r="B2679" t="s">
        <v>153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15">
      <c r="B2680" t="s">
        <v>153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15">
      <c r="B2681" t="s">
        <v>153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15">
      <c r="B2682" t="s">
        <v>153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15">
      <c r="B2683" t="s">
        <v>153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15">
      <c r="B2684" t="s">
        <v>153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15">
      <c r="B2685" t="s">
        <v>153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15">
      <c r="B2686" t="s">
        <v>153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15">
      <c r="B2687" t="s">
        <v>153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15">
      <c r="B2688" t="s">
        <v>153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15">
      <c r="B2689" t="s">
        <v>153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15">
      <c r="B2690" t="s">
        <v>153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15">
      <c r="B2691" t="s">
        <v>153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15">
      <c r="B2692" t="s">
        <v>153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15">
      <c r="B2693" t="s">
        <v>153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15">
      <c r="B2694" t="s">
        <v>153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15">
      <c r="B2695" t="s">
        <v>153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15">
      <c r="B2696" t="s">
        <v>153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15">
      <c r="B2697" t="s">
        <v>153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15">
      <c r="B2698" t="s">
        <v>153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15">
      <c r="B2699" t="s">
        <v>153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15">
      <c r="B2700" t="s">
        <v>153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15">
      <c r="B2701" t="s">
        <v>153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15">
      <c r="B2702" t="s">
        <v>153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15">
      <c r="B2703" t="s">
        <v>153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15">
      <c r="B2704" t="s">
        <v>153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15">
      <c r="B2705" t="s">
        <v>153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15">
      <c r="B2706" t="s">
        <v>153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15">
      <c r="B2707" t="s">
        <v>153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15">
      <c r="B2708" t="s">
        <v>153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15">
      <c r="B2709" t="s">
        <v>153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15">
      <c r="B2710" t="s">
        <v>153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15">
      <c r="B2711" t="s">
        <v>153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15">
      <c r="B2712" t="s">
        <v>153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15">
      <c r="B2713" t="s">
        <v>153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15">
      <c r="B2714" t="s">
        <v>153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15">
      <c r="B2715" t="s">
        <v>153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15">
      <c r="B2716" t="s">
        <v>153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15">
      <c r="B2717" t="s">
        <v>153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15">
      <c r="B2718" t="s">
        <v>153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15">
      <c r="B2719" t="s">
        <v>153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15">
      <c r="B2720" t="s">
        <v>153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15">
      <c r="B2721" t="s">
        <v>153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15">
      <c r="B2722" t="s">
        <v>153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15">
      <c r="B2723" t="s">
        <v>153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15">
      <c r="B2724" t="s">
        <v>153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15">
      <c r="B2725" t="s">
        <v>153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15">
      <c r="B2726" t="s">
        <v>153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15">
      <c r="B2727" t="s">
        <v>153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15">
      <c r="B2728" t="s">
        <v>153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15">
      <c r="B2729" t="s">
        <v>153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15">
      <c r="B2730" t="s">
        <v>153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15">
      <c r="B2731" t="s">
        <v>153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15">
      <c r="B2732" t="s">
        <v>153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15">
      <c r="B2733" t="s">
        <v>153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15">
      <c r="B2734" t="s">
        <v>153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15">
      <c r="B2735" t="s">
        <v>153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15">
      <c r="B2736" t="s">
        <v>153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15">
      <c r="B2737" t="s">
        <v>153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15">
      <c r="B2738" t="s">
        <v>153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15">
      <c r="B2739" t="s">
        <v>153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15">
      <c r="B2740" t="s">
        <v>153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15">
      <c r="B2741" t="s">
        <v>153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15">
      <c r="B2742" t="s">
        <v>153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15">
      <c r="B2743" t="s">
        <v>153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15">
      <c r="B2744" t="s">
        <v>153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15">
      <c r="B2745" t="s">
        <v>153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15">
      <c r="B2746" t="s">
        <v>153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15">
      <c r="B2747" t="s">
        <v>153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15">
      <c r="B2748" t="s">
        <v>153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15">
      <c r="B2749" t="s">
        <v>153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15">
      <c r="B2750" t="s">
        <v>153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15">
      <c r="B2751" t="s">
        <v>153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15">
      <c r="B2752" t="s">
        <v>153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15">
      <c r="B2753" t="s">
        <v>153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15">
      <c r="B2754" t="s">
        <v>153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15">
      <c r="B2755" t="s">
        <v>153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15">
      <c r="B2756" t="s">
        <v>153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15">
      <c r="B2757" t="s">
        <v>153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15">
      <c r="B2758" t="s">
        <v>153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15">
      <c r="B2759" t="s">
        <v>153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15">
      <c r="B2760" t="s">
        <v>153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15">
      <c r="B2761" t="s">
        <v>153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15">
      <c r="B2762" t="s">
        <v>153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15">
      <c r="B2763" t="s">
        <v>153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15">
      <c r="B2764" t="s">
        <v>153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15">
      <c r="B2765" t="s">
        <v>153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15">
      <c r="B2766" t="s">
        <v>153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15">
      <c r="B2767" t="s">
        <v>153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15">
      <c r="B2768" t="s">
        <v>153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15">
      <c r="B2769" t="s">
        <v>153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15">
      <c r="B2770" t="s">
        <v>153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15">
      <c r="B2771" t="s">
        <v>153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15">
      <c r="B2772" t="s">
        <v>153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15">
      <c r="B2773" t="s">
        <v>153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15">
      <c r="B2774" t="s">
        <v>153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15">
      <c r="B2775" t="s">
        <v>153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15">
      <c r="B2776" t="s">
        <v>153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15">
      <c r="B2777" t="s">
        <v>153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15">
      <c r="B2778" t="s">
        <v>153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15">
      <c r="B2779" t="s">
        <v>153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15">
      <c r="B2780" t="s">
        <v>153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15">
      <c r="B2781" t="s">
        <v>153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15">
      <c r="B2782" t="s">
        <v>153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15">
      <c r="B2783" t="s">
        <v>153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15">
      <c r="B2784" t="s">
        <v>153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15">
      <c r="B2785" t="s">
        <v>153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15">
      <c r="B2786" t="s">
        <v>153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15">
      <c r="B2787" t="s">
        <v>153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15">
      <c r="B2788" t="s">
        <v>153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15">
      <c r="B2789" t="s">
        <v>153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15">
      <c r="B2790" t="s">
        <v>153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15">
      <c r="B2791" t="s">
        <v>153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15">
      <c r="B2792" t="s">
        <v>153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15">
      <c r="B2793" t="s">
        <v>153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15">
      <c r="B2794" t="s">
        <v>153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15">
      <c r="B2795" t="s">
        <v>153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15">
      <c r="B2796" t="s">
        <v>153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15">
      <c r="B2797" t="s">
        <v>153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15">
      <c r="B2798" t="s">
        <v>153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15">
      <c r="B2799" t="s">
        <v>153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15">
      <c r="B2800" t="s">
        <v>153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15">
      <c r="B2801" t="s">
        <v>153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15">
      <c r="B2802" t="s">
        <v>153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15">
      <c r="B2803" t="s">
        <v>153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15">
      <c r="B2804" t="s">
        <v>153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15">
      <c r="B2805" t="s">
        <v>153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15">
      <c r="B2806" t="s">
        <v>153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15">
      <c r="B2807" t="s">
        <v>153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15">
      <c r="B2808" t="s">
        <v>153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15">
      <c r="B2809" t="s">
        <v>153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15">
      <c r="B2810" t="s">
        <v>153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15">
      <c r="B2811" t="s">
        <v>153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15">
      <c r="B2812" t="s">
        <v>153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15">
      <c r="B2813" t="s">
        <v>153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15">
      <c r="B2814" t="s">
        <v>153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15">
      <c r="B2815" t="s">
        <v>153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15">
      <c r="B2816" t="s">
        <v>153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15">
      <c r="B2817" t="s">
        <v>153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15">
      <c r="B2818" t="s">
        <v>153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15">
      <c r="B2819" t="s">
        <v>153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15">
      <c r="B2820" t="s">
        <v>153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15">
      <c r="B2821" t="s">
        <v>153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15">
      <c r="B2822" t="s">
        <v>153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15">
      <c r="B2823" t="s">
        <v>153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15">
      <c r="B2824" t="s">
        <v>153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15">
      <c r="B2825" t="s">
        <v>153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15">
      <c r="B2826" t="s">
        <v>153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15">
      <c r="B2827" t="s">
        <v>153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15">
      <c r="B2828" t="s">
        <v>153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15">
      <c r="B2829" t="s">
        <v>153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15">
      <c r="B2830" t="s">
        <v>153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15">
      <c r="B2831" t="s">
        <v>153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15">
      <c r="B2832" t="s">
        <v>153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15">
      <c r="B2833" t="s">
        <v>153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15">
      <c r="B2834" t="s">
        <v>153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15">
      <c r="B2835" t="s">
        <v>153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15">
      <c r="B2836" t="s">
        <v>153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15">
      <c r="B2837" t="s">
        <v>153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15">
      <c r="B2838" t="s">
        <v>153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15">
      <c r="B2839" t="s">
        <v>153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15">
      <c r="B2840" t="s">
        <v>153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15">
      <c r="B2841" t="s">
        <v>153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15">
      <c r="B2842" t="s">
        <v>153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15">
      <c r="B2843" t="s">
        <v>153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15">
      <c r="B2844" t="s">
        <v>153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15">
      <c r="B2845" t="s">
        <v>153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15">
      <c r="B2846" t="s">
        <v>153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15">
      <c r="B2847" t="s">
        <v>153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15">
      <c r="B2848" t="s">
        <v>153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15">
      <c r="B2849" t="s">
        <v>153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15">
      <c r="B2850" t="s">
        <v>153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15">
      <c r="B2851" t="s">
        <v>153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15">
      <c r="B2852" t="s">
        <v>153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15">
      <c r="B2853" t="s">
        <v>153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15">
      <c r="B2854" t="s">
        <v>153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15">
      <c r="B2855" t="s">
        <v>153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15">
      <c r="B2856" t="s">
        <v>153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15">
      <c r="B2857" t="s">
        <v>153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15">
      <c r="B2858" t="s">
        <v>153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15">
      <c r="B2859" t="s">
        <v>153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15">
      <c r="B2860" t="s">
        <v>153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15">
      <c r="B2861" t="s">
        <v>153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15">
      <c r="B2862" t="s">
        <v>153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15">
      <c r="B2863" t="s">
        <v>153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15">
      <c r="B2864" t="s">
        <v>153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15">
      <c r="B2865" t="s">
        <v>153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15">
      <c r="B2866" t="s">
        <v>153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15">
      <c r="B2867" t="s">
        <v>153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15">
      <c r="B2868" t="s">
        <v>153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15">
      <c r="B2869" t="s">
        <v>153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15">
      <c r="B2870" t="s">
        <v>153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15">
      <c r="B2871" t="s">
        <v>153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15">
      <c r="B2872" t="s">
        <v>153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15">
      <c r="B2873" t="s">
        <v>153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15">
      <c r="B2874" t="s">
        <v>153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15">
      <c r="B2875" t="s">
        <v>153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15">
      <c r="B2876" t="s">
        <v>153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15">
      <c r="B2877" t="s">
        <v>153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15">
      <c r="B2878" t="s">
        <v>153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15">
      <c r="B2879" t="s">
        <v>153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15">
      <c r="B2880" t="s">
        <v>153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15">
      <c r="B2881" t="s">
        <v>153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15">
      <c r="B2882" t="s">
        <v>153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15">
      <c r="B2883" t="s">
        <v>153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15">
      <c r="B2884" t="s">
        <v>153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15">
      <c r="B2885" t="s">
        <v>153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15">
      <c r="B2886" t="s">
        <v>153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15">
      <c r="B2887" t="s">
        <v>153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15">
      <c r="B2888" t="s">
        <v>153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15">
      <c r="B2889" t="s">
        <v>153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15">
      <c r="B2890" t="s">
        <v>153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15">
      <c r="B2891" t="s">
        <v>153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15">
      <c r="B2892" t="s">
        <v>153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15">
      <c r="B2893" t="s">
        <v>153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15">
      <c r="B2894" t="s">
        <v>153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15">
      <c r="B2895" t="s">
        <v>153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15">
      <c r="B2896" t="s">
        <v>153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15">
      <c r="B2897" t="s">
        <v>153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15">
      <c r="B2898" t="s">
        <v>153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15">
      <c r="B2899" t="s">
        <v>153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15">
      <c r="B2900" t="s">
        <v>153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15">
      <c r="B2901" t="s">
        <v>153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15">
      <c r="B2902" t="s">
        <v>153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15">
      <c r="B2903" t="s">
        <v>153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15">
      <c r="B2904" t="s">
        <v>153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15">
      <c r="B2905" t="s">
        <v>153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15">
      <c r="B2906" t="s">
        <v>153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15">
      <c r="B2907" t="s">
        <v>153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15">
      <c r="B2908" t="s">
        <v>153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15">
      <c r="B2909" t="s">
        <v>153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15">
      <c r="B2910" t="s">
        <v>153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15">
      <c r="B2911" t="s">
        <v>153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15">
      <c r="B2912" t="s">
        <v>153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15">
      <c r="B2913" t="s">
        <v>153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15">
      <c r="B2914" t="s">
        <v>153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15">
      <c r="B2915" t="s">
        <v>153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15">
      <c r="B2916" t="s">
        <v>153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15">
      <c r="B2917" t="s">
        <v>153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15">
      <c r="B2918" t="s">
        <v>153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15">
      <c r="B2919" t="s">
        <v>153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15">
      <c r="B2920" t="s">
        <v>153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15">
      <c r="B2921" t="s">
        <v>153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15">
      <c r="B2922" t="s">
        <v>153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15">
      <c r="B2923" t="s">
        <v>153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15">
      <c r="B2924" t="s">
        <v>153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15">
      <c r="B2925" t="s">
        <v>153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15">
      <c r="B2926" t="s">
        <v>153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15">
      <c r="B2927" t="s">
        <v>153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15">
      <c r="B2928" t="s">
        <v>153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15">
      <c r="B2929" t="s">
        <v>153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15">
      <c r="B2930" t="s">
        <v>153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15">
      <c r="B2931" t="s">
        <v>153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15">
      <c r="B2932" t="s">
        <v>153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15">
      <c r="B2933" t="s">
        <v>153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15">
      <c r="B2934" t="s">
        <v>153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15">
      <c r="B2935" t="s">
        <v>153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15">
      <c r="B2936" t="s">
        <v>153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15">
      <c r="B2937" t="s">
        <v>153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15">
      <c r="B2938" t="s">
        <v>153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15">
      <c r="B2939" t="s">
        <v>153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15">
      <c r="B2940" t="s">
        <v>153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15">
      <c r="B2941" t="s">
        <v>153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15">
      <c r="B2942" t="s">
        <v>153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15">
      <c r="B2943" t="s">
        <v>153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15">
      <c r="B2944" t="s">
        <v>153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15">
      <c r="B2945" t="s">
        <v>153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15">
      <c r="B2946" t="s">
        <v>153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15">
      <c r="B2947" t="s">
        <v>153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15">
      <c r="B2948" t="s">
        <v>153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15">
      <c r="B2949" t="s">
        <v>153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15">
      <c r="B2950" t="s">
        <v>153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15">
      <c r="B2951" t="s">
        <v>153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15">
      <c r="B2952" t="s">
        <v>153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15">
      <c r="B2953" t="s">
        <v>153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15">
      <c r="B2954" t="s">
        <v>153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15">
      <c r="B2955" t="s">
        <v>153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15">
      <c r="B2956" t="s">
        <v>153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15">
      <c r="B2957" t="s">
        <v>153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15">
      <c r="B2958" t="s">
        <v>153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15">
      <c r="B2959" t="s">
        <v>153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15">
      <c r="B2960" t="s">
        <v>153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15">
      <c r="B2961" t="s">
        <v>153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15">
      <c r="B2962" t="s">
        <v>153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15">
      <c r="B2963" t="s">
        <v>153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15">
      <c r="B2964" t="s">
        <v>153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15">
      <c r="B2965" t="s">
        <v>153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15">
      <c r="B2966" t="s">
        <v>153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15">
      <c r="B2967" t="s">
        <v>153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15">
      <c r="B2968" t="s">
        <v>153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15">
      <c r="B2969" t="s">
        <v>153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15">
      <c r="B2970" t="s">
        <v>153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15">
      <c r="B2971" t="s">
        <v>153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15">
      <c r="B2972" t="s">
        <v>153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15">
      <c r="B2973" t="s">
        <v>153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15">
      <c r="B2974" t="s">
        <v>153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15">
      <c r="B2975" t="s">
        <v>153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15">
      <c r="B2976" t="s">
        <v>153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15">
      <c r="B2977" t="s">
        <v>153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15">
      <c r="B2978" t="s">
        <v>153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15">
      <c r="B2979" t="s">
        <v>153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15">
      <c r="B2980" t="s">
        <v>153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15">
      <c r="B2981" t="s">
        <v>153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15">
      <c r="B2982" t="s">
        <v>153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15">
      <c r="B2983" t="s">
        <v>153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15">
      <c r="B2984" t="s">
        <v>153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15">
      <c r="B2985" t="s">
        <v>153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15">
      <c r="B2986" t="s">
        <v>153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15">
      <c r="B2987" t="s">
        <v>153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15">
      <c r="B2988" t="s">
        <v>153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15">
      <c r="B2989" t="s">
        <v>153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15">
      <c r="B2990" t="s">
        <v>153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15">
      <c r="B2991" t="s">
        <v>153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15">
      <c r="B2992" t="s">
        <v>153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15">
      <c r="B2993" t="s">
        <v>153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15">
      <c r="B2994" t="s">
        <v>153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15">
      <c r="B2995" t="s">
        <v>153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15">
      <c r="B2996" t="s">
        <v>153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15">
      <c r="B2997" t="s">
        <v>153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15">
      <c r="B2998" t="s">
        <v>153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15">
      <c r="B2999" t="s">
        <v>153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15">
      <c r="B3000" t="s">
        <v>153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15">
      <c r="B3001" t="s">
        <v>153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15">
      <c r="B3002" t="s">
        <v>153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15">
      <c r="B3003" t="s">
        <v>153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15">
      <c r="B3004" t="s">
        <v>153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15">
      <c r="B3005" t="s">
        <v>153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15">
      <c r="B3006" t="s">
        <v>153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15">
      <c r="B3007" t="s">
        <v>153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15">
      <c r="B3008" t="s">
        <v>153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15">
      <c r="B3009" t="s">
        <v>153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15">
      <c r="B3010" t="s">
        <v>153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15">
      <c r="B3011" t="s">
        <v>153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15">
      <c r="B3012" t="s">
        <v>153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15">
      <c r="B3013" t="s">
        <v>153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15">
      <c r="B3014" t="s">
        <v>153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15">
      <c r="B3015" t="s">
        <v>153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15">
      <c r="B3016" t="s">
        <v>153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15">
      <c r="B3017" t="s">
        <v>153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15">
      <c r="B3018" t="s">
        <v>153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15">
      <c r="B3019" t="s">
        <v>153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15">
      <c r="B3020" t="s">
        <v>153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15">
      <c r="B3021" t="s">
        <v>153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15">
      <c r="B3022" t="s">
        <v>153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15">
      <c r="B3023" t="s">
        <v>153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15">
      <c r="B3024" t="s">
        <v>153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15">
      <c r="B3025" t="s">
        <v>153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15">
      <c r="B3026" t="s">
        <v>153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15">
      <c r="B3027" t="s">
        <v>153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15">
      <c r="B3028" t="s">
        <v>153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15">
      <c r="B3029" t="s">
        <v>153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15">
      <c r="B3030" t="s">
        <v>153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15">
      <c r="B3031" t="s">
        <v>153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15">
      <c r="B3032" t="s">
        <v>153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15">
      <c r="B3033" t="s">
        <v>153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15">
      <c r="B3034" t="s">
        <v>153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15">
      <c r="B3035" t="s">
        <v>153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15">
      <c r="B3036" t="s">
        <v>153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15">
      <c r="B3037" t="s">
        <v>153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15">
      <c r="B3038" t="s">
        <v>153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15">
      <c r="B3039" t="s">
        <v>153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15">
      <c r="B3040" t="s">
        <v>153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15">
      <c r="B3041" t="s">
        <v>153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15">
      <c r="B3042" t="s">
        <v>153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15">
      <c r="B3043" t="s">
        <v>153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15">
      <c r="B3044" t="s">
        <v>153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15">
      <c r="B3045" t="s">
        <v>153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15">
      <c r="B3046" t="s">
        <v>153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15">
      <c r="B3047" t="s">
        <v>153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15">
      <c r="B3048" t="s">
        <v>153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15">
      <c r="B3049" t="s">
        <v>153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15">
      <c r="B3050" t="s">
        <v>153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15">
      <c r="B3051" t="s">
        <v>153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15">
      <c r="B3052" t="s">
        <v>153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15">
      <c r="B3053" t="s">
        <v>153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15">
      <c r="B3054" t="s">
        <v>153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15">
      <c r="B3055" t="s">
        <v>153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15">
      <c r="B3056" t="s">
        <v>153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15">
      <c r="B3057" t="s">
        <v>153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15">
      <c r="B3058" t="s">
        <v>153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15">
      <c r="B3059" t="s">
        <v>153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15">
      <c r="B3060" t="s">
        <v>153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15">
      <c r="B3061" t="s">
        <v>153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15">
      <c r="B3062" t="s">
        <v>153</v>
      </c>
      <c r="C3062" t="s">
        <v>46</v>
      </c>
      <c r="D3062" t="str">
        <f>VLOOKUP(C3062,Countries!$B$3:$C$140,2,FALSE)</f>
        <v>Europe/Asia</v>
      </c>
      <c r="E3062" t="s">
        <v>82</v>
      </c>
      <c r="F3062" t="e">
        <f>VLOOKUP(E3062,Countries!$B$3:$C$140,2,FALSE)</f>
        <v>#N/A</v>
      </c>
      <c r="G3062">
        <v>2</v>
      </c>
      <c r="H3062">
        <v>2421498.5670600003</v>
      </c>
    </row>
    <row r="3063" spans="2:8" x14ac:dyDescent="0.15">
      <c r="B3063" t="s">
        <v>153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15">
      <c r="B3064" t="s">
        <v>153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15">
      <c r="B3065" t="s">
        <v>153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15">
      <c r="B3066" t="s">
        <v>153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15">
      <c r="B3067" t="s">
        <v>153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15">
      <c r="B3068" t="s">
        <v>153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15">
      <c r="B3069" t="s">
        <v>153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15">
      <c r="B3070" t="s">
        <v>153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15">
      <c r="B3071" t="s">
        <v>153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15">
      <c r="B3072" t="s">
        <v>153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15">
      <c r="B3073" t="s">
        <v>153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15">
      <c r="B3074" t="s">
        <v>153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15">
      <c r="B3075" t="s">
        <v>153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15">
      <c r="B3076" t="s">
        <v>153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15">
      <c r="B3077" t="s">
        <v>153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15">
      <c r="B3078" t="s">
        <v>153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15">
      <c r="B3079" t="s">
        <v>153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15">
      <c r="B3080" t="s">
        <v>153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15">
      <c r="B3081" t="s">
        <v>153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15">
      <c r="B3082" t="s">
        <v>153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15">
      <c r="B3083" t="s">
        <v>153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15">
      <c r="B3084" t="s">
        <v>153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15">
      <c r="B3085" t="s">
        <v>153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15">
      <c r="B3086" t="s">
        <v>153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15">
      <c r="B3087" t="s">
        <v>153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15">
      <c r="B3088" t="s">
        <v>153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15">
      <c r="B3089" t="s">
        <v>153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15">
      <c r="B3090" t="s">
        <v>153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15">
      <c r="B3091" t="s">
        <v>153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15">
      <c r="B3092" t="s">
        <v>153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15">
      <c r="B3093" t="s">
        <v>153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15">
      <c r="B3094" t="s">
        <v>153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15">
      <c r="B3095" t="s">
        <v>153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15">
      <c r="B3096" t="s">
        <v>153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15">
      <c r="B3097" t="s">
        <v>153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15">
      <c r="B3098" t="s">
        <v>153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15">
      <c r="B3099" t="s">
        <v>153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15">
      <c r="B3100" t="s">
        <v>153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15">
      <c r="B3101" t="s">
        <v>153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15">
      <c r="B3102" t="s">
        <v>153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15">
      <c r="B3103" t="s">
        <v>153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15">
      <c r="B3104" t="s">
        <v>153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15">
      <c r="B3105" t="s">
        <v>153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15">
      <c r="B3106" t="s">
        <v>153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15">
      <c r="B3107" t="s">
        <v>153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15">
      <c r="B3108" t="s">
        <v>153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15">
      <c r="B3109" t="s">
        <v>153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15">
      <c r="B3110" t="s">
        <v>153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15">
      <c r="B3111" t="s">
        <v>153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15">
      <c r="B3112" t="s">
        <v>153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15">
      <c r="B3113" t="s">
        <v>153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15">
      <c r="B3114" t="s">
        <v>153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15">
      <c r="B3115" t="s">
        <v>153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15">
      <c r="B3116" t="s">
        <v>153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15">
      <c r="B3117" t="s">
        <v>153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15">
      <c r="B3118" t="s">
        <v>153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15">
      <c r="B3119" t="s">
        <v>153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15">
      <c r="B3120" t="s">
        <v>153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15">
      <c r="B3121" t="s">
        <v>153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15">
      <c r="B3122" t="s">
        <v>153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15">
      <c r="B3123" t="s">
        <v>153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15">
      <c r="B3124" t="s">
        <v>153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15">
      <c r="B3125" t="s">
        <v>153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15">
      <c r="B3126" t="s">
        <v>153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15">
      <c r="B3127" t="s">
        <v>153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15">
      <c r="B3128" t="s">
        <v>153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15">
      <c r="B3129" t="s">
        <v>153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15">
      <c r="B3130" t="s">
        <v>153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15">
      <c r="B3131" t="s">
        <v>153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15">
      <c r="B3132" t="s">
        <v>153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15">
      <c r="B3133" t="s">
        <v>153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15">
      <c r="B3134" t="s">
        <v>153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15">
      <c r="B3135" t="s">
        <v>153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15">
      <c r="B3136" t="s">
        <v>153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15">
      <c r="B3137" t="s">
        <v>153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15">
      <c r="B3138" t="s">
        <v>153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15">
      <c r="B3139" t="s">
        <v>153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15">
      <c r="B3140" t="s">
        <v>153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15">
      <c r="B3141" t="s">
        <v>153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15">
      <c r="B3142" t="s">
        <v>153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15">
      <c r="B3143" t="s">
        <v>153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15">
      <c r="B3144" t="s">
        <v>153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15">
      <c r="B3145" t="s">
        <v>153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15">
      <c r="B3146" t="s">
        <v>153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15">
      <c r="B3147" t="s">
        <v>153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15">
      <c r="B3148" t="s">
        <v>153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15">
      <c r="B3149" t="s">
        <v>153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15">
      <c r="B3150" t="s">
        <v>153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15">
      <c r="B3151" t="s">
        <v>153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15">
      <c r="B3152" t="s">
        <v>153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15">
      <c r="B3153" t="s">
        <v>153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15">
      <c r="B3154" t="s">
        <v>153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15">
      <c r="B3155" t="s">
        <v>153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15">
      <c r="B3156" t="s">
        <v>153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15">
      <c r="B3157" t="s">
        <v>153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15">
      <c r="B3158" t="s">
        <v>153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15">
      <c r="B3159" t="s">
        <v>153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15">
      <c r="B3160" t="s">
        <v>153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15">
      <c r="B3161" t="s">
        <v>153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15">
      <c r="B3162" t="s">
        <v>153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15">
      <c r="B3163" t="s">
        <v>153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15">
      <c r="B3164" t="s">
        <v>153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15">
      <c r="B3165" t="s">
        <v>153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15">
      <c r="B3166" t="s">
        <v>153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15">
      <c r="B3167" t="s">
        <v>153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15">
      <c r="B3168" t="s">
        <v>153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15">
      <c r="B3169" t="s">
        <v>153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15">
      <c r="B3170" t="s">
        <v>153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15">
      <c r="B3171" t="s">
        <v>153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15">
      <c r="B3172" t="s">
        <v>153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15">
      <c r="B3173" t="s">
        <v>153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15">
      <c r="B3174" t="s">
        <v>153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15">
      <c r="B3175" t="s">
        <v>153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15">
      <c r="B3176" t="s">
        <v>153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15">
      <c r="B3177" t="s">
        <v>153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15">
      <c r="B3178" t="s">
        <v>153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15">
      <c r="B3179" t="s">
        <v>153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15">
      <c r="B3180" t="s">
        <v>153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15">
      <c r="B3181" t="s">
        <v>153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15">
      <c r="B3182" t="s">
        <v>153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15">
      <c r="B3183" t="s">
        <v>153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15">
      <c r="B3184" t="s">
        <v>153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15">
      <c r="B3185" t="s">
        <v>153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15">
      <c r="B3186" t="s">
        <v>153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15">
      <c r="B3187" t="s">
        <v>153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15">
      <c r="B3188" t="s">
        <v>153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15">
      <c r="B3189" t="s">
        <v>153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15">
      <c r="B3190" t="s">
        <v>153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15">
      <c r="B3191" t="s">
        <v>153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15">
      <c r="B3192" t="s">
        <v>153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15">
      <c r="B3193" t="s">
        <v>153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15">
      <c r="B3194" t="s">
        <v>153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15">
      <c r="B3195" t="s">
        <v>153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15">
      <c r="B3196" t="s">
        <v>153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15">
      <c r="B3197" t="s">
        <v>153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15">
      <c r="B3198" t="s">
        <v>153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15">
      <c r="B3199" t="s">
        <v>153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15">
      <c r="B3200" t="s">
        <v>153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15">
      <c r="B3201" t="s">
        <v>153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15">
      <c r="B3202" t="s">
        <v>153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15">
      <c r="B3203" t="s">
        <v>153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15">
      <c r="B3204" t="s">
        <v>153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15">
      <c r="B3205" t="s">
        <v>153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15">
      <c r="B3206" t="s">
        <v>153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15">
      <c r="B3207" t="s">
        <v>153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15">
      <c r="B3208" t="s">
        <v>153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15">
      <c r="B3209" t="s">
        <v>153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15">
      <c r="B3210" t="s">
        <v>153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15">
      <c r="B3211" t="s">
        <v>153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15">
      <c r="B3212" t="s">
        <v>153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15">
      <c r="B3213" t="s">
        <v>153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15">
      <c r="B3214" t="s">
        <v>153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15">
      <c r="B3215" t="s">
        <v>153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15">
      <c r="B3216" t="s">
        <v>153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15">
      <c r="B3217" t="s">
        <v>153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15">
      <c r="B3218" t="s">
        <v>153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15">
      <c r="B3219" t="s">
        <v>153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15">
      <c r="B3220" t="s">
        <v>153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15">
      <c r="B3221" t="s">
        <v>153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15">
      <c r="B3222" t="s">
        <v>153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15">
      <c r="B3223" t="s">
        <v>153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15">
      <c r="B3224" t="s">
        <v>153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15">
      <c r="B3225" t="s">
        <v>153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15">
      <c r="B3226" t="s">
        <v>153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15">
      <c r="B3227" t="s">
        <v>153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15">
      <c r="B3228" t="s">
        <v>153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15">
      <c r="B3229" t="s">
        <v>153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15">
      <c r="B3230" t="s">
        <v>153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15">
      <c r="B3231" t="s">
        <v>153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15">
      <c r="B3232" t="s">
        <v>153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15">
      <c r="B3233" t="s">
        <v>153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15">
      <c r="B3234" t="s">
        <v>153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15">
      <c r="B3235" t="s">
        <v>153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15">
      <c r="B3236" t="s">
        <v>153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15">
      <c r="B3237" t="s">
        <v>153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15">
      <c r="B3238" t="s">
        <v>153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15">
      <c r="B3239" t="s">
        <v>153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15">
      <c r="B3240" t="s">
        <v>153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15">
      <c r="B3241" t="s">
        <v>153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15">
      <c r="B3242" t="s">
        <v>153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15">
      <c r="B3243" t="s">
        <v>153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15">
      <c r="B3244" t="s">
        <v>153</v>
      </c>
      <c r="C3244" t="s">
        <v>31</v>
      </c>
      <c r="D3244" t="str">
        <f>VLOOKUP(C3244,Countries!$B$3:$C$140,2,FALSE)</f>
        <v>Europe</v>
      </c>
      <c r="E3244" t="s">
        <v>82</v>
      </c>
      <c r="F3244" t="e">
        <f>VLOOKUP(E3244,Countries!$B$3:$C$140,2,FALSE)</f>
        <v>#N/A</v>
      </c>
      <c r="G3244">
        <v>6</v>
      </c>
      <c r="H3244">
        <v>0</v>
      </c>
    </row>
    <row r="3245" spans="2:8" x14ac:dyDescent="0.15">
      <c r="B3245" t="s">
        <v>153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15">
      <c r="B3246" t="s">
        <v>153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15">
      <c r="B3247" t="s">
        <v>153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15">
      <c r="B3248" t="s">
        <v>153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15">
      <c r="B3249" t="s">
        <v>153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15">
      <c r="B3250" t="s">
        <v>153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15">
      <c r="B3251" t="s">
        <v>153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15">
      <c r="B3252" t="s">
        <v>153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15">
      <c r="B3253" t="s">
        <v>153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15">
      <c r="B3254" t="s">
        <v>153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15">
      <c r="B3255" t="s">
        <v>153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15">
      <c r="B3256" t="s">
        <v>153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15">
      <c r="B3257" t="s">
        <v>153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15">
      <c r="B3258" t="s">
        <v>153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15">
      <c r="B3259" t="s">
        <v>153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15">
      <c r="B3260" t="s">
        <v>153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15">
      <c r="B3261" t="s">
        <v>153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15">
      <c r="B3262" t="s">
        <v>153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15">
      <c r="B3263" t="s">
        <v>153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15">
      <c r="B3264" t="s">
        <v>153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15">
      <c r="B3265" t="s">
        <v>153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15">
      <c r="B3266" t="s">
        <v>153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15">
      <c r="B3267" t="s">
        <v>153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15">
      <c r="B3268" t="s">
        <v>153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15">
      <c r="B3269" t="s">
        <v>153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15">
      <c r="B3270" t="s">
        <v>153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15">
      <c r="B3271" t="s">
        <v>153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15">
      <c r="B3272" t="s">
        <v>153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15">
      <c r="B3273" t="s">
        <v>153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15">
      <c r="B3274" t="s">
        <v>153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15">
      <c r="B3275" t="s">
        <v>153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15">
      <c r="B3276" t="s">
        <v>153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15">
      <c r="B3277" t="s">
        <v>153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15">
      <c r="B3278" t="s">
        <v>153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15">
      <c r="B3279" t="s">
        <v>153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15">
      <c r="B3280" t="s">
        <v>153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15">
      <c r="B3281" t="s">
        <v>153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15">
      <c r="B3282" t="s">
        <v>153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15">
      <c r="B3283" t="s">
        <v>153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15">
      <c r="B3284" t="s">
        <v>153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15">
      <c r="B3285" t="s">
        <v>153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15">
      <c r="B3286" t="s">
        <v>153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15">
      <c r="B3287" t="s">
        <v>153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15">
      <c r="B3288" t="s">
        <v>153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15">
      <c r="B3289" t="s">
        <v>153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15">
      <c r="B3290" t="s">
        <v>153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15">
      <c r="B3291" t="s">
        <v>153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15">
      <c r="B3292" t="s">
        <v>153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15">
      <c r="B3293" t="s">
        <v>153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15">
      <c r="B3294" t="s">
        <v>153</v>
      </c>
      <c r="C3294" t="s">
        <v>57</v>
      </c>
      <c r="D3294" t="str">
        <f>VLOOKUP(C3294,Countries!$B$3:$C$140,2,FALSE)</f>
        <v>Europe/Asia</v>
      </c>
      <c r="E3294" t="s">
        <v>82</v>
      </c>
      <c r="F3294" t="e">
        <f>VLOOKUP(E3294,Countries!$B$3:$C$140,2,FALSE)</f>
        <v>#N/A</v>
      </c>
      <c r="G3294">
        <v>2</v>
      </c>
      <c r="H3294">
        <v>0</v>
      </c>
    </row>
    <row r="3295" spans="2:8" x14ac:dyDescent="0.15">
      <c r="B3295" t="s">
        <v>153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15">
      <c r="B3296" t="s">
        <v>153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15">
      <c r="B3297" t="s">
        <v>153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15">
      <c r="B3298" t="s">
        <v>153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15">
      <c r="B3299" t="s">
        <v>153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15">
      <c r="B3300" t="s">
        <v>153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15">
      <c r="B3301" t="s">
        <v>153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15">
      <c r="B3302" t="s">
        <v>153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15">
      <c r="B3303" t="s">
        <v>153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15">
      <c r="B3304" t="s">
        <v>153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15">
      <c r="B3305" t="s">
        <v>153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15">
      <c r="B3306" t="s">
        <v>153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15">
      <c r="B3307" t="s">
        <v>153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15">
      <c r="B3308" t="s">
        <v>153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15">
      <c r="B3309" t="s">
        <v>153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15">
      <c r="B3310" t="s">
        <v>153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15">
      <c r="B3311" t="s">
        <v>153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15">
      <c r="B3312" t="s">
        <v>153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15">
      <c r="B3313" t="s">
        <v>153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15">
      <c r="B3314" t="s">
        <v>153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15">
      <c r="B3315" t="s">
        <v>153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15">
      <c r="B3316" t="s">
        <v>153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15">
      <c r="B3317" t="s">
        <v>153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15">
      <c r="B3318" t="s">
        <v>153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15">
      <c r="B3319" t="s">
        <v>153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15">
      <c r="B3320" t="s">
        <v>153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15">
      <c r="B3321" t="s">
        <v>153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15">
      <c r="B3322" t="s">
        <v>153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15">
      <c r="B3323" t="s">
        <v>153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15">
      <c r="B3324" t="s">
        <v>153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15">
      <c r="B3325" t="s">
        <v>153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15">
      <c r="B3326" t="s">
        <v>153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15">
      <c r="B3327" t="s">
        <v>153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15">
      <c r="B3328" t="s">
        <v>153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15">
      <c r="B3329" t="s">
        <v>153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15">
      <c r="B3330" t="s">
        <v>153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15">
      <c r="B3331" t="s">
        <v>153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15">
      <c r="B3332" t="s">
        <v>153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15">
      <c r="B3333" t="s">
        <v>153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15">
      <c r="B3334" t="s">
        <v>153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15">
      <c r="B3335" t="s">
        <v>153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15">
      <c r="B3336" t="s">
        <v>153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15">
      <c r="B3337" t="s">
        <v>153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15">
      <c r="B3338" t="s">
        <v>153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15">
      <c r="B3339" t="s">
        <v>153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15">
      <c r="B3340" t="s">
        <v>153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15">
      <c r="B3341" t="s">
        <v>153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15">
      <c r="B3342" t="s">
        <v>153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15">
      <c r="B3343" t="s">
        <v>153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15">
      <c r="B3344" t="s">
        <v>153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15">
      <c r="B3345" t="s">
        <v>153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15">
      <c r="B3346" t="s">
        <v>153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15">
      <c r="B3347" t="s">
        <v>153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15">
      <c r="B3348" t="s">
        <v>153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15">
      <c r="B3349" t="s">
        <v>153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15">
      <c r="B3350" t="s">
        <v>153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15">
      <c r="B3351" t="s">
        <v>153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15">
      <c r="B3352" t="s">
        <v>153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autoFilter ref="B3:H3" xr:uid="{E20071CE-3904-4B19-A62D-8F47A29DD3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E140"/>
  <sheetViews>
    <sheetView workbookViewId="0">
      <selection activeCell="F27" sqref="F27"/>
    </sheetView>
  </sheetViews>
  <sheetFormatPr baseColWidth="10" defaultColWidth="8.83203125" defaultRowHeight="13" x14ac:dyDescent="0.15"/>
  <cols>
    <col min="2" max="2" width="29.6640625" bestFit="1" customWidth="1"/>
    <col min="3" max="3" width="13" bestFit="1" customWidth="1"/>
    <col min="5" max="5" width="13" bestFit="1" customWidth="1"/>
  </cols>
  <sheetData>
    <row r="3" spans="2:5" x14ac:dyDescent="0.15">
      <c r="B3" t="s">
        <v>2</v>
      </c>
      <c r="C3" t="s">
        <v>146</v>
      </c>
      <c r="E3" t="s">
        <v>146</v>
      </c>
    </row>
    <row r="4" spans="2:5" x14ac:dyDescent="0.15">
      <c r="B4" t="s">
        <v>34</v>
      </c>
      <c r="C4" s="1" t="s">
        <v>145</v>
      </c>
      <c r="E4" t="s">
        <v>145</v>
      </c>
    </row>
    <row r="5" spans="2:5" x14ac:dyDescent="0.15">
      <c r="B5" t="s">
        <v>3</v>
      </c>
      <c r="C5" t="s">
        <v>146</v>
      </c>
      <c r="E5" t="s">
        <v>147</v>
      </c>
    </row>
    <row r="6" spans="2:5" x14ac:dyDescent="0.15">
      <c r="B6" t="s">
        <v>4</v>
      </c>
      <c r="C6" t="s">
        <v>145</v>
      </c>
      <c r="E6" t="s">
        <v>148</v>
      </c>
    </row>
    <row r="7" spans="2:5" x14ac:dyDescent="0.15">
      <c r="B7" t="s">
        <v>35</v>
      </c>
      <c r="C7" t="s">
        <v>146</v>
      </c>
      <c r="E7" t="s">
        <v>149</v>
      </c>
    </row>
    <row r="8" spans="2:5" x14ac:dyDescent="0.15">
      <c r="B8" t="s">
        <v>6</v>
      </c>
      <c r="C8" t="s">
        <v>146</v>
      </c>
      <c r="E8" t="s">
        <v>150</v>
      </c>
    </row>
    <row r="9" spans="2:5" x14ac:dyDescent="0.15">
      <c r="B9" t="s">
        <v>59</v>
      </c>
      <c r="C9" t="s">
        <v>146</v>
      </c>
      <c r="E9" t="s">
        <v>152</v>
      </c>
    </row>
    <row r="10" spans="2:5" x14ac:dyDescent="0.15">
      <c r="B10" t="s">
        <v>36</v>
      </c>
      <c r="C10" t="s">
        <v>146</v>
      </c>
    </row>
    <row r="11" spans="2:5" x14ac:dyDescent="0.15">
      <c r="B11" t="s">
        <v>9</v>
      </c>
      <c r="C11" t="s">
        <v>146</v>
      </c>
    </row>
    <row r="12" spans="2:5" x14ac:dyDescent="0.15">
      <c r="B12" t="s">
        <v>62</v>
      </c>
      <c r="C12" t="s">
        <v>145</v>
      </c>
    </row>
    <row r="13" spans="2:5" x14ac:dyDescent="0.15">
      <c r="B13" t="s">
        <v>49</v>
      </c>
      <c r="C13" t="s">
        <v>146</v>
      </c>
    </row>
    <row r="14" spans="2:5" x14ac:dyDescent="0.15">
      <c r="B14" t="s">
        <v>10</v>
      </c>
      <c r="C14" t="s">
        <v>146</v>
      </c>
    </row>
    <row r="15" spans="2:5" x14ac:dyDescent="0.15">
      <c r="B15" t="s">
        <v>50</v>
      </c>
      <c r="C15" t="s">
        <v>146</v>
      </c>
    </row>
    <row r="16" spans="2:5" x14ac:dyDescent="0.15">
      <c r="B16" t="s">
        <v>11</v>
      </c>
      <c r="C16" t="s">
        <v>146</v>
      </c>
    </row>
    <row r="17" spans="2:3" x14ac:dyDescent="0.15">
      <c r="B17" t="s">
        <v>38</v>
      </c>
      <c r="C17" t="s">
        <v>146</v>
      </c>
    </row>
    <row r="18" spans="2:3" x14ac:dyDescent="0.15">
      <c r="B18" t="s">
        <v>73</v>
      </c>
      <c r="C18" t="s">
        <v>146</v>
      </c>
    </row>
    <row r="19" spans="2:3" x14ac:dyDescent="0.15">
      <c r="B19" t="s">
        <v>12</v>
      </c>
      <c r="C19" t="s">
        <v>146</v>
      </c>
    </row>
    <row r="20" spans="2:3" x14ac:dyDescent="0.15">
      <c r="B20" t="s">
        <v>97</v>
      </c>
      <c r="C20" t="s">
        <v>146</v>
      </c>
    </row>
    <row r="21" spans="2:3" x14ac:dyDescent="0.15">
      <c r="B21" t="s">
        <v>39</v>
      </c>
      <c r="C21" t="s">
        <v>147</v>
      </c>
    </row>
    <row r="22" spans="2:3" x14ac:dyDescent="0.15">
      <c r="B22" t="s">
        <v>13</v>
      </c>
      <c r="C22" t="s">
        <v>146</v>
      </c>
    </row>
    <row r="23" spans="2:3" x14ac:dyDescent="0.15">
      <c r="B23" t="s">
        <v>14</v>
      </c>
      <c r="C23" t="s">
        <v>146</v>
      </c>
    </row>
    <row r="24" spans="2:3" x14ac:dyDescent="0.15">
      <c r="B24" t="s">
        <v>15</v>
      </c>
      <c r="C24" t="s">
        <v>146</v>
      </c>
    </row>
    <row r="25" spans="2:3" x14ac:dyDescent="0.15">
      <c r="B25" t="s">
        <v>101</v>
      </c>
      <c r="C25" t="s">
        <v>146</v>
      </c>
    </row>
    <row r="26" spans="2:3" x14ac:dyDescent="0.15">
      <c r="B26" t="s">
        <v>75</v>
      </c>
      <c r="C26" t="s">
        <v>146</v>
      </c>
    </row>
    <row r="27" spans="2:3" x14ac:dyDescent="0.15">
      <c r="B27" t="s">
        <v>51</v>
      </c>
      <c r="C27" t="s">
        <v>145</v>
      </c>
    </row>
    <row r="28" spans="2:3" x14ac:dyDescent="0.15">
      <c r="B28" t="s">
        <v>17</v>
      </c>
      <c r="C28" t="s">
        <v>146</v>
      </c>
    </row>
    <row r="29" spans="2:3" x14ac:dyDescent="0.15">
      <c r="B29" t="s">
        <v>40</v>
      </c>
      <c r="C29" t="s">
        <v>145</v>
      </c>
    </row>
    <row r="30" spans="2:3" x14ac:dyDescent="0.15">
      <c r="B30" t="s">
        <v>66</v>
      </c>
      <c r="C30" t="s">
        <v>146</v>
      </c>
    </row>
    <row r="31" spans="2:3" x14ac:dyDescent="0.15">
      <c r="B31" t="s">
        <v>77</v>
      </c>
      <c r="C31" t="s">
        <v>146</v>
      </c>
    </row>
    <row r="32" spans="2:3" x14ac:dyDescent="0.15">
      <c r="B32" t="s">
        <v>52</v>
      </c>
      <c r="C32" t="s">
        <v>146</v>
      </c>
    </row>
    <row r="33" spans="2:3" x14ac:dyDescent="0.15">
      <c r="B33" t="s">
        <v>43</v>
      </c>
      <c r="C33" t="s">
        <v>146</v>
      </c>
    </row>
    <row r="34" spans="2:3" x14ac:dyDescent="0.15">
      <c r="B34" t="s">
        <v>21</v>
      </c>
      <c r="C34" t="s">
        <v>146</v>
      </c>
    </row>
    <row r="35" spans="2:3" x14ac:dyDescent="0.15">
      <c r="B35" t="s">
        <v>22</v>
      </c>
      <c r="C35" t="s">
        <v>146</v>
      </c>
    </row>
    <row r="36" spans="2:3" x14ac:dyDescent="0.15">
      <c r="B36" t="s">
        <v>23</v>
      </c>
      <c r="C36" t="s">
        <v>146</v>
      </c>
    </row>
    <row r="37" spans="2:3" x14ac:dyDescent="0.15">
      <c r="B37" t="s">
        <v>53</v>
      </c>
      <c r="C37" t="s">
        <v>146</v>
      </c>
    </row>
    <row r="38" spans="2:3" x14ac:dyDescent="0.15">
      <c r="B38" t="s">
        <v>78</v>
      </c>
      <c r="C38" t="s">
        <v>146</v>
      </c>
    </row>
    <row r="39" spans="2:3" x14ac:dyDescent="0.15">
      <c r="B39" t="s">
        <v>44</v>
      </c>
      <c r="C39" t="s">
        <v>146</v>
      </c>
    </row>
    <row r="40" spans="2:3" x14ac:dyDescent="0.15">
      <c r="B40" t="s">
        <v>54</v>
      </c>
      <c r="C40" t="s">
        <v>146</v>
      </c>
    </row>
    <row r="41" spans="2:3" x14ac:dyDescent="0.15">
      <c r="B41" t="s">
        <v>25</v>
      </c>
      <c r="C41" t="s">
        <v>146</v>
      </c>
    </row>
    <row r="42" spans="2:3" x14ac:dyDescent="0.15">
      <c r="B42" t="s">
        <v>26</v>
      </c>
      <c r="C42" t="s">
        <v>146</v>
      </c>
    </row>
    <row r="43" spans="2:3" x14ac:dyDescent="0.15">
      <c r="B43" t="s">
        <v>46</v>
      </c>
      <c r="C43" t="s">
        <v>147</v>
      </c>
    </row>
    <row r="44" spans="2:3" x14ac:dyDescent="0.15">
      <c r="B44" t="s">
        <v>55</v>
      </c>
      <c r="C44" t="s">
        <v>146</v>
      </c>
    </row>
    <row r="45" spans="2:3" x14ac:dyDescent="0.15">
      <c r="B45" t="s">
        <v>28</v>
      </c>
      <c r="C45" t="s">
        <v>146</v>
      </c>
    </row>
    <row r="46" spans="2:3" x14ac:dyDescent="0.15">
      <c r="B46" t="s">
        <v>29</v>
      </c>
      <c r="C46" t="s">
        <v>146</v>
      </c>
    </row>
    <row r="47" spans="2:3" x14ac:dyDescent="0.15">
      <c r="B47" t="s">
        <v>56</v>
      </c>
      <c r="C47" t="s">
        <v>146</v>
      </c>
    </row>
    <row r="48" spans="2:3" x14ac:dyDescent="0.15">
      <c r="B48" t="s">
        <v>30</v>
      </c>
      <c r="C48" t="s">
        <v>146</v>
      </c>
    </row>
    <row r="49" spans="2:3" x14ac:dyDescent="0.15">
      <c r="B49" t="s">
        <v>31</v>
      </c>
      <c r="C49" t="s">
        <v>146</v>
      </c>
    </row>
    <row r="50" spans="2:3" x14ac:dyDescent="0.15">
      <c r="B50" t="s">
        <v>57</v>
      </c>
      <c r="C50" t="s">
        <v>147</v>
      </c>
    </row>
    <row r="51" spans="2:3" x14ac:dyDescent="0.15">
      <c r="B51" t="s">
        <v>32</v>
      </c>
      <c r="C51" t="s">
        <v>146</v>
      </c>
    </row>
    <row r="52" spans="2:3" x14ac:dyDescent="0.15">
      <c r="B52" t="s">
        <v>86</v>
      </c>
      <c r="C52" t="s">
        <v>146</v>
      </c>
    </row>
    <row r="53" spans="2:3" x14ac:dyDescent="0.15">
      <c r="B53" t="s">
        <v>20</v>
      </c>
      <c r="C53" t="s">
        <v>146</v>
      </c>
    </row>
    <row r="54" spans="2:3" x14ac:dyDescent="0.15">
      <c r="B54" t="s">
        <v>5</v>
      </c>
      <c r="C54" t="s">
        <v>145</v>
      </c>
    </row>
    <row r="55" spans="2:3" x14ac:dyDescent="0.15">
      <c r="B55" t="s">
        <v>7</v>
      </c>
      <c r="C55" t="s">
        <v>148</v>
      </c>
    </row>
    <row r="56" spans="2:3" x14ac:dyDescent="0.15">
      <c r="B56" t="s">
        <v>8</v>
      </c>
      <c r="C56" t="s">
        <v>149</v>
      </c>
    </row>
    <row r="57" spans="2:3" x14ac:dyDescent="0.15">
      <c r="B57" t="s">
        <v>16</v>
      </c>
      <c r="C57" t="s">
        <v>145</v>
      </c>
    </row>
    <row r="58" spans="2:3" x14ac:dyDescent="0.15">
      <c r="B58" t="s">
        <v>18</v>
      </c>
      <c r="C58" t="s">
        <v>150</v>
      </c>
    </row>
    <row r="59" spans="2:3" x14ac:dyDescent="0.15">
      <c r="B59" t="s">
        <v>19</v>
      </c>
      <c r="C59" t="s">
        <v>145</v>
      </c>
    </row>
    <row r="60" spans="2:3" x14ac:dyDescent="0.15">
      <c r="B60" t="s">
        <v>24</v>
      </c>
      <c r="C60" t="s">
        <v>150</v>
      </c>
    </row>
    <row r="61" spans="2:3" x14ac:dyDescent="0.15">
      <c r="B61" t="s">
        <v>27</v>
      </c>
      <c r="C61" t="s">
        <v>146</v>
      </c>
    </row>
    <row r="62" spans="2:3" x14ac:dyDescent="0.15">
      <c r="B62" t="s">
        <v>33</v>
      </c>
      <c r="C62" t="s">
        <v>149</v>
      </c>
    </row>
    <row r="63" spans="2:3" x14ac:dyDescent="0.15">
      <c r="B63" t="s">
        <v>37</v>
      </c>
      <c r="C63" t="s">
        <v>150</v>
      </c>
    </row>
    <row r="64" spans="2:3" x14ac:dyDescent="0.15">
      <c r="B64" t="s">
        <v>41</v>
      </c>
      <c r="C64" t="s">
        <v>145</v>
      </c>
    </row>
    <row r="65" spans="2:3" x14ac:dyDescent="0.15">
      <c r="B65" t="s">
        <v>42</v>
      </c>
      <c r="C65" t="s">
        <v>150</v>
      </c>
    </row>
    <row r="66" spans="2:3" x14ac:dyDescent="0.15">
      <c r="B66" t="s">
        <v>45</v>
      </c>
      <c r="C66" t="s">
        <v>145</v>
      </c>
    </row>
    <row r="67" spans="2:3" x14ac:dyDescent="0.15">
      <c r="B67" t="s">
        <v>47</v>
      </c>
      <c r="C67" t="s">
        <v>150</v>
      </c>
    </row>
    <row r="68" spans="2:3" x14ac:dyDescent="0.15">
      <c r="B68" t="s">
        <v>48</v>
      </c>
      <c r="C68" t="s">
        <v>152</v>
      </c>
    </row>
    <row r="69" spans="2:3" x14ac:dyDescent="0.15">
      <c r="B69" t="s">
        <v>58</v>
      </c>
      <c r="C69" t="s">
        <v>148</v>
      </c>
    </row>
    <row r="70" spans="2:3" x14ac:dyDescent="0.15">
      <c r="B70" t="s">
        <v>60</v>
      </c>
      <c r="C70" t="s">
        <v>148</v>
      </c>
    </row>
    <row r="71" spans="2:3" x14ac:dyDescent="0.15">
      <c r="B71" t="s">
        <v>61</v>
      </c>
      <c r="C71" t="s">
        <v>149</v>
      </c>
    </row>
    <row r="72" spans="2:3" x14ac:dyDescent="0.15">
      <c r="B72" t="s">
        <v>63</v>
      </c>
      <c r="C72" t="s">
        <v>150</v>
      </c>
    </row>
    <row r="73" spans="2:3" x14ac:dyDescent="0.15">
      <c r="B73" t="s">
        <v>64</v>
      </c>
      <c r="C73" t="s">
        <v>150</v>
      </c>
    </row>
    <row r="74" spans="2:3" x14ac:dyDescent="0.15">
      <c r="B74" t="s">
        <v>65</v>
      </c>
      <c r="C74" t="s">
        <v>145</v>
      </c>
    </row>
    <row r="75" spans="2:3" x14ac:dyDescent="0.15">
      <c r="B75" t="s">
        <v>67</v>
      </c>
      <c r="C75" t="s">
        <v>150</v>
      </c>
    </row>
    <row r="76" spans="2:3" x14ac:dyDescent="0.15">
      <c r="B76" t="s">
        <v>68</v>
      </c>
      <c r="C76" t="s">
        <v>150</v>
      </c>
    </row>
    <row r="77" spans="2:3" x14ac:dyDescent="0.15">
      <c r="B77" t="s">
        <v>69</v>
      </c>
      <c r="C77" t="s">
        <v>148</v>
      </c>
    </row>
    <row r="78" spans="2:3" x14ac:dyDescent="0.15">
      <c r="B78" t="s">
        <v>70</v>
      </c>
      <c r="C78" t="s">
        <v>150</v>
      </c>
    </row>
    <row r="79" spans="2:3" x14ac:dyDescent="0.15">
      <c r="B79" t="s">
        <v>71</v>
      </c>
      <c r="C79" t="s">
        <v>150</v>
      </c>
    </row>
    <row r="80" spans="2:3" x14ac:dyDescent="0.15">
      <c r="B80" t="s">
        <v>72</v>
      </c>
      <c r="C80" t="s">
        <v>148</v>
      </c>
    </row>
    <row r="81" spans="2:3" x14ac:dyDescent="0.15">
      <c r="B81" t="s">
        <v>74</v>
      </c>
      <c r="C81" t="s">
        <v>145</v>
      </c>
    </row>
    <row r="82" spans="2:3" x14ac:dyDescent="0.15">
      <c r="B82" t="s">
        <v>76</v>
      </c>
      <c r="C82" t="s">
        <v>150</v>
      </c>
    </row>
    <row r="83" spans="2:3" x14ac:dyDescent="0.15">
      <c r="B83" t="s">
        <v>79</v>
      </c>
      <c r="C83" t="s">
        <v>148</v>
      </c>
    </row>
    <row r="84" spans="2:3" x14ac:dyDescent="0.15">
      <c r="B84" t="s">
        <v>80</v>
      </c>
      <c r="C84" t="s">
        <v>148</v>
      </c>
    </row>
    <row r="85" spans="2:3" x14ac:dyDescent="0.15">
      <c r="B85" t="s">
        <v>81</v>
      </c>
      <c r="C85" t="s">
        <v>145</v>
      </c>
    </row>
    <row r="86" spans="2:3" x14ac:dyDescent="0.15">
      <c r="B86" t="s">
        <v>151</v>
      </c>
      <c r="C86" t="s">
        <v>150</v>
      </c>
    </row>
    <row r="87" spans="2:3" x14ac:dyDescent="0.15">
      <c r="B87" t="s">
        <v>83</v>
      </c>
      <c r="C87" t="s">
        <v>150</v>
      </c>
    </row>
    <row r="88" spans="2:3" x14ac:dyDescent="0.15">
      <c r="B88" t="s">
        <v>84</v>
      </c>
      <c r="C88" t="s">
        <v>149</v>
      </c>
    </row>
    <row r="89" spans="2:3" x14ac:dyDescent="0.15">
      <c r="B89" t="s">
        <v>85</v>
      </c>
      <c r="C89" t="s">
        <v>145</v>
      </c>
    </row>
    <row r="90" spans="2:3" x14ac:dyDescent="0.15">
      <c r="B90" t="s">
        <v>87</v>
      </c>
      <c r="C90" t="s">
        <v>145</v>
      </c>
    </row>
    <row r="91" spans="2:3" x14ac:dyDescent="0.15">
      <c r="B91" t="s">
        <v>88</v>
      </c>
      <c r="C91" t="s">
        <v>148</v>
      </c>
    </row>
    <row r="92" spans="2:3" x14ac:dyDescent="0.15">
      <c r="B92" t="s">
        <v>89</v>
      </c>
      <c r="C92" t="s">
        <v>145</v>
      </c>
    </row>
    <row r="93" spans="2:3" x14ac:dyDescent="0.15">
      <c r="B93" t="s">
        <v>90</v>
      </c>
      <c r="C93" t="s">
        <v>145</v>
      </c>
    </row>
    <row r="94" spans="2:3" x14ac:dyDescent="0.15">
      <c r="B94" t="s">
        <v>91</v>
      </c>
      <c r="C94" t="s">
        <v>148</v>
      </c>
    </row>
    <row r="95" spans="2:3" x14ac:dyDescent="0.15">
      <c r="B95" t="s">
        <v>92</v>
      </c>
      <c r="C95" t="s">
        <v>145</v>
      </c>
    </row>
    <row r="96" spans="2:3" x14ac:dyDescent="0.15">
      <c r="B96" t="s">
        <v>93</v>
      </c>
      <c r="C96" t="s">
        <v>145</v>
      </c>
    </row>
    <row r="97" spans="2:3" x14ac:dyDescent="0.15">
      <c r="B97" t="s">
        <v>94</v>
      </c>
      <c r="C97" t="s">
        <v>149</v>
      </c>
    </row>
    <row r="98" spans="2:3" x14ac:dyDescent="0.15">
      <c r="B98" t="s">
        <v>95</v>
      </c>
      <c r="C98" t="s">
        <v>145</v>
      </c>
    </row>
    <row r="99" spans="2:3" x14ac:dyDescent="0.15">
      <c r="B99" t="s">
        <v>96</v>
      </c>
      <c r="C99" t="s">
        <v>150</v>
      </c>
    </row>
    <row r="100" spans="2:3" x14ac:dyDescent="0.15">
      <c r="B100" t="s">
        <v>98</v>
      </c>
      <c r="C100" t="s">
        <v>149</v>
      </c>
    </row>
    <row r="101" spans="2:3" x14ac:dyDescent="0.15">
      <c r="B101" t="s">
        <v>99</v>
      </c>
      <c r="C101" t="s">
        <v>149</v>
      </c>
    </row>
    <row r="102" spans="2:3" x14ac:dyDescent="0.15">
      <c r="B102" t="s">
        <v>100</v>
      </c>
      <c r="C102" t="s">
        <v>145</v>
      </c>
    </row>
    <row r="103" spans="2:3" x14ac:dyDescent="0.15">
      <c r="B103" t="s">
        <v>102</v>
      </c>
      <c r="C103" t="s">
        <v>149</v>
      </c>
    </row>
    <row r="104" spans="2:3" x14ac:dyDescent="0.15">
      <c r="B104" t="s">
        <v>103</v>
      </c>
      <c r="C104" t="s">
        <v>152</v>
      </c>
    </row>
    <row r="105" spans="2:3" x14ac:dyDescent="0.15">
      <c r="B105" t="s">
        <v>104</v>
      </c>
      <c r="C105" t="s">
        <v>150</v>
      </c>
    </row>
    <row r="106" spans="2:3" x14ac:dyDescent="0.15">
      <c r="B106" t="s">
        <v>105</v>
      </c>
      <c r="C106" t="s">
        <v>145</v>
      </c>
    </row>
    <row r="107" spans="2:3" x14ac:dyDescent="0.15">
      <c r="B107" t="s">
        <v>106</v>
      </c>
      <c r="C107" t="s">
        <v>150</v>
      </c>
    </row>
    <row r="108" spans="2:3" x14ac:dyDescent="0.15">
      <c r="B108" t="s">
        <v>107</v>
      </c>
      <c r="C108" t="s">
        <v>148</v>
      </c>
    </row>
    <row r="109" spans="2:3" x14ac:dyDescent="0.15">
      <c r="B109" t="s">
        <v>108</v>
      </c>
      <c r="C109" t="s">
        <v>149</v>
      </c>
    </row>
    <row r="110" spans="2:3" x14ac:dyDescent="0.15">
      <c r="B110" t="s">
        <v>109</v>
      </c>
      <c r="C110" t="s">
        <v>150</v>
      </c>
    </row>
    <row r="111" spans="2:3" x14ac:dyDescent="0.15">
      <c r="B111" t="s">
        <v>110</v>
      </c>
      <c r="C111" t="s">
        <v>150</v>
      </c>
    </row>
    <row r="112" spans="2:3" x14ac:dyDescent="0.15">
      <c r="B112" t="s">
        <v>111</v>
      </c>
      <c r="C112" t="s">
        <v>150</v>
      </c>
    </row>
    <row r="113" spans="2:3" x14ac:dyDescent="0.15">
      <c r="B113" t="s">
        <v>112</v>
      </c>
      <c r="C113" t="s">
        <v>145</v>
      </c>
    </row>
    <row r="114" spans="2:3" x14ac:dyDescent="0.15">
      <c r="B114" t="s">
        <v>113</v>
      </c>
      <c r="C114" t="s">
        <v>150</v>
      </c>
    </row>
    <row r="115" spans="2:3" x14ac:dyDescent="0.15">
      <c r="B115" t="s">
        <v>114</v>
      </c>
      <c r="C115" t="s">
        <v>150</v>
      </c>
    </row>
    <row r="116" spans="2:3" x14ac:dyDescent="0.15">
      <c r="B116" t="s">
        <v>115</v>
      </c>
      <c r="C116" t="s">
        <v>149</v>
      </c>
    </row>
    <row r="117" spans="2:3" x14ac:dyDescent="0.15">
      <c r="B117" t="s">
        <v>116</v>
      </c>
      <c r="C117" t="s">
        <v>150</v>
      </c>
    </row>
    <row r="118" spans="2:3" x14ac:dyDescent="0.15">
      <c r="B118" t="s">
        <v>117</v>
      </c>
      <c r="C118" t="s">
        <v>145</v>
      </c>
    </row>
    <row r="119" spans="2:3" x14ac:dyDescent="0.15">
      <c r="B119" t="s">
        <v>118</v>
      </c>
      <c r="C119" t="s">
        <v>150</v>
      </c>
    </row>
    <row r="120" spans="2:3" x14ac:dyDescent="0.15">
      <c r="B120" t="s">
        <v>119</v>
      </c>
      <c r="C120" t="s">
        <v>150</v>
      </c>
    </row>
    <row r="121" spans="2:3" x14ac:dyDescent="0.15">
      <c r="B121" t="s">
        <v>120</v>
      </c>
      <c r="C121" t="s">
        <v>150</v>
      </c>
    </row>
    <row r="122" spans="2:3" x14ac:dyDescent="0.15">
      <c r="B122" t="s">
        <v>121</v>
      </c>
      <c r="C122" t="s">
        <v>145</v>
      </c>
    </row>
    <row r="123" spans="2:3" x14ac:dyDescent="0.15">
      <c r="B123" t="s">
        <v>122</v>
      </c>
      <c r="C123" t="s">
        <v>145</v>
      </c>
    </row>
    <row r="124" spans="2:3" x14ac:dyDescent="0.15">
      <c r="B124" t="s">
        <v>123</v>
      </c>
      <c r="C124" t="s">
        <v>145</v>
      </c>
    </row>
    <row r="125" spans="2:3" x14ac:dyDescent="0.15">
      <c r="B125" t="s">
        <v>124</v>
      </c>
      <c r="C125" t="s">
        <v>149</v>
      </c>
    </row>
    <row r="126" spans="2:3" x14ac:dyDescent="0.15">
      <c r="B126" t="s">
        <v>125</v>
      </c>
      <c r="C126" t="s">
        <v>150</v>
      </c>
    </row>
    <row r="127" spans="2:3" x14ac:dyDescent="0.15">
      <c r="B127" t="s">
        <v>126</v>
      </c>
      <c r="C127" t="s">
        <v>149</v>
      </c>
    </row>
    <row r="128" spans="2:3" x14ac:dyDescent="0.15">
      <c r="B128" t="s">
        <v>127</v>
      </c>
      <c r="C128" t="s">
        <v>150</v>
      </c>
    </row>
    <row r="129" spans="2:3" x14ac:dyDescent="0.15">
      <c r="B129" t="s">
        <v>128</v>
      </c>
      <c r="C129" t="s">
        <v>150</v>
      </c>
    </row>
    <row r="130" spans="2:3" x14ac:dyDescent="0.15">
      <c r="B130" t="s">
        <v>129</v>
      </c>
      <c r="C130" t="s">
        <v>145</v>
      </c>
    </row>
    <row r="131" spans="2:3" x14ac:dyDescent="0.15">
      <c r="B131" t="s">
        <v>130</v>
      </c>
      <c r="C131" t="s">
        <v>145</v>
      </c>
    </row>
    <row r="132" spans="2:3" x14ac:dyDescent="0.15">
      <c r="B132" t="s">
        <v>131</v>
      </c>
      <c r="C132" t="s">
        <v>145</v>
      </c>
    </row>
    <row r="133" spans="2:3" x14ac:dyDescent="0.15">
      <c r="B133" t="s">
        <v>132</v>
      </c>
      <c r="C133" t="s">
        <v>149</v>
      </c>
    </row>
    <row r="134" spans="2:3" x14ac:dyDescent="0.15">
      <c r="B134" t="s">
        <v>133</v>
      </c>
      <c r="C134" t="s">
        <v>150</v>
      </c>
    </row>
    <row r="135" spans="2:3" x14ac:dyDescent="0.15">
      <c r="B135" t="s">
        <v>134</v>
      </c>
      <c r="C135" t="s">
        <v>150</v>
      </c>
    </row>
    <row r="136" spans="2:3" x14ac:dyDescent="0.15">
      <c r="B136" t="s">
        <v>135</v>
      </c>
      <c r="C136" t="s">
        <v>145</v>
      </c>
    </row>
    <row r="137" spans="2:3" x14ac:dyDescent="0.15">
      <c r="B137" t="s">
        <v>136</v>
      </c>
      <c r="C137" t="s">
        <v>145</v>
      </c>
    </row>
    <row r="138" spans="2:3" x14ac:dyDescent="0.15">
      <c r="B138" t="s">
        <v>137</v>
      </c>
      <c r="C138" t="s">
        <v>150</v>
      </c>
    </row>
    <row r="139" spans="2:3" x14ac:dyDescent="0.15">
      <c r="B139" t="s">
        <v>138</v>
      </c>
      <c r="C139" t="s">
        <v>150</v>
      </c>
    </row>
    <row r="140" spans="2:3" x14ac:dyDescent="0.15">
      <c r="B140" t="s">
        <v>139</v>
      </c>
      <c r="C140" t="s">
        <v>145</v>
      </c>
    </row>
  </sheetData>
  <autoFilter ref="B3:C140" xr:uid="{E5AAE6BE-2030-44A7-BD4C-C9954EE5DBD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852F-42C2-AE4E-ABD8-DD0DF4BB797D}">
  <dimension ref="A1:D7"/>
  <sheetViews>
    <sheetView workbookViewId="0">
      <selection activeCell="D8" sqref="D8"/>
    </sheetView>
  </sheetViews>
  <sheetFormatPr baseColWidth="10" defaultRowHeight="13" x14ac:dyDescent="0.15"/>
  <cols>
    <col min="1" max="1" width="4.33203125" customWidth="1"/>
    <col min="2" max="2" width="15.6640625" bestFit="1" customWidth="1"/>
    <col min="3" max="3" width="14" customWidth="1"/>
  </cols>
  <sheetData>
    <row r="1" spans="1:4" ht="16" x14ac:dyDescent="0.2">
      <c r="A1" s="18" t="s">
        <v>154</v>
      </c>
      <c r="B1" s="18"/>
      <c r="C1" s="18"/>
    </row>
    <row r="2" spans="1:4" ht="16" x14ac:dyDescent="0.2">
      <c r="B2" s="2"/>
    </row>
    <row r="3" spans="1:4" x14ac:dyDescent="0.15">
      <c r="C3" s="1" t="s">
        <v>140</v>
      </c>
      <c r="D3" s="1" t="s">
        <v>153</v>
      </c>
    </row>
    <row r="4" spans="1:4" ht="14" thickBot="1" x14ac:dyDescent="0.2">
      <c r="B4" s="4" t="s">
        <v>155</v>
      </c>
      <c r="C4" s="4" t="s">
        <v>146</v>
      </c>
      <c r="D4" s="4" t="s">
        <v>146</v>
      </c>
    </row>
    <row r="5" spans="1:4" x14ac:dyDescent="0.15">
      <c r="B5" s="1" t="s">
        <v>143</v>
      </c>
      <c r="C5">
        <f>SUMIFS(Database!G:G,Database!D:D,'Europe Transfers'!C4,Database!B:B,'Europe Transfers'!C3)</f>
        <v>10744</v>
      </c>
      <c r="D5">
        <f>SUMIFS(Database!G:G,Database!D:D,'Europe Transfers'!D4,Database!B:B,'Europe Transfers'!D3)</f>
        <v>11148</v>
      </c>
    </row>
    <row r="6" spans="1:4" ht="14" thickBot="1" x14ac:dyDescent="0.2">
      <c r="B6" s="5" t="s">
        <v>144</v>
      </c>
      <c r="C6" s="7">
        <f>-SUMIFS(Database!G:G,Database!F:F,'Europe Transfers'!C4,Database!B:B,'Europe Transfers'!C3)</f>
        <v>-9034</v>
      </c>
      <c r="D6" s="7">
        <f>-SUMIFS(Database!G:G,Database!F:F,'Europe Transfers'!D4,Database!B:B,'Europe Transfers'!D3)</f>
        <v>-9358</v>
      </c>
    </row>
    <row r="7" spans="1:4" x14ac:dyDescent="0.15">
      <c r="B7" s="3" t="s">
        <v>156</v>
      </c>
      <c r="C7">
        <f>SUM(C5:C6)</f>
        <v>1710</v>
      </c>
      <c r="D7">
        <f>SUM(D5:D6)</f>
        <v>1790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1428-0C87-8A4F-A0FD-EC7C90CEC5DA}">
  <dimension ref="A1:P49"/>
  <sheetViews>
    <sheetView topLeftCell="C1" workbookViewId="0">
      <selection activeCell="B2" sqref="B1:B1048576"/>
    </sheetView>
  </sheetViews>
  <sheetFormatPr baseColWidth="10" defaultRowHeight="13" x14ac:dyDescent="0.15"/>
  <cols>
    <col min="1" max="1" width="4" customWidth="1"/>
    <col min="2" max="2" width="16.83203125" bestFit="1" customWidth="1"/>
    <col min="3" max="3" width="18.83203125" bestFit="1" customWidth="1"/>
    <col min="4" max="4" width="18.33203125" bestFit="1" customWidth="1"/>
    <col min="5" max="5" width="14.1640625" bestFit="1" customWidth="1"/>
    <col min="6" max="6" width="19.33203125" style="8" bestFit="1" customWidth="1"/>
    <col min="7" max="7" width="18.33203125" bestFit="1" customWidth="1"/>
    <col min="8" max="8" width="12.33203125" bestFit="1" customWidth="1"/>
    <col min="9" max="9" width="17.83203125" bestFit="1" customWidth="1"/>
    <col min="10" max="10" width="18.33203125" bestFit="1" customWidth="1"/>
    <col min="11" max="11" width="14.1640625" bestFit="1" customWidth="1"/>
    <col min="12" max="12" width="19.33203125" bestFit="1" customWidth="1"/>
    <col min="13" max="13" width="18.33203125" bestFit="1" customWidth="1"/>
    <col min="14" max="14" width="13.6640625" bestFit="1" customWidth="1"/>
  </cols>
  <sheetData>
    <row r="1" spans="1:16" ht="16" x14ac:dyDescent="0.2">
      <c r="A1" s="18" t="s">
        <v>157</v>
      </c>
      <c r="B1" s="18"/>
      <c r="C1" s="18"/>
    </row>
    <row r="3" spans="1:16" x14ac:dyDescent="0.15">
      <c r="C3" s="9" t="s">
        <v>140</v>
      </c>
      <c r="D3" s="9" t="s">
        <v>140</v>
      </c>
      <c r="E3" s="9" t="s">
        <v>140</v>
      </c>
      <c r="F3" s="10" t="s">
        <v>140</v>
      </c>
      <c r="G3" s="9" t="s">
        <v>140</v>
      </c>
      <c r="H3" s="9" t="s">
        <v>140</v>
      </c>
      <c r="I3" s="9" t="s">
        <v>153</v>
      </c>
      <c r="J3" s="9" t="s">
        <v>153</v>
      </c>
      <c r="K3" s="9" t="s">
        <v>153</v>
      </c>
      <c r="L3" s="10" t="s">
        <v>153</v>
      </c>
      <c r="M3" s="9" t="s">
        <v>153</v>
      </c>
      <c r="N3" s="9" t="s">
        <v>153</v>
      </c>
    </row>
    <row r="4" spans="1:16" x14ac:dyDescent="0.15">
      <c r="C4" s="3" t="s">
        <v>158</v>
      </c>
      <c r="D4" s="3" t="s">
        <v>159</v>
      </c>
      <c r="E4" s="3" t="s">
        <v>160</v>
      </c>
      <c r="F4" s="11" t="s">
        <v>161</v>
      </c>
      <c r="G4" s="3" t="s">
        <v>162</v>
      </c>
      <c r="H4" s="3" t="s">
        <v>163</v>
      </c>
      <c r="I4" s="3" t="s">
        <v>164</v>
      </c>
      <c r="J4" s="3" t="s">
        <v>159</v>
      </c>
      <c r="K4" s="3" t="s">
        <v>160</v>
      </c>
      <c r="L4" s="11" t="s">
        <v>161</v>
      </c>
      <c r="M4" s="3" t="s">
        <v>162</v>
      </c>
      <c r="N4" s="3" t="s">
        <v>163</v>
      </c>
    </row>
    <row r="5" spans="1:16" x14ac:dyDescent="0.15">
      <c r="B5" t="s">
        <v>2</v>
      </c>
      <c r="C5">
        <f>SUMIFS(Database!$G:$G,Database!$C:$C,'European Transfers by Country'!$B5,Database!$B:$B,'European Transfers by Country'!C$3)</f>
        <v>166</v>
      </c>
      <c r="D5" s="13">
        <f>-SUMIFS(Database!$G:$G,Database!$E:$E,'European Transfers by Country'!$B5,Database!$B:$B,'European Transfers by Country'!D$3)</f>
        <v>-62</v>
      </c>
      <c r="E5">
        <f>SUM(C5:D5)</f>
        <v>104</v>
      </c>
      <c r="F5" s="12">
        <f>SUMIFS(Database!$H:$H,Database!$C:$C,'European Transfers by Country'!$B5,Database!$B:$B,'European Transfers by Country'!F$3)</f>
        <v>393224.78505900002</v>
      </c>
      <c r="G5" s="13">
        <f>-SUMIFS(Database!$H:$H,Database!$E:$E,'European Transfers by Country'!$B5,Database!$B:$B,'European Transfers by Country'!G$3)</f>
        <v>-403583.09450999997</v>
      </c>
      <c r="H5" s="13">
        <f>SUM(F5:G5)</f>
        <v>-10358.30945099995</v>
      </c>
      <c r="I5">
        <f>SUMIFS(Database!$G:$G,Database!$C:$C,'European Transfers by Country'!$B5,Database!$B:$B,'European Transfers by Country'!I$3)</f>
        <v>202</v>
      </c>
      <c r="J5" s="13">
        <f>-SUMIFS(Database!$G:$G,Database!$E:$E,'European Transfers by Country'!$B5,Database!$B:$B,'European Transfers by Country'!J$3)</f>
        <v>-40</v>
      </c>
      <c r="K5" s="13">
        <f>SUM(I5:J5)</f>
        <v>162</v>
      </c>
      <c r="L5" s="13">
        <f>SUMIFS(Database!$H:$H,Database!$C:$C,'European Transfers by Country'!$B5,Database!$B:$B,'European Transfers by Country'!L$3)</f>
        <v>0</v>
      </c>
      <c r="M5" s="13">
        <f>SUMIFS(Database!$H:$H,Database!$E:$E,'European Transfers by Country'!$B5,Database!$B:$B,'European Transfers by Country'!M$3)</f>
        <v>1210749.2835300001</v>
      </c>
      <c r="N5" s="13">
        <f>SUM(L5:M5)</f>
        <v>1210749.2835300001</v>
      </c>
      <c r="P5">
        <f>RANK(L5,$L$5:$L$48)</f>
        <v>35</v>
      </c>
    </row>
    <row r="6" spans="1:16" x14ac:dyDescent="0.15">
      <c r="B6" t="s">
        <v>3</v>
      </c>
      <c r="C6">
        <f>SUMIFS(Database!$G:$G,Database!$C:$C,'European Transfers by Country'!$B6,Database!$B:$B,'European Transfers by Country'!C$3)</f>
        <v>160</v>
      </c>
      <c r="D6" s="13">
        <f>-SUMIFS(Database!$G:$G,Database!$E:$E,'European Transfers by Country'!$B6,Database!$B:$B,'European Transfers by Country'!D$3)</f>
        <v>-152</v>
      </c>
      <c r="E6">
        <f t="shared" ref="E6:E48" si="0">SUM(C6:D6)</f>
        <v>8</v>
      </c>
      <c r="F6" s="12">
        <f>SUMIFS(Database!$H:$H,Database!$C:$C,'European Transfers by Country'!$B6,Database!$B:$B,'European Transfers by Country'!F$3)</f>
        <v>16506548.565459</v>
      </c>
      <c r="G6" s="13">
        <f>-SUMIFS(Database!$H:$H,Database!$E:$E,'European Transfers by Country'!$B6,Database!$B:$B,'European Transfers by Country'!G$3)</f>
        <v>-49872780.904073253</v>
      </c>
      <c r="H6" s="13">
        <f t="shared" ref="H6:H48" si="1">SUM(F6:G6)</f>
        <v>-33366232.338614255</v>
      </c>
      <c r="I6">
        <f>SUMIFS(Database!$G:$G,Database!$C:$C,'European Transfers by Country'!$B6,Database!$B:$B,'European Transfers by Country'!I$3)</f>
        <v>142</v>
      </c>
      <c r="J6" s="13">
        <f>-SUMIFS(Database!$G:$G,Database!$E:$E,'European Transfers by Country'!$B6,Database!$B:$B,'European Transfers by Country'!J$3)</f>
        <v>-184</v>
      </c>
      <c r="K6" s="13">
        <f t="shared" ref="K6:K48" si="2">SUM(I6:J6)</f>
        <v>-42</v>
      </c>
      <c r="L6" s="13">
        <f>SUMIFS(Database!$H:$H,Database!$C:$C,'European Transfers by Country'!$B6,Database!$B:$B,'European Transfers by Country'!L$3)</f>
        <v>87246776.692554608</v>
      </c>
      <c r="M6" s="13">
        <f>SUMIFS(Database!$H:$H,Database!$E:$E,'European Transfers by Country'!$B6,Database!$B:$B,'European Transfers by Country'!M$3)</f>
        <v>41478970.250124499</v>
      </c>
      <c r="N6" s="13">
        <f t="shared" ref="N6:N48" si="3">SUM(L6:M6)</f>
        <v>128725746.94267911</v>
      </c>
      <c r="P6">
        <f t="shared" ref="P6:P48" si="4">RANK(L6,$L$5:$L$48)</f>
        <v>11</v>
      </c>
    </row>
    <row r="7" spans="1:16" x14ac:dyDescent="0.15">
      <c r="B7" t="s">
        <v>35</v>
      </c>
      <c r="C7">
        <f>SUMIFS(Database!$G:$G,Database!$C:$C,'European Transfers by Country'!$B7,Database!$B:$B,'European Transfers by Country'!C$3)</f>
        <v>486</v>
      </c>
      <c r="D7" s="13">
        <f>-SUMIFS(Database!$G:$G,Database!$E:$E,'European Transfers by Country'!$B7,Database!$B:$B,'European Transfers by Country'!D$3)</f>
        <v>-316</v>
      </c>
      <c r="E7">
        <f t="shared" si="0"/>
        <v>170</v>
      </c>
      <c r="F7" s="12">
        <f>SUMIFS(Database!$H:$H,Database!$C:$C,'European Transfers by Country'!$B7,Database!$B:$B,'European Transfers by Country'!F$3)</f>
        <v>124501421.5697102</v>
      </c>
      <c r="G7" s="13">
        <f>-SUMIFS(Database!$H:$H,Database!$E:$E,'European Transfers by Country'!$B7,Database!$B:$B,'European Transfers by Country'!G$3)</f>
        <v>-389971685.58078301</v>
      </c>
      <c r="H7" s="13">
        <f t="shared" si="1"/>
        <v>-265470264.01107281</v>
      </c>
      <c r="I7">
        <f>SUMIFS(Database!$G:$G,Database!$C:$C,'European Transfers by Country'!$B7,Database!$B:$B,'European Transfers by Country'!I$3)</f>
        <v>536</v>
      </c>
      <c r="J7" s="13">
        <f>-SUMIFS(Database!$G:$G,Database!$E:$E,'European Transfers by Country'!$B7,Database!$B:$B,'European Transfers by Country'!J$3)</f>
        <v>-376</v>
      </c>
      <c r="K7" s="13">
        <f t="shared" si="2"/>
        <v>160</v>
      </c>
      <c r="L7" s="13">
        <f>SUMIFS(Database!$H:$H,Database!$C:$C,'European Transfers by Country'!$B7,Database!$B:$B,'European Transfers by Country'!L$3)</f>
        <v>114575037.71468154</v>
      </c>
      <c r="M7" s="13">
        <f>SUMIFS(Database!$H:$H,Database!$E:$E,'European Transfers by Country'!$B7,Database!$B:$B,'European Transfers by Country'!M$3)</f>
        <v>144812315.2522248</v>
      </c>
      <c r="N7" s="13">
        <f t="shared" si="3"/>
        <v>259387352.96690634</v>
      </c>
      <c r="P7">
        <f t="shared" si="4"/>
        <v>10</v>
      </c>
    </row>
    <row r="8" spans="1:16" x14ac:dyDescent="0.15">
      <c r="B8" t="s">
        <v>6</v>
      </c>
      <c r="C8">
        <f>SUMIFS(Database!$G:$G,Database!$C:$C,'European Transfers by Country'!$B8,Database!$B:$B,'European Transfers by Country'!C$3)</f>
        <v>126</v>
      </c>
      <c r="D8" s="13">
        <f>-SUMIFS(Database!$G:$G,Database!$E:$E,'European Transfers by Country'!$B8,Database!$B:$B,'European Transfers by Country'!D$3)</f>
        <v>-124</v>
      </c>
      <c r="E8">
        <f t="shared" si="0"/>
        <v>2</v>
      </c>
      <c r="F8" s="12">
        <f>SUMIFS(Database!$H:$H,Database!$C:$C,'European Transfers by Country'!$B8,Database!$B:$B,'European Transfers by Country'!F$3)</f>
        <v>0</v>
      </c>
      <c r="G8" s="13">
        <f>-SUMIFS(Database!$H:$H,Database!$E:$E,'European Transfers by Country'!$B8,Database!$B:$B,'European Transfers by Country'!G$3)</f>
        <v>-4839269.2341705002</v>
      </c>
      <c r="H8" s="13">
        <f t="shared" si="1"/>
        <v>-4839269.2341705002</v>
      </c>
      <c r="I8">
        <f>SUMIFS(Database!$G:$G,Database!$C:$C,'European Transfers by Country'!$B8,Database!$B:$B,'European Transfers by Country'!I$3)</f>
        <v>170</v>
      </c>
      <c r="J8" s="13">
        <f>-SUMIFS(Database!$G:$G,Database!$E:$E,'European Transfers by Country'!$B8,Database!$B:$B,'European Transfers by Country'!J$3)</f>
        <v>-136</v>
      </c>
      <c r="K8" s="13">
        <f t="shared" si="2"/>
        <v>34</v>
      </c>
      <c r="L8" s="13">
        <f>SUMIFS(Database!$H:$H,Database!$C:$C,'European Transfers by Country'!$B8,Database!$B:$B,'European Transfers by Country'!L$3)</f>
        <v>23521.407020999999</v>
      </c>
      <c r="M8" s="13">
        <f>SUMIFS(Database!$H:$H,Database!$E:$E,'European Transfers by Country'!$B8,Database!$B:$B,'European Transfers by Country'!M$3)</f>
        <v>1464233.4258423629</v>
      </c>
      <c r="N8" s="13">
        <f t="shared" si="3"/>
        <v>1487754.832863363</v>
      </c>
      <c r="P8">
        <f t="shared" si="4"/>
        <v>32</v>
      </c>
    </row>
    <row r="9" spans="1:16" x14ac:dyDescent="0.15">
      <c r="B9" t="s">
        <v>59</v>
      </c>
      <c r="C9">
        <f>SUMIFS(Database!$G:$G,Database!$C:$C,'European Transfers by Country'!$B9,Database!$B:$B,'European Transfers by Country'!C$3)</f>
        <v>126</v>
      </c>
      <c r="D9" s="13">
        <f>-SUMIFS(Database!$G:$G,Database!$E:$E,'European Transfers by Country'!$B9,Database!$B:$B,'European Transfers by Country'!D$3)</f>
        <v>-88</v>
      </c>
      <c r="E9">
        <f t="shared" si="0"/>
        <v>38</v>
      </c>
      <c r="F9" s="12">
        <f>SUMIFS(Database!$H:$H,Database!$C:$C,'European Transfers by Country'!$B9,Database!$B:$B,'European Transfers by Country'!F$3)</f>
        <v>4972182.5213339999</v>
      </c>
      <c r="G9" s="13">
        <f>-SUMIFS(Database!$H:$H,Database!$E:$E,'European Transfers by Country'!$B9,Database!$B:$B,'European Transfers by Country'!G$3)</f>
        <v>-20428442.505670231</v>
      </c>
      <c r="H9" s="13">
        <f t="shared" si="1"/>
        <v>-15456259.984336231</v>
      </c>
      <c r="I9">
        <f>SUMIFS(Database!$G:$G,Database!$C:$C,'European Transfers by Country'!$B9,Database!$B:$B,'European Transfers by Country'!I$3)</f>
        <v>180</v>
      </c>
      <c r="J9" s="13">
        <f>-SUMIFS(Database!$G:$G,Database!$E:$E,'European Transfers by Country'!$B9,Database!$B:$B,'European Transfers by Country'!J$3)</f>
        <v>-100</v>
      </c>
      <c r="K9" s="13">
        <f t="shared" si="2"/>
        <v>80</v>
      </c>
      <c r="L9" s="13">
        <f>SUMIFS(Database!$H:$H,Database!$C:$C,'European Transfers by Country'!$B9,Database!$B:$B,'European Transfers by Country'!L$3)</f>
        <v>774598.55195700005</v>
      </c>
      <c r="M9" s="13">
        <f>SUMIFS(Database!$H:$H,Database!$E:$E,'European Transfers by Country'!$B9,Database!$B:$B,'European Transfers by Country'!M$3)</f>
        <v>16787360.067016561</v>
      </c>
      <c r="N9" s="13">
        <f t="shared" si="3"/>
        <v>17561958.618973561</v>
      </c>
      <c r="P9">
        <f t="shared" si="4"/>
        <v>27</v>
      </c>
    </row>
    <row r="10" spans="1:16" x14ac:dyDescent="0.15">
      <c r="B10" t="s">
        <v>36</v>
      </c>
      <c r="C10">
        <f>SUMIFS(Database!$G:$G,Database!$C:$C,'European Transfers by Country'!$B10,Database!$B:$B,'European Transfers by Country'!C$3)</f>
        <v>248</v>
      </c>
      <c r="D10" s="13">
        <f>-SUMIFS(Database!$G:$G,Database!$E:$E,'European Transfers by Country'!$B10,Database!$B:$B,'European Transfers by Country'!D$3)</f>
        <v>-168</v>
      </c>
      <c r="E10">
        <f t="shared" si="0"/>
        <v>80</v>
      </c>
      <c r="F10" s="12">
        <f>SUMIFS(Database!$H:$H,Database!$C:$C,'European Transfers by Country'!$B10,Database!$B:$B,'European Transfers by Country'!F$3)</f>
        <v>7208066.5406988757</v>
      </c>
      <c r="G10" s="13">
        <f>-SUMIFS(Database!$H:$H,Database!$E:$E,'European Transfers by Country'!$B10,Database!$B:$B,'European Transfers by Country'!G$3)</f>
        <v>-30960204.422308531</v>
      </c>
      <c r="H10" s="13">
        <f t="shared" si="1"/>
        <v>-23752137.881609656</v>
      </c>
      <c r="I10">
        <f>SUMIFS(Database!$G:$G,Database!$C:$C,'European Transfers by Country'!$B10,Database!$B:$B,'European Transfers by Country'!I$3)</f>
        <v>362</v>
      </c>
      <c r="J10" s="13">
        <f>-SUMIFS(Database!$G:$G,Database!$E:$E,'European Transfers by Country'!$B10,Database!$B:$B,'European Transfers by Country'!J$3)</f>
        <v>-158</v>
      </c>
      <c r="K10" s="13">
        <f t="shared" si="2"/>
        <v>204</v>
      </c>
      <c r="L10" s="13">
        <f>SUMIFS(Database!$H:$H,Database!$C:$C,'European Transfers by Country'!$B10,Database!$B:$B,'European Transfers by Country'!L$3)</f>
        <v>10813449.441447154</v>
      </c>
      <c r="M10" s="13">
        <f>SUMIFS(Database!$H:$H,Database!$E:$E,'European Transfers by Country'!$B10,Database!$B:$B,'European Transfers by Country'!M$3)</f>
        <v>12667695.428343</v>
      </c>
      <c r="N10" s="13">
        <f t="shared" si="3"/>
        <v>23481144.869790152</v>
      </c>
      <c r="P10">
        <f t="shared" si="4"/>
        <v>18</v>
      </c>
    </row>
    <row r="11" spans="1:16" x14ac:dyDescent="0.15">
      <c r="B11" t="s">
        <v>9</v>
      </c>
      <c r="C11">
        <f>SUMIFS(Database!$G:$G,Database!$C:$C,'European Transfers by Country'!$B11,Database!$B:$B,'European Transfers by Country'!C$3)</f>
        <v>142</v>
      </c>
      <c r="D11" s="13">
        <f>-SUMIFS(Database!$G:$G,Database!$E:$E,'European Transfers by Country'!$B11,Database!$B:$B,'European Transfers by Country'!D$3)</f>
        <v>-196</v>
      </c>
      <c r="E11">
        <f t="shared" si="0"/>
        <v>-54</v>
      </c>
      <c r="F11" s="12">
        <f>SUMIFS(Database!$H:$H,Database!$C:$C,'European Transfers by Country'!$B11,Database!$B:$B,'European Transfers by Country'!F$3)</f>
        <v>14439723.095604833</v>
      </c>
      <c r="G11" s="13">
        <f>-SUMIFS(Database!$H:$H,Database!$E:$E,'European Transfers by Country'!$B11,Database!$B:$B,'European Transfers by Country'!G$3)</f>
        <v>-16818539.750145376</v>
      </c>
      <c r="H11" s="13">
        <f t="shared" si="1"/>
        <v>-2378816.6545405425</v>
      </c>
      <c r="I11">
        <f>SUMIFS(Database!$G:$G,Database!$C:$C,'European Transfers by Country'!$B11,Database!$B:$B,'European Transfers by Country'!I$3)</f>
        <v>136</v>
      </c>
      <c r="J11" s="13">
        <f>-SUMIFS(Database!$G:$G,Database!$E:$E,'European Transfers by Country'!$B11,Database!$B:$B,'European Transfers by Country'!J$3)</f>
        <v>-186</v>
      </c>
      <c r="K11" s="13">
        <f t="shared" si="2"/>
        <v>-50</v>
      </c>
      <c r="L11" s="13">
        <f>SUMIFS(Database!$H:$H,Database!$C:$C,'European Transfers by Country'!$B11,Database!$B:$B,'European Transfers by Country'!L$3)</f>
        <v>10553371.735145465</v>
      </c>
      <c r="M11" s="13">
        <f>SUMIFS(Database!$H:$H,Database!$E:$E,'European Transfers by Country'!$B11,Database!$B:$B,'European Transfers by Country'!M$3)</f>
        <v>136286025.765816</v>
      </c>
      <c r="N11" s="13">
        <f t="shared" si="3"/>
        <v>146839397.50096148</v>
      </c>
      <c r="P11">
        <f t="shared" si="4"/>
        <v>19</v>
      </c>
    </row>
    <row r="12" spans="1:16" x14ac:dyDescent="0.15">
      <c r="B12" t="s">
        <v>49</v>
      </c>
      <c r="C12">
        <f>SUMIFS(Database!$G:$G,Database!$C:$C,'European Transfers by Country'!$B12,Database!$B:$B,'European Transfers by Country'!C$3)</f>
        <v>176</v>
      </c>
      <c r="D12" s="13">
        <f>-SUMIFS(Database!$G:$G,Database!$E:$E,'European Transfers by Country'!$B12,Database!$B:$B,'European Transfers by Country'!D$3)</f>
        <v>-228</v>
      </c>
      <c r="E12">
        <f t="shared" si="0"/>
        <v>-52</v>
      </c>
      <c r="F12" s="12">
        <f>SUMIFS(Database!$H:$H,Database!$C:$C,'European Transfers by Country'!$B12,Database!$B:$B,'European Transfers by Country'!F$3)</f>
        <v>5444857.2171569997</v>
      </c>
      <c r="G12" s="13">
        <f>-SUMIFS(Database!$H:$H,Database!$E:$E,'European Transfers by Country'!$B12,Database!$B:$B,'European Transfers by Country'!G$3)</f>
        <v>-75578853.047836512</v>
      </c>
      <c r="H12" s="13">
        <f t="shared" si="1"/>
        <v>-70133995.830679506</v>
      </c>
      <c r="I12">
        <f>SUMIFS(Database!$G:$G,Database!$C:$C,'European Transfers by Country'!$B12,Database!$B:$B,'European Transfers by Country'!I$3)</f>
        <v>228</v>
      </c>
      <c r="J12" s="13">
        <f>-SUMIFS(Database!$G:$G,Database!$E:$E,'European Transfers by Country'!$B12,Database!$B:$B,'European Transfers by Country'!J$3)</f>
        <v>-204</v>
      </c>
      <c r="K12" s="13">
        <f t="shared" si="2"/>
        <v>24</v>
      </c>
      <c r="L12" s="13">
        <f>SUMIFS(Database!$H:$H,Database!$C:$C,'European Transfers by Country'!$B12,Database!$B:$B,'European Transfers by Country'!L$3)</f>
        <v>10862004.02939013</v>
      </c>
      <c r="M12" s="13">
        <f>SUMIFS(Database!$H:$H,Database!$E:$E,'European Transfers by Country'!$B12,Database!$B:$B,'European Transfers by Country'!M$3)</f>
        <v>21406571.0927458</v>
      </c>
      <c r="N12" s="13">
        <f t="shared" si="3"/>
        <v>32268575.12213593</v>
      </c>
      <c r="P12">
        <f t="shared" si="4"/>
        <v>17</v>
      </c>
    </row>
    <row r="13" spans="1:16" x14ac:dyDescent="0.15">
      <c r="B13" t="s">
        <v>10</v>
      </c>
      <c r="C13">
        <f>SUMIFS(Database!$G:$G,Database!$C:$C,'European Transfers by Country'!$B13,Database!$B:$B,'European Transfers by Country'!C$3)</f>
        <v>146</v>
      </c>
      <c r="D13" s="13">
        <f>-SUMIFS(Database!$G:$G,Database!$E:$E,'European Transfers by Country'!$B13,Database!$B:$B,'European Transfers by Country'!D$3)</f>
        <v>-180</v>
      </c>
      <c r="E13">
        <f t="shared" si="0"/>
        <v>-34</v>
      </c>
      <c r="F13" s="12">
        <f>SUMIFS(Database!$H:$H,Database!$C:$C,'European Transfers by Country'!$B13,Database!$B:$B,'European Transfers by Country'!F$3)</f>
        <v>29242797.980754059</v>
      </c>
      <c r="G13" s="13">
        <f>-SUMIFS(Database!$H:$H,Database!$E:$E,'European Transfers by Country'!$B13,Database!$B:$B,'European Transfers by Country'!G$3)</f>
        <v>-37153417.025884345</v>
      </c>
      <c r="H13" s="13">
        <f t="shared" si="1"/>
        <v>-7910619.0451302864</v>
      </c>
      <c r="I13">
        <f>SUMIFS(Database!$G:$G,Database!$C:$C,'European Transfers by Country'!$B13,Database!$B:$B,'European Transfers by Country'!I$3)</f>
        <v>180</v>
      </c>
      <c r="J13" s="13">
        <f>-SUMIFS(Database!$G:$G,Database!$E:$E,'European Transfers by Country'!$B13,Database!$B:$B,'European Transfers by Country'!J$3)</f>
        <v>-202</v>
      </c>
      <c r="K13" s="13">
        <f t="shared" si="2"/>
        <v>-22</v>
      </c>
      <c r="L13" s="13">
        <f>SUMIFS(Database!$H:$H,Database!$C:$C,'European Transfers by Country'!$B13,Database!$B:$B,'European Transfers by Country'!L$3)</f>
        <v>14294018.518763443</v>
      </c>
      <c r="M13" s="13">
        <f>SUMIFS(Database!$H:$H,Database!$E:$E,'European Transfers by Country'!$B13,Database!$B:$B,'European Transfers by Country'!M$3)</f>
        <v>114042460.13979091</v>
      </c>
      <c r="N13" s="13">
        <f t="shared" si="3"/>
        <v>128336478.65855435</v>
      </c>
      <c r="P13">
        <f t="shared" si="4"/>
        <v>16</v>
      </c>
    </row>
    <row r="14" spans="1:16" x14ac:dyDescent="0.15">
      <c r="B14" t="s">
        <v>50</v>
      </c>
      <c r="C14">
        <f>SUMIFS(Database!$G:$G,Database!$C:$C,'European Transfers by Country'!$B14,Database!$B:$B,'European Transfers by Country'!C$3)</f>
        <v>950</v>
      </c>
      <c r="D14" s="13">
        <f>-SUMIFS(Database!$G:$G,Database!$E:$E,'European Transfers by Country'!$B14,Database!$B:$B,'European Transfers by Country'!D$3)</f>
        <v>-856</v>
      </c>
      <c r="E14">
        <f t="shared" si="0"/>
        <v>94</v>
      </c>
      <c r="F14" s="12">
        <f>SUMIFS(Database!$H:$H,Database!$C:$C,'European Transfers by Country'!$B14,Database!$B:$B,'European Transfers by Country'!F$3)</f>
        <v>1153121832.9328232</v>
      </c>
      <c r="G14" s="13">
        <f>-SUMIFS(Database!$H:$H,Database!$E:$E,'European Transfers by Country'!$B14,Database!$B:$B,'European Transfers by Country'!G$3)</f>
        <v>-729052936.2276026</v>
      </c>
      <c r="H14" s="13">
        <f t="shared" si="1"/>
        <v>424068896.70522058</v>
      </c>
      <c r="I14">
        <f>SUMIFS(Database!$G:$G,Database!$C:$C,'European Transfers by Country'!$B14,Database!$B:$B,'European Transfers by Country'!I$3)</f>
        <v>1020</v>
      </c>
      <c r="J14" s="13">
        <f>-SUMIFS(Database!$G:$G,Database!$E:$E,'European Transfers by Country'!$B14,Database!$B:$B,'European Transfers by Country'!J$3)</f>
        <v>-854</v>
      </c>
      <c r="K14" s="13">
        <f t="shared" si="2"/>
        <v>166</v>
      </c>
      <c r="L14" s="13">
        <f>SUMIFS(Database!$H:$H,Database!$C:$C,'European Transfers by Country'!$B14,Database!$B:$B,'European Transfers by Country'!L$3)</f>
        <v>2169908450.1974936</v>
      </c>
      <c r="M14" s="13">
        <f>SUMIFS(Database!$H:$H,Database!$E:$E,'European Transfers by Country'!$B14,Database!$B:$B,'European Transfers by Country'!M$3)</f>
        <v>643695911.16647196</v>
      </c>
      <c r="N14" s="13">
        <f t="shared" si="3"/>
        <v>2813604361.3639655</v>
      </c>
      <c r="P14">
        <f t="shared" si="4"/>
        <v>1</v>
      </c>
    </row>
    <row r="15" spans="1:16" x14ac:dyDescent="0.15">
      <c r="B15" t="s">
        <v>11</v>
      </c>
      <c r="C15">
        <f>SUMIFS(Database!$G:$G,Database!$C:$C,'European Transfers by Country'!$B15,Database!$B:$B,'European Transfers by Country'!C$3)</f>
        <v>464</v>
      </c>
      <c r="D15" s="13">
        <f>-SUMIFS(Database!$G:$G,Database!$E:$E,'European Transfers by Country'!$B15,Database!$B:$B,'European Transfers by Country'!D$3)</f>
        <v>-548</v>
      </c>
      <c r="E15">
        <f t="shared" si="0"/>
        <v>-84</v>
      </c>
      <c r="F15" s="12">
        <f>SUMIFS(Database!$H:$H,Database!$C:$C,'European Transfers by Country'!$B15,Database!$B:$B,'European Transfers by Country'!F$3)</f>
        <v>1159894424.9825063</v>
      </c>
      <c r="G15" s="13">
        <f>-SUMIFS(Database!$H:$H,Database!$E:$E,'European Transfers by Country'!$B15,Database!$B:$B,'European Transfers by Country'!G$3)</f>
        <v>-839019946.83999586</v>
      </c>
      <c r="H15" s="13">
        <f t="shared" si="1"/>
        <v>320874478.14251041</v>
      </c>
      <c r="I15">
        <f>SUMIFS(Database!$G:$G,Database!$C:$C,'European Transfers by Country'!$B15,Database!$B:$B,'European Transfers by Country'!I$3)</f>
        <v>476</v>
      </c>
      <c r="J15" s="13">
        <f>-SUMIFS(Database!$G:$G,Database!$E:$E,'European Transfers by Country'!$B15,Database!$B:$B,'European Transfers by Country'!J$3)</f>
        <v>-636</v>
      </c>
      <c r="K15" s="13">
        <f t="shared" si="2"/>
        <v>-160</v>
      </c>
      <c r="L15" s="13">
        <f>SUMIFS(Database!$H:$H,Database!$C:$C,'European Transfers by Country'!$B15,Database!$B:$B,'European Transfers by Country'!L$3)</f>
        <v>586194108.2575568</v>
      </c>
      <c r="M15" s="13">
        <f>SUMIFS(Database!$H:$H,Database!$E:$E,'European Transfers by Country'!$B15,Database!$B:$B,'European Transfers by Country'!M$3)</f>
        <v>796244153.22482991</v>
      </c>
      <c r="N15" s="13">
        <f t="shared" si="3"/>
        <v>1382438261.4823866</v>
      </c>
      <c r="P15">
        <f t="shared" si="4"/>
        <v>5</v>
      </c>
    </row>
    <row r="16" spans="1:16" x14ac:dyDescent="0.15">
      <c r="B16" t="s">
        <v>38</v>
      </c>
      <c r="C16">
        <f>SUMIFS(Database!$G:$G,Database!$C:$C,'European Transfers by Country'!$B16,Database!$B:$B,'European Transfers by Country'!C$3)</f>
        <v>88</v>
      </c>
      <c r="D16" s="13">
        <f>-SUMIFS(Database!$G:$G,Database!$E:$E,'European Transfers by Country'!$B16,Database!$B:$B,'European Transfers by Country'!D$3)</f>
        <v>-50</v>
      </c>
      <c r="E16">
        <f t="shared" si="0"/>
        <v>38</v>
      </c>
      <c r="F16" s="12">
        <f>SUMIFS(Database!$H:$H,Database!$C:$C,'European Transfers by Country'!$B16,Database!$B:$B,'European Transfers by Country'!F$3)</f>
        <v>161433.237804</v>
      </c>
      <c r="G16" s="13">
        <f>-SUMIFS(Database!$H:$H,Database!$E:$E,'European Transfers by Country'!$B16,Database!$B:$B,'European Transfers by Country'!G$3)</f>
        <v>-10129935.672201</v>
      </c>
      <c r="H16" s="13">
        <f t="shared" si="1"/>
        <v>-9968502.4343970008</v>
      </c>
      <c r="I16">
        <f>SUMIFS(Database!$G:$G,Database!$C:$C,'European Transfers by Country'!$B16,Database!$B:$B,'European Transfers by Country'!I$3)</f>
        <v>106</v>
      </c>
      <c r="J16" s="13">
        <f>-SUMIFS(Database!$G:$G,Database!$E:$E,'European Transfers by Country'!$B16,Database!$B:$B,'European Transfers by Country'!J$3)</f>
        <v>-30</v>
      </c>
      <c r="K16" s="13">
        <f t="shared" si="2"/>
        <v>76</v>
      </c>
      <c r="L16" s="13">
        <f>SUMIFS(Database!$H:$H,Database!$C:$C,'European Transfers by Country'!$B16,Database!$B:$B,'European Transfers by Country'!L$3)</f>
        <v>80.716618901999993</v>
      </c>
      <c r="M16" s="13">
        <f>SUMIFS(Database!$H:$H,Database!$E:$E,'European Transfers by Country'!$B16,Database!$B:$B,'European Transfers by Country'!M$3)</f>
        <v>524658.02286299993</v>
      </c>
      <c r="N16" s="13">
        <f t="shared" si="3"/>
        <v>524738.73948190198</v>
      </c>
      <c r="P16">
        <f t="shared" si="4"/>
        <v>34</v>
      </c>
    </row>
    <row r="17" spans="2:16" x14ac:dyDescent="0.15">
      <c r="B17" t="s">
        <v>73</v>
      </c>
      <c r="C17">
        <f>SUMIFS(Database!$G:$G,Database!$C:$C,'European Transfers by Country'!$B17,Database!$B:$B,'European Transfers by Country'!C$3)</f>
        <v>200</v>
      </c>
      <c r="D17" s="13">
        <f>-SUMIFS(Database!$G:$G,Database!$E:$E,'European Transfers by Country'!$B17,Database!$B:$B,'European Transfers by Country'!D$3)</f>
        <v>-88</v>
      </c>
      <c r="E17">
        <f t="shared" si="0"/>
        <v>112</v>
      </c>
      <c r="F17" s="12">
        <f>SUMIFS(Database!$H:$H,Database!$C:$C,'European Transfers by Country'!$B17,Database!$B:$B,'European Transfers by Country'!F$3)</f>
        <v>412712.1914145</v>
      </c>
      <c r="G17" s="13">
        <f>-SUMIFS(Database!$H:$H,Database!$E:$E,'European Transfers by Country'!$B17,Database!$B:$B,'European Transfers by Country'!G$3)</f>
        <v>-15315978.436654499</v>
      </c>
      <c r="H17" s="13">
        <f t="shared" si="1"/>
        <v>-14903266.245239999</v>
      </c>
      <c r="I17">
        <f>SUMIFS(Database!$G:$G,Database!$C:$C,'European Transfers by Country'!$B17,Database!$B:$B,'European Transfers by Country'!I$3)</f>
        <v>236</v>
      </c>
      <c r="J17" s="13">
        <f>-SUMIFS(Database!$G:$G,Database!$E:$E,'European Transfers by Country'!$B17,Database!$B:$B,'European Transfers by Country'!J$3)</f>
        <v>-96</v>
      </c>
      <c r="K17" s="13">
        <f t="shared" si="2"/>
        <v>140</v>
      </c>
      <c r="L17" s="13">
        <f>SUMIFS(Database!$H:$H,Database!$C:$C,'European Transfers by Country'!$B17,Database!$B:$B,'European Transfers by Country'!L$3)</f>
        <v>52307.907516840001</v>
      </c>
      <c r="M17" s="13">
        <f>SUMIFS(Database!$H:$H,Database!$E:$E,'European Transfers by Country'!$B17,Database!$B:$B,'European Transfers by Country'!M$3)</f>
        <v>6153085.6822304996</v>
      </c>
      <c r="N17" s="13">
        <f t="shared" si="3"/>
        <v>6205393.5897473395</v>
      </c>
      <c r="P17">
        <f t="shared" si="4"/>
        <v>30</v>
      </c>
    </row>
    <row r="18" spans="2:16" x14ac:dyDescent="0.15">
      <c r="B18" t="s">
        <v>12</v>
      </c>
      <c r="C18">
        <f>SUMIFS(Database!$G:$G,Database!$C:$C,'European Transfers by Country'!$B18,Database!$B:$B,'European Transfers by Country'!C$3)</f>
        <v>494</v>
      </c>
      <c r="D18" s="13">
        <f>-SUMIFS(Database!$G:$G,Database!$E:$E,'European Transfers by Country'!$B18,Database!$B:$B,'European Transfers by Country'!D$3)</f>
        <v>-502</v>
      </c>
      <c r="E18">
        <f t="shared" si="0"/>
        <v>-8</v>
      </c>
      <c r="F18" s="12">
        <f>SUMIFS(Database!$H:$H,Database!$C:$C,'European Transfers by Country'!$B18,Database!$B:$B,'European Transfers by Country'!F$3)</f>
        <v>584775973.83836937</v>
      </c>
      <c r="G18" s="13">
        <f>-SUMIFS(Database!$H:$H,Database!$E:$E,'European Transfers by Country'!$B18,Database!$B:$B,'European Transfers by Country'!G$3)</f>
        <v>-458997117.62720692</v>
      </c>
      <c r="H18" s="13">
        <f t="shared" si="1"/>
        <v>125778856.21116245</v>
      </c>
      <c r="I18">
        <f>SUMIFS(Database!$G:$G,Database!$C:$C,'European Transfers by Country'!$B18,Database!$B:$B,'European Transfers by Country'!I$3)</f>
        <v>438</v>
      </c>
      <c r="J18" s="13">
        <f>-SUMIFS(Database!$G:$G,Database!$E:$E,'European Transfers by Country'!$B18,Database!$B:$B,'European Transfers by Country'!J$3)</f>
        <v>-568</v>
      </c>
      <c r="K18" s="13">
        <f t="shared" si="2"/>
        <v>-130</v>
      </c>
      <c r="L18" s="13">
        <f>SUMIFS(Database!$H:$H,Database!$C:$C,'European Transfers by Country'!$B18,Database!$B:$B,'European Transfers by Country'!L$3)</f>
        <v>768214773.73881638</v>
      </c>
      <c r="M18" s="13">
        <f>SUMIFS(Database!$H:$H,Database!$E:$E,'European Transfers by Country'!$B18,Database!$B:$B,'European Transfers by Country'!M$3)</f>
        <v>771883940.85907245</v>
      </c>
      <c r="N18" s="13">
        <f t="shared" si="3"/>
        <v>1540098714.5978889</v>
      </c>
      <c r="P18">
        <f t="shared" si="4"/>
        <v>3</v>
      </c>
    </row>
    <row r="19" spans="2:16" x14ac:dyDescent="0.15">
      <c r="B19" t="s">
        <v>97</v>
      </c>
      <c r="C19">
        <f>SUMIFS(Database!$G:$G,Database!$C:$C,'European Transfers by Country'!$B19,Database!$B:$B,'European Transfers by Country'!C$3)</f>
        <v>56</v>
      </c>
      <c r="D19" s="13">
        <f>-SUMIFS(Database!$G:$G,Database!$E:$E,'European Transfers by Country'!$B19,Database!$B:$B,'European Transfers by Country'!D$3)</f>
        <v>-14</v>
      </c>
      <c r="E19">
        <f t="shared" si="0"/>
        <v>42</v>
      </c>
      <c r="F19" s="12">
        <f>SUMIFS(Database!$H:$H,Database!$C:$C,'European Transfers by Country'!$B19,Database!$B:$B,'European Transfers by Country'!F$3)</f>
        <v>10818.135714</v>
      </c>
      <c r="G19" s="13">
        <f>-SUMIFS(Database!$H:$H,Database!$E:$E,'European Transfers by Country'!$B19,Database!$B:$B,'European Transfers by Country'!G$3)</f>
        <v>-20179.1547255</v>
      </c>
      <c r="H19" s="13">
        <f t="shared" si="1"/>
        <v>-9361.0190115000005</v>
      </c>
      <c r="I19">
        <f>SUMIFS(Database!$G:$G,Database!$C:$C,'European Transfers by Country'!$B19,Database!$B:$B,'European Transfers by Country'!I$3)</f>
        <v>40</v>
      </c>
      <c r="J19" s="13">
        <f>-SUMIFS(Database!$G:$G,Database!$E:$E,'European Transfers by Country'!$B19,Database!$B:$B,'European Transfers by Country'!J$3)</f>
        <v>-12</v>
      </c>
      <c r="K19" s="13">
        <f t="shared" si="2"/>
        <v>28</v>
      </c>
      <c r="L19" s="13">
        <f>SUMIFS(Database!$H:$H,Database!$C:$C,'European Transfers by Country'!$B19,Database!$B:$B,'European Transfers by Country'!L$3)</f>
        <v>0</v>
      </c>
      <c r="M19" s="13">
        <f>SUMIFS(Database!$H:$H,Database!$E:$E,'European Transfers by Country'!$B19,Database!$B:$B,'European Transfers by Country'!M$3)</f>
        <v>194726.44285200001</v>
      </c>
      <c r="N19" s="13">
        <f t="shared" si="3"/>
        <v>194726.44285200001</v>
      </c>
      <c r="P19">
        <f t="shared" si="4"/>
        <v>35</v>
      </c>
    </row>
    <row r="20" spans="2:16" x14ac:dyDescent="0.15">
      <c r="B20" t="s">
        <v>13</v>
      </c>
      <c r="C20">
        <f>SUMIFS(Database!$G:$G,Database!$C:$C,'European Transfers by Country'!$B20,Database!$B:$B,'European Transfers by Country'!C$3)</f>
        <v>578</v>
      </c>
      <c r="D20" s="13">
        <f>-SUMIFS(Database!$G:$G,Database!$E:$E,'European Transfers by Country'!$B20,Database!$B:$B,'European Transfers by Country'!D$3)</f>
        <v>-516</v>
      </c>
      <c r="E20">
        <f t="shared" si="0"/>
        <v>62</v>
      </c>
      <c r="F20" s="12">
        <f>SUMIFS(Database!$H:$H,Database!$C:$C,'European Transfers by Country'!$B20,Database!$B:$B,'European Transfers by Country'!F$3)</f>
        <v>528895232.47284055</v>
      </c>
      <c r="G20" s="13">
        <f>-SUMIFS(Database!$H:$H,Database!$E:$E,'European Transfers by Country'!$B20,Database!$B:$B,'European Transfers by Country'!G$3)</f>
        <v>-329384055.33255833</v>
      </c>
      <c r="H20" s="13">
        <f t="shared" si="1"/>
        <v>199511177.14028221</v>
      </c>
      <c r="I20">
        <f>SUMIFS(Database!$G:$G,Database!$C:$C,'European Transfers by Country'!$B20,Database!$B:$B,'European Transfers by Country'!I$3)</f>
        <v>664</v>
      </c>
      <c r="J20" s="13">
        <f>-SUMIFS(Database!$G:$G,Database!$E:$E,'European Transfers by Country'!$B20,Database!$B:$B,'European Transfers by Country'!J$3)</f>
        <v>-530</v>
      </c>
      <c r="K20" s="13">
        <f t="shared" si="2"/>
        <v>134</v>
      </c>
      <c r="L20" s="13">
        <f>SUMIFS(Database!$H:$H,Database!$C:$C,'European Transfers by Country'!$B20,Database!$B:$B,'European Transfers by Country'!L$3)</f>
        <v>644034045.18291509</v>
      </c>
      <c r="M20" s="13">
        <f>SUMIFS(Database!$H:$H,Database!$E:$E,'European Transfers by Country'!$B20,Database!$B:$B,'European Transfers by Country'!M$3)</f>
        <v>386028000.3074159</v>
      </c>
      <c r="N20" s="13">
        <f t="shared" si="3"/>
        <v>1030062045.4903309</v>
      </c>
      <c r="P20">
        <f t="shared" si="4"/>
        <v>4</v>
      </c>
    </row>
    <row r="21" spans="2:16" x14ac:dyDescent="0.15">
      <c r="B21" t="s">
        <v>14</v>
      </c>
      <c r="C21">
        <f>SUMIFS(Database!$G:$G,Database!$C:$C,'European Transfers by Country'!$B21,Database!$B:$B,'European Transfers by Country'!C$3)</f>
        <v>392</v>
      </c>
      <c r="D21" s="13">
        <f>-SUMIFS(Database!$G:$G,Database!$E:$E,'European Transfers by Country'!$B21,Database!$B:$B,'European Transfers by Country'!D$3)</f>
        <v>-410</v>
      </c>
      <c r="E21">
        <f t="shared" si="0"/>
        <v>-18</v>
      </c>
      <c r="F21" s="12">
        <f>SUMIFS(Database!$H:$H,Database!$C:$C,'European Transfers by Country'!$B21,Database!$B:$B,'European Transfers by Country'!F$3)</f>
        <v>35211658.040945157</v>
      </c>
      <c r="G21" s="13">
        <f>-SUMIFS(Database!$H:$H,Database!$E:$E,'European Transfers by Country'!$B21,Database!$B:$B,'European Transfers by Country'!G$3)</f>
        <v>-64843199.024795994</v>
      </c>
      <c r="H21" s="13">
        <f t="shared" si="1"/>
        <v>-29631540.983850837</v>
      </c>
      <c r="I21">
        <f>SUMIFS(Database!$G:$G,Database!$C:$C,'European Transfers by Country'!$B21,Database!$B:$B,'European Transfers by Country'!I$3)</f>
        <v>452</v>
      </c>
      <c r="J21" s="13">
        <f>-SUMIFS(Database!$G:$G,Database!$E:$E,'European Transfers by Country'!$B21,Database!$B:$B,'European Transfers by Country'!J$3)</f>
        <v>-382</v>
      </c>
      <c r="K21" s="13">
        <f t="shared" si="2"/>
        <v>70</v>
      </c>
      <c r="L21" s="13">
        <f>SUMIFS(Database!$H:$H,Database!$C:$C,'European Transfers by Country'!$B21,Database!$B:$B,'European Transfers by Country'!L$3)</f>
        <v>15037433.020300502</v>
      </c>
      <c r="M21" s="13">
        <f>SUMIFS(Database!$H:$H,Database!$E:$E,'European Transfers by Country'!$B21,Database!$B:$B,'European Transfers by Country'!M$3)</f>
        <v>40336508.074037403</v>
      </c>
      <c r="N21" s="13">
        <f t="shared" si="3"/>
        <v>55373941.094337903</v>
      </c>
      <c r="P21">
        <f t="shared" si="4"/>
        <v>15</v>
      </c>
    </row>
    <row r="22" spans="2:16" x14ac:dyDescent="0.15">
      <c r="B22" t="s">
        <v>15</v>
      </c>
      <c r="C22">
        <f>SUMIFS(Database!$G:$G,Database!$C:$C,'European Transfers by Country'!$B22,Database!$B:$B,'European Transfers by Country'!C$3)</f>
        <v>292</v>
      </c>
      <c r="D22" s="13">
        <f>-SUMIFS(Database!$G:$G,Database!$E:$E,'European Transfers by Country'!$B22,Database!$B:$B,'European Transfers by Country'!D$3)</f>
        <v>-154</v>
      </c>
      <c r="E22">
        <f t="shared" si="0"/>
        <v>138</v>
      </c>
      <c r="F22" s="12">
        <f>SUMIFS(Database!$H:$H,Database!$C:$C,'European Transfers by Country'!$B22,Database!$B:$B,'European Transfers by Country'!F$3)</f>
        <v>1205374.6417650001</v>
      </c>
      <c r="G22" s="13">
        <f>-SUMIFS(Database!$H:$H,Database!$E:$E,'European Transfers by Country'!$B22,Database!$B:$B,'European Transfers by Country'!G$3)</f>
        <v>-14492181.427164674</v>
      </c>
      <c r="H22" s="13">
        <f t="shared" si="1"/>
        <v>-13286806.785399674</v>
      </c>
      <c r="I22">
        <f>SUMIFS(Database!$G:$G,Database!$C:$C,'European Transfers by Country'!$B22,Database!$B:$B,'European Transfers by Country'!I$3)</f>
        <v>432</v>
      </c>
      <c r="J22" s="13">
        <f>-SUMIFS(Database!$G:$G,Database!$E:$E,'European Transfers by Country'!$B22,Database!$B:$B,'European Transfers by Country'!J$3)</f>
        <v>-162</v>
      </c>
      <c r="K22" s="13">
        <f t="shared" si="2"/>
        <v>270</v>
      </c>
      <c r="L22" s="13">
        <f>SUMIFS(Database!$H:$H,Database!$C:$C,'European Transfers by Country'!$B22,Database!$B:$B,'European Transfers by Country'!L$3)</f>
        <v>2736869.8241974534</v>
      </c>
      <c r="M22" s="13">
        <f>SUMIFS(Database!$H:$H,Database!$E:$E,'European Transfers by Country'!$B22,Database!$B:$B,'European Transfers by Country'!M$3)</f>
        <v>5897657.1203223001</v>
      </c>
      <c r="N22" s="13">
        <f t="shared" si="3"/>
        <v>8634526.9445197545</v>
      </c>
      <c r="P22">
        <f t="shared" si="4"/>
        <v>25</v>
      </c>
    </row>
    <row r="23" spans="2:16" x14ac:dyDescent="0.15">
      <c r="B23" t="s">
        <v>101</v>
      </c>
      <c r="C23">
        <f>SUMIFS(Database!$G:$G,Database!$C:$C,'European Transfers by Country'!$B23,Database!$B:$B,'European Transfers by Country'!C$3)</f>
        <v>78</v>
      </c>
      <c r="D23" s="13">
        <f>-SUMIFS(Database!$G:$G,Database!$E:$E,'European Transfers by Country'!$B23,Database!$B:$B,'European Transfers by Country'!D$3)</f>
        <v>-118</v>
      </c>
      <c r="E23">
        <f t="shared" si="0"/>
        <v>-40</v>
      </c>
      <c r="F23" s="12">
        <f>SUMIFS(Database!$H:$H,Database!$C:$C,'European Transfers by Country'!$B23,Database!$B:$B,'European Transfers by Country'!F$3)</f>
        <v>154787.55142375501</v>
      </c>
      <c r="G23" s="13">
        <f>-SUMIFS(Database!$H:$H,Database!$E:$E,'European Transfers by Country'!$B23,Database!$B:$B,'European Transfers by Country'!G$3)</f>
        <v>-16303289.426132008</v>
      </c>
      <c r="H23" s="13">
        <f t="shared" si="1"/>
        <v>-16148501.874708254</v>
      </c>
      <c r="I23">
        <f>SUMIFS(Database!$G:$G,Database!$C:$C,'European Transfers by Country'!$B23,Database!$B:$B,'European Transfers by Country'!I$3)</f>
        <v>74</v>
      </c>
      <c r="J23" s="13">
        <f>-SUMIFS(Database!$G:$G,Database!$E:$E,'European Transfers by Country'!$B23,Database!$B:$B,'European Transfers by Country'!J$3)</f>
        <v>-102</v>
      </c>
      <c r="K23" s="13">
        <f t="shared" si="2"/>
        <v>-28</v>
      </c>
      <c r="L23" s="13">
        <f>SUMIFS(Database!$H:$H,Database!$C:$C,'European Transfers by Country'!$B23,Database!$B:$B,'European Transfers by Country'!L$3)</f>
        <v>0</v>
      </c>
      <c r="M23" s="13">
        <f>SUMIFS(Database!$H:$H,Database!$E:$E,'European Transfers by Country'!$B23,Database!$B:$B,'European Transfers by Country'!M$3)</f>
        <v>24112392.692332741</v>
      </c>
      <c r="N23" s="13">
        <f t="shared" si="3"/>
        <v>24112392.692332741</v>
      </c>
      <c r="P23">
        <f t="shared" si="4"/>
        <v>35</v>
      </c>
    </row>
    <row r="24" spans="2:16" x14ac:dyDescent="0.15">
      <c r="B24" t="s">
        <v>75</v>
      </c>
      <c r="C24">
        <f>SUMIFS(Database!$G:$G,Database!$C:$C,'European Transfers by Country'!$B24,Database!$B:$B,'European Transfers by Country'!C$3)</f>
        <v>98</v>
      </c>
      <c r="D24" s="13">
        <f>-SUMIFS(Database!$G:$G,Database!$E:$E,'European Transfers by Country'!$B24,Database!$B:$B,'European Transfers by Country'!D$3)</f>
        <v>-86</v>
      </c>
      <c r="E24">
        <f t="shared" si="0"/>
        <v>12</v>
      </c>
      <c r="F24" s="12">
        <f>SUMIFS(Database!$H:$H,Database!$C:$C,'European Transfers by Country'!$B24,Database!$B:$B,'European Transfers by Country'!F$3)</f>
        <v>0</v>
      </c>
      <c r="G24" s="13">
        <f>-SUMIFS(Database!$H:$H,Database!$E:$E,'European Transfers by Country'!$B24,Database!$B:$B,'European Transfers by Country'!G$3)</f>
        <v>-8027998.8342758995</v>
      </c>
      <c r="H24" s="13">
        <f t="shared" si="1"/>
        <v>-8027998.8342758995</v>
      </c>
      <c r="I24">
        <f>SUMIFS(Database!$G:$G,Database!$C:$C,'European Transfers by Country'!$B24,Database!$B:$B,'European Transfers by Country'!I$3)</f>
        <v>112</v>
      </c>
      <c r="J24" s="13">
        <f>-SUMIFS(Database!$G:$G,Database!$E:$E,'European Transfers by Country'!$B24,Database!$B:$B,'European Transfers by Country'!J$3)</f>
        <v>-58</v>
      </c>
      <c r="K24" s="13">
        <f t="shared" si="2"/>
        <v>54</v>
      </c>
      <c r="L24" s="13">
        <f>SUMIFS(Database!$H:$H,Database!$C:$C,'European Transfers by Country'!$B24,Database!$B:$B,'European Transfers by Country'!L$3)</f>
        <v>128486.48042399999</v>
      </c>
      <c r="M24" s="13">
        <f>SUMIFS(Database!$H:$H,Database!$E:$E,'European Transfers by Country'!$B24,Database!$B:$B,'European Transfers by Country'!M$3)</f>
        <v>3784303.9243074004</v>
      </c>
      <c r="N24" s="13">
        <f t="shared" si="3"/>
        <v>3912790.4047314003</v>
      </c>
      <c r="P24">
        <f t="shared" si="4"/>
        <v>29</v>
      </c>
    </row>
    <row r="25" spans="2:16" x14ac:dyDescent="0.15">
      <c r="B25" t="s">
        <v>17</v>
      </c>
      <c r="C25">
        <f>SUMIFS(Database!$G:$G,Database!$C:$C,'European Transfers by Country'!$B25,Database!$B:$B,'European Transfers by Country'!C$3)</f>
        <v>592</v>
      </c>
      <c r="D25" s="13">
        <f>-SUMIFS(Database!$G:$G,Database!$E:$E,'European Transfers by Country'!$B25,Database!$B:$B,'European Transfers by Country'!D$3)</f>
        <v>-418</v>
      </c>
      <c r="E25">
        <f t="shared" si="0"/>
        <v>174</v>
      </c>
      <c r="F25" s="12">
        <f>SUMIFS(Database!$H:$H,Database!$C:$C,'European Transfers by Country'!$B25,Database!$B:$B,'European Transfers by Country'!F$3)</f>
        <v>1001273097.7879421</v>
      </c>
      <c r="G25" s="13">
        <f>-SUMIFS(Database!$H:$H,Database!$E:$E,'European Transfers by Country'!$B25,Database!$B:$B,'European Transfers by Country'!G$3)</f>
        <v>-826210236.96433938</v>
      </c>
      <c r="H25" s="13">
        <f t="shared" si="1"/>
        <v>175062860.82360268</v>
      </c>
      <c r="I25">
        <f>SUMIFS(Database!$G:$G,Database!$C:$C,'European Transfers by Country'!$B25,Database!$B:$B,'European Transfers by Country'!I$3)</f>
        <v>542</v>
      </c>
      <c r="J25" s="13">
        <f>-SUMIFS(Database!$G:$G,Database!$E:$E,'European Transfers by Country'!$B25,Database!$B:$B,'European Transfers by Country'!J$3)</f>
        <v>-550</v>
      </c>
      <c r="K25" s="13">
        <f t="shared" si="2"/>
        <v>-8</v>
      </c>
      <c r="L25" s="13">
        <f>SUMIFS(Database!$H:$H,Database!$C:$C,'European Transfers by Country'!$B25,Database!$B:$B,'European Transfers by Country'!L$3)</f>
        <v>905515194.47505784</v>
      </c>
      <c r="M25" s="13">
        <f>SUMIFS(Database!$H:$H,Database!$E:$E,'European Transfers by Country'!$B25,Database!$B:$B,'European Transfers by Country'!M$3)</f>
        <v>956236782.03360498</v>
      </c>
      <c r="N25" s="13">
        <f t="shared" si="3"/>
        <v>1861751976.5086627</v>
      </c>
      <c r="P25">
        <f t="shared" si="4"/>
        <v>2</v>
      </c>
    </row>
    <row r="26" spans="2:16" x14ac:dyDescent="0.15">
      <c r="B26" t="s">
        <v>66</v>
      </c>
      <c r="C26">
        <f>SUMIFS(Database!$G:$G,Database!$C:$C,'European Transfers by Country'!$B26,Database!$B:$B,'European Transfers by Country'!C$3)</f>
        <v>114</v>
      </c>
      <c r="D26" s="13">
        <f>-SUMIFS(Database!$G:$G,Database!$E:$E,'European Transfers by Country'!$B26,Database!$B:$B,'European Transfers by Country'!D$3)</f>
        <v>-86</v>
      </c>
      <c r="E26">
        <f t="shared" si="0"/>
        <v>28</v>
      </c>
      <c r="F26" s="12">
        <f>SUMIFS(Database!$H:$H,Database!$C:$C,'European Transfers by Country'!$B26,Database!$B:$B,'European Transfers by Country'!F$3)</f>
        <v>1833275.9277509998</v>
      </c>
      <c r="G26" s="13">
        <f>-SUMIFS(Database!$H:$H,Database!$E:$E,'European Transfers by Country'!$B26,Database!$B:$B,'European Transfers by Country'!G$3)</f>
        <v>-594881.48130773997</v>
      </c>
      <c r="H26" s="13">
        <f t="shared" si="1"/>
        <v>1238394.4464432597</v>
      </c>
      <c r="I26">
        <f>SUMIFS(Database!$G:$G,Database!$C:$C,'European Transfers by Country'!$B26,Database!$B:$B,'European Transfers by Country'!I$3)</f>
        <v>110</v>
      </c>
      <c r="J26" s="13">
        <f>-SUMIFS(Database!$G:$G,Database!$E:$E,'European Transfers by Country'!$B26,Database!$B:$B,'European Transfers by Country'!J$3)</f>
        <v>-86</v>
      </c>
      <c r="K26" s="13">
        <f t="shared" si="2"/>
        <v>24</v>
      </c>
      <c r="L26" s="13">
        <f>SUMIFS(Database!$H:$H,Database!$C:$C,'European Transfers by Country'!$B26,Database!$B:$B,'European Transfers by Country'!L$3)</f>
        <v>39045.311538000002</v>
      </c>
      <c r="M26" s="13">
        <f>SUMIFS(Database!$H:$H,Database!$E:$E,'European Transfers by Country'!$B26,Database!$B:$B,'European Transfers by Country'!M$3)</f>
        <v>1992383.9078430003</v>
      </c>
      <c r="N26" s="13">
        <f t="shared" si="3"/>
        <v>2031429.2193810001</v>
      </c>
      <c r="P26">
        <f t="shared" si="4"/>
        <v>31</v>
      </c>
    </row>
    <row r="27" spans="2:16" x14ac:dyDescent="0.15">
      <c r="B27" t="s">
        <v>77</v>
      </c>
      <c r="C27">
        <f>SUMIFS(Database!$G:$G,Database!$C:$C,'European Transfers by Country'!$B27,Database!$B:$B,'European Transfers by Country'!C$3)</f>
        <v>80</v>
      </c>
      <c r="D27" s="13">
        <f>-SUMIFS(Database!$G:$G,Database!$E:$E,'European Transfers by Country'!$B27,Database!$B:$B,'European Transfers by Country'!D$3)</f>
        <v>-24</v>
      </c>
      <c r="E27">
        <f t="shared" si="0"/>
        <v>56</v>
      </c>
      <c r="F27" s="12">
        <f>SUMIFS(Database!$H:$H,Database!$C:$C,'European Transfers by Country'!$B27,Database!$B:$B,'European Transfers by Country'!F$3)</f>
        <v>0</v>
      </c>
      <c r="G27" s="13">
        <f>-SUMIFS(Database!$H:$H,Database!$E:$E,'European Transfers by Country'!$B27,Database!$B:$B,'European Transfers by Country'!G$3)</f>
        <v>0</v>
      </c>
      <c r="H27" s="13">
        <f t="shared" si="1"/>
        <v>0</v>
      </c>
      <c r="I27">
        <f>SUMIFS(Database!$G:$G,Database!$C:$C,'European Transfers by Country'!$B27,Database!$B:$B,'European Transfers by Country'!I$3)</f>
        <v>102</v>
      </c>
      <c r="J27" s="13">
        <f>-SUMIFS(Database!$G:$G,Database!$E:$E,'European Transfers by Country'!$B27,Database!$B:$B,'European Transfers by Country'!J$3)</f>
        <v>-20</v>
      </c>
      <c r="K27" s="13">
        <f t="shared" si="2"/>
        <v>82</v>
      </c>
      <c r="L27" s="13">
        <f>SUMIFS(Database!$H:$H,Database!$C:$C,'European Transfers by Country'!$B27,Database!$B:$B,'European Transfers by Country'!L$3)</f>
        <v>12107.4928353</v>
      </c>
      <c r="M27" s="13">
        <f>SUMIFS(Database!$H:$H,Database!$E:$E,'European Transfers by Country'!$B27,Database!$B:$B,'European Transfers by Country'!M$3)</f>
        <v>390254.46182999999</v>
      </c>
      <c r="N27" s="13">
        <f t="shared" si="3"/>
        <v>402361.95466529997</v>
      </c>
      <c r="P27">
        <f t="shared" si="4"/>
        <v>33</v>
      </c>
    </row>
    <row r="28" spans="2:16" x14ac:dyDescent="0.15">
      <c r="B28" t="s">
        <v>52</v>
      </c>
      <c r="C28">
        <f>SUMIFS(Database!$G:$G,Database!$C:$C,'European Transfers by Country'!$B28,Database!$B:$B,'European Transfers by Country'!C$3)</f>
        <v>102</v>
      </c>
      <c r="D28" s="13">
        <f>-SUMIFS(Database!$G:$G,Database!$E:$E,'European Transfers by Country'!$B28,Database!$B:$B,'European Transfers by Country'!D$3)</f>
        <v>-98</v>
      </c>
      <c r="E28">
        <f t="shared" si="0"/>
        <v>4</v>
      </c>
      <c r="F28" s="12">
        <f>SUMIFS(Database!$H:$H,Database!$C:$C,'European Transfers by Country'!$B28,Database!$B:$B,'European Transfers by Country'!F$3)</f>
        <v>984016.30103428196</v>
      </c>
      <c r="G28" s="13">
        <f>-SUMIFS(Database!$H:$H,Database!$E:$E,'European Transfers by Country'!$B28,Database!$B:$B,'European Transfers by Country'!G$3)</f>
        <v>-1379487.9701324701</v>
      </c>
      <c r="H28" s="13">
        <f t="shared" si="1"/>
        <v>-395471.66909818817</v>
      </c>
      <c r="I28">
        <f>SUMIFS(Database!$G:$G,Database!$C:$C,'European Transfers by Country'!$B28,Database!$B:$B,'European Transfers by Country'!I$3)</f>
        <v>130</v>
      </c>
      <c r="J28" s="13">
        <f>-SUMIFS(Database!$G:$G,Database!$E:$E,'European Transfers by Country'!$B28,Database!$B:$B,'European Transfers by Country'!J$3)</f>
        <v>-110</v>
      </c>
      <c r="K28" s="13">
        <f t="shared" si="2"/>
        <v>20</v>
      </c>
      <c r="L28" s="13">
        <f>SUMIFS(Database!$H:$H,Database!$C:$C,'European Transfers by Country'!$B28,Database!$B:$B,'European Transfers by Country'!L$3)</f>
        <v>0</v>
      </c>
      <c r="M28" s="13">
        <f>SUMIFS(Database!$H:$H,Database!$E:$E,'European Transfers by Country'!$B28,Database!$B:$B,'European Transfers by Country'!M$3)</f>
        <v>3105209.6178270001</v>
      </c>
      <c r="N28" s="13">
        <f t="shared" si="3"/>
        <v>3105209.6178270001</v>
      </c>
      <c r="P28">
        <f t="shared" si="4"/>
        <v>35</v>
      </c>
    </row>
    <row r="29" spans="2:16" x14ac:dyDescent="0.15">
      <c r="B29" t="s">
        <v>43</v>
      </c>
      <c r="C29">
        <f>SUMIFS(Database!$G:$G,Database!$C:$C,'European Transfers by Country'!$B29,Database!$B:$B,'European Transfers by Country'!C$3)</f>
        <v>264</v>
      </c>
      <c r="D29" s="13">
        <f>-SUMIFS(Database!$G:$G,Database!$E:$E,'European Transfers by Country'!$B29,Database!$B:$B,'European Transfers by Country'!D$3)</f>
        <v>-150</v>
      </c>
      <c r="E29">
        <f t="shared" si="0"/>
        <v>114</v>
      </c>
      <c r="F29" s="12">
        <f>SUMIFS(Database!$H:$H,Database!$C:$C,'European Transfers by Country'!$B29,Database!$B:$B,'European Transfers by Country'!F$3)</f>
        <v>2316365.6158440001</v>
      </c>
      <c r="G29" s="13">
        <f>-SUMIFS(Database!$H:$H,Database!$E:$E,'European Transfers by Country'!$B29,Database!$B:$B,'European Transfers by Country'!G$3)</f>
        <v>-8153404.4405129999</v>
      </c>
      <c r="H29" s="13">
        <f t="shared" si="1"/>
        <v>-5837038.8246689998</v>
      </c>
      <c r="I29">
        <f>SUMIFS(Database!$G:$G,Database!$C:$C,'European Transfers by Country'!$B29,Database!$B:$B,'European Transfers by Country'!I$3)</f>
        <v>180</v>
      </c>
      <c r="J29" s="13">
        <f>-SUMIFS(Database!$G:$G,Database!$E:$E,'European Transfers by Country'!$B29,Database!$B:$B,'European Transfers by Country'!J$3)</f>
        <v>-122</v>
      </c>
      <c r="K29" s="13">
        <f t="shared" si="2"/>
        <v>58</v>
      </c>
      <c r="L29" s="13">
        <f>SUMIFS(Database!$H:$H,Database!$C:$C,'European Transfers by Country'!$B29,Database!$B:$B,'European Transfers by Country'!L$3)</f>
        <v>2950440.5509350002</v>
      </c>
      <c r="M29" s="13">
        <f>SUMIFS(Database!$H:$H,Database!$E:$E,'European Transfers by Country'!$B29,Database!$B:$B,'European Transfers by Country'!M$3)</f>
        <v>5818636.0190850003</v>
      </c>
      <c r="N29" s="13">
        <f t="shared" si="3"/>
        <v>8769076.5700200014</v>
      </c>
      <c r="P29">
        <f t="shared" si="4"/>
        <v>23</v>
      </c>
    </row>
    <row r="30" spans="2:16" x14ac:dyDescent="0.15">
      <c r="B30" t="s">
        <v>21</v>
      </c>
      <c r="C30">
        <f>SUMIFS(Database!$G:$G,Database!$C:$C,'European Transfers by Country'!$B30,Database!$B:$B,'European Transfers by Country'!C$3)</f>
        <v>82</v>
      </c>
      <c r="D30" s="13">
        <f>-SUMIFS(Database!$G:$G,Database!$E:$E,'European Transfers by Country'!$B30,Database!$B:$B,'European Transfers by Country'!D$3)</f>
        <v>-86</v>
      </c>
      <c r="E30">
        <f t="shared" si="0"/>
        <v>-4</v>
      </c>
      <c r="F30" s="12">
        <f>SUMIFS(Database!$H:$H,Database!$C:$C,'European Transfers by Country'!$B30,Database!$B:$B,'European Transfers by Country'!F$3)</f>
        <v>0</v>
      </c>
      <c r="G30" s="13">
        <f>-SUMIFS(Database!$H:$H,Database!$E:$E,'European Transfers by Country'!$B30,Database!$B:$B,'European Transfers by Country'!G$3)</f>
        <v>-3824550.8009068798</v>
      </c>
      <c r="H30" s="13">
        <f t="shared" si="1"/>
        <v>-3824550.8009068798</v>
      </c>
      <c r="I30">
        <f>SUMIFS(Database!$G:$G,Database!$C:$C,'European Transfers by Country'!$B30,Database!$B:$B,'European Transfers by Country'!I$3)</f>
        <v>114</v>
      </c>
      <c r="J30" s="13">
        <f>-SUMIFS(Database!$G:$G,Database!$E:$E,'European Transfers by Country'!$B30,Database!$B:$B,'European Transfers by Country'!J$3)</f>
        <v>-42</v>
      </c>
      <c r="K30" s="13">
        <f t="shared" si="2"/>
        <v>72</v>
      </c>
      <c r="L30" s="13">
        <f>SUMIFS(Database!$H:$H,Database!$C:$C,'European Transfers by Country'!$B30,Database!$B:$B,'European Transfers by Country'!L$3)</f>
        <v>0</v>
      </c>
      <c r="M30" s="13">
        <f>SUMIFS(Database!$H:$H,Database!$E:$E,'European Transfers by Country'!$B30,Database!$B:$B,'European Transfers by Country'!M$3)</f>
        <v>161433.237804</v>
      </c>
      <c r="N30" s="13">
        <f t="shared" si="3"/>
        <v>161433.237804</v>
      </c>
      <c r="P30">
        <f t="shared" si="4"/>
        <v>35</v>
      </c>
    </row>
    <row r="31" spans="2:16" x14ac:dyDescent="0.15">
      <c r="B31" t="s">
        <v>22</v>
      </c>
      <c r="C31">
        <f>SUMIFS(Database!$G:$G,Database!$C:$C,'European Transfers by Country'!$B31,Database!$B:$B,'European Transfers by Country'!C$3)</f>
        <v>142</v>
      </c>
      <c r="D31" s="13">
        <f>-SUMIFS(Database!$G:$G,Database!$E:$E,'European Transfers by Country'!$B31,Database!$B:$B,'European Transfers by Country'!D$3)</f>
        <v>-44</v>
      </c>
      <c r="E31">
        <f t="shared" si="0"/>
        <v>98</v>
      </c>
      <c r="F31" s="12">
        <f>SUMIFS(Database!$H:$H,Database!$C:$C,'European Transfers by Country'!$B31,Database!$B:$B,'European Transfers by Country'!F$3)</f>
        <v>0</v>
      </c>
      <c r="G31" s="13">
        <f>-SUMIFS(Database!$H:$H,Database!$E:$E,'European Transfers by Country'!$B31,Database!$B:$B,'European Transfers by Country'!G$3)</f>
        <v>-161433.237804</v>
      </c>
      <c r="H31" s="13">
        <f t="shared" si="1"/>
        <v>-161433.237804</v>
      </c>
      <c r="I31">
        <f>SUMIFS(Database!$G:$G,Database!$C:$C,'European Transfers by Country'!$B31,Database!$B:$B,'European Transfers by Country'!I$3)</f>
        <v>156</v>
      </c>
      <c r="J31" s="13">
        <f>-SUMIFS(Database!$G:$G,Database!$E:$E,'European Transfers by Country'!$B31,Database!$B:$B,'European Transfers by Country'!J$3)</f>
        <v>-40</v>
      </c>
      <c r="K31" s="13">
        <f t="shared" si="2"/>
        <v>116</v>
      </c>
      <c r="L31" s="13">
        <f>SUMIFS(Database!$H:$H,Database!$C:$C,'European Transfers by Country'!$B31,Database!$B:$B,'European Transfers by Country'!L$3)</f>
        <v>0</v>
      </c>
      <c r="M31" s="13">
        <f>SUMIFS(Database!$H:$H,Database!$E:$E,'European Transfers by Country'!$B31,Database!$B:$B,'European Transfers by Country'!M$3)</f>
        <v>0</v>
      </c>
      <c r="N31" s="13">
        <f t="shared" si="3"/>
        <v>0</v>
      </c>
      <c r="P31">
        <f t="shared" si="4"/>
        <v>35</v>
      </c>
    </row>
    <row r="32" spans="2:16" x14ac:dyDescent="0.15">
      <c r="B32" t="s">
        <v>23</v>
      </c>
      <c r="C32">
        <f>SUMIFS(Database!$G:$G,Database!$C:$C,'European Transfers by Country'!$B32,Database!$B:$B,'European Transfers by Country'!C$3)</f>
        <v>34</v>
      </c>
      <c r="D32" s="13">
        <f>-SUMIFS(Database!$G:$G,Database!$E:$E,'European Transfers by Country'!$B32,Database!$B:$B,'European Transfers by Country'!D$3)</f>
        <v>-84</v>
      </c>
      <c r="E32">
        <f t="shared" si="0"/>
        <v>-50</v>
      </c>
      <c r="F32" s="12">
        <f>SUMIFS(Database!$H:$H,Database!$C:$C,'European Transfers by Country'!$B32,Database!$B:$B,'European Transfers by Country'!F$3)</f>
        <v>322866.47560800001</v>
      </c>
      <c r="G32" s="13">
        <f>-SUMIFS(Database!$H:$H,Database!$E:$E,'European Transfers by Country'!$B32,Database!$B:$B,'European Transfers by Country'!G$3)</f>
        <v>-7526824.7126114983</v>
      </c>
      <c r="H32" s="13">
        <f t="shared" si="1"/>
        <v>-7203958.2370034987</v>
      </c>
      <c r="I32">
        <f>SUMIFS(Database!$G:$G,Database!$C:$C,'European Transfers by Country'!$B32,Database!$B:$B,'European Transfers by Country'!I$3)</f>
        <v>54</v>
      </c>
      <c r="J32" s="13">
        <f>-SUMIFS(Database!$G:$G,Database!$E:$E,'European Transfers by Country'!$B32,Database!$B:$B,'European Transfers by Country'!J$3)</f>
        <v>-60</v>
      </c>
      <c r="K32" s="13">
        <f t="shared" si="2"/>
        <v>-6</v>
      </c>
      <c r="L32" s="13">
        <f>SUMIFS(Database!$H:$H,Database!$C:$C,'European Transfers by Country'!$B32,Database!$B:$B,'European Transfers by Country'!L$3)</f>
        <v>403583.09450999997</v>
      </c>
      <c r="M32" s="13">
        <f>SUMIFS(Database!$H:$H,Database!$E:$E,'European Transfers by Country'!$B32,Database!$B:$B,'European Transfers by Country'!M$3)</f>
        <v>10622796.853512</v>
      </c>
      <c r="N32" s="13">
        <f t="shared" si="3"/>
        <v>11026379.948022</v>
      </c>
      <c r="P32">
        <f t="shared" si="4"/>
        <v>28</v>
      </c>
    </row>
    <row r="33" spans="2:16" x14ac:dyDescent="0.15">
      <c r="B33" t="s">
        <v>53</v>
      </c>
      <c r="C33">
        <f>SUMIFS(Database!$G:$G,Database!$C:$C,'European Transfers by Country'!$B33,Database!$B:$B,'European Transfers by Country'!C$3)</f>
        <v>266</v>
      </c>
      <c r="D33" s="13">
        <f>-SUMIFS(Database!$G:$G,Database!$E:$E,'European Transfers by Country'!$B33,Database!$B:$B,'European Transfers by Country'!D$3)</f>
        <v>-338</v>
      </c>
      <c r="E33">
        <f t="shared" si="0"/>
        <v>-72</v>
      </c>
      <c r="F33" s="12">
        <f>SUMIFS(Database!$H:$H,Database!$C:$C,'European Transfers by Country'!$B33,Database!$B:$B,'European Transfers by Country'!F$3)</f>
        <v>95805118.786065698</v>
      </c>
      <c r="G33" s="13">
        <f>-SUMIFS(Database!$H:$H,Database!$E:$E,'European Transfers by Country'!$B33,Database!$B:$B,'European Transfers by Country'!G$3)</f>
        <v>-354353796.58929116</v>
      </c>
      <c r="H33" s="13">
        <f t="shared" si="1"/>
        <v>-258548677.80322546</v>
      </c>
      <c r="I33">
        <f>SUMIFS(Database!$G:$G,Database!$C:$C,'European Transfers by Country'!$B33,Database!$B:$B,'European Transfers by Country'!I$3)</f>
        <v>256</v>
      </c>
      <c r="J33" s="13">
        <f>-SUMIFS(Database!$G:$G,Database!$E:$E,'European Transfers by Country'!$B33,Database!$B:$B,'European Transfers by Country'!J$3)</f>
        <v>-358</v>
      </c>
      <c r="K33" s="13">
        <f t="shared" si="2"/>
        <v>-102</v>
      </c>
      <c r="L33" s="13">
        <f>SUMIFS(Database!$H:$H,Database!$C:$C,'European Transfers by Country'!$B33,Database!$B:$B,'European Transfers by Country'!L$3)</f>
        <v>117491112.13716035</v>
      </c>
      <c r="M33" s="13">
        <f>SUMIFS(Database!$H:$H,Database!$E:$E,'European Transfers by Country'!$B33,Database!$B:$B,'European Transfers by Country'!M$3)</f>
        <v>392221625.45007604</v>
      </c>
      <c r="N33" s="13">
        <f t="shared" si="3"/>
        <v>509712737.5872364</v>
      </c>
      <c r="P33">
        <f t="shared" si="4"/>
        <v>9</v>
      </c>
    </row>
    <row r="34" spans="2:16" x14ac:dyDescent="0.15">
      <c r="B34" t="s">
        <v>78</v>
      </c>
      <c r="C34">
        <f>SUMIFS(Database!$G:$G,Database!$C:$C,'European Transfers by Country'!$B34,Database!$B:$B,'European Transfers by Country'!C$3)</f>
        <v>52</v>
      </c>
      <c r="D34" s="13">
        <f>-SUMIFS(Database!$G:$G,Database!$E:$E,'European Transfers by Country'!$B34,Database!$B:$B,'European Transfers by Country'!D$3)</f>
        <v>-46</v>
      </c>
      <c r="E34">
        <f t="shared" si="0"/>
        <v>6</v>
      </c>
      <c r="F34" s="12">
        <f>SUMIFS(Database!$H:$H,Database!$C:$C,'European Transfers by Country'!$B34,Database!$B:$B,'European Transfers by Country'!F$3)</f>
        <v>0</v>
      </c>
      <c r="G34" s="13">
        <f>-SUMIFS(Database!$H:$H,Database!$E:$E,'European Transfers by Country'!$B34,Database!$B:$B,'European Transfers by Country'!G$3)</f>
        <v>-2709377.2471063873</v>
      </c>
      <c r="H34" s="13">
        <f t="shared" si="1"/>
        <v>-2709377.2471063873</v>
      </c>
      <c r="I34">
        <f>SUMIFS(Database!$G:$G,Database!$C:$C,'European Transfers by Country'!$B34,Database!$B:$B,'European Transfers by Country'!I$3)</f>
        <v>36</v>
      </c>
      <c r="J34" s="13">
        <f>-SUMIFS(Database!$G:$G,Database!$E:$E,'European Transfers by Country'!$B34,Database!$B:$B,'European Transfers by Country'!J$3)</f>
        <v>-36</v>
      </c>
      <c r="K34" s="13">
        <f t="shared" si="2"/>
        <v>0</v>
      </c>
      <c r="L34" s="13">
        <f>SUMIFS(Database!$H:$H,Database!$C:$C,'European Transfers by Country'!$B34,Database!$B:$B,'European Transfers by Country'!L$3)</f>
        <v>0</v>
      </c>
      <c r="M34" s="13">
        <f>SUMIFS(Database!$H:$H,Database!$E:$E,'European Transfers by Country'!$B34,Database!$B:$B,'European Transfers by Country'!M$3)</f>
        <v>3370825.4324422502</v>
      </c>
      <c r="N34" s="13">
        <f t="shared" si="3"/>
        <v>3370825.4324422502</v>
      </c>
      <c r="P34">
        <f t="shared" si="4"/>
        <v>35</v>
      </c>
    </row>
    <row r="35" spans="2:16" x14ac:dyDescent="0.15">
      <c r="B35" t="s">
        <v>44</v>
      </c>
      <c r="C35">
        <f>SUMIFS(Database!$G:$G,Database!$C:$C,'European Transfers by Country'!$B35,Database!$B:$B,'European Transfers by Country'!C$3)</f>
        <v>238</v>
      </c>
      <c r="D35" s="13">
        <f>-SUMIFS(Database!$G:$G,Database!$E:$E,'European Transfers by Country'!$B35,Database!$B:$B,'European Transfers by Country'!D$3)</f>
        <v>-162</v>
      </c>
      <c r="E35">
        <f t="shared" si="0"/>
        <v>76</v>
      </c>
      <c r="F35" s="12">
        <f>SUMIFS(Database!$H:$H,Database!$C:$C,'European Transfers by Country'!$B35,Database!$B:$B,'European Transfers by Country'!F$3)</f>
        <v>31523568.582067311</v>
      </c>
      <c r="G35" s="13">
        <f>-SUMIFS(Database!$H:$H,Database!$E:$E,'European Transfers by Country'!$B35,Database!$B:$B,'European Transfers by Country'!G$3)</f>
        <v>-68017812.550555557</v>
      </c>
      <c r="H35" s="13">
        <f t="shared" si="1"/>
        <v>-36494243.968488246</v>
      </c>
      <c r="I35">
        <f>SUMIFS(Database!$G:$G,Database!$C:$C,'European Transfers by Country'!$B35,Database!$B:$B,'European Transfers by Country'!I$3)</f>
        <v>282</v>
      </c>
      <c r="J35" s="13">
        <f>-SUMIFS(Database!$G:$G,Database!$E:$E,'European Transfers by Country'!$B35,Database!$B:$B,'European Transfers by Country'!J$3)</f>
        <v>-172</v>
      </c>
      <c r="K35" s="13">
        <f t="shared" si="2"/>
        <v>110</v>
      </c>
      <c r="L35" s="13">
        <f>SUMIFS(Database!$H:$H,Database!$C:$C,'European Transfers by Country'!$B35,Database!$B:$B,'European Transfers by Country'!L$3)</f>
        <v>30054486.565134872</v>
      </c>
      <c r="M35" s="13">
        <f>SUMIFS(Database!$H:$H,Database!$E:$E,'European Transfers by Country'!$B35,Database!$B:$B,'European Transfers by Country'!M$3)</f>
        <v>119866867.15002003</v>
      </c>
      <c r="N35" s="13">
        <f t="shared" si="3"/>
        <v>149921353.71515492</v>
      </c>
      <c r="P35">
        <f t="shared" si="4"/>
        <v>13</v>
      </c>
    </row>
    <row r="36" spans="2:16" x14ac:dyDescent="0.15">
      <c r="B36" t="s">
        <v>54</v>
      </c>
      <c r="C36">
        <f>SUMIFS(Database!$G:$G,Database!$C:$C,'European Transfers by Country'!$B36,Database!$B:$B,'European Transfers by Country'!C$3)</f>
        <v>340</v>
      </c>
      <c r="D36" s="13">
        <f>-SUMIFS(Database!$G:$G,Database!$E:$E,'European Transfers by Country'!$B36,Database!$B:$B,'European Transfers by Country'!D$3)</f>
        <v>-226</v>
      </c>
      <c r="E36">
        <f t="shared" si="0"/>
        <v>114</v>
      </c>
      <c r="F36" s="12">
        <f>SUMIFS(Database!$H:$H,Database!$C:$C,'European Transfers by Country'!$B36,Database!$B:$B,'European Transfers by Country'!F$3)</f>
        <v>19993359.285142705</v>
      </c>
      <c r="G36" s="13">
        <f>-SUMIFS(Database!$H:$H,Database!$E:$E,'European Transfers by Country'!$B36,Database!$B:$B,'European Transfers by Country'!G$3)</f>
        <v>-65658151.762816481</v>
      </c>
      <c r="H36" s="13">
        <f t="shared" si="1"/>
        <v>-45664792.477673776</v>
      </c>
      <c r="I36">
        <f>SUMIFS(Database!$G:$G,Database!$C:$C,'European Transfers by Country'!$B36,Database!$B:$B,'European Transfers by Country'!I$3)</f>
        <v>240</v>
      </c>
      <c r="J36" s="13">
        <f>-SUMIFS(Database!$G:$G,Database!$E:$E,'European Transfers by Country'!$B36,Database!$B:$B,'European Transfers by Country'!J$3)</f>
        <v>-286</v>
      </c>
      <c r="K36" s="13">
        <f t="shared" si="2"/>
        <v>-46</v>
      </c>
      <c r="L36" s="13">
        <f>SUMIFS(Database!$H:$H,Database!$C:$C,'European Transfers by Country'!$B36,Database!$B:$B,'European Transfers by Country'!L$3)</f>
        <v>4566136.0709100002</v>
      </c>
      <c r="M36" s="13">
        <f>SUMIFS(Database!$H:$H,Database!$E:$E,'European Transfers by Country'!$B36,Database!$B:$B,'European Transfers by Country'!M$3)</f>
        <v>54363625.437705956</v>
      </c>
      <c r="N36" s="13">
        <f t="shared" si="3"/>
        <v>58929761.508615956</v>
      </c>
      <c r="P36">
        <f t="shared" si="4"/>
        <v>22</v>
      </c>
    </row>
    <row r="37" spans="2:16" x14ac:dyDescent="0.15">
      <c r="B37" t="s">
        <v>25</v>
      </c>
      <c r="C37">
        <f>SUMIFS(Database!$G:$G,Database!$C:$C,'European Transfers by Country'!$B37,Database!$B:$B,'European Transfers by Country'!C$3)</f>
        <v>584</v>
      </c>
      <c r="D37" s="13">
        <f>-SUMIFS(Database!$G:$G,Database!$E:$E,'European Transfers by Country'!$B37,Database!$B:$B,'European Transfers by Country'!D$3)</f>
        <v>-386</v>
      </c>
      <c r="E37">
        <f t="shared" si="0"/>
        <v>198</v>
      </c>
      <c r="F37" s="12">
        <f>SUMIFS(Database!$H:$H,Database!$C:$C,'European Transfers by Country'!$B37,Database!$B:$B,'European Transfers by Country'!F$3)</f>
        <v>438430195.67575628</v>
      </c>
      <c r="G37" s="13">
        <f>-SUMIFS(Database!$H:$H,Database!$E:$E,'European Transfers by Country'!$B37,Database!$B:$B,'European Transfers by Country'!G$3)</f>
        <v>-485882731.88319182</v>
      </c>
      <c r="H37" s="13">
        <f t="shared" si="1"/>
        <v>-47452536.207435548</v>
      </c>
      <c r="I37">
        <f>SUMIFS(Database!$G:$G,Database!$C:$C,'European Transfers by Country'!$B37,Database!$B:$B,'European Transfers by Country'!I$3)</f>
        <v>618</v>
      </c>
      <c r="J37" s="13">
        <f>-SUMIFS(Database!$G:$G,Database!$E:$E,'European Transfers by Country'!$B37,Database!$B:$B,'European Transfers by Country'!J$3)</f>
        <v>-402</v>
      </c>
      <c r="K37" s="13">
        <f t="shared" si="2"/>
        <v>216</v>
      </c>
      <c r="L37" s="13">
        <f>SUMIFS(Database!$H:$H,Database!$C:$C,'European Transfers by Country'!$B37,Database!$B:$B,'European Transfers by Country'!L$3)</f>
        <v>203220481.23969012</v>
      </c>
      <c r="M37" s="13">
        <f>SUMIFS(Database!$H:$H,Database!$E:$E,'European Transfers by Country'!$B37,Database!$B:$B,'European Transfers by Country'!M$3)</f>
        <v>729710201.85468388</v>
      </c>
      <c r="N37" s="13">
        <f t="shared" si="3"/>
        <v>932930683.09437394</v>
      </c>
      <c r="P37">
        <f t="shared" si="4"/>
        <v>7</v>
      </c>
    </row>
    <row r="38" spans="2:16" x14ac:dyDescent="0.15">
      <c r="B38" t="s">
        <v>26</v>
      </c>
      <c r="C38">
        <f>SUMIFS(Database!$G:$G,Database!$C:$C,'European Transfers by Country'!$B38,Database!$B:$B,'European Transfers by Country'!C$3)</f>
        <v>394</v>
      </c>
      <c r="D38" s="13">
        <f>-SUMIFS(Database!$G:$G,Database!$E:$E,'European Transfers by Country'!$B38,Database!$B:$B,'European Transfers by Country'!D$3)</f>
        <v>-240</v>
      </c>
      <c r="E38">
        <f t="shared" si="0"/>
        <v>154</v>
      </c>
      <c r="F38" s="12">
        <f>SUMIFS(Database!$H:$H,Database!$C:$C,'European Transfers by Country'!$B38,Database!$B:$B,'European Transfers by Country'!F$3)</f>
        <v>3281105.4323473019</v>
      </c>
      <c r="G38" s="13">
        <f>-SUMIFS(Database!$H:$H,Database!$E:$E,'European Transfers by Country'!$B38,Database!$B:$B,'European Transfers by Country'!G$3)</f>
        <v>-31016008.72756194</v>
      </c>
      <c r="H38" s="13">
        <f t="shared" si="1"/>
        <v>-27734903.295214638</v>
      </c>
      <c r="I38">
        <f>SUMIFS(Database!$G:$G,Database!$C:$C,'European Transfers by Country'!$B38,Database!$B:$B,'European Transfers by Country'!I$3)</f>
        <v>362</v>
      </c>
      <c r="J38" s="13">
        <f>-SUMIFS(Database!$G:$G,Database!$E:$E,'European Transfers by Country'!$B38,Database!$B:$B,'European Transfers by Country'!J$3)</f>
        <v>-264</v>
      </c>
      <c r="K38" s="13">
        <f t="shared" si="2"/>
        <v>98</v>
      </c>
      <c r="L38" s="13">
        <f>SUMIFS(Database!$H:$H,Database!$C:$C,'European Transfers by Country'!$B38,Database!$B:$B,'European Transfers by Country'!L$3)</f>
        <v>4941136.2704505008</v>
      </c>
      <c r="M38" s="13">
        <f>SUMIFS(Database!$H:$H,Database!$E:$E,'European Transfers by Country'!$B38,Database!$B:$B,'European Transfers by Country'!M$3)</f>
        <v>34041621.865933068</v>
      </c>
      <c r="N38" s="13">
        <f t="shared" si="3"/>
        <v>38982758.136383571</v>
      </c>
      <c r="P38">
        <f t="shared" si="4"/>
        <v>21</v>
      </c>
    </row>
    <row r="39" spans="2:16" x14ac:dyDescent="0.15">
      <c r="B39" t="s">
        <v>55</v>
      </c>
      <c r="C39">
        <f>SUMIFS(Database!$G:$G,Database!$C:$C,'European Transfers by Country'!$B39,Database!$B:$B,'European Transfers by Country'!C$3)</f>
        <v>372</v>
      </c>
      <c r="D39" s="13">
        <f>-SUMIFS(Database!$G:$G,Database!$E:$E,'European Transfers by Country'!$B39,Database!$B:$B,'European Transfers by Country'!D$3)</f>
        <v>-324</v>
      </c>
      <c r="E39">
        <f t="shared" si="0"/>
        <v>48</v>
      </c>
      <c r="F39" s="12">
        <f>SUMIFS(Database!$H:$H,Database!$C:$C,'European Transfers by Country'!$B39,Database!$B:$B,'European Transfers by Country'!F$3)</f>
        <v>30964815.516676325</v>
      </c>
      <c r="G39" s="13">
        <f>-SUMIFS(Database!$H:$H,Database!$E:$E,'European Transfers by Country'!$B39,Database!$B:$B,'European Transfers by Country'!G$3)</f>
        <v>-61721332.169675842</v>
      </c>
      <c r="H39" s="13">
        <f t="shared" si="1"/>
        <v>-30756516.652999517</v>
      </c>
      <c r="I39">
        <f>SUMIFS(Database!$G:$G,Database!$C:$C,'European Transfers by Country'!$B39,Database!$B:$B,'European Transfers by Country'!I$3)</f>
        <v>296</v>
      </c>
      <c r="J39" s="13">
        <f>-SUMIFS(Database!$G:$G,Database!$E:$E,'European Transfers by Country'!$B39,Database!$B:$B,'European Transfers by Country'!J$3)</f>
        <v>-256</v>
      </c>
      <c r="K39" s="13">
        <f t="shared" si="2"/>
        <v>40</v>
      </c>
      <c r="L39" s="13">
        <f>SUMIFS(Database!$H:$H,Database!$C:$C,'European Transfers by Country'!$B39,Database!$B:$B,'European Transfers by Country'!L$3)</f>
        <v>9401920.7045397442</v>
      </c>
      <c r="M39" s="13">
        <f>SUMIFS(Database!$H:$H,Database!$E:$E,'European Transfers by Country'!$B39,Database!$B:$B,'European Transfers by Country'!M$3)</f>
        <v>45071639.295613721</v>
      </c>
      <c r="N39" s="13">
        <f t="shared" si="3"/>
        <v>54473560.000153467</v>
      </c>
      <c r="P39">
        <f t="shared" si="4"/>
        <v>20</v>
      </c>
    </row>
    <row r="40" spans="2:16" x14ac:dyDescent="0.15">
      <c r="B40" t="s">
        <v>28</v>
      </c>
      <c r="C40">
        <f>SUMIFS(Database!$G:$G,Database!$C:$C,'European Transfers by Country'!$B40,Database!$B:$B,'European Transfers by Country'!C$3)</f>
        <v>186</v>
      </c>
      <c r="D40" s="13">
        <f>-SUMIFS(Database!$G:$G,Database!$E:$E,'European Transfers by Country'!$B40,Database!$B:$B,'European Transfers by Country'!D$3)</f>
        <v>-330</v>
      </c>
      <c r="E40">
        <f t="shared" si="0"/>
        <v>-144</v>
      </c>
      <c r="F40" s="12">
        <f>SUMIFS(Database!$H:$H,Database!$C:$C,'European Transfers by Country'!$B40,Database!$B:$B,'European Transfers by Country'!F$3)</f>
        <v>12182063.15493609</v>
      </c>
      <c r="G40" s="13">
        <f>-SUMIFS(Database!$H:$H,Database!$E:$E,'European Transfers by Country'!$B40,Database!$B:$B,'European Transfers by Country'!G$3)</f>
        <v>-98063545.813370988</v>
      </c>
      <c r="H40" s="13">
        <f t="shared" si="1"/>
        <v>-85881482.658434898</v>
      </c>
      <c r="I40">
        <f>SUMIFS(Database!$G:$G,Database!$C:$C,'European Transfers by Country'!$B40,Database!$B:$B,'European Transfers by Country'!I$3)</f>
        <v>214</v>
      </c>
      <c r="J40" s="13">
        <f>-SUMIFS(Database!$G:$G,Database!$E:$E,'European Transfers by Country'!$B40,Database!$B:$B,'European Transfers by Country'!J$3)</f>
        <v>-354</v>
      </c>
      <c r="K40" s="13">
        <f t="shared" si="2"/>
        <v>-140</v>
      </c>
      <c r="L40" s="13">
        <f>SUMIFS(Database!$H:$H,Database!$C:$C,'European Transfers by Country'!$B40,Database!$B:$B,'European Transfers by Country'!L$3)</f>
        <v>2740955.1612720001</v>
      </c>
      <c r="M40" s="13">
        <f>SUMIFS(Database!$H:$H,Database!$E:$E,'European Transfers by Country'!$B40,Database!$B:$B,'European Transfers by Country'!M$3)</f>
        <v>46167382.928753853</v>
      </c>
      <c r="N40" s="13">
        <f t="shared" si="3"/>
        <v>48908338.09002585</v>
      </c>
      <c r="P40">
        <f t="shared" si="4"/>
        <v>24</v>
      </c>
    </row>
    <row r="41" spans="2:16" x14ac:dyDescent="0.15">
      <c r="B41" t="s">
        <v>29</v>
      </c>
      <c r="C41">
        <f>SUMIFS(Database!$G:$G,Database!$C:$C,'European Transfers by Country'!$B41,Database!$B:$B,'European Transfers by Country'!C$3)</f>
        <v>228</v>
      </c>
      <c r="D41" s="13">
        <f>-SUMIFS(Database!$G:$G,Database!$E:$E,'European Transfers by Country'!$B41,Database!$B:$B,'European Transfers by Country'!D$3)</f>
        <v>-194</v>
      </c>
      <c r="E41">
        <f t="shared" si="0"/>
        <v>34</v>
      </c>
      <c r="F41" s="12">
        <f>SUMIFS(Database!$H:$H,Database!$C:$C,'European Transfers by Country'!$B41,Database!$B:$B,'European Transfers by Country'!F$3)</f>
        <v>51179994.506849304</v>
      </c>
      <c r="G41" s="13">
        <f>-SUMIFS(Database!$H:$H,Database!$E:$E,'European Transfers by Country'!$B41,Database!$B:$B,'European Transfers by Country'!G$3)</f>
        <v>-181796802.41505721</v>
      </c>
      <c r="H41" s="13">
        <f t="shared" si="1"/>
        <v>-130616807.90820791</v>
      </c>
      <c r="I41">
        <f>SUMIFS(Database!$G:$G,Database!$C:$C,'European Transfers by Country'!$B41,Database!$B:$B,'European Transfers by Country'!I$3)</f>
        <v>196</v>
      </c>
      <c r="J41" s="13">
        <f>-SUMIFS(Database!$G:$G,Database!$E:$E,'European Transfers by Country'!$B41,Database!$B:$B,'European Transfers by Country'!J$3)</f>
        <v>-192</v>
      </c>
      <c r="K41" s="13">
        <f t="shared" si="2"/>
        <v>4</v>
      </c>
      <c r="L41" s="13">
        <f>SUMIFS(Database!$H:$H,Database!$C:$C,'European Transfers by Country'!$B41,Database!$B:$B,'European Transfers by Country'!L$3)</f>
        <v>54068307.458480537</v>
      </c>
      <c r="M41" s="13">
        <f>SUMIFS(Database!$H:$H,Database!$E:$E,'European Transfers by Country'!$B41,Database!$B:$B,'European Transfers by Country'!M$3)</f>
        <v>144698289.67663711</v>
      </c>
      <c r="N41" s="13">
        <f t="shared" si="3"/>
        <v>198766597.13511765</v>
      </c>
      <c r="P41">
        <f t="shared" si="4"/>
        <v>12</v>
      </c>
    </row>
    <row r="42" spans="2:16" x14ac:dyDescent="0.15">
      <c r="B42" t="s">
        <v>56</v>
      </c>
      <c r="C42">
        <f>SUMIFS(Database!$G:$G,Database!$C:$C,'European Transfers by Country'!$B42,Database!$B:$B,'European Transfers by Country'!C$3)</f>
        <v>166</v>
      </c>
      <c r="D42" s="13">
        <f>-SUMIFS(Database!$G:$G,Database!$E:$E,'European Transfers by Country'!$B42,Database!$B:$B,'European Transfers by Country'!D$3)</f>
        <v>-212</v>
      </c>
      <c r="E42">
        <f t="shared" si="0"/>
        <v>-46</v>
      </c>
      <c r="F42" s="12">
        <f>SUMIFS(Database!$H:$H,Database!$C:$C,'European Transfers by Country'!$B42,Database!$B:$B,'European Transfers by Country'!F$3)</f>
        <v>6262166.2596094497</v>
      </c>
      <c r="G42" s="13">
        <f>-SUMIFS(Database!$H:$H,Database!$E:$E,'European Transfers by Country'!$B42,Database!$B:$B,'European Transfers by Country'!G$3)</f>
        <v>-19358276.940898951</v>
      </c>
      <c r="H42" s="13">
        <f t="shared" si="1"/>
        <v>-13096110.681289501</v>
      </c>
      <c r="I42">
        <f>SUMIFS(Database!$G:$G,Database!$C:$C,'European Transfers by Country'!$B42,Database!$B:$B,'European Transfers by Country'!I$3)</f>
        <v>140</v>
      </c>
      <c r="J42" s="13">
        <f>-SUMIFS(Database!$G:$G,Database!$E:$E,'European Transfers by Country'!$B42,Database!$B:$B,'European Transfers by Country'!J$3)</f>
        <v>-218</v>
      </c>
      <c r="K42" s="13">
        <f t="shared" si="2"/>
        <v>-78</v>
      </c>
      <c r="L42" s="13">
        <f>SUMIFS(Database!$H:$H,Database!$C:$C,'European Transfers by Country'!$B42,Database!$B:$B,'European Transfers by Country'!L$3)</f>
        <v>1008582.035294046</v>
      </c>
      <c r="M42" s="13">
        <f>SUMIFS(Database!$H:$H,Database!$E:$E,'European Transfers by Country'!$B42,Database!$B:$B,'European Transfers by Country'!M$3)</f>
        <v>15649670.759856904</v>
      </c>
      <c r="N42" s="13">
        <f t="shared" si="3"/>
        <v>16658252.795150951</v>
      </c>
      <c r="P42">
        <f t="shared" si="4"/>
        <v>26</v>
      </c>
    </row>
    <row r="43" spans="2:16" x14ac:dyDescent="0.15">
      <c r="B43" t="s">
        <v>30</v>
      </c>
      <c r="C43">
        <f>SUMIFS(Database!$G:$G,Database!$C:$C,'European Transfers by Country'!$B43,Database!$B:$B,'European Transfers by Country'!C$3)</f>
        <v>72</v>
      </c>
      <c r="D43" s="13">
        <f>-SUMIFS(Database!$G:$G,Database!$E:$E,'European Transfers by Country'!$B43,Database!$B:$B,'European Transfers by Country'!D$3)</f>
        <v>-88</v>
      </c>
      <c r="E43">
        <f t="shared" si="0"/>
        <v>-16</v>
      </c>
      <c r="F43" s="12">
        <f>SUMIFS(Database!$H:$H,Database!$C:$C,'European Transfers by Country'!$B43,Database!$B:$B,'European Transfers by Country'!F$3)</f>
        <v>1614332.3780399999</v>
      </c>
      <c r="G43" s="13">
        <f>-SUMIFS(Database!$H:$H,Database!$E:$E,'European Transfers by Country'!$B43,Database!$B:$B,'European Transfers by Country'!G$3)</f>
        <v>-5259280.1023575002</v>
      </c>
      <c r="H43" s="13">
        <f t="shared" si="1"/>
        <v>-3644947.7243175004</v>
      </c>
      <c r="I43">
        <f>SUMIFS(Database!$G:$G,Database!$C:$C,'European Transfers by Country'!$B43,Database!$B:$B,'European Transfers by Country'!I$3)</f>
        <v>98</v>
      </c>
      <c r="J43" s="13">
        <f>-SUMIFS(Database!$G:$G,Database!$E:$E,'European Transfers by Country'!$B43,Database!$B:$B,'European Transfers by Country'!J$3)</f>
        <v>-100</v>
      </c>
      <c r="K43" s="13">
        <f t="shared" si="2"/>
        <v>-2</v>
      </c>
      <c r="L43" s="13">
        <f>SUMIFS(Database!$H:$H,Database!$C:$C,'European Transfers by Country'!$B43,Database!$B:$B,'European Transfers by Country'!L$3)</f>
        <v>0</v>
      </c>
      <c r="M43" s="13">
        <f>SUMIFS(Database!$H:$H,Database!$E:$E,'European Transfers by Country'!$B43,Database!$B:$B,'European Transfers by Country'!M$3)</f>
        <v>15724234.1194137</v>
      </c>
      <c r="N43" s="13">
        <f t="shared" si="3"/>
        <v>15724234.1194137</v>
      </c>
      <c r="P43">
        <f t="shared" si="4"/>
        <v>35</v>
      </c>
    </row>
    <row r="44" spans="2:16" x14ac:dyDescent="0.15">
      <c r="B44" t="s">
        <v>31</v>
      </c>
      <c r="C44">
        <f>SUMIFS(Database!$G:$G,Database!$C:$C,'European Transfers by Country'!$B44,Database!$B:$B,'European Transfers by Country'!C$3)</f>
        <v>434</v>
      </c>
      <c r="D44" s="13">
        <f>-SUMIFS(Database!$G:$G,Database!$E:$E,'European Transfers by Country'!$B44,Database!$B:$B,'European Transfers by Country'!D$3)</f>
        <v>-210</v>
      </c>
      <c r="E44">
        <f t="shared" si="0"/>
        <v>224</v>
      </c>
      <c r="F44" s="12">
        <f>SUMIFS(Database!$H:$H,Database!$C:$C,'European Transfers by Country'!$B44,Database!$B:$B,'European Transfers by Country'!F$3)</f>
        <v>16062413.755754368</v>
      </c>
      <c r="G44" s="13">
        <f>-SUMIFS(Database!$H:$H,Database!$E:$E,'European Transfers by Country'!$B44,Database!$B:$B,'European Transfers by Country'!G$3)</f>
        <v>-107949338.66949424</v>
      </c>
      <c r="H44" s="13">
        <f t="shared" si="1"/>
        <v>-91886924.913739875</v>
      </c>
      <c r="I44">
        <f>SUMIFS(Database!$G:$G,Database!$C:$C,'European Transfers by Country'!$B44,Database!$B:$B,'European Transfers by Country'!I$3)</f>
        <v>358</v>
      </c>
      <c r="J44" s="13">
        <f>-SUMIFS(Database!$G:$G,Database!$E:$E,'European Transfers by Country'!$B44,Database!$B:$B,'European Transfers by Country'!J$3)</f>
        <v>-236</v>
      </c>
      <c r="K44" s="13">
        <f t="shared" si="2"/>
        <v>122</v>
      </c>
      <c r="L44" s="13">
        <f>SUMIFS(Database!$H:$H,Database!$C:$C,'European Transfers by Country'!$B44,Database!$B:$B,'European Transfers by Country'!L$3)</f>
        <v>19856246.810189221</v>
      </c>
      <c r="M44" s="13">
        <f>SUMIFS(Database!$H:$H,Database!$E:$E,'European Transfers by Country'!$B44,Database!$B:$B,'European Transfers by Country'!M$3)</f>
        <v>43726800.270048536</v>
      </c>
      <c r="N44" s="13">
        <f t="shared" si="3"/>
        <v>63583047.080237761</v>
      </c>
      <c r="P44">
        <f t="shared" si="4"/>
        <v>14</v>
      </c>
    </row>
    <row r="45" spans="2:16" x14ac:dyDescent="0.15">
      <c r="B45" t="s">
        <v>32</v>
      </c>
      <c r="C45">
        <f>SUMIFS(Database!$G:$G,Database!$C:$C,'European Transfers by Country'!$B45,Database!$B:$B,'European Transfers by Country'!C$3)</f>
        <v>368</v>
      </c>
      <c r="D45" s="13">
        <f>-SUMIFS(Database!$G:$G,Database!$E:$E,'European Transfers by Country'!$B45,Database!$B:$B,'European Transfers by Country'!D$3)</f>
        <v>-276</v>
      </c>
      <c r="E45">
        <f t="shared" si="0"/>
        <v>92</v>
      </c>
      <c r="F45" s="12">
        <f>SUMIFS(Database!$H:$H,Database!$C:$C,'European Transfers by Country'!$B45,Database!$B:$B,'European Transfers by Country'!F$3)</f>
        <v>246419317.65226299</v>
      </c>
      <c r="G45" s="13">
        <f>-SUMIFS(Database!$H:$H,Database!$E:$E,'European Transfers by Country'!$B45,Database!$B:$B,'European Transfers by Country'!G$3)</f>
        <v>-77656100.644508749</v>
      </c>
      <c r="H45" s="13">
        <f t="shared" si="1"/>
        <v>168763217.00775424</v>
      </c>
      <c r="I45">
        <f>SUMIFS(Database!$G:$G,Database!$C:$C,'European Transfers by Country'!$B45,Database!$B:$B,'European Transfers by Country'!I$3)</f>
        <v>286</v>
      </c>
      <c r="J45" s="13">
        <f>-SUMIFS(Database!$G:$G,Database!$E:$E,'European Transfers by Country'!$B45,Database!$B:$B,'European Transfers by Country'!J$3)</f>
        <v>-244</v>
      </c>
      <c r="K45" s="13">
        <f t="shared" si="2"/>
        <v>42</v>
      </c>
      <c r="L45" s="13">
        <f>SUMIFS(Database!$H:$H,Database!$C:$C,'European Transfers by Country'!$B45,Database!$B:$B,'European Transfers by Country'!L$3)</f>
        <v>231758598.70674241</v>
      </c>
      <c r="M45" s="13">
        <f>SUMIFS(Database!$H:$H,Database!$E:$E,'European Transfers by Country'!$B45,Database!$B:$B,'European Transfers by Country'!M$3)</f>
        <v>161891930.90097299</v>
      </c>
      <c r="N45" s="13">
        <f t="shared" si="3"/>
        <v>393650529.60771537</v>
      </c>
      <c r="P45">
        <f t="shared" si="4"/>
        <v>6</v>
      </c>
    </row>
    <row r="46" spans="2:16" x14ac:dyDescent="0.15">
      <c r="B46" t="s">
        <v>86</v>
      </c>
      <c r="C46">
        <f>SUMIFS(Database!$G:$G,Database!$C:$C,'European Transfers by Country'!$B46,Database!$B:$B,'European Transfers by Country'!C$3)</f>
        <v>168</v>
      </c>
      <c r="D46" s="13">
        <f>-SUMIFS(Database!$G:$G,Database!$E:$E,'European Transfers by Country'!$B46,Database!$B:$B,'European Transfers by Country'!D$3)</f>
        <v>-142</v>
      </c>
      <c r="E46">
        <f t="shared" si="0"/>
        <v>26</v>
      </c>
      <c r="F46" s="12">
        <f>SUMIFS(Database!$H:$H,Database!$C:$C,'European Transfers by Country'!$B46,Database!$B:$B,'European Transfers by Country'!F$3)</f>
        <v>71870947.304637611</v>
      </c>
      <c r="G46" s="13">
        <f>-SUMIFS(Database!$H:$H,Database!$E:$E,'European Transfers by Country'!$B46,Database!$B:$B,'European Transfers by Country'!G$3)</f>
        <v>-10598111.729768999</v>
      </c>
      <c r="H46" s="13">
        <f t="shared" si="1"/>
        <v>61272835.574868612</v>
      </c>
      <c r="I46">
        <f>SUMIFS(Database!$G:$G,Database!$C:$C,'European Transfers by Country'!$B46,Database!$B:$B,'European Transfers by Country'!I$3)</f>
        <v>188</v>
      </c>
      <c r="J46" s="13">
        <f>-SUMIFS(Database!$G:$G,Database!$E:$E,'European Transfers by Country'!$B46,Database!$B:$B,'European Transfers by Country'!J$3)</f>
        <v>-166</v>
      </c>
      <c r="K46" s="13">
        <f t="shared" si="2"/>
        <v>22</v>
      </c>
      <c r="L46" s="13">
        <f>SUMIFS(Database!$H:$H,Database!$C:$C,'European Transfers by Country'!$B46,Database!$B:$B,'European Transfers by Country'!L$3)</f>
        <v>152786599.32513449</v>
      </c>
      <c r="M46" s="13">
        <f>SUMIFS(Database!$H:$H,Database!$E:$E,'European Transfers by Country'!$B46,Database!$B:$B,'European Transfers by Country'!M$3)</f>
        <v>133885023.1342845</v>
      </c>
      <c r="N46" s="13">
        <f t="shared" si="3"/>
        <v>286671622.45941901</v>
      </c>
      <c r="P46">
        <f t="shared" si="4"/>
        <v>8</v>
      </c>
    </row>
    <row r="47" spans="2:16" x14ac:dyDescent="0.15">
      <c r="B47" t="s">
        <v>20</v>
      </c>
      <c r="C47">
        <f>SUMIFS(Database!$G:$G,Database!$C:$C,'European Transfers by Country'!$B47,Database!$B:$B,'European Transfers by Country'!C$3)</f>
        <v>0</v>
      </c>
      <c r="D47" s="13">
        <f>-SUMIFS(Database!$G:$G,Database!$E:$E,'European Transfers by Country'!$B47,Database!$B:$B,'European Transfers by Country'!D$3)</f>
        <v>-12</v>
      </c>
      <c r="E47">
        <f t="shared" si="0"/>
        <v>-12</v>
      </c>
      <c r="F47" s="12">
        <f>SUMIFS(Database!$H:$H,Database!$C:$C,'European Transfers by Country'!$B47,Database!$B:$B,'European Transfers by Country'!F$3)</f>
        <v>0</v>
      </c>
      <c r="G47" s="13">
        <f>-SUMIFS(Database!$H:$H,Database!$E:$E,'European Transfers by Country'!$B47,Database!$B:$B,'European Transfers by Country'!G$3)</f>
        <v>0</v>
      </c>
      <c r="H47" s="13">
        <f t="shared" si="1"/>
        <v>0</v>
      </c>
      <c r="I47">
        <f>SUMIFS(Database!$G:$G,Database!$C:$C,'European Transfers by Country'!$B47,Database!$B:$B,'European Transfers by Country'!I$3)</f>
        <v>4</v>
      </c>
      <c r="J47" s="13">
        <f>-SUMIFS(Database!$G:$G,Database!$E:$E,'European Transfers by Country'!$B47,Database!$B:$B,'European Transfers by Country'!J$3)</f>
        <v>-28</v>
      </c>
      <c r="K47" s="13">
        <f t="shared" si="2"/>
        <v>-24</v>
      </c>
      <c r="L47" s="13">
        <f>SUMIFS(Database!$H:$H,Database!$C:$C,'European Transfers by Country'!$B47,Database!$B:$B,'European Transfers by Country'!L$3)</f>
        <v>0</v>
      </c>
      <c r="M47" s="13">
        <f>SUMIFS(Database!$H:$H,Database!$E:$E,'European Transfers by Country'!$B47,Database!$B:$B,'European Transfers by Country'!M$3)</f>
        <v>0</v>
      </c>
      <c r="N47" s="13">
        <f t="shared" si="3"/>
        <v>0</v>
      </c>
      <c r="P47">
        <f t="shared" si="4"/>
        <v>35</v>
      </c>
    </row>
    <row r="48" spans="2:16" ht="14" thickBot="1" x14ac:dyDescent="0.2">
      <c r="B48" s="6" t="s">
        <v>27</v>
      </c>
      <c r="C48" s="6">
        <f>SUMIFS(Database!$G:$G,Database!$C:$C,'European Transfers by Country'!$B48,Database!$B:$B,'European Transfers by Country'!C$3)</f>
        <v>0</v>
      </c>
      <c r="D48" s="14">
        <f>-SUMIFS(Database!$G:$G,Database!$E:$E,'European Transfers by Country'!$B48,Database!$B:$B,'European Transfers by Country'!D$3)</f>
        <v>-2</v>
      </c>
      <c r="E48" s="6">
        <f t="shared" si="0"/>
        <v>-2</v>
      </c>
      <c r="F48" s="15">
        <f>SUMIFS(Database!$H:$H,Database!$C:$C,'European Transfers by Country'!$B48,Database!$B:$B,'European Transfers by Country'!F$3)</f>
        <v>0</v>
      </c>
      <c r="G48" s="14">
        <f>-SUMIFS(Database!$H:$H,Database!$E:$E,'European Transfers by Country'!$B48,Database!$B:$B,'European Transfers by Country'!G$3)</f>
        <v>0</v>
      </c>
      <c r="H48" s="14">
        <f t="shared" si="1"/>
        <v>0</v>
      </c>
      <c r="I48" s="6">
        <f>SUMIFS(Database!$G:$G,Database!$C:$C,'European Transfers by Country'!$B48,Database!$B:$B,'European Transfers by Country'!I$3)</f>
        <v>0</v>
      </c>
      <c r="J48" s="14">
        <f>-SUMIFS(Database!$G:$G,Database!$E:$E,'European Transfers by Country'!$B48,Database!$B:$B,'European Transfers by Country'!J$3)</f>
        <v>0</v>
      </c>
      <c r="K48" s="14">
        <f t="shared" si="2"/>
        <v>0</v>
      </c>
      <c r="L48" s="14">
        <f>SUMIFS(Database!$H:$H,Database!$C:$C,'European Transfers by Country'!$B48,Database!$B:$B,'European Transfers by Country'!L$3)</f>
        <v>0</v>
      </c>
      <c r="M48" s="14">
        <f>SUMIFS(Database!$H:$H,Database!$E:$E,'European Transfers by Country'!$B48,Database!$B:$B,'European Transfers by Country'!M$3)</f>
        <v>0</v>
      </c>
      <c r="N48" s="14">
        <f t="shared" si="3"/>
        <v>0</v>
      </c>
      <c r="P48">
        <f t="shared" si="4"/>
        <v>35</v>
      </c>
    </row>
    <row r="49" spans="2:14" ht="14" thickBot="1" x14ac:dyDescent="0.2">
      <c r="B49" s="16" t="s">
        <v>165</v>
      </c>
      <c r="C49" s="17">
        <f>SUM(C5:C48)</f>
        <v>10744</v>
      </c>
      <c r="D49" s="17">
        <f>SUM(D5:D48)</f>
        <v>-9034</v>
      </c>
      <c r="E49" s="17">
        <f t="shared" ref="E49:L49" si="5">SUM(E5:E48)</f>
        <v>1710</v>
      </c>
      <c r="F49" s="17">
        <f t="shared" si="5"/>
        <v>5698872090.6997061</v>
      </c>
      <c r="G49" s="17">
        <f t="shared" si="5"/>
        <v>-5529505080.4219656</v>
      </c>
      <c r="H49" s="17">
        <f t="shared" si="5"/>
        <v>169367010.27774179</v>
      </c>
      <c r="I49" s="17">
        <f t="shared" si="5"/>
        <v>11148</v>
      </c>
      <c r="J49" s="17">
        <f t="shared" si="5"/>
        <v>-9358</v>
      </c>
      <c r="K49" s="17">
        <f t="shared" si="5"/>
        <v>1790</v>
      </c>
      <c r="L49" s="17">
        <f t="shared" si="5"/>
        <v>6176264266.8266735</v>
      </c>
      <c r="M49" s="17">
        <f>SUM(M5:M48)</f>
        <v>6087728952.6301174</v>
      </c>
      <c r="N49" s="17">
        <f>SUM(N5:N48)</f>
        <v>12263993219.456791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FBBC-1643-DB4A-B7FC-5BA1EE3B6FFA}">
  <dimension ref="B1:E9"/>
  <sheetViews>
    <sheetView workbookViewId="0">
      <selection activeCell="D18" sqref="D18"/>
    </sheetView>
  </sheetViews>
  <sheetFormatPr baseColWidth="10" defaultRowHeight="13" x14ac:dyDescent="0.15"/>
  <cols>
    <col min="1" max="1" width="4.1640625" customWidth="1"/>
    <col min="3" max="3" width="20.1640625" bestFit="1" customWidth="1"/>
    <col min="4" max="4" width="17.83203125" bestFit="1" customWidth="1"/>
  </cols>
  <sheetData>
    <row r="1" spans="2:5" ht="20" x14ac:dyDescent="0.2">
      <c r="B1" s="19" t="s">
        <v>166</v>
      </c>
      <c r="C1" s="19"/>
      <c r="D1" s="19"/>
      <c r="E1" s="19"/>
    </row>
    <row r="2" spans="2:5" x14ac:dyDescent="0.15">
      <c r="B2" s="1" t="s">
        <v>166</v>
      </c>
    </row>
    <row r="4" spans="2:5" x14ac:dyDescent="0.15">
      <c r="C4" s="3" t="s">
        <v>167</v>
      </c>
      <c r="D4" s="3" t="s">
        <v>168</v>
      </c>
    </row>
    <row r="5" spans="2:5" x14ac:dyDescent="0.15">
      <c r="B5" t="s">
        <v>50</v>
      </c>
      <c r="C5" s="13">
        <f>SUMIF('European Transfers by Country'!$B:$B,'Visualization Top 5 Countries'!B5,'European Transfers by Country'!$I:$I)</f>
        <v>1020</v>
      </c>
      <c r="D5" s="13">
        <f>SUMIF('European Transfers by Country'!$B:$B,'Visualization Top 5 Countries'!B5,'European Transfers by Country'!$L:$L)/SUMIF('European Transfers by Country'!$B:$B,'Visualization Top 5 Countries'!B5,'European Transfers by Country'!$I:$I)</f>
        <v>2127361.2256838172</v>
      </c>
    </row>
    <row r="6" spans="2:5" x14ac:dyDescent="0.15">
      <c r="B6" t="s">
        <v>11</v>
      </c>
      <c r="C6" s="13">
        <f>SUMIF('European Transfers by Country'!$B:$B,'Visualization Top 5 Countries'!B6,'European Transfers by Country'!$I:$I)</f>
        <v>476</v>
      </c>
      <c r="D6" s="13">
        <f>SUMIF('European Transfers by Country'!$B:$B,'Visualization Top 5 Countries'!B6,'European Transfers by Country'!$L:$L)/SUMIF('European Transfers by Country'!$B:$B,'Visualization Top 5 Countries'!B6,'European Transfers by Country'!$I:$I)</f>
        <v>1231500.2274318419</v>
      </c>
    </row>
    <row r="7" spans="2:5" x14ac:dyDescent="0.15">
      <c r="B7" t="s">
        <v>12</v>
      </c>
      <c r="C7" s="13">
        <f>SUMIF('European Transfers by Country'!$B:$B,'Visualization Top 5 Countries'!B7,'European Transfers by Country'!$I:$I)</f>
        <v>438</v>
      </c>
      <c r="D7" s="13">
        <f>SUMIF('European Transfers by Country'!$B:$B,'Visualization Top 5 Countries'!B7,'European Transfers by Country'!$L:$L)/SUMIF('European Transfers by Country'!$B:$B,'Visualization Top 5 Countries'!B7,'European Transfers by Country'!$I:$I)</f>
        <v>1753915.0085361104</v>
      </c>
    </row>
    <row r="8" spans="2:5" x14ac:dyDescent="0.15">
      <c r="B8" t="s">
        <v>13</v>
      </c>
      <c r="C8" s="13">
        <f>SUMIF('European Transfers by Country'!$B:$B,'Visualization Top 5 Countries'!B8,'European Transfers by Country'!$I:$I)</f>
        <v>664</v>
      </c>
      <c r="D8" s="13">
        <f>SUMIF('European Transfers by Country'!$B:$B,'Visualization Top 5 Countries'!B8,'European Transfers by Country'!$L:$L)/SUMIF('European Transfers by Country'!$B:$B,'Visualization Top 5 Countries'!B8,'European Transfers by Country'!$I:$I)</f>
        <v>969930.79093812511</v>
      </c>
    </row>
    <row r="9" spans="2:5" x14ac:dyDescent="0.15">
      <c r="B9" t="s">
        <v>17</v>
      </c>
      <c r="C9" s="13">
        <f>SUMIF('European Transfers by Country'!$B:$B,'Visualization Top 5 Countries'!B9,'European Transfers by Country'!$I:$I)</f>
        <v>542</v>
      </c>
      <c r="D9" s="13">
        <f>SUMIF('European Transfers by Country'!$B:$B,'Visualization Top 5 Countries'!B9,'European Transfers by Country'!$L:$L)/SUMIF('European Transfers by Country'!$B:$B,'Visualization Top 5 Countries'!B9,'European Transfers by Country'!$I:$I)</f>
        <v>1670692.2407288889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 Transfers</vt:lpstr>
      <vt:lpstr>European Transfers by Country</vt:lpstr>
      <vt:lpstr>Visualization 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Sami Mamand</cp:lastModifiedBy>
  <dcterms:created xsi:type="dcterms:W3CDTF">2023-06-30T06:51:19Z</dcterms:created>
  <dcterms:modified xsi:type="dcterms:W3CDTF">2024-01-26T16:46:53Z</dcterms:modified>
</cp:coreProperties>
</file>