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130" windowHeight="5400" activeTab="1"/>
  </bookViews>
  <sheets>
    <sheet name="Anleitung" sheetId="2" r:id="rId1"/>
    <sheet name="MaBet 2020" sheetId="1" r:id="rId2"/>
  </sheets>
  <calcPr calcId="152511"/>
</workbook>
</file>

<file path=xl/calcChain.xml><?xml version="1.0" encoding="utf-8"?>
<calcChain xmlns="http://schemas.openxmlformats.org/spreadsheetml/2006/main">
  <c r="G7" i="1" l="1"/>
  <c r="G5" i="1"/>
  <c r="G4" i="1"/>
  <c r="C6" i="1"/>
  <c r="C5" i="1"/>
  <c r="C4" i="1"/>
  <c r="E14" i="1" l="1"/>
  <c r="E5" i="1"/>
  <c r="E6" i="1"/>
  <c r="E7" i="1"/>
  <c r="E8" i="1"/>
  <c r="E9" i="1"/>
  <c r="E10" i="1"/>
  <c r="E11" i="1"/>
  <c r="E12" i="1"/>
  <c r="E13" i="1"/>
  <c r="E15" i="1"/>
  <c r="E4" i="1"/>
  <c r="F11" i="1" l="1"/>
  <c r="D4" i="1"/>
  <c r="D3" i="1" l="1"/>
  <c r="G3" i="1" l="1"/>
  <c r="G6" i="1" s="1"/>
  <c r="G8" i="1" s="1"/>
  <c r="G10" i="1" s="1"/>
  <c r="G11" i="1" s="1"/>
  <c r="G12" i="1" l="1"/>
  <c r="G14" i="1" s="1"/>
  <c r="C19" i="1"/>
  <c r="C21" i="1" l="1"/>
  <c r="C20" i="1"/>
  <c r="C22" i="1" l="1"/>
  <c r="G15" i="1" l="1"/>
  <c r="G16" i="1"/>
</calcChain>
</file>

<file path=xl/sharedStrings.xml><?xml version="1.0" encoding="utf-8"?>
<sst xmlns="http://schemas.openxmlformats.org/spreadsheetml/2006/main" count="34" uniqueCount="34">
  <si>
    <t>SOLL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</si>
  <si>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</si>
  <si>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</si>
  <si>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</si>
  <si>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</si>
  <si>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</si>
  <si>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</si>
  <si>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</si>
  <si>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</si>
  <si>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</si>
  <si>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</si>
  <si>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</si>
  <si>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</si>
  <si>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PLAN</t>
  </si>
  <si>
    <t>TOTAL</t>
  </si>
  <si>
    <t>Geleistete Projekttage im Jahr 2020</t>
  </si>
  <si>
    <t>PEP für individuelle Ziele</t>
  </si>
  <si>
    <t>Sockel</t>
  </si>
  <si>
    <t>Summe PEP ohne Gehaltsfaktor</t>
  </si>
  <si>
    <t>Gehaltsfaktor</t>
  </si>
  <si>
    <t>Gewichtete Summe PEP * Gehaltsfaktor</t>
  </si>
  <si>
    <t>PEP aus Aus-/Weiterbildung</t>
  </si>
  <si>
    <t>Gesamt-PEP</t>
  </si>
  <si>
    <t>Auszahlung aus MaBet im Nov 2020</t>
  </si>
  <si>
    <t>MaBet 2020</t>
  </si>
  <si>
    <t>Steuerfreie Zulage 2020</t>
  </si>
  <si>
    <t>Bonus 2020</t>
  </si>
  <si>
    <t>Beispiel:</t>
  </si>
  <si>
    <t>SoZa</t>
  </si>
  <si>
    <t>LS</t>
  </si>
  <si>
    <t>Soli</t>
  </si>
  <si>
    <t>Total</t>
  </si>
  <si>
    <t>Nettoauszahlung 2020</t>
  </si>
  <si>
    <t>Nettoauszahlung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</si>
</sst>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#,##0.00\ &quot;€&quot;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166" fontId="0" fillId="0" borderId="3" xfId="0" applyNumberFormat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7" fontId="0" fillId="2" borderId="3" xfId="0" applyNumberFormat="1" applyFill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/>
    </xf>
    <xf numFmtId="165" fontId="0" fillId="0" borderId="1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166" fontId="0" fillId="0" borderId="4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I22"/>
  <sheetViews>
    <sheetView showGridLines="0" tabSelected="1" workbookViewId="0">
      <selection activeCell="F18" sqref="F18"/>
    </sheetView>
  </sheetViews>
  <sheetFormatPr baseColWidth="10" defaultColWidth="9.140625" defaultRowHeight="15" x14ac:dyDescent="0.25"/>
  <cols>
    <col min="1" max="2" width="9.140625" style="1"/>
    <col min="3" max="3" width="10.5703125" style="1" bestFit="1" customWidth="1"/>
    <col min="4" max="5" width="9.140625" style="1"/>
    <col min="6" max="6" width="41.85546875" style="1" bestFit="1" customWidth="1"/>
    <col min="7" max="7" width="12.140625" style="15" customWidth="1"/>
    <col min="8" max="8" width="9.140625" style="1"/>
    <col min="9" max="9" width="10.5703125" style="1" bestFit="1" customWidth="1"/>
    <col min="10" max="16384" width="9.140625" style="1"/>
  </cols>
  <sheetData>
    <row r="2" spans="2:9" x14ac:dyDescent="0.25">
      <c r="B2" s="2"/>
      <c r="C2" s="2" t="s">
        <v>0</v>
      </c>
      <c r="D2" s="2" t="s">
        <v>13</v>
      </c>
      <c r="F2" s="10" t="s">
        <v>24</v>
      </c>
      <c r="G2" s="11">
        <v>30</v>
      </c>
    </row>
    <row r="3" spans="2:9" x14ac:dyDescent="0.25">
      <c r="B3" s="2" t="s">
        <v>14</v>
      </c>
      <c r="C3" s="3">
        <v>190</v>
      </c>
      <c r="D3" s="3">
        <f>SUM(D4:D15)</f>
        <v>50</v>
      </c>
      <c r="F3" s="4" t="s">
        <v>15</v>
      </c>
      <c r="G3" s="12">
        <f>D3</f>
        <v>50</v>
      </c>
    </row>
    <row r="4" spans="2:9" x14ac:dyDescent="0.25">
      <c r="B4" s="2" t="s">
        <v>1</v>
      </c>
      <c r="C4" s="3">
        <f>C3 / 12</f>
        <v>15.833333333333334</v>
      </c>
      <c r="D4" s="3">
        <f>160 / 8</f>
        <v>20</v>
      </c>
      <c r="E4" s="1">
        <f>D4 * 8</f>
        <v>160</v>
      </c>
      <c r="F4" s="5" t="s">
        <v>16</v>
      </c>
      <c r="G4" s="13">
        <f>40</f>
        <v>40</v>
      </c>
    </row>
    <row r="5" spans="2:9" x14ac:dyDescent="0.25">
      <c r="B5" s="2" t="s">
        <v>2</v>
      </c>
      <c r="C5" s="3">
        <f>C3/ 12</f>
        <v>15.833333333333334</v>
      </c>
      <c r="D5" s="3">
        <v>20</v>
      </c>
      <c r="E5" s="1">
        <f t="shared" ref="E5:E15" si="0">D5 * 8</f>
        <v>160</v>
      </c>
      <c r="F5" s="6" t="s">
        <v>17</v>
      </c>
      <c r="G5" s="14">
        <f>40 / 4</f>
        <v>10</v>
      </c>
    </row>
    <row r="6" spans="2:9" x14ac:dyDescent="0.25">
      <c r="B6" s="2" t="s">
        <v>3</v>
      </c>
      <c r="C6" s="3">
        <f>C3 / 12</f>
        <v>15.833333333333334</v>
      </c>
      <c r="D6" s="3">
        <v>10</v>
      </c>
      <c r="E6" s="1">
        <f t="shared" si="0"/>
        <v>80</v>
      </c>
      <c r="F6" s="4" t="s">
        <v>18</v>
      </c>
      <c r="G6" s="12">
        <f>SUM( G3:G5)</f>
        <v>100</v>
      </c>
    </row>
    <row r="7" spans="2:9" x14ac:dyDescent="0.25">
      <c r="B7" s="2" t="s">
        <v>4</v>
      </c>
      <c r="C7" s="3">
        <v>0</v>
      </c>
      <c r="D7" s="3">
        <v>0</v>
      </c>
      <c r="E7" s="1">
        <f t="shared" si="0"/>
        <v>0</v>
      </c>
      <c r="F7" s="7" t="s">
        <v>19</v>
      </c>
      <c r="G7" s="18">
        <f>5200 / 3000</f>
        <v>1.7333333333333334</v>
      </c>
    </row>
    <row r="8" spans="2:9" x14ac:dyDescent="0.25">
      <c r="B8" s="2" t="s">
        <v>5</v>
      </c>
      <c r="C8" s="3">
        <v>0</v>
      </c>
      <c r="D8" s="3">
        <v>0</v>
      </c>
      <c r="E8" s="1">
        <f t="shared" si="0"/>
        <v>0</v>
      </c>
      <c r="F8" s="9" t="s">
        <v>20</v>
      </c>
      <c r="G8" s="19">
        <f>G6 * G7</f>
        <v>173.33333333333334</v>
      </c>
    </row>
    <row r="9" spans="2:9" x14ac:dyDescent="0.25">
      <c r="B9" s="2" t="s">
        <v>6</v>
      </c>
      <c r="C9" s="3">
        <v>0</v>
      </c>
      <c r="D9" s="3">
        <v>0</v>
      </c>
      <c r="E9" s="1">
        <f t="shared" si="0"/>
        <v>0</v>
      </c>
      <c r="F9" s="6" t="s">
        <v>21</v>
      </c>
      <c r="G9" s="20">
        <v>0</v>
      </c>
    </row>
    <row r="10" spans="2:9" x14ac:dyDescent="0.25">
      <c r="B10" s="2" t="s">
        <v>7</v>
      </c>
      <c r="C10" s="3">
        <v>0</v>
      </c>
      <c r="D10" s="3">
        <v>0</v>
      </c>
      <c r="E10" s="1">
        <f t="shared" si="0"/>
        <v>0</v>
      </c>
      <c r="F10" s="9" t="s">
        <v>22</v>
      </c>
      <c r="G10" s="19">
        <f>SUM( G8:G9)</f>
        <v>173.33333333333334</v>
      </c>
    </row>
    <row r="11" spans="2:9" x14ac:dyDescent="0.25">
      <c r="B11" s="2" t="s">
        <v>8</v>
      </c>
      <c r="C11" s="3">
        <v>0</v>
      </c>
      <c r="D11" s="3">
        <v>0</v>
      </c>
      <c r="E11" s="1">
        <f t="shared" si="0"/>
        <v>0</v>
      </c>
      <c r="F11" s="6" t="str">
        <f>"Daraus ergibt sich mit den " &amp; G2 &amp; " € je PEP für 2020"</f>
        <v>Daraus ergibt sich mit den 30 € je PEP für 2020</v>
      </c>
      <c r="G11" s="16">
        <f>G10 * G2</f>
        <v>5200</v>
      </c>
      <c r="I11" s="27"/>
    </row>
    <row r="12" spans="2:9" x14ac:dyDescent="0.25">
      <c r="B12" s="2" t="s">
        <v>9</v>
      </c>
      <c r="C12" s="3">
        <v>0</v>
      </c>
      <c r="D12" s="3">
        <v>0</v>
      </c>
      <c r="E12" s="1">
        <f t="shared" si="0"/>
        <v>0</v>
      </c>
      <c r="F12" s="8" t="s">
        <v>23</v>
      </c>
      <c r="G12" s="17">
        <f>G11 / 2</f>
        <v>2600</v>
      </c>
    </row>
    <row r="13" spans="2:9" x14ac:dyDescent="0.25">
      <c r="B13" s="2" t="s">
        <v>10</v>
      </c>
      <c r="C13" s="3">
        <v>0</v>
      </c>
      <c r="D13" s="23">
        <v>0</v>
      </c>
      <c r="E13" s="1">
        <f t="shared" si="0"/>
        <v>0</v>
      </c>
      <c r="F13" s="21" t="s">
        <v>25</v>
      </c>
      <c r="G13" s="22">
        <v>0</v>
      </c>
    </row>
    <row r="14" spans="2:9" x14ac:dyDescent="0.25">
      <c r="B14" s="2" t="s">
        <v>11</v>
      </c>
      <c r="C14" s="3">
        <v>0</v>
      </c>
      <c r="D14" s="23">
        <v>0</v>
      </c>
      <c r="E14" s="1">
        <f t="shared" si="0"/>
        <v>0</v>
      </c>
      <c r="F14" s="24" t="s">
        <v>26</v>
      </c>
      <c r="G14" s="25">
        <f>SUM( G12:G13)</f>
        <v>2600</v>
      </c>
    </row>
    <row r="15" spans="2:9" x14ac:dyDescent="0.25">
      <c r="B15" s="2" t="s">
        <v>12</v>
      </c>
      <c r="C15" s="3">
        <v>0</v>
      </c>
      <c r="D15" s="23">
        <v>0</v>
      </c>
      <c r="E15" s="1">
        <f t="shared" si="0"/>
        <v>0</v>
      </c>
      <c r="F15" s="8" t="s">
        <v>32</v>
      </c>
      <c r="G15" s="17">
        <f>C22 * 0.5 + G13</f>
        <v>1611.8955855883976</v>
      </c>
    </row>
    <row r="16" spans="2:9" x14ac:dyDescent="0.25">
      <c r="F16" s="8" t="s">
        <v>33</v>
      </c>
      <c r="G16" s="17">
        <f>C22 * 0.5</f>
        <v>1611.8955855883976</v>
      </c>
    </row>
    <row r="18" spans="2:4" x14ac:dyDescent="0.25">
      <c r="B18" s="1" t="s">
        <v>27</v>
      </c>
    </row>
    <row r="19" spans="2:4" x14ac:dyDescent="0.25">
      <c r="B19" s="1" t="s">
        <v>28</v>
      </c>
      <c r="C19" s="27">
        <f>G11</f>
        <v>5200</v>
      </c>
    </row>
    <row r="20" spans="2:4" x14ac:dyDescent="0.25">
      <c r="B20" s="1" t="s">
        <v>29</v>
      </c>
      <c r="C20" s="27">
        <f>-C19 * D20</f>
        <v>-1873.1837240030377</v>
      </c>
      <c r="D20" s="1">
        <v>0.36022763923135342</v>
      </c>
    </row>
    <row r="21" spans="2:4" x14ac:dyDescent="0.25">
      <c r="B21" s="1" t="s">
        <v>30</v>
      </c>
      <c r="C21" s="1">
        <f>-C19 * D21</f>
        <v>-103.02510482016707</v>
      </c>
      <c r="D21" s="1">
        <v>1.9812520157724438E-2</v>
      </c>
    </row>
    <row r="22" spans="2:4" x14ac:dyDescent="0.25">
      <c r="B22" s="26" t="s">
        <v>31</v>
      </c>
      <c r="C22" s="26">
        <f>SUM(C19:C21)</f>
        <v>3223.7911711767952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MaBet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2021-02-15T08:18:29Z</dcterms:modified>
</cp:coreProperties>
</file>